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jzhan\Desktop\FORMATTED Corpus\"/>
    </mc:Choice>
  </mc:AlternateContent>
  <bookViews>
    <workbookView xWindow="0" yWindow="0" windowWidth="29010" windowHeight="14490" firstSheet="1" activeTab="1"/>
  </bookViews>
  <sheets>
    <sheet name="IN VIVO Pairwise Agreement" sheetId="10" r:id="rId1"/>
    <sheet name="IN VIVO 1_1-4 " sheetId="7" r:id="rId2"/>
    <sheet name="IN VIVO 2_1-5 " sheetId="5" r:id="rId3"/>
    <sheet name="IN VIVO 3_2-6 " sheetId="8" r:id="rId4"/>
    <sheet name="IN VIVO 4_3-7" sheetId="1" r:id="rId5"/>
    <sheet name=" IN VIVO 5_4-3 " sheetId="2" r:id="rId6"/>
    <sheet name="IN VIVO 6_5-2" sheetId="11" r:id="rId7"/>
    <sheet name="IN VIVO 7_1-6" sheetId="3" r:id="rId8"/>
    <sheet name="IN VIVO 8_7-1 " sheetId="4" r:id="rId9"/>
  </sheets>
  <definedNames>
    <definedName name="_xlnm._FilterDatabase" localSheetId="5" hidden="1">' IN VIVO 5_4-3 '!$B$1:$B$434</definedName>
    <definedName name="_xlnm._FilterDatabase" localSheetId="1" hidden="1">'IN VIVO 1_1-4 '!$B$1:$B$440</definedName>
    <definedName name="_xlnm._FilterDatabase" localSheetId="2" hidden="1">'IN VIVO 2_1-5 '!$A$1:$A$437</definedName>
    <definedName name="_xlnm._FilterDatabase" localSheetId="3" hidden="1">'IN VIVO 3_2-6 '!$B$1:$B$453</definedName>
    <definedName name="_xlnm._FilterDatabase" localSheetId="4" hidden="1">'IN VIVO 4_3-7'!$B$1:$B$453</definedName>
    <definedName name="_xlnm._FilterDatabase" localSheetId="6" hidden="1">'IN VIVO 6_5-2'!$B$1:$B$418</definedName>
    <definedName name="_xlnm._FilterDatabase" localSheetId="7" hidden="1">'IN VIVO 7_1-6'!$B$1:$B$489</definedName>
    <definedName name="_xlnm._FilterDatabase" localSheetId="8" hidden="1">'IN VIVO 8_7-1 '!$B$1:$B$424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6" i="10" l="1"/>
  <c r="S15" i="10"/>
  <c r="S14" i="10"/>
  <c r="S18" i="10"/>
  <c r="S17" i="10"/>
  <c r="R18" i="10"/>
  <c r="R17" i="10"/>
  <c r="R16" i="10"/>
  <c r="R15" i="10"/>
  <c r="R14" i="10"/>
  <c r="Q18" i="10"/>
  <c r="Q17" i="10"/>
  <c r="Q15" i="10"/>
  <c r="Q14" i="10"/>
  <c r="P17" i="10"/>
  <c r="P16" i="10"/>
  <c r="P15" i="10"/>
  <c r="P14" i="10"/>
  <c r="O18" i="10"/>
  <c r="O17" i="10"/>
  <c r="O16" i="10"/>
  <c r="O15" i="10"/>
  <c r="O14" i="10"/>
  <c r="N18" i="10"/>
  <c r="N17" i="10"/>
  <c r="N16" i="10"/>
  <c r="N15" i="10"/>
  <c r="N14" i="10"/>
  <c r="M18" i="10"/>
  <c r="M17" i="10"/>
  <c r="M16" i="10"/>
  <c r="M15" i="10"/>
  <c r="M14" i="10"/>
  <c r="L18" i="10"/>
  <c r="L17" i="10"/>
  <c r="L16" i="10"/>
  <c r="L14" i="10"/>
  <c r="L15" i="10"/>
</calcChain>
</file>

<file path=xl/comments1.xml><?xml version="1.0" encoding="utf-8"?>
<comments xmlns="http://schemas.openxmlformats.org/spreadsheetml/2006/main">
  <authors>
    <author>Zhang, Shijun</author>
  </authors>
  <commentList>
    <comment ref="A124" authorId="0" shapeId="0">
      <text>
        <r>
          <rPr>
            <b/>
            <sz val="9"/>
            <color indexed="81"/>
            <rFont val="Tahoma"/>
            <family val="2"/>
          </rPr>
          <t>Zhang, Shijun:</t>
        </r>
        <r>
          <rPr>
            <sz val="9"/>
            <color indexed="81"/>
            <rFont val="Tahoma"/>
            <family val="2"/>
          </rPr>
          <t xml:space="preserve">
DRUG-NUTRITION
</t>
        </r>
      </text>
    </comment>
    <comment ref="A179" authorId="0" shapeId="0">
      <text>
        <r>
          <rPr>
            <b/>
            <sz val="9"/>
            <color indexed="81"/>
            <rFont val="Tahoma"/>
            <family val="2"/>
          </rPr>
          <t>Zhang, Shijun:</t>
        </r>
        <r>
          <rPr>
            <sz val="9"/>
            <color indexed="81"/>
            <rFont val="Tahoma"/>
            <family val="2"/>
          </rPr>
          <t xml:space="preserve">
DRUG-NUTRITION
</t>
        </r>
      </text>
    </comment>
    <comment ref="A204" authorId="0" shapeId="0">
      <text>
        <r>
          <rPr>
            <b/>
            <sz val="9"/>
            <color indexed="81"/>
            <rFont val="Tahoma"/>
            <family val="2"/>
          </rPr>
          <t>Zhang, Shijun:</t>
        </r>
        <r>
          <rPr>
            <sz val="9"/>
            <color indexed="81"/>
            <rFont val="Tahoma"/>
            <family val="2"/>
          </rPr>
          <t xml:space="preserve">
DRUG-NUTRITION</t>
        </r>
      </text>
    </comment>
  </commentList>
</comments>
</file>

<file path=xl/comments2.xml><?xml version="1.0" encoding="utf-8"?>
<comments xmlns="http://schemas.openxmlformats.org/spreadsheetml/2006/main">
  <authors>
    <author>Zhang, Shijun</author>
  </authors>
  <commentList>
    <comment ref="A120" authorId="0" shapeId="0">
      <text>
        <r>
          <rPr>
            <b/>
            <sz val="9"/>
            <color indexed="81"/>
            <rFont val="Tahoma"/>
            <family val="2"/>
          </rPr>
          <t>Zhang, Shijun:</t>
        </r>
        <r>
          <rPr>
            <sz val="9"/>
            <color indexed="81"/>
            <rFont val="Tahoma"/>
            <family val="2"/>
          </rPr>
          <t xml:space="preserve">
IN VIVO &amp; CLINICAL</t>
        </r>
      </text>
    </comment>
  </commentList>
</comments>
</file>

<file path=xl/sharedStrings.xml><?xml version="1.0" encoding="utf-8"?>
<sst xmlns="http://schemas.openxmlformats.org/spreadsheetml/2006/main" count="7933" uniqueCount="4895">
  <si>
    <t>SJ</t>
  </si>
  <si>
    <t>Title = A double-blind, placebo-controlled evaluation of the effect of oral doses of rizatriptan 10 mg on oral contraceptive pharmacokinetics in healthy female volunteers.</t>
  </si>
  <si>
    <t># of sentences not fragmented by anyone</t>
  </si>
  <si>
    <t>Abstract = Rizatriptan (MAXALT), a potent, oral 5-HT1B/1D agonist with a rapid onset of action, is available now for the acute treatment of migraine.</t>
  </si>
  <si>
    <t># of sentences fragmented by one not the other (disagreement)</t>
  </si>
  <si>
    <t>This study examined the pharmacokinetic and clinical interaction between rizatriptan 10 mg and the components (ethinyl estradiol [EE] 35 micrograms and norethindrone [NET] 1.0 mg) of a well-established oral contraceptive combination product, ORTHO-NOVUM 1/35.</t>
  </si>
  <si>
    <t># of sentences fragmented exactly the same by both</t>
  </si>
  <si>
    <t>Levels of sex hormone binding globulin (SHBG), a protein increased by EE to which NET binds, were also examined.</t>
  </si>
  <si>
    <t># of sentences fragmented into exactly the same # by both</t>
  </si>
  <si>
    <t>In this two-period crossover study, 20 healthy young female subjects received a coadministration of 8 days of rizatriptan treatment (6 days of single-dose 10 mg rizatriptan and 2 days of multiple-dose rizatriptan, 10 mg q 4 hours for three doses, giving a total daily dose of 30 mg on Days 7 and 8) or matching placebo along with their daily dose (one tablet) of ORTHO-NOVUM 1/35 within their oral contraceptive cycle.</t>
  </si>
  <si>
    <t># of sentences fragmented into more than 2 fragments by both</t>
  </si>
  <si>
    <t>Plasma was sampled for EE, NET, and SHBG concentrations.</t>
  </si>
  <si>
    <t>Safety evaluations included routine laboratory safety studies, physical examinations, and monitoring for ECG, vital signs, and adverse events.</t>
  </si>
  <si>
    <t xml:space="preserve">There were no statistically significant differences in any of the pharmacokinetic parameters of EE or NET between the rizatriptan and placebo treatment periods, thus indicating that rizatriptan had no meaningful effect on the disposition of either the EE or the NET component of ORTHO-NOVUM 1/35. </t>
  </si>
  <si>
    <t>The SHBG concentration did not change throughout the entire study.</t>
  </si>
  <si>
    <t>Clinically, coadministration of rizatriptan with ORTHO-NOVUM 1/35 was well tolerated.</t>
  </si>
  <si>
    <t>Blood pressure, heart rate, and temperature showed no consistent trend or clinically important changes.</t>
  </si>
  <si>
    <t>Adverse events following coadministration of rizatriptan with ORTHO-NOVUM 1/35 were similar to those reported when placebo was given with ORTHO-NOVUM 1/35.</t>
  </si>
  <si>
    <t>The findings of this study indicate that there is little potential for dosages as high as 30 mg/day, the maximum recommended dosing schedule, of rizatriptan to alter the plasma concentrations of oral contraceptives.</t>
  </si>
  <si>
    <t>Title = Effect of ketoconazole on ritonavir and saquinavir concentrations in plasma and cerebrospinal fluid from patients infected with human immunodeficiency virus.</t>
  </si>
  <si>
    <t>Abstract = Our aim was to evaluate the effect of ketoconazole on ritonavir and saquinavir plasma and cerebrospinal fluid (CSF) concentrations.</t>
  </si>
  <si>
    <t>Twelve patients who were human immunodeficiency virus-seropositive and who were receiving 400 mg of ritonavir and 400 mg of saquinavir twice daily completed a nonfasted, two-period, two-group, longitudinal pharmacokinetic study.</t>
  </si>
  <si>
    <t>Blood samples were collected over the daytime 12-hour dosing interval of the protease inhibitors at baseline (period 1, day 0) and after 10 days of coadministration of 200 mg (n = 6) or 400 mg (n = 6) of ketoconazole once daily (period 2, day 10).</t>
  </si>
  <si>
    <t>One set of paired CSF and blood samples was collected between 4 and 5 hours after the dose on both days.</t>
  </si>
  <si>
    <t>Ketoconazole significantly increased area under the plasma concentration-time curve, plasma concentration at 12 hours after the dose, and half-life of ritonavir by 29% (95% confidence interval (CI), 13%-46%), 62% (95% CI, 37%-92%), and 31% (95% CI, 13%-51%), respectively.</t>
  </si>
  <si>
    <t>Similar increases of 37% (95% CI, 4%-81%), 94% (95% CI, 41%-167%), and 38% (95% CI, 15%-66%), respectively, were observed for these parameters for saquinavir.</t>
  </si>
  <si>
    <t xml:space="preserve">Ketoconazole significantly elevated ritonavir CSF concentration by 178% (95% CI, 59%-385%), from 2.4 to 6.6 ng/mL,  </t>
  </si>
  <si>
    <t>with no change in paired unbound plasma level (26 ng/mL);</t>
  </si>
  <si>
    <t>this led to a commensurate 181% increase (95% CI, 47%-437%) in CSF/plasma unbound ratio.</t>
  </si>
  <si>
    <t>All pharmacokinetic changes were unrelated to ketoconazole dose or plasma exposures.</t>
  </si>
  <si>
    <t>Corresponding changes for saquinavir CSF pharmacokinetics were insignificant (P &amp;gt; .06); saquinavir CSF levels were unmeasurable in 7 patients (&amp;lt;0.2 ng/mL).</t>
  </si>
  <si>
    <t>The disproportionate increase in CSF compared with plasma concentrations of ritonavir is consistent with ketoconazole inhibiting both drug efflux from CSF and systemic clearance.</t>
  </si>
  <si>
    <t>Title = A mechanism-based pharmacokinetic model for the cytochrome P450 drug-drug interaction between cyclophosphamide and thioTEPA and the autoinduction of cyclophosphamide.</t>
  </si>
  <si>
    <t>Abstract = Cyclophosphamide (CP) is widely used in high-dose chemotherapy regimens in combination with thioTEPA.</t>
  </si>
  <si>
    <t>CP is a prodrug and is activated by cytochrome P450 to 4-hydroxycyclophosphamide (HCP) which yields the final cytotoxic metabolite phosphoramide mustard (PM).</t>
  </si>
  <si>
    <t xml:space="preserve">The metabolism of CP into HCP exhibits autoinduction </t>
  </si>
  <si>
    <t>but is inhibited by thioTEPA.</t>
  </si>
  <si>
    <t>The aim of this study was to develop a population pharmacokinetic model for the bioactivation route of CP incorporating the phenomena of both autoinduction and the drug-drug interaction between CP and thioTEPA.</t>
  </si>
  <si>
    <t>Plasma samples were collected from 34 patients who received high-dose CP, thioTEPA and carboplatin in short infusions during 4 consecutive days.</t>
  </si>
  <si>
    <t>Elimination of CP was described by a noninducible route and an inducible route leading to HCP.</t>
  </si>
  <si>
    <t>The latter route was mediated by a hypothetical amount of enzyme.</t>
  </si>
  <si>
    <t>Autoinduction leads to a zero-order increase in amount of this enzyme during treatment.</t>
  </si>
  <si>
    <t>Inhibition by thioTEPA was modeled as a reversible, competitive, concentration-dependent inhibition.</t>
  </si>
  <si>
    <t>PM pharmacokinetics were described by first-order formation from HCP and first-order elimination.</t>
  </si>
  <si>
    <t>The final models for CP, HCP, and PM provided an adequate fit of the experimental data.</t>
  </si>
  <si>
    <t>The volume of distribution, noninducible and initial inducible clearances of CP were 31.0 L, 1.58 L/hr and 4.76 L/hr, respectively.</t>
  </si>
  <si>
    <t>The enzyme amount increased with a zero-order rate constant of 0.041 amount * hr-1.</t>
  </si>
  <si>
    <t>After each thioTEPA infusion, however, approximately 80% of the enzyme was inhibited.</t>
  </si>
  <si>
    <t>This inhibition was reversible with a half-life of 6.5 hr.</t>
  </si>
  <si>
    <t>The formation and elimination rate constants of PM were 1.58 and 0.338 hr-1, respectively.</t>
  </si>
  <si>
    <t>The developed model enabled the assessment of the complex pharmacokinetics of CP in combination with thio TEPA.</t>
  </si>
  <si>
    <t xml:space="preserve">This model provided an adequate description of enzyme induction and inhibition </t>
  </si>
  <si>
    <t>and can be used for treatment optimization in this combination.</t>
  </si>
  <si>
    <t>Title = Lack of pharmacokinetic interaction between rofecoxib and methotrexate in rheumatoid arthritis patients.</t>
  </si>
  <si>
    <t>Abstract = Rofecoxib is a highly selective and potent inhibitor of cyclooxgenase-2 (COX-2).</t>
  </si>
  <si>
    <t>Methotrexate is a disease-modifying agent with a narrow therapeutic index frequently prescribed for the management of rheumatoid arthritis.</t>
  </si>
  <si>
    <t>The objective of this study was to investigate the influence of clinical doses of rofecoxib on the pharmacokinetics of methotrexate in patients with rheumatoid arthritis.</t>
  </si>
  <si>
    <t>This was a randomized, double-blind, placebo-controlled study in 25 rheumatoid arthritis patients on stable doses of methotrexate.</t>
  </si>
  <si>
    <t>Patients received oral methotrexate (7.5 to 20 mg) on days -1, 7, 14, and 21.</t>
  </si>
  <si>
    <t>Nineteen patients received rofecoxib 12.5, 25, and 50 mg once daily on days 1 to 7, 8 to 14, and 15 to 21, respectively.</t>
  </si>
  <si>
    <t>Six patients received placebo on days 1 to 21 only to maintain a double-blinded design for assessment of adverse experiences.</t>
  </si>
  <si>
    <t>Plasma and urine samples were analyzed for methotrexate and its major although inactive metabolite, 7-hydroxymethotrexate.</t>
  </si>
  <si>
    <t>The AUC(0-infinity) geometric mean ratios (GMR) and their 90% confidence intervals (90% CI) (rofecoxib + methotrexate/methotrexate alone) for day 7/day -1, day 14/day -1, and day 21/day -1, for rofecoxib 12.5, 25, and 50 mg, were 1.03 (0.93, 1.14), 1.02 (0.92, 1.12), and 1.06 (0.96, 1.17), respectively (p &amp;gt; 0.2 for all comparisons to day -1).</t>
  </si>
  <si>
    <t>All AUC(0-infinity), GMR and Cmax GMR 90% CIs fell within the predefined comparability limits of (0.80, 1.25).</t>
  </si>
  <si>
    <t>Similar results were observed for renal clearance of methotrexate and 7-hydroxymethotrexate at the highest dose of rofecoxib tested (50 mg).</t>
  </si>
  <si>
    <t>It was concluded that rofecoxib at doses of 12.5, 25, and 50 mg once daily has no effect on the plasma concentrations or renal clearance (tested at the highest dose of rofecoxib) of methotrexate in rheumatoid arthritis patients.</t>
  </si>
  <si>
    <t>Title = Pharmacokinetic interactions between protease inhibitors and statins in HIV seronegative volunteers: ACTG Study A5047.</t>
  </si>
  <si>
    <t xml:space="preserve">Abstract = Lipid lowering therapy is used increasingly in persons with HIV infection </t>
  </si>
  <si>
    <t>in the absence of safety data or information on drug interactions with antiretroviral agents.</t>
  </si>
  <si>
    <t>The primary objectives of this study were to examine the effects of ritonavir (RTV) plus saquinavir soft-gel (SQVsgc) capsules on the pharmacokinetics of pravastatin, simvastatin, and atorvastatin, and the effect of pravastatin on the pharmacokinetics of nelfinavir (NFV) in order to determine clinically important drug-drug interactions.</t>
  </si>
  <si>
    <t>Randomized, open-label study in healthy, HIV seronegative adults at AIDS Clinical Trials Units across the USA.</t>
  </si>
  <si>
    <t>Three groups of subjects (arms 1, 2, and 3) received pravastatin, simvastatin or atorvastatin (40 mg daily each) from days 1-4 and 15-18.</t>
  </si>
  <si>
    <t>In these groups, RTV 400 mg and SQVsgc 400 mg twice daily were given from days 4-18.</t>
  </si>
  <si>
    <t>A fourth group (arm 4) received NFV 1250 mg twice daily from days 1-14 with pravastatin 40 mg daily added from days 15-18.</t>
  </si>
  <si>
    <t>Statin and NFV levels were measured by liquid chromatography/tandem mass spectrometry.</t>
  </si>
  <si>
    <t>Fifty-six subjects completed both pharmacokinetic study days.</t>
  </si>
  <si>
    <t xml:space="preserve">In arms 1-3, the median estimated area under the curves (AUC)(0-24) for the statins were: pravastatin (arm 1, n = 13), 151 and 75 ng.h/ml on days 4 and 18 (decline of 50% in presence of RTV/SQVsgc), respectively (P = 0.005); </t>
  </si>
  <si>
    <t>simvastatin (arm 2, n = 14), 17 and 548 ng.h/ml on days 4 and 18 (increase of 3059% in the presence of RTV/SQVsgc), respectively (P &amp;lt; 0.001); and total active atorvastatin (arm 3, n = 14), 167 and 289 ng.h/ml on days 4 and 18 (increase of 79% in the presence of RTV/SQVsgc), respectively (P &amp;lt; 0.001).</t>
  </si>
  <si>
    <t>In arm 4, the median estimated AUC(0-8) for NFV (24 319 versus 26 760 ng.h/ml; P = 0.58) and its active M8 metabolite (15 565 versus 14 571 ng.h/m; P = 0.63) were not statistically different from day 14 to day 18 (without or with pravastatin).</t>
  </si>
  <si>
    <t xml:space="preserve">Simvastatin should be avoided and </t>
  </si>
  <si>
    <t>atorvastatin may be used with caution in persons taking RTV and SQVsgc.</t>
  </si>
  <si>
    <t>Dose adjustment of pravastatin may be necessary with concomitant use of RTV and SQVsgc.</t>
  </si>
  <si>
    <t xml:space="preserve">Pravastatin does not alter the NFV pharmacokinetics, </t>
  </si>
  <si>
    <t>and thus appears to be safe for concomitant use.</t>
  </si>
  <si>
    <t>Title = Pharmacokinetic interactions between efavirenz and rifampicin in HIV-infected patients with tuberculosis.</t>
  </si>
  <si>
    <t>Abstract = To evaluate the pharmacokinetic interactions between efavirenz and rifampicin (rifampin) in patients with HIV infection and tuberculosis.</t>
  </si>
  <si>
    <t>Nonblind, randomised, pharmacokinetic study.</t>
  </si>
  <si>
    <t>24 patients (21 male, 3 female; mean age 37 years) with HIV infection and tuberculosis.</t>
  </si>
  <si>
    <t>[1|M|P|3|EN](V0|D0|M0)</t>
  </si>
  <si>
    <t>Patients were randomised to one of the following treatments: group A (n = 16) received antituberculosis drugs without rifampicin, plus highly active antiretroviral therapy (HAART) including efavirenz 600 mg once daily, on days 1 to 7.</t>
  </si>
  <si>
    <t>Patients were then switched to rifampicin in bodyweight-adjusted fixed-dose combination plus HAART including efavirenz 600 mg once daily (group A-1; n = 8) or efavirenz 800 mg once daily (group A-2; n = 8).</t>
  </si>
  <si>
    <t>Group B (n = 8) received rifampicin in bodyweight-adjusted fixed-dose combination on days 1 to 7; on day 8, HAART including efavirenz 800 mg once daily was added.</t>
  </si>
  <si>
    <t>Blood samples were obtained on days 7 and 14.</t>
  </si>
  <si>
    <t>Plasma concentrations of efavirenz and rifampicin were quantified by using validated high performance liquid chromatography assays, and pharmacokinetic parameter values were determined by noncompartmental methods.</t>
  </si>
  <si>
    <t>The differences between pharmacokinetic parameters on days 7 and 14 were used to assess interactions.</t>
  </si>
  <si>
    <t>There was a correlation between the pharmacokinetic parameters of efavirenz and the dose/kg administered.</t>
  </si>
  <si>
    <t>For efavirenz, mean (median) peak concentration, trough concentration and area under the concentration-time curve over the administration interval decreased 24% (24%), 25% (18%) and 22% (10%), respectively, in the presence of rifampicin.</t>
  </si>
  <si>
    <t xml:space="preserve">Large interpatient variability was observed, </t>
  </si>
  <si>
    <t>suggesting that plasma concentration monitoring of efavirenz may be advisable.</t>
  </si>
  <si>
    <t>Overall, the pharmacokinetics of efavirenz 800 mg plus rifampicin were similar to those of efavirenz 600 mg without rifampicin.</t>
  </si>
  <si>
    <t>The pharmacokinetics of rifampicin did not change substantially in the presence of efavirenz.</t>
  </si>
  <si>
    <t>Differences in patients' bodyweight appeared to cause further differences in exposure to efavirenz.</t>
  </si>
  <si>
    <t>Plasma concentrations of efavirenz in patients weighing &amp;lt;50 kg were similar to those previously described in HIV-infected patients without concomitant tuberculosis.</t>
  </si>
  <si>
    <t>However, plasma concentrations in patients weighing &amp;gt;or=50 kg were almost halved compared with those in patients weighing &amp;lt;50 kg.</t>
  </si>
  <si>
    <t>Although the minimal effective efavirenz plasma concentration that assures virological success is not currently known,</t>
  </si>
  <si>
    <t xml:space="preserve"> it may be advisable to increase the dosage of efavirenz to 800 mg once daily when it is coadministered with rifampicin.</t>
  </si>
  <si>
    <t>Rifampicin can be used with efavirenz without dosage modification.</t>
  </si>
  <si>
    <t>Title = No effect of the novel antidiabetic agent nateglinide on the pharmacokinetics and anticoagulant properties of warfarin in healthy volunteers.</t>
  </si>
  <si>
    <t>Abstract = The novel hypoglycemic agent nateglinide is pharmacologically distinct from oral hypoglycemic agents such as sulfonylureas and repaglinide.</t>
  </si>
  <si>
    <t>The present study investigated the effects in healthy volunteers of multiple doses of nateglinide on the pharmacokinetics and pharmacodynamics of warfarin.</t>
  </si>
  <si>
    <t>The study comprised a randomized two-group, two-way crossover, open-label design in 12 healthy male subjects.</t>
  </si>
  <si>
    <t>One group of 6 subjects initially received a single oral dose of warfarin 30 mg and then, after a 7- to 14-day washout, received both warfarin and nateglinide (120 mgnateglinide, 10 min before meals for 4 days and a single dose of 30 mg warfarin on the second day).</t>
  </si>
  <si>
    <t>The alternate group of 6 subjects received treatments in the opposite order.</t>
  </si>
  <si>
    <t>Pharmacokinetic profiles were derived from plasma warfarin and nateglinide concentrations.</t>
  </si>
  <si>
    <t>Prothrombin measurements were evaluated in both periods as a measure of warfarin activity.</t>
  </si>
  <si>
    <t>When administered alone or in combination, there were no statistically significant differences in mean warfarin (R- and S-enantiomers) or nateglinide pharmacokinetic parameters.</t>
  </si>
  <si>
    <t>The concurrent administration of nateglinide and warfarin did not affect the maximal change in prothrombin time that follows warfarin administration.</t>
  </si>
  <si>
    <t>In this study, there was no evidence of an effect of coadministration of nateglinide on the pharmacodynamic action of warfarin or any pharmacokinetic interaction between warfarin and nateglinide.</t>
  </si>
  <si>
    <t>Title = Pharmacokinetic interaction between rifampin and the combination of indinavir and low-dose ritonavir in HIV-infected patients.</t>
  </si>
  <si>
    <t>Abstract = Rifampin is an important drug in the treatment of tuberculosis, but administration of rifampin in combination with protease inhibitors is complicated because of drug-drug interactions.</t>
  </si>
  <si>
    <t>A prospective, controlled, multiple-dose study involving 6 HIV-infected patients receiving a combination of indinavir (800 mg) and ritonavir (100 mg) twice a day was performed to evaluate whether the inducing effect of rifampin on the drug-metabolizing enzyme cytochrome P450 (CYP) 3A4 could be overcome by the inhibitory effect of ritonavir.</t>
  </si>
  <si>
    <t>Pharmacokinetic evaluations of steady-state concentrations of indinavir and ritonavir were performed before and after administration of rifampin (300 mg every day for 4 days).</t>
  </si>
  <si>
    <t>An 87% reduction (from 837 to 112 ng/mL) in median indinavir and a 94% reduction (from 431 to 27 ng/mL) in median ritonavir concentrations were seen 12 h after the last dose of rifampin was administered (P=.031).</t>
  </si>
  <si>
    <t>These results strongly indicate that the administration of rifampin with a combination of indinavir (800 mg) and ritonavir (100 mg) could lead to subtherapeutic concentrations of indinavir.</t>
  </si>
  <si>
    <t>Title = Lumiracoxib does not affect methotrexate pharmacokinetics in rheumatoid arthritis patients.</t>
  </si>
  <si>
    <t>Abstract = Methotrexate and nonsteroidal antiinflammatory drugs are frequently coadministered in the treatment of rheumatoid arthritis (RA).</t>
  </si>
  <si>
    <t>To evaluate the effect of lumiracoxib, a novel cyclooxygenase-2 selective inhibitor, on methotrexate pharmacokinetics and short-term safety in patients with RA.</t>
  </si>
  <si>
    <t>This multicenter, randomized, double-blind, placebo-controlled crossover study enrolled 18 patients (mean age 49.1 y) with stable RA.</t>
  </si>
  <si>
    <t>Patients were randomized to receive methotrexate 7.5-15 mg orally once weekly plus either lumiracoxib 400 mg/day or placebo for 7 days.</t>
  </si>
  <si>
    <t>Patients then received the other treatment combination for an additional 7 days.</t>
  </si>
  <si>
    <t>Serial blood and urine were collected for 24 hours after the methotrexate dose on day 1 (methotrexate alone) and days 8 and 15 (combination treatment).</t>
  </si>
  <si>
    <t>Plasma methotrexate pharmacokinetics (AUC(0-t), maximum concentration [C(max)], time to C(max)) and methotrexate protein binding were similar for methotrexate alone (108.0 ng.h/mL, 26.7 ng/mL, 1.5 h, and 57.1%, respectively), methotrexate/lumiracoxib (110.2 ng.h/mL, 27.5 ng/mL, 1.0 h, and 53.7%, respectively), and methotrexate/placebo (101.8 ng.h/mL, 22.6 ng/mL, 1.0 h, and 57.0%, respectively).</t>
  </si>
  <si>
    <t>Similarly, no clinically significant difference was found in the urinary excretion of methotrexate.</t>
  </si>
  <si>
    <t>Mean exposure to the 7-OH metabolite was lower when methotrexate was given with lumiracoxib compared with placebo, shown by a reduction in AUC and C(max), although similar amounts of the metabolite were recovered in urine following both lumiracoxib and placebo.</t>
  </si>
  <si>
    <t>Coadministration of methotrexate and lumiracoxib was well tolerated.</t>
  </si>
  <si>
    <t>Lumiracoxib had no significant effect on the pharmacokinetics, protein binding, or urinary excretion of coadministered methotrexate in patients with RA.</t>
  </si>
  <si>
    <t>Title = Pregabalin drug interaction studies: lack of effect on the pharmacokinetics of carbamazepine, phenytoin, lamotrigine, and valproate in patients with partial epilepsy.</t>
  </si>
  <si>
    <t>Abstract = Pregabalin (PGB) is an alpha2-delta ligand with demonstrated efficacy in epilepsy, neuropathic pain, and anxiety disorders.</t>
  </si>
  <si>
    <t>PGB is highly efficacious as adjunctive therapy in patients with refractory partial seizures.</t>
  </si>
  <si>
    <t>Given its efficacy as adjunctive therapy, the potential for interaction of PGB with other antiepileptic drugs (AEDs) was assessed in patients with partial epilepsy in open-label, multiple-dose studies.</t>
  </si>
  <si>
    <t>Patients received PGB, 600 mg/day (200 mg q8h) for 7 days, in combination with their individualized maintenance monotherapy with valproate (VPA), phenytoin (PHT), lamotrigine (LTG), or carbamazepine (CBZ).</t>
  </si>
  <si>
    <t>Trough steady-state concentrations of CBZ (and its epoxide metabolite), PHT, LTG, and VPA were unaffected by concomitant PGB administration.</t>
  </si>
  <si>
    <t>Likewise, PGB steady-state pharmacokinetic parameter values were similar among patients receiving CBZ, PHT, LTG, or VPA and, in general, were similar to those observed historically in healthy subjects receiving PGB alone.</t>
  </si>
  <si>
    <t>The PGB-AED combinations were generally well tolerated.</t>
  </si>
  <si>
    <t xml:space="preserve">PGB may be added to VPA, LTG, PHT, or CBZ therapy </t>
  </si>
  <si>
    <t>without concern for pharmacokinetic drug-drug interactions.</t>
  </si>
  <si>
    <t>Title = Effect of cimetidine administration on the pharmacokinetics of pirmenol.</t>
  </si>
  <si>
    <t>Abstract = The potential for a drug-drug interaction between pirmenol, an extensively metabolized antiarrhythmic agent, and cimetidine, an inhibitor of hepatic drug-metabolizing enzymes, was evaluated in eight healthy adults.</t>
  </si>
  <si>
    <t>A single 150-mg oral dose of pirmenol was administered on study days 1 and 8 and oral cimetidine, 300-mg QID, was administered on study days 4 through 11.</t>
  </si>
  <si>
    <t>Plasma and urine samples were collected after each pirmenol dose for determination of pirmenol concentration.</t>
  </si>
  <si>
    <t>Mean pirmenol concentration-time curves and pharmacokinetic parameters, including elimination rate constant, were not significantly altered by concomitant administration of cimetidine.</t>
  </si>
  <si>
    <t>Title = The effect of a combination antacid preparation containing aluminium hydroxide and magnesium hydroxide on rosuvastatin pharmacokinetics.</t>
  </si>
  <si>
    <t>Abstract = Rosuvastatin, a 3-hydroxy-3-methylglutaryl coenzyme A (HMG-CoA) reductase inhibitor used for the treatment of dyslipidaemia, may be co-administered with antacids in clinical practice.</t>
  </si>
  <si>
    <t>This trial assessed the effect of simultaneous and separated administration of an antacid preparation containing aluminium hydroxide 220 mg/5 mL and magnesium hydroxide 195 mg/5 mL (co-magaldrox 195/220) on the pharmacokinetics of rosuvastatin.</t>
  </si>
  <si>
    <t>A randomised, open-label, three-way crossover trial was performed.</t>
  </si>
  <si>
    <t>Healthy male volunteers (n = 14) received a single dose of rosuvastatin 40 mg alone, rosuvastatin 40 mg plus 20 mL antacid suspension taken simultaneously, and rosuvastatin 40 mg plus 20 mL antacid suspension taken 2 h after rosuvastatin on three separate occasions with a washout of &amp;gt; or = 7 days between each.</t>
  </si>
  <si>
    <t>The primary parameters were area under the rosuvastatin plasma concentration-time curve from time zero to the last quantifiable concentration (AUC(0-t)) and maximum observed rosuvastatin plasma concentration (C(max)) in the absence and presence of antacid.</t>
  </si>
  <si>
    <t>When rosuvastatin and antacid were given simultaneously, the antacid reduced the rosuvastatin AUC(0-t) by 54% (90% confidence interval [CI] for the treatment 0.40-0.53) and C(max) by 50% (90% CI 0.41-0.60).</t>
  </si>
  <si>
    <t>When the antacid was given 2 h after rosuvastatin, the antacid reduced the rosuvastatin AUC(0-t) by 22% (90% CI 0.68-0.90) and the C(max) by 16% (90% CI 0.70-1.01).</t>
  </si>
  <si>
    <t xml:space="preserve">The effect of repeated antacid administration was not studied and it cannot be discounted </t>
  </si>
  <si>
    <t>that this may have resulted in a stronger interaction than that observed here.</t>
  </si>
  <si>
    <t>Simultaneous dosing with rosuvastatin and antacid resulted in a decrease in rosuvastatin systemic exposure of approximately 50%.</t>
  </si>
  <si>
    <t>This effect was mitigated when antacid was administered 2 h after rosuvastatin.</t>
  </si>
  <si>
    <t>Title = Methadone-nicotine interactions in methadone maintenance treatment patients.</t>
  </si>
  <si>
    <t>Abstract = Smoking is highly prevalent (85%-98%) in methadone maintenance treatment (MMT) patients.</t>
  </si>
  <si>
    <t>Methadone has been shown to increase cigarette smoking in a dose-dependent manner, whereas smoking/nicotine has been shown to increase methadone self-administration and reinforcing properties.</t>
  </si>
  <si>
    <t>The objective of this study was to evaluate methadone-nicotine interactions in MMT patients during trough and peak methadone effect conditions.</t>
  </si>
  <si>
    <t>Subjective effects of nicotine (administered by cigarette smoking, 4 mg of nicotine gum and placebo gum) and methadone and their combination were assessed in 40 regularly smoking, stabilized MMT patients using a randomized, placebo-controlled, within-subject study design.</t>
  </si>
  <si>
    <t>Subjects responded to a battery of subjective assessments before and after nicotine administration both before methadone administration (cycles 1 and 2) and 3 hours after methadone administration (cycles 3 and 4).</t>
  </si>
  <si>
    <t xml:space="preserve">There was a main effect of methadone on the decrease of opioid withdrawal scores (P &amp;lt; 0.001), </t>
  </si>
  <si>
    <t>and cigarette smoking enhanced this effect (day x methadone interaction, P = 0.031).</t>
  </si>
  <si>
    <t>Both nicotine and methadone had main effects on the decrease of nicotine withdrawal scores (P &amp;lt; 0.001 and P = 0.001, respectively); this was associated with the cigarette day (day x nicotine interaction, P = 0.003, and day x methadone interaction, P = 0.004).</t>
  </si>
  <si>
    <t>Nicotine plasma levels were highest on the cigarette smoking day (P &amp;lt; 0.001).</t>
  </si>
  <si>
    <t>Methadone and nicotine shared main effects on the increase of ratings of euphoria and drug liking and</t>
  </si>
  <si>
    <t xml:space="preserve"> on the decrease of restlessness, irritability, and depression.</t>
  </si>
  <si>
    <t>The overall results may help to explain high smoking rates in the MMT population and may account for reports of increased positive effects of methadone when the drugs are taken together.</t>
  </si>
  <si>
    <t>Title = Comparison of the pharmacokinetics of apricitabine in the presence and absence of ritonavir-boosted tipranavir: a phase I, open-label, controlled, single-centre study.</t>
  </si>
  <si>
    <t>Abstract = Apricitabine is a deoxycytidine analogue nucleoside reverse transcriptase inhibitor for the treatment of HIV infection.</t>
  </si>
  <si>
    <t>The aim of this phase I study was to investigate whether administration of apricitabine with the HIV protease inhibitor tipranavir (ritonavir-boosted) affects the pharmacokinetic profile of apricitabine.</t>
  </si>
  <si>
    <t>This phase I study was conducted in 18 healthy adult male subjects.</t>
  </si>
  <si>
    <t>Subjects received a single dose of apricitabine 800 mg on the morning of day 1 followed by tipranavir 500 mg plus ritonavir 200 mg every 12 hours from day 2 to day 9 to achieve steady-state concentrations of tipranavir/ritonavir.</t>
  </si>
  <si>
    <t>On day 10, subjects received a single morning dose of apricitabine 800 mg and a single dose of tipranavir 500 mg plus ritonavir 200 mg.</t>
  </si>
  <si>
    <t>Following dosing on days 1, 9 and 10, pharmacokinetic sampling was undertaken over 12 hours post-dosing to determine the plasma concentrations of apricitabine and tipranavir.</t>
  </si>
  <si>
    <t>The administration of a single dose of apricitabine 800 mg in the presence of steady-state tipranavir/ritonavir concentrations resulted in an increase in the apricitabine area under the plasma concentration-time curve of approximately 40% and in the apricitabine maximum plasma concentration of approximately 25% relative to apricitabine 800 mg administered alone.</t>
  </si>
  <si>
    <t>Apricitabine was well tolerated when administered with tipranavir/ritonavir.</t>
  </si>
  <si>
    <t xml:space="preserve">A moderate increase in apricitabine exposure was seen after co-administration with ritonavir-boosted tipranavir </t>
  </si>
  <si>
    <t>but this increase was not of clinical significance.</t>
  </si>
  <si>
    <t>No adjustment of apricitabine dosing is required when administered with ritonavir-boosted tipranavir.</t>
  </si>
  <si>
    <t>Title = Effects of acetaminophen, naproxen, and acetylsalicylic acid on tapentadol pharmacokinetics: results of two randomized, open-label, crossover, drug-drug interaction studies.</t>
  </si>
  <si>
    <t>Abstract = To evaluate the effects of acetaminophen, naproxen, and acetylsalicylic acid on the pharmacokinetics of the centrally acting analgesic tapentadol in healthy subjects.</t>
  </si>
  <si>
    <t>Two randomized, open-label, crossover, drug-drug interaction studies.</t>
  </si>
  <si>
    <t>Clinical research facilities in the United States and Belgium.</t>
  </si>
  <si>
    <t>Twenty-four healthy adults (2-way crossover study) and 38 healthy adults (3-way crossover study).</t>
  </si>
  <si>
    <t>In both studies, tapentadol immediate release (IR) 80 mg was administered as a single oral dose alone.</t>
  </si>
  <si>
    <t>In the 2-way crossover study, tapentadol IR was also given with the fifth of seven doses of acetaminophen 1000 mg; in the 3-way crossover study, tapentadol IR was also given with the third of four doses of naproxen 500 mg and the second of two doses of acetylsalicylic acid 325 mg.</t>
  </si>
  <si>
    <t>All treatments were separated by a washout period of 7-14 days.</t>
  </si>
  <si>
    <t>Overall, mean serum concentrations were similar after administration of tapentadol IR alone and after coadministration with acetaminophen or acetylsalicylic acid, and the 90% confidence intervals (CIs) for the ratios of the mean area under the serum concentration-time curve (AUC) from time zero to time of the last measurable concentration (AUC(0-t)) and from time zero extrapolated to infinity (AUC(0-infinity)) and the maximum serum concentration (C(max)) of the combined treatments to those parameters of tapentadol alone were well within 80-125%, representing the accepted range for bioequivalence.</t>
  </si>
  <si>
    <t xml:space="preserve">Coadministration of naproxen did not significantly alter the C(max) of tapentadol, </t>
  </si>
  <si>
    <t>although a slightly higher serum tapentadol exposure relative to tapentadol alone was observed.</t>
  </si>
  <si>
    <t xml:space="preserve">Coadministration of naproxen resulted in a mean increase of 17% in AUCs, </t>
  </si>
  <si>
    <t>and the upper limits of the 90% CIs for the ratios of the mean AUC(0-t) and AUC(0-infinity) were slightly outside the upper limit of bioequivalence range of 80-125%(126.47%AUC(0-t) and 126.14%AUC(0-infinity)).</t>
  </si>
  <si>
    <t>No clinically relevant changes were noted in the serum concentrations of tapentadol, and accordingly, no dosage adjustments with respect to the investigated pharmacokinetic mechanism of interaction are warranted for the administration of tapentadol given concomitantly with acetaminophen, naproxen, or acetylsalicylic acid.</t>
  </si>
  <si>
    <t>Title = Pharmacokinetics of alogliptin when administered with food, metformin, or cimetidine: a two-phase, crossover study in healthy subjects.</t>
  </si>
  <si>
    <t>Abstract = The dipeptidyl peptidase-4 inhibitor alogliptin, under development for treatment of Type 2 diabetes, primarily is excreted renally.</t>
  </si>
  <si>
    <t xml:space="preserve">This study investigated (1) the effect of food on alogliptin pharmacokinetics and tolerability and </t>
  </si>
  <si>
    <t>(2) pharmacokinetic interactions between alogliptin and metformin or cimetidine and tolerability of alogliptin when administered with either drug.</t>
  </si>
  <si>
    <t>This randomized, open-label, two-phase, crossover study recruited healthy adults.</t>
  </si>
  <si>
    <t>In the single-dose phase, 36 subjects received an oral dose of alogliptin 100 mg under fed or fasted conditions.</t>
  </si>
  <si>
    <t xml:space="preserve">In the multiple-dose phase, subjects in one arm (n = 17) received 6 days each of alogliptin 100 mg once daily (q.d.), metformin 1,000 mg twice daily (b.i.d), and alogliptin q.d. + metformin b.i.d; subjects in the other arm (n = 18) received 6 days each of alogliptin 100 mg q.d., cimetidine 400 mg q.d., and alogliptin q.d. + cimetidine b.i.d. </t>
  </si>
  <si>
    <t>Pharmacokinetic parameters were determined after the last dose in each period.</t>
  </si>
  <si>
    <t>Tolerability was assessed through adverse events and clinical findings.</t>
  </si>
  <si>
    <t>Food had no effect on alogliptin area under the concentration-time curve (AUC) from 0 h to infinity and a small, clinically insignificant effect on maximum plasma concentration (C(max)) (fed/fasted least squares (LS) geometric mean ratio, 0.856; 90% confidence interval (CI), 0.798 - 0.917).</t>
  </si>
  <si>
    <t>Metformin and cimetidine did not affect alogliptin pharmacokinetics.</t>
  </si>
  <si>
    <t>Alogliptin had no effect on metformin C(max) and a small, clinically insignificant effect on AUC over the dosing interval ((alogliptin + metformin)/metformin LS geometric mean ratio, 1.19; 90% CI, 1.095 - 1.291).</t>
  </si>
  <si>
    <t>Alogliptin did not affect cimetidine pharmacokinetics.</t>
  </si>
  <si>
    <t>Alogliptin tolerability was similar under all conditions.</t>
  </si>
  <si>
    <t>Alogliptin can be administered without regard to meals and with metformin or cimetidine without the need for dose adjustment.</t>
  </si>
  <si>
    <t>Title = Pharmacokinetic interaction study between eslicarbazepine acetate and topiramate in healthy subjects.</t>
  </si>
  <si>
    <t>Abstract = Combination therapy is frequently required in the management of epilepsy.</t>
  </si>
  <si>
    <t>The primary objective of this study was to investigate the pharmacokinetic interaction between eslicarbazepine acetate (ESL) 1200 mg once daily and topiramate (TPM) 200 mg once daily in healthy subjects.</t>
  </si>
  <si>
    <t>Multiple-dose, open-label, one-sequence study in two parallel groups of 16 healthy male volunteers.</t>
  </si>
  <si>
    <t>After an 8-day treatment with ESL (Group A) or TPM (Group B), ESL and TPM were co-administered for 19 days.</t>
  </si>
  <si>
    <t>A bioequivalence approach based on a within-subject comparison was used to investigate a potential drug-drug interaction.</t>
  </si>
  <si>
    <t>End/start of treatment geometric mean ratios (GMR, %) and 90% confidence intervals (90% CI) were calculated for maximum plasma concentration (C(max)) and area under the plasma concentration-time curve over the dosing interval at steady-state (AUC(ss)) of eslicarbazepine (ESL major active metabolite), R-licarbazepine (ESL minor active metabolite) and TPM at Day 8 and Day 27.</t>
  </si>
  <si>
    <t>In Group A, eslicarbazepine GMR (90% CI) was 86.79% (81.06%; 92.94%) for C(max) and 92.70% (89.21%; 96.32%) for AUC(ss).</t>
  </si>
  <si>
    <t>In Group B, TPM GMR (90% CI) was 81.50% (77.48%; 85.89%) for C(max) and 81.81% (79.69%; 84.00%) for AUC(ss).</t>
  </si>
  <si>
    <t xml:space="preserve">The 90% CI of eslicarbazepine C(max) and AUC(ss) fell within the pre-specified bioequivalence range (80.00%; 125.00%), </t>
  </si>
  <si>
    <t>allowing it to be concluded that the extent of systemic exposure to eslicarbazepine was unaffected by the concomitant administration of TPM.</t>
  </si>
  <si>
    <t>The 90% CI for topiramate AUC(ss) was borderline in relation to the pre-specified bioequivalence range and topiramate C(max) fell outside the pre-specified bioequivalence range.</t>
  </si>
  <si>
    <t>Therefore, the extent of systemic exposure to TPM following co-administration with ESL was not formally bioequivalent to the extent of systemic exposure to TPM when TPM was administered alone.</t>
  </si>
  <si>
    <t>However, there was no difference between TPM elimination half-life following TPM co-administered with ESL and TPM administered alone (24.0 and 24.3 h, respectively).</t>
  </si>
  <si>
    <t>The bioavailability of R-licarbazepine was essentially bioequivalent.</t>
  </si>
  <si>
    <t>Two subjects discontinued due to adverse events.</t>
  </si>
  <si>
    <t>No clinical interaction appeared to be present in terms of adverse events when both drugs were given concomitantly.</t>
  </si>
  <si>
    <t xml:space="preserve">Concomitant admi+C210:F210nistration of eslicarbazepine acetate 1200 mg once daily and topiramate 200 mg once daily showed no significant change in exposure to eslicarbazepine </t>
  </si>
  <si>
    <t xml:space="preserve">but an 18% decrease in exposure to topiramate, </t>
  </si>
  <si>
    <t>most likely caused by a reduced bioavailability of topiramate.</t>
  </si>
  <si>
    <t>No dose adjustment is required.</t>
  </si>
  <si>
    <t>Title = Clinical pharmacokinetic drug interaction studies of gabapentin enacarbil, a novel transported prodrug of gabapentin, with naproxen and cimetidine.</t>
  </si>
  <si>
    <t>Abstract = Gabapentin enacarbil, a transported prodrug of gabapentin, provides sustained, dose-proportional exposure to gabapentin.</t>
  </si>
  <si>
    <t>Unlike gabapentin, the prodrug is absorbed throughout the intestinal tract by high-capacity nutrient transporters, including mono-carboxylate transporter-1 (MCT-1).</t>
  </si>
  <si>
    <t>Once absorbed, gabapentin enacarbil is rapidly hydrolyzed to gabapentin, which is subsequently excreted by renal elimination via organic cation transporters (OCT2).</t>
  </si>
  <si>
    <t>To examine the potential for drug-drug interactions at these two transporters, the pharmacokinetics of gabapentin enacarbil were evaluated in healthy adults after administration alone or in combination with either naproxen (an MCT-1 substrate) or cimetidine (an OCT2 substrate).</t>
  </si>
  <si>
    <t>Subjects (n= 12 in each study) received doses of study drug until steady state was achieved; 1200 mg gabapentin enacarbil each day, followed by either naproxen (500 mg twice daily) or cimetidine (400 mg four times daily) followed by the combination.</t>
  </si>
  <si>
    <t>When gabapentin enacarbil was co-administered with naproxen, gabapentin C(ss,max) increased by, on average, 8% and AUC by, on average, 13%.</t>
  </si>
  <si>
    <t xml:space="preserve">When gabapentin enacarbil was co-administered with cimetidine, gabapentin AUC(ss) increased by 24% </t>
  </si>
  <si>
    <t>and renal clearance of gabapentin decreased.</t>
  </si>
  <si>
    <t>Co-administration with gabapentin enacarbil did not affect naproxen or cimetidine exposure.</t>
  </si>
  <si>
    <t>Gabapentin enacarbil was generally well tolerated.</t>
  </si>
  <si>
    <t>No gabapentin enacarbil dose adjustment is needed with co-administration of naproxen or cimetidine.</t>
  </si>
  <si>
    <t>Title = Effects of woohwangcheongsimwon suspension on the pharmacokinetics of bupropion and its active metabolite, 4-hydroxybupropion, in healthy subjects.</t>
  </si>
  <si>
    <t>Abstract = Woohwangcheongsimwon suspension has traditionally been used for the treatment and prevention of stroke, hypertension, palpitations, convulsions and unconsciousness in various Asian countries.</t>
  </si>
  <si>
    <t>Woohwangcheongsimwon suspensions showed an inhibitory effect on CYP2B6 activity in vitro.</t>
  </si>
  <si>
    <t>Two terpenoids, borneol and isoborneol, are major constituents of woohwangcheongsimwon suspension, and show a competitive inhibition of CYP2B6 with K(i) values of 9.5 and 5.9 microM, respectively.</t>
  </si>
  <si>
    <t>Bupropion undergoes metabolic transformation to the active metabolite, 4-hydroxybupropion, primarily via CYP2B6 both in vivo and in vitro.</t>
  </si>
  <si>
    <t>It is often used as a CYP2B6 substrate for clinical drug-drug interaction studies.</t>
  </si>
  <si>
    <t>Drug interactions may occur between woohwangcheongsimwon suspension and bupropion.</t>
  </si>
  <si>
    <t>Co-administration with woohwangcheongsimwon suspension did not alter the pharmacokinetics of bupropion or its metabolite, 4-hydroxybupropion.</t>
  </si>
  <si>
    <t>Dosage adjustment of bupropion is unnecessary in patients concomitantly administered the highest recommended daily dose of woohwangcheongsimwon suspension.</t>
  </si>
  <si>
    <t>To examine the effects of woohwangcheongsimwon suspension on the pharmacokinetics of bupropion and its active metabolite, 4-hydroxybupropion, formed via CYP2B6 in vivo.</t>
  </si>
  <si>
    <t>A two-way crossover clinical trial with a 2 week washout period was conducted in 14 healthy volunteers.</t>
  </si>
  <si>
    <t>In phases I and II, subjects received 150 mg bupropion with or without woohwangcheongsimwon suspension four times (at -0.17, 3.5, 23.5 and 47.5 h, with the time of bupropion administration taken as 0 h) in a randomized balanced crossover order.</t>
  </si>
  <si>
    <t xml:space="preserve">Bupropion and 4-hydroxybupropion plasma concentrations were measured for up to 72 h by LC-MS/MS. </t>
  </si>
  <si>
    <t>Urine was collected up to 24 h to calculate the renal clearance.</t>
  </si>
  <si>
    <t>In addition, the CYP2B6*6 genotype was also analyzed.</t>
  </si>
  <si>
    <t>The geometric mean ratios and 90% confidence interval of bupropion with woohwangcheongsimwon suspension relative to bupropion alone were 0.976 (0.917, 1.04) for AUC(0,infinity) and 0.948 (0.830,1.08) for C(max), respectively.</t>
  </si>
  <si>
    <t>The corresponding values for 4-hydroxybupropion were 0.856 (0.802, 0.912) and 0.845 (0.782, 0.914), respectively.</t>
  </si>
  <si>
    <t>The t(max) values of bupropion and 4-hydroxybupropion were not significantly different between the two groups (P &amp;gt; 0.05).</t>
  </si>
  <si>
    <t>The pharmacokinetic parameters of bupropion and 4-hydroxybupropion were unaffected by woohwangcheongsimwon suspension.</t>
  </si>
  <si>
    <t>These results indicate that woohwangcheongsimwon suspension has a negligible effect on the disposition of a single dose of bupropion in vivo.</t>
  </si>
  <si>
    <t>As a result, temporary co-administration with woohwangcheongsimwon suspension does not seem to require a dosage adjustment of bupropion.</t>
  </si>
  <si>
    <t>Title = Effect of rifampicin on S-ketamine and S-norketamine plasma concentrations in healthy volunteers after intravenous S-ketamine administration.</t>
  </si>
  <si>
    <t>Abstract = Low-dose ketamine is used as analgesic for acute and chronic pain.</t>
  </si>
  <si>
    <t>It is metabolized in the liver to norketamine via cytochrome P450 (CYP) enzymes.</t>
  </si>
  <si>
    <t>There are few human data on the involvement of CYP enzymes on the elimination of norketamine and its possible contribution to analgesic effect.</t>
  </si>
  <si>
    <t>The aim of this study was to investigate the effect of CYP enzyme induction by rifampicin on the pharmacokinetics of S-ketamine and its major metabolite, S-norketamine, in healthy volunteers.</t>
  </si>
  <si>
    <t>Twenty healthy male subjects received 20 mg/70 kg/h (n = 10) or 40 mg/70 kg/h (n = 10) intravenous S-ketamine for 2 h after either 5 days oral rifampicin (once daily 600 mg) or placebo treatment.</t>
  </si>
  <si>
    <t>During and 3 h after drug infusion, arterial plasma concentrations of S-ketamine and S-norketamine were obtained at regular intervals.</t>
  </si>
  <si>
    <t>The data were analyzed with a compartmental pharmacokinetic model consisting of three compartments for S-ketamine, three sequential metabolism compartments, and two S-norketamine compartments using the statistical package NONMEMÂ® 7 (ICON Development Solutions, Ellicott City, MD).</t>
  </si>
  <si>
    <t>Rifampicin caused a 10% and 50% reduction in the area-under-the-curve of the plasma concentrations of S-ketamine and S-norketamine, respectively.</t>
  </si>
  <si>
    <t>The compartmental analysis indicated a 13% and 200% increase in S-ketamine and S-norketamine elimination from their respective central compartments by rifampicin.</t>
  </si>
  <si>
    <t xml:space="preserve">: A novel observation is the large effect of rifampicin on S-norketamine concentrations </t>
  </si>
  <si>
    <t xml:space="preserve">and indicates that rifampicin induces the elimination of S-ketamine's metabolite, S-norketamine, </t>
  </si>
  <si>
    <t>probably via induction of the CYP3A4 and/or CYP2B6 enzymes.</t>
  </si>
  <si>
    <t>Title = A randomized, open-label, crossover study to evaluate the pharmacokinetics of empagliflozin and linagliptin after coadministration in healthy male volunteers.</t>
  </si>
  <si>
    <t>Abstract = Empagliflozin is an oral, potent, and selective inhibitor of sodium glucose cotransporter 2,</t>
  </si>
  <si>
    <t xml:space="preserve"> inhibition of which reduces renal glucose reabsorption </t>
  </si>
  <si>
    <t>and results in increased urinary glucose excretion.</t>
  </si>
  <si>
    <t>Linagliptin is an oral inhibitor of dipeptidyl peptidase-4 approved for the treatment of type 2 diabetes in the United States, Europe, Japan, and Canada.</t>
  </si>
  <si>
    <t>Due to their complementary modes of action, there is a good rationale to combine empagliflozin with linagliptin to improve glycemic control in patients with type 2 diabetes.</t>
  </si>
  <si>
    <t>This study was conducted to investigate the pharmacokinetics of empagliflozin and linagliptin after coadministration in healthy volunteers.</t>
  </si>
  <si>
    <t>This was an open-label, randomized, multiple-dose, crossover study with 3 treatments in 2 treatment sequences.</t>
  </si>
  <si>
    <t>Sixteen healthy male subjects received treatment A (empagliflozin 50 mg once daily [QD] for 5 days), treatment B (empagliflozin 50 mg QD and linagliptin 5 mg QD for 7 days), and treatment C (linagliptin 5 mg QD for 7 days) in sequence AB then C, or sequence C then AB.</t>
  </si>
  <si>
    <t>Sixteen healthy male subjects aged between 18 and 50 years with a body mass index of 18.5 to 29.9 kg/m(2) were included in the study.</t>
  </si>
  <si>
    <t>Linagliptin total exposure (AUC over a uniform dosing interval Ï„ at steady state geometric mean ratio [GMR], 1.03 [90% CI, 0.96-1.11]) and peak exposure (C(max) at steady state GMR, 1.01 [90% CI, 0.87-1.19) exposure was unaffected by coadministration of empagliflozin.</t>
  </si>
  <si>
    <t>Empagliflozin total exposure (AUC over a uniform dosing interval Ï„ at steady state GMR, 1.02 [90% CI, 0.97-1.07]) was unaffected by coadministration of linagliptin.</t>
  </si>
  <si>
    <t>There was a reduction in empagliflozin peak exposure (C(max) at steady state GMR, 0.88 [90% CI, 0.79-0.99]) when linagliptin was coadministered that was not considered clinically meaningful.</t>
  </si>
  <si>
    <t>No adverse events were reported during the coadministration period.</t>
  </si>
  <si>
    <t>No hypoglycemia was reported.</t>
  </si>
  <si>
    <t>Empagliflozin and linagliptin were well tolerated.</t>
  </si>
  <si>
    <t>These data support the coadministration of empagliflozin and linagliptin without dose adjustments.</t>
  </si>
  <si>
    <t>European Union Drug Regulating Authorities Clinical Trials Registration: EudraCT 2008-006089-27.</t>
  </si>
  <si>
    <t>Title = Impact of food and the proton pump inhibitor rabeprazole on the pharmacokinetics of GDC-0941 in healthy volunteers: bench to bedside investigation of pH-dependent solubility.</t>
  </si>
  <si>
    <t>Abstract = GDC-0941 is an orally administered potent, selective pan-inhibitor of phosphatidylinositol 3-kinases (PI3Ks) with good preclinical antitumor activity in xenograft models and favorable pharmacokinetics and tolerability in phase 1 trials, and it is currently being investigated in phase II clinical trials as an anti-cancer agent.</t>
  </si>
  <si>
    <t>In vitro solubility and dissolution studies suggested that GDC-0941, a weak base, displays significant pH-dependent solubility.</t>
  </si>
  <si>
    <t>Moreover, preclinical studies conducted in famotidine-induced hypochlorhydric dog suggested that the pharmacokinetics of GDC-0941 may be sensitive to pharmacologically induced hypochlorhydria.</t>
  </si>
  <si>
    <t>To investigate the clinical significance of food and pH-dependent solubility on GDC-0941 pharmacokinetics a four-period, two-sequence, open-label, randomized, crossover study was conducted in healthy volunteers.</t>
  </si>
  <si>
    <t>During the fasting state, GDC-0941 was rapidly absorbed with a median Tmax of 2 h.</t>
  </si>
  <si>
    <t xml:space="preserve"> The presence of a high-fat meal delayed the absorption of GDC-0941, with a median Tmax of 4 h and a modest increase in AUC relative to the fasted state, with an estimated geometric mean ratio (GMR, 90% CI) of fed/fasted of 1.28 (1.08, 1.51) for AUC0-âˆž and 0.87 (0.70, 1.06) for Cmax.</t>
  </si>
  <si>
    <t>The effect of rabeprazole (model PPI) coadministration on the pharmacokinetics of GDC-0941 was evaluated in the fasted and fed state.</t>
  </si>
  <si>
    <t xml:space="preserve">When comparing the effect of rabeprazole + GDC-0941 (fasted) to baseline GDC-0941 absorption in a fasted state, GDC-0941 median Tmax was unchanged, </t>
  </si>
  <si>
    <t>however, both Cmax and AUC0-âˆž decreased significantly after pretreatment with rabeprazole, with an estimated GMR (90% CI) of 0.31 (0.21, 0.46) and 0.46 (0.35, 0.61), respectively for both parameters.</t>
  </si>
  <si>
    <t>When rabeprazole was administered in the presence of the high-fat meal, the impact of food did not fully reverse the pH effect;</t>
  </si>
  <si>
    <t xml:space="preserve"> the overall effect of rabeprazole on AUC0-âˆž was somewhat attenuated by the high-fat meal (estimate GMR of 0.57, with 90% CI, 0.50, 0.65)</t>
  </si>
  <si>
    <t xml:space="preserve"> but unchanged for the Cmax (estimate of 0.43, with 90% CI, 0.37, 0.50).</t>
  </si>
  <si>
    <t>The results of the current investigations emphasize the complex nature of physicochemical interactions and the importance of gastric acid for the dissolution and solubilization processes of GDC-0941.</t>
  </si>
  <si>
    <t>Given these findings, dosing of GDC-0941 in clinical trials was not constrained relative to fasted/fed states, but the concomitant use of ARAs was restricted.</t>
  </si>
  <si>
    <t>Mitigation strategies to limit the influence of pH on exposure of molecularly targeted agents such as GDC-0941 with pH-dependent solubility are discussed.</t>
  </si>
  <si>
    <t>Title = Effects of erythromycin at steady-state concentrations on the pharmacokinetics of ulipristal acetate.</t>
  </si>
  <si>
    <t>Abstract = Ulipristal acetate (UPA) is a novel selective progesterone receptor modulator for the treatment of benign gynaecological conditions such as uterine myoma.</t>
  </si>
  <si>
    <t>In vitro, it is mainly metabolized by the cytochrome P450 isoenzyme CYP3A4 and  to a small extent by CYP1A2 and CYP2D6.</t>
  </si>
  <si>
    <t>Erythromycin, a macrolide antibiotic, has been shown to be a moderate CYP3A4 inhibitor.</t>
  </si>
  <si>
    <t>Thus, the aim of this study was to determine the effects of erythromycin at steady-state concentrations on the pharmacokinetics of UPA.</t>
  </si>
  <si>
    <t>Effects on the pharmacokinetics of the mono-demethylated metabolite of UPA (PGL4002) were also evaluated.</t>
  </si>
  <si>
    <t>This was a non-randomized, single-sequence, two-period, open, single-dose study in 18 healthy female subjects.</t>
  </si>
  <si>
    <t>Subjects received oral UPA (20 mg) once daily on days 1 and 13 and twice-daily erythromycin propionate administrations (500 mg) from days 9 through 17.</t>
  </si>
  <si>
    <t xml:space="preserve">Geometric mean Cmax and AUCs of UPA were increased by 24% [geometric mean ratio point estimate (90% CI): 1Â·24 (1Â·01-1Â·52)] and +224% and +227% [geometric mean ratio point estimates (90% CI): AUC0-t 3Â·24 (2Â·75-3Â·83) and AUC0-âˆž (3Â·27 (2Â·79-3Â·83)], respectively, </t>
  </si>
  <si>
    <t>with no effect on median tmax or t1/2.</t>
  </si>
  <si>
    <t xml:space="preserve">Geometric mean Cmax of PGL4002 was decreased by 47% [geometric mean ratio point estimate (90% CI): 0Â·523 (0Â·44-0Â·62)], </t>
  </si>
  <si>
    <t>but AUCs were increased by +62% and +66% [geometric mean ratio point estimates (90% CI): AUC0-t 1Â·62 (1Â·43-1Â·85) and AUC0-âˆž by 1Â·66 (1Â·47-1Â·88)], respectively, with no effect on median tmax.</t>
  </si>
  <si>
    <t xml:space="preserve">However, geometric mean t1/2.doubled from 24 h to 48 h. </t>
  </si>
  <si>
    <t>No subject was discontinued from the study due to adverse events.</t>
  </si>
  <si>
    <t>an increase in AUCs and prolonged elimination for PGL4002.</t>
  </si>
  <si>
    <t xml:space="preserve">Concomitant use of ulipristal acetate with erythromycin at therapeutic concentrations led to a limited increase in Cmax and a 3-fold increase in AUCs for UPA and </t>
  </si>
  <si>
    <t xml:space="preserve">to a decrease in Cmax and </t>
  </si>
  <si>
    <t xml:space="preserve">This indicates that inhibition of CYP3A4 impacted rate and extent of absorption of UPA </t>
  </si>
  <si>
    <t>and also its metabolism by slowing the elimination of its metabolite PGL4002.</t>
  </si>
  <si>
    <t>Title = Pharmacokinetics of the co-administration of boceprevir and St John's wort to male and female healthy volunteers.</t>
  </si>
  <si>
    <t>Abstract = St John's wort (SJW; Hypericum perforatum) induces CYP3A4 that is involved in the metabolism of the hepatitis C virus (HCV) protease inhibitor boceprevir.</t>
  </si>
  <si>
    <t xml:space="preserve">Reduced boceprevir exposure and efficacy would contribute to therapeutic failure and </t>
  </si>
  <si>
    <t>increase the risk for resistance development.</t>
  </si>
  <si>
    <t>Boceprevir is co-administered with interferon/ribavirin, and depression has been described frequently in patients undergoing HCV treatment.</t>
  </si>
  <si>
    <t>Patients may purchase over-the-counter herbals to manage depression, and knowing the interaction between SJW and boceprevir is desirable.</t>
  </si>
  <si>
    <t>This Phase I, open-label, three-period, cross-over pharmacokinetic study enrolled healthy males and females who, following consent and screening procedures, were randomized to receive SJW on days 1-14, SJW plus boceprevir (SJW on days 22-35 and together on days 31-35) and boceprevir on days 52-56, separated by 7 day washout periods, or the same treatment in the opposite order.</t>
  </si>
  <si>
    <t>Pharmacokinetic sampling was performed at the end of each phase.</t>
  </si>
  <si>
    <t>Seventeen (11 female) subjects completed the study</t>
  </si>
  <si>
    <t xml:space="preserve"> and no serious adverse events were reported.</t>
  </si>
  <si>
    <t>Geometric mean ratios (GMRs) and 90% CIs for boceprevir (with SJW versus alone) AUC(0-8), C(max) and C8 were 0.91 (0.87-0.96), 0.94 (0.82-1.07) and 1.00 (0.79-1.27), respectively.</t>
  </si>
  <si>
    <t>GMRs and 90% CIs for hypericin, the active component of SJW, (with boceprevir versus alone) AUC(0-8), C(max) and C(8) were 1.23 (1.10-1.38), 1.32 (1.16-1.52) and 1.37 (1.19-1.58), respectively.</t>
  </si>
  <si>
    <t xml:space="preserve">SJW did not have a clinically significant effect on boceprevir plasma concentrations (or those of its metabolite), </t>
  </si>
  <si>
    <t>suggesting that SJW and boceprevir can be safely co-administered.</t>
  </si>
  <si>
    <t>Title = The metabolic drug-drug interaction profile of Dabrafenib: in vitro investigations and quantitative extrapolation of the P450-mediated DDI risk.</t>
  </si>
  <si>
    <t>Abstract = Dabrafenib is a potent ATP-competitive inhibitor for the V600 mutant b-rapidly accelerated fibrosarcoma (b-raf) kinase currently approved in the United States for the treatment of metastatic melanoma.</t>
  </si>
  <si>
    <t>Studies were conducted in human liver microsomes, recombinant human cytochrome P450 (P450) enzymes, and human hepatocytes to investigate the potential of dabrafenib and its major circulating metabolites to perpetrate pharmacokinetic drug-drug interactions (DDIs) as well as have their own pharmacokinetics affected (victim) by coadministered drugs.</t>
  </si>
  <si>
    <t>Dabrafenib metabolism was mediated by CYP2C8 (56% to 67%) and CYP3A4 (24%); in addition, it has demonstrated inhibition of CYP2C8, 2C9, 2C19, 3A4 (atorvastatin), and (nifedipine), with calculated IC50 values of 8.2, 7.2, 22.4, 16, and 32 Î¼M.</t>
  </si>
  <si>
    <t xml:space="preserve"> It also demonstrated metabolism-dependent inhibition of CYP3A4 with a maximal inactivation rate constant of 0.040 minute(-1) and a concentration required to achieve half-maximal inactivation for CYP3A4 of 38 Î¼M. </t>
  </si>
  <si>
    <t xml:space="preserve">Hydroxy-dabrafenib inhibited CYP1A2, 2C9, and 3A4 (midazolam) with calculated IC50 values of 83, 29, and 44 Î¼M, and </t>
  </si>
  <si>
    <t>carboxy-dabrafenib did not inhibit any of the P450 enzymes tested.</t>
  </si>
  <si>
    <t>Desmethyl-dabrafenib inhibited CYP2B6, 2C8, 2C9, 2C19, and 3A4 (midazolam, atorvastatin, and nifedipine) with calculated IC50 values of 78, 47, 6.3, 36, 17, 20, and 28 Î¼M, respectively.</t>
  </si>
  <si>
    <t>At 30 Î¼M dabrafenib showed increases in CYP2B6 and CYP3A4 mRNA expression indicative of induction.</t>
  </si>
  <si>
    <t>The potential clinical relevance of these findings was explored by using mechanistic static mathematical models to estimate the magnitude of change (area under the curve change) as a result of P450-mediated DDI interactions.</t>
  </si>
  <si>
    <t>This risk-assessment approach indicated that dabrafenib is unlikely to perpetrate any in vivo DDIs by inhibition mechanisms,</t>
  </si>
  <si>
    <t xml:space="preserve"> but is a likely inducer of CYP3A4 and a victim of CYP3A4 and CYP2C8 inhibitors.</t>
  </si>
  <si>
    <t>Furthermore, inclusion of the in vitro drug interaction data for dabrafenib metabolites did not impact the overall clinical risk assessment.</t>
  </si>
  <si>
    <t>Title = Stereoselective interaction of omeprazole with warfarin in healthy men.</t>
  </si>
  <si>
    <t>Abstract = The effect of concomitant treatment with omeprazole (20 mg/day) on the plasma concentration and anticoagulation effect of warfarin was studied in 21 young healthy men.</t>
  </si>
  <si>
    <t>An initial three weeks' treatment with warfarin alone was administered to determine the doses required for the subjects' vitamin K-dependent coagulation factors to fall within 10-20% of the normal range, as determined by the Trombotest.</t>
  </si>
  <si>
    <t>Omeprazole and placebo were then administered concomitantly with warfarin for 2 weeks each in a double-blind, randomized, crossover fashion.</t>
  </si>
  <si>
    <t>Plasma concentrations of (R)- and (S)-warfarin, and Trombotest values were measured daily on weekdays throughout the crossover period.</t>
  </si>
  <si>
    <t xml:space="preserve">Omeprazole had no apparent effect on the mean (S)-warfarin plasma concentration (379 ng/ml with, versus 387 ng/ml without, omeprazole), </t>
  </si>
  <si>
    <t>but caused a slight (12%) although statistically significant increase in the mean (R)-warfarin concentration from 490 to 548 ng/ml (95% confidence interval for difference of means: 28-88).</t>
  </si>
  <si>
    <t xml:space="preserve">The Trombotest values exhibited large inter- and intrasubject variability during both omeprazole and placebo treatment; </t>
  </si>
  <si>
    <t>however, there was a small, although statistically significant decrease in the mean value from 21.1% without to 18.7% with omeprazole treatment (95% CI for difference of means: -4.6- -0.1).</t>
  </si>
  <si>
    <t xml:space="preserve">Those subjects with Trombotest values nearest the therapeutic range (5-15%) exhibited less change during omeprazole treatment, </t>
  </si>
  <si>
    <t>and no changes occurred that required a change in warfarin dosing.</t>
  </si>
  <si>
    <t>The interaction of omeprazole with warfarin was attributed to a stereoselective inhibition of the hepatic metabolism of the less potent (R)-warfarin enantiomer.</t>
  </si>
  <si>
    <t>The small effect of omeprazole on the anticoagulation activity of warfarin is not likely to be of clinical importance.</t>
  </si>
  <si>
    <t>Title = Drug interaction studies and encainide use in renal and hepatic impairment.</t>
  </si>
  <si>
    <t>Abstract = The effect of encainide administration on steady-state plasma digoxin levels was evaluated in 17 patients receiving stable doses of digoxin.</t>
  </si>
  <si>
    <t>A paired t test, comparing plasma digoxin levels (mean +/- standard error) before encainide therapy (1.05 +/- 0.14 ng/ml) and after 2 weeks of encainide, 100 mg/day (1.03 +/- 0.11 ng/ml) or 200 mg/day (1.2 +/- 0.2 ng/ml), indicates no significant (p greater than 0.05) change in digoxin levels.</t>
  </si>
  <si>
    <t>These results were confirmed in a second study of 10 patients with severe congestive heart failure.</t>
  </si>
  <si>
    <t>Also, no difference in efficacy of either drug was observed and changes in dosing of digoxin were not required.</t>
  </si>
  <si>
    <t>Plasma concentrations of encainide and its 2 major metabolites, O-demethyl encainide (ODE) and 3-methoxy-O-demethyl encainide, significantly increased by 31.6%, 43.1% and 35.6% after concomitant cimetidine administration in 13 healthy adult men receiving 75 mg/day of encainide.</t>
  </si>
  <si>
    <t>However, a retrospective evaluation of 33 patients receiving both drugs did not reveal any clinically significant interactions.</t>
  </si>
  <si>
    <t>Retrospective evaluation of patients enrolled in clinical studies who received concomitant digoxin (268), antiarrhythmics (118), anticoagulants (78), antidiabetics (40), antipsychotics (23), beta blockers (88), calcium-channel blockers (24) or diuretics (229) did not reveal any clinically significant interactions with encainide.</t>
  </si>
  <si>
    <t>Similarly, in vitro protein binding studies did not reveal any clinically significant interactions with encainide or its major metabolites.</t>
  </si>
  <si>
    <t>Six patients with moderate to severe renal impairment (creatinine clearance 10 to 38 ml/min) received 25 mg of encainide, 3 times/day, for 7 doses.</t>
  </si>
  <si>
    <t>Plasma encainide, ODE and 3-methoxy-O-demethyl concentrations were similar to those observed in normal subjects who had received twice the dose of encainide,</t>
  </si>
  <si>
    <t xml:space="preserve"> and steady-state apparent oral clearance of encainide was reduced by 66% with renal impairment.</t>
  </si>
  <si>
    <t>Based on these data it is recommended that in patients with moderate to severe renal impairment encainide be initiated at one-third the normal dose, or 25 mg once a day.</t>
  </si>
  <si>
    <t>Doses may be elevated in small increments at 1-week intervals if needed for efficacy.</t>
  </si>
  <si>
    <t>The effect of hepatic impairment on the pharmacokinetics of encainide was studied in 7 patients with clinically documented cirrhosis.</t>
  </si>
  <si>
    <t>Compared with normal subjects studied using a similar protocol, the plasma concentrations of encainide were elevated significantly</t>
  </si>
  <si>
    <t xml:space="preserve"> due to a 6-fold decrease in oral clearance.</t>
  </si>
  <si>
    <t>However, since plasma concentrations of the active metabolite ODE were correspondingly lower,</t>
  </si>
  <si>
    <t xml:space="preserve"> specific encainide dosing instructions for patients with hepatic impairment are not indicated.</t>
  </si>
  <si>
    <t>Title = Chloroquine elimination in humans: effect of low-dose cimetidine.</t>
  </si>
  <si>
    <t>Abstract = A controlled study was carried out in ten healthy, male volunteers (randomly distributed into control and test groups of five subjects each) to determine the effect of low-dose cimetidine on chloroquine elimination.</t>
  </si>
  <si>
    <t>The control group subjects received two tablets of chloroquine sulfate (300-mg base) only, while the test group subjects took 400-mg cimetidine at bedtime for four days prior to chloroquine (two tablets of chloroquine sulfate) administration and throughout the duration of the study.</t>
  </si>
  <si>
    <t>Blood samples, 5 mL, were collected periodically after chloroquine administration.</t>
  </si>
  <si>
    <t>The samples were assayed for chloroquine and monodesethylchloroquine using a combination of thin-layer chromatography and spectrophotometry.</t>
  </si>
  <si>
    <t>Wilcoxon's test for unpaired data at P less than .05 was used to determine if there was any significant difference in the elimination of chloroquine in the test group when compared with the control group.</t>
  </si>
  <si>
    <t xml:space="preserve">The apparent oral clearance rate of chloroquine was reduced from 0.49 +/- 0.04 L/d/kg in the control group to 0.23 +/- 0.02 L/d/kg in the test group, </t>
  </si>
  <si>
    <t>and the elimination half-life was prolonged from 3.11 days in the control group to 4.62 days in the test group.</t>
  </si>
  <si>
    <t>There was a 47.04% reduction in the AUC0-7d of monodesethylchloroquine, the major metabolite of chloroquine, in the test group when compared with the control group.</t>
  </si>
  <si>
    <t>The apparent volume of distribution at steady state was increased from 0.46 +/- 0.07 L/kg in the control group to 0.72 +/- 0.10 L/kg in the test group.</t>
  </si>
  <si>
    <t>All these changes were statistically significant.</t>
  </si>
  <si>
    <t>The conclusion is that cimetidine impairs the elimination of chloroquine in healthy subjects.</t>
  </si>
  <si>
    <t>Title = Dose-dependence of the nifedipine/digoxin interaction?</t>
  </si>
  <si>
    <t>Abstract = The dose-dependence of the nifedipine/digoxin interaction was investigated in seven healthy volunteers.</t>
  </si>
  <si>
    <t>After an adequate loading dose of digoxin for two weeks, 0.25 mg digoxin was given alone orally twice daily.</t>
  </si>
  <si>
    <t>Afterwards, 0.25 mg digoxin was administered twice daily for three one week periods combined with capsules of nifedipine 5 mg, 10 mg or 20 mg (ADA-LAT) respectively on a three times daily basis.</t>
  </si>
  <si>
    <t>Subsequently the study was completed with a digoxin monotherapy phase lasting seven days.</t>
  </si>
  <si>
    <t>All three doses of nifedipine administered led to a significant increase of the digoxin plasma concentrations and of the area under the plasma concentration-time curve (AUC) compared with digoxin monotherapy.</t>
  </si>
  <si>
    <t>In conclusion, nifedipine causes a slight but significant increase of digoxin plasma concentrations and of its AUC (15%).</t>
  </si>
  <si>
    <t>This effect was not dependent on the nifedipine dose administered.</t>
  </si>
  <si>
    <t>Title = The influence of cimetidine versus ranitidine on doxepin pharmacokinetics.</t>
  </si>
  <si>
    <t>Abstract = The effect of cimetidine and ranitidine on doxepin pharmacokinetics was studied in 6 healthy volunteers.</t>
  </si>
  <si>
    <t>Each subject completed 3 study phases: Treatment A, 9 consecutive doses of 50 mg doxepin (once daily); Treatment B, same as Treatment A but co-administration of cimetidine 600 mg b.i.d. starting after the sixth doxepin dose and continuing until approximately 2 days following discontinuation of doxepin administration; Treatment C, identical to Treatment B but with ranitidine 150 mg b.i.d. instead of cimetidine.</t>
  </si>
  <si>
    <t xml:space="preserve">Unlike ranitidine, </t>
  </si>
  <si>
    <t>cimetidine co-administration resulted in a significant increase in steady state plasma levels of doxepin (4.7, 9.0 and 4.5 ng/ml during Treatments A, B and C respectively) but not desmethyldoxepin (4.1, 4.6 and 4.2 ng/ml during Treatments A, B and C respectively).</t>
  </si>
  <si>
    <t xml:space="preserve">Elimination half-lives of doxepin and desmethyldoxepin were prolonged by cimetidine co-administration (19.6 and 26.2 h respectively), </t>
  </si>
  <si>
    <t>but remained unchanged during the ranitidine treatment phase (13.3 and 18.4 h) as compared to the control phase i.e. Treatment A (13.2 and 19.0 h).</t>
  </si>
  <si>
    <t>These results show that cimetidine, unlike ranitidine, significantly inhibits the biotransformation of doxepin.</t>
  </si>
  <si>
    <t>This data has clinical implications when the co-administration of tricylic antidepressants and H2-receptor antagonists are indicated.</t>
  </si>
  <si>
    <t>Title = The influence of diltiazem hydrochloride on trough serum digoxin concentrations.</t>
  </si>
  <si>
    <t>Abstract = A significant drug interaction between verapamil and digoxin, resulting in elevated serum digoxin concentrations, has been well documented in the medical literature.</t>
  </si>
  <si>
    <t>However, a similar interaction between digoxin and the calcium channel blockers nifedipine and diltiazem has not been conclusively established.</t>
  </si>
  <si>
    <t>This study investigated the influence of diltiazem hydrochloride on trough serum concentrations of concurrently administered digoxin in eight healthy volunteers.</t>
  </si>
  <si>
    <t>During the control phase of the study, volunteers were administered digoxin 0.25 mg/d for 13 days, and subsequently judged to be at steady state by serial determinations of digoxin serum concentrations.</t>
  </si>
  <si>
    <t>Twenty-four hour urine collections were done for creatinine clearance and urinary digoxin clearance determinations.</t>
  </si>
  <si>
    <t>Phase II of the study involved the addition of diltiazem hydrochloride 30 mg qid to the on-going, daily regimen of digoxin.</t>
  </si>
  <si>
    <t>After 14 days of concomitant therapy, steady-state trough digoxin concentrations were again determined, as well as creatinine clearances and urinary digoxin clearances.</t>
  </si>
  <si>
    <t>This investigation demonstrates that concomitant administration of diltiazem hydrochloride with digoxin results in significantly elevated steady-state trough digoxin concentrations (0.32 +/- 0.07 ng/ml increasing to 0.48 +/- 0.06 ng/ml, p less than 0.01).</t>
  </si>
  <si>
    <t>Urinary digoxin clearance decreased from 223.5 +/- 35.7 ml/min to 153.4 +/- 17.5 ml/min (p less than 0.05).</t>
  </si>
  <si>
    <t>Creatinine clearances were unaltered.</t>
  </si>
  <si>
    <t>A review of the current literature on this topic is included.</t>
  </si>
  <si>
    <t>Title = Diltiazem treatment impairs hepatic drug oxidation: studies of antipyrine.</t>
  </si>
  <si>
    <t>Abstract = To evaluate the effect of diltiazem on antipyrine disposition and metabolism, 10 healthy subjects received 1.2 gm antipyrine on two occasions, once while taking no other medications and once during long-term oral diltiazem, 120 mg three times daily.</t>
  </si>
  <si>
    <t xml:space="preserve">Antipyrine oral clearance was markedly reduced from (mean +/- SEM) 41.7 +/- 4.1 to 29.9 +/- 2.8 ml/min (P less than 0.01) during diltiazem treatment, </t>
  </si>
  <si>
    <t>resulting in prolongation of antipyrine elimination t1/2 from 12.2 +/- 1.0 to 16.7 +/- 1.3 hours (P less than 0.01),</t>
  </si>
  <si>
    <t xml:space="preserve"> with no change in apparent volume of distribution (42.1 +/- 4.0 vs. 41.3 +/- 3.1 L; not significant).</t>
  </si>
  <si>
    <t xml:space="preserve">Measurement of urinary antipyrine and metabolites excreted in the urine during 24 hours after the antipyrine dose (percent of total 24-hour excretion) showed increased antipyrine (4.4% +/- 1.0% vs. 7.8% +/- 1.6%; P less than 0.01) during diltiazem treatment </t>
  </si>
  <si>
    <t>with no significant change in proportion of 4-hydroxyantipyrine, 3-hydroxymethylantipyrine, and norantipyrine excretion between trials.</t>
  </si>
  <si>
    <t>Chronic oral diltiazem in therapeutic doses markedly impairs antipyrine oxidation.</t>
  </si>
  <si>
    <t>Diltiazem may therefore impair the clearance of other coadministered drugs that undergo hepatic oxidation.</t>
  </si>
  <si>
    <t>Title = Effect of two different doses of nitrendipine on steady-state plasma digoxin level and systolic time intervals.</t>
  </si>
  <si>
    <t>Abstract = The effect of two different doses of nitrendipine on plasma digoxin levels, urinary recovery and systolic time intervals was investigated in 8 healthy volunteers.</t>
  </si>
  <si>
    <t>Following a loading dose, digoxin 0.25 mg b.d.p.o. was given alone for 2 weeks.</t>
  </si>
  <si>
    <t>Then 0.25 mg digoxin b.d. was administered for two 1-week periods combined with nitrendipine 10 mg or 20 mg once daily.</t>
  </si>
  <si>
    <t>The study was completed with another digoxin monotherapy phase lasting 7 days.</t>
  </si>
  <si>
    <t>Nitrendipine 20 mg daily led to a significant increase in plasma digoxin levels and in its area under the plasma concentration-time curve AUC (0-12) was 9.7 ng ml-1h when digoxin alone was given and 11.2 ng ml-1h on co-administration of the calcium antagonist.</t>
  </si>
  <si>
    <t>Urinary recovery and renal clearance of digoxin were slightly but not significantly increased by nitrendipine.</t>
  </si>
  <si>
    <t>Nitrendipine 10 mg once daily caused a small, insignificant tendency to elevate the plasma digoxin level.</t>
  </si>
  <si>
    <t>Nitrendipine co-administration (10 and 20 mg once daily) did not significantly alter systolic time intervals, as non-invasively measured haemodynamic parameters, compared to digoxin treatment alone.</t>
  </si>
  <si>
    <t xml:space="preserve">Thus, nitrendipine 20 mg daily caused a significant increase in plasma digoxin concentrations and in its AUC, </t>
  </si>
  <si>
    <t>which would rarely be of clinical relevance.</t>
  </si>
  <si>
    <t>Title = Quinidine-digoxin interaction: are the pharmacokinetics of both drugs altered?</t>
  </si>
  <si>
    <t>Abstract = An open randomized crossover trial to investigate quinidine-digoxin interactions under steady-state conditions with special attention to quinidine pharmacokinetics was performed in 6 healthy male volunteers.</t>
  </si>
  <si>
    <t xml:space="preserve">Coadministration of quinidine sulphate induces a prolongation of digoxin elimination half-life (means +/- SD) from 33.0 +/- 8.0 to 43.9 +/- 6.2 hours, causing an augmentation of 0/48 AUC (means +/- SD) from 37.8 +/- 14.1 to 100.2 +/- 30.4 ng/ml.h. </t>
  </si>
  <si>
    <t>This increase in serum digoxin concentration-time course was caused by</t>
  </si>
  <si>
    <t xml:space="preserve"> a decrease of both renal clearance (means +/- SD) from 150.7 +/- 46.5 to 79.0 +/- 23.3 ml/min and of minor importance, total clearance (means +/- SD) from 198.8 +/- 66.4 to 91.7 +/- 21.9 ml/min.</t>
  </si>
  <si>
    <t xml:space="preserve">A decrease in apparent volume of distribution of digoxin (means +/- SD) from 520.1 +/- 115.2 to 344.5 +/- 78.2 l could also be observed: </t>
  </si>
  <si>
    <t xml:space="preserve">When digoxin was given additionally, two quinidine-pharmacokinetic parameters were altered: renal quinidine clearance decreased from (means +/- s) 61.2 +/- 11.5 to 45.7 +/- 13.7 ml/min, </t>
  </si>
  <si>
    <t>causing a prolongation of elimination half-life of quinidine (means +/- s) from 10.34 +/- 1.76 to 12.28 +/- 1.23 hours.</t>
  </si>
  <si>
    <t xml:space="preserve">These altered parameters induced an augmentation in 0/48 AUC of quinidine of 11% on the average </t>
  </si>
  <si>
    <t>but this change was not statistically significant because of the relatively large standard-deviation in serum quinidine concentrations.</t>
  </si>
  <si>
    <t xml:space="preserve">Considering the reduction of renal digoxin clearance, the mechanism mainly responsible for the quinidine-digoxin interaction, the decrease in renal quinidine clearance, </t>
  </si>
  <si>
    <t>appears to be most remarkable as well.</t>
  </si>
  <si>
    <t>Title = Multiple drug interactions with cyclosporine in a heart transplant patient.</t>
  </si>
  <si>
    <t>Abstract = To report multiple drug interactions with cyclosporine in a heart transplant recipient.</t>
  </si>
  <si>
    <t>A 53-year-old man underwent heart transplantation in December 1990.</t>
  </si>
  <si>
    <t xml:space="preserve">Immunosuppression therapy consisted of prednisone, azathioprine, and cyclosporine 300 mg/d. </t>
  </si>
  <si>
    <t>For 5 months, the trough specific cyclosporine (parent compound) concentration was stable (range 211-226 ng/mL).</t>
  </si>
  <si>
    <t>More recently, he developed a productive cough accompanied by high fever, chills, and weakness and was admitted to a hospital near his home.</t>
  </si>
  <si>
    <t>Antituberculosis therapy was advised including rifampin and isoniazid.</t>
  </si>
  <si>
    <t>After a week, erythromycin 3.6 g/d i.v. was added.</t>
  </si>
  <si>
    <t>After 10 days of the combined therapy he was transferred to our hospital, where the first cyclosporine blood concentrations measured were 77 and 238 ng/mL for specific and total cyclosporine (parent drug + metabolites).</t>
  </si>
  <si>
    <t xml:space="preserve">Because of the low cyclosporine blood concentration, </t>
  </si>
  <si>
    <t xml:space="preserve">the dose was increased to 400 mg/d. </t>
  </si>
  <si>
    <t>In light of negative sputum smears for acid-fast bacilli and culture, the rifampin/isoniazid therapy was withdrawn; the erythromycin was continued.</t>
  </si>
  <si>
    <t>At this time, the specific cyclosporine blood concentration rose to 934 ng/mL and the total cyclosporine concentration reached 1503 ng/mL.</t>
  </si>
  <si>
    <t xml:space="preserve">High cyclosporine blood concentrations were measured during the intravenous erythromycin treatment period, </t>
  </si>
  <si>
    <t xml:space="preserve">even though the cyclosporine dose had been decreased to 150 mg/d. </t>
  </si>
  <si>
    <t>A further increase in cyclosporine concentration was observed when erythromycin was given orally (4.0 g/d).</t>
  </si>
  <si>
    <t>The cyclosporine dose was then discontinued for 2 days and started again at 50 mg/d until the end of the erythromycin treatment period.</t>
  </si>
  <si>
    <t>The patient recovered, the cyclosporine dose was increased to 100 mg/d, and on regular monitoring the cyclosporine blood concentrations were within the therapeutic range (100-400 ng/mL for specific and 250-1000 ng/mL for total cyclosporine).</t>
  </si>
  <si>
    <t>Cyclosporine is metabolized almost completely in the liver by the cytochrome P-450IIIA enzyme system.</t>
  </si>
  <si>
    <t>Drugs such as rifampin and erythromycin, which are known to be inducers or substrates of cytochrome P-450IIIA, have the potential to alter cyclosporine blood concentrations.</t>
  </si>
  <si>
    <t>The present case shows a multiple drug interaction with cyclosporine.</t>
  </si>
  <si>
    <t xml:space="preserve">Coadministration of rifampin/isoniazid and cyclosporine for a week, and erythromycin for the last 4 days, resulted in low cyclosporine blood concentrations, </t>
  </si>
  <si>
    <t>probably because of microsomal induction by rifampin.</t>
  </si>
  <si>
    <t>When the rifampin/isoniazid treatment was discontinued, the cyclosporine blood concentrations rose, indicating the interacting effect of intravenous erythromycin.</t>
  </si>
  <si>
    <t>This effect was even more pronounced when therapy was changed from intravenous to oral administration.</t>
  </si>
  <si>
    <t>Erythromycin, a substrate that is metabolized with great affinity by the cytochrome P-450IIIA enzyme, prolonged the elimination of cyclosporine by competing for the same site of metabolism.</t>
  </si>
  <si>
    <t>Awareness of potential cyclosporine drug interactions in organ transplant patients of great clinical importance.</t>
  </si>
  <si>
    <t xml:space="preserve">Regular monitoring of cyclosporine blood concentrations and renal function are essential to detect such interactions, to allow adjustment of drug dosage, and to </t>
  </si>
  <si>
    <t xml:space="preserve">reduce toxicity </t>
  </si>
  <si>
    <t>and enhance therapeutic effect, in particular in patients coadministered the many drugs known to have pharmacokinetic interactions with cyclosporine.</t>
  </si>
  <si>
    <t>Title = Pharmacokinetic study of the interaction between rifampin and delavirdine mesylate.</t>
  </si>
  <si>
    <t>Abstract = To study the effect of rifampin (INN, rifampicin), a potent inducer of cytochrome P450, on the steady-state pharmacokinetics of delavirdine.</t>
  </si>
  <si>
    <t>Twelve patients who were positive for human immunodeficiency virus, with CD4 counts ranging from 110 to 483/mm3, were randomized to two groups and studied in parallel.</t>
  </si>
  <si>
    <t>Both the control group (n = 5) and the rifampin group (n = 7) received 400 mg delavirdine mesylate every 8 hours for 30 days; subjects in the rifampin group took a 600 mg once-daily dose of rifampin on days 16 through 30.</t>
  </si>
  <si>
    <t>Harvested plasma from serial blood samples collected after dosing on days 15, 16, and 30 was assayed for delavirdine and its N-desalkyl metabolite concentrations with a reversed-phase HPLC method.</t>
  </si>
  <si>
    <t>Blood samples obtained on days 16 and 30 were also assayed for rifampin by HPLC.</t>
  </si>
  <si>
    <t>Delavirdine mesylate alone and in combination with rifampin was well tolerated.</t>
  </si>
  <si>
    <t>On day 30, statistically significant differences between groups were observed for all delavirdine pharmacokinetic parameters (p &amp;lt; 0.049).</t>
  </si>
  <si>
    <t>In the rifampin group, delavirdine oral clearance increased by about 27-fold (p = 0.022), resulting in virtually negligible (&amp;lt; 0.09 mumol/L) steady-state through drug concentrations in all patients after 2 weeks of concurrent dosing of delavirdine mesylate and rifampin.</t>
  </si>
  <si>
    <t xml:space="preserve">The ratio of metabolite formation to elimination clearance for desalkyldelavirdine was significantly higher (3.9 +/- 1.2 versus 0.23 +/- 0.10) and </t>
  </si>
  <si>
    <t>delavirdine elimination half-life was significantly shorter (1.7 +/- 1.4 versus 4.3 +/- 1.3 hours) when delavirdine mesylate was taken with rifampin.</t>
  </si>
  <si>
    <t>Rifampin pharmacokinetic parameters on days 16 and 30 were similar to those previously reported for normal volunteers.</t>
  </si>
  <si>
    <t>The findings of this study indicate that rifampin induces the metabolism of delavirdine.</t>
  </si>
  <si>
    <t>Therefore therapy with rifampin is contraindicated in patients receiving delavirdine mesylate.</t>
  </si>
  <si>
    <t>Title = Desipramine pharmacokinetics when coadministered with paroxetine or sertraline in extensive metabolizers.</t>
  </si>
  <si>
    <t>Abstract = In vitro studies have shown that fluoxetine and paroxetine are more potent inhibitors of cytochrome CYP2D6 than sertraline.</t>
  </si>
  <si>
    <t>The pharmacokinetics of desipramine when coadministered with the selective serotonin reuptake inhibitors (SSRIs) paroxetine and sertraline were studied in 24 healthy male volunteers (CYP2D6 extensive metabolizers).</t>
  </si>
  <si>
    <t>Desipramine (50 mg/day) was administered for 23 days in each phase of the crossover study with a 7-day drug-free period between phases.</t>
  </si>
  <si>
    <t>In addition, subjects were randomly assigned to receive concomitant paroxetine (20 mg/day on days 8 through 17 followed by 30 mg/day on days 18 through 20) or sertraline (50 mg/day on days 8 through 17 and 100 mg/day on days 18 through 20).</t>
  </si>
  <si>
    <t>SSRI treatments were switched between phases.</t>
  </si>
  <si>
    <t>After 10 days of coadministration at the lower dose, mean desipramine maximum concentration in plasma (Cmax) relative to baseline increased from 37.8 to 173 ng/mL (+358%) with paroxetine versus from 36.1 to 51.9 ng/mL (+44%) with sertraline; the mean desipramine 24-hour area under the concentration-time curve (AUC[24]) increased from 634 to 3,305 ng x h/mL (+421%) with paroxetine versus from 611 to 838 ng x h/mL (+37%) with sertraline; and the mean desipramine trough value (C0) increased from 18.5 to 113 ng/mL (+511%) with paroxetine versus from 18.3 to 21.8 ng/mL (+19%) with sertraline (all increases, p &amp;lt; 0.001).</t>
  </si>
  <si>
    <t>An approximately 10-fold increase in the Cmax and AUC(24) of paroxetine and an approximately 2-fold increase in these parameters for sertraline occurred simultaneously with the desipramine concentration changes.</t>
  </si>
  <si>
    <t>Thus, when coadministered with 50 mg/day desipramine, sertraline had significantly less pharmacokinetic interaction than paroxetine with desipramine at the recommended starting dosages of 50 mg/day and 20 mg/day, respectively.</t>
  </si>
  <si>
    <t>Title = Antiviral effect and pharmacokinetic interaction between nevirapine and indinavir in persons infected with human immunodeficiency virus type 1.</t>
  </si>
  <si>
    <t>Abstract = Nevirapine and indinavir have the potential of affecting the pharmacokinetics of each other.</t>
  </si>
  <si>
    <t xml:space="preserve">In a prospective trial, 24 human immunodeficiency virus (HIV)-infected subjects on stable nucleoside or no therapy were treated with 800 mg of indinavir every 8 h. </t>
  </si>
  <si>
    <t>After 7 days, 200 mg of nevirapine a day was added for 14 days and then increased to 200 mg twice a day.</t>
  </si>
  <si>
    <t xml:space="preserve">At day 7 (before nevirapine), there was a sevenfold difference among the subjects in indinavir area under the curve (AUC), and there was a significant correlation between indinavir AUC (r2=0.378, P=.019), minimum plasma concentration (Cmin; r2=0.359, P=.023), maximum plasma concentration (Cmax; r2=0.340, P=.028), </t>
  </si>
  <si>
    <t>and plasma HIV RNA decline.</t>
  </si>
  <si>
    <t>Nevirapine significantly reduced median indinavir Cmin (47.5%) and AUC (27.4%) and, to a lesser extent, Cmax (11%).</t>
  </si>
  <si>
    <t>Plasma HIV RNA values were &amp;lt;/=20 copies/mL in 10 of 17 (58.8%) subjects at 58 weeks or last visit.</t>
  </si>
  <si>
    <t>These data suggest that indinavir dosing should be dependent on drug exposure</t>
  </si>
  <si>
    <t xml:space="preserve"> and not on cotherapy with nevirapine.</t>
  </si>
  <si>
    <t>Title = Steady-state dispositions of valproate and diflunisal alone and coadministered to healthy volunteers.</t>
  </si>
  <si>
    <t>Abstract = The effects of coadministration of the non-steroidal anti-inflammatory drug diflunisal (DF) on glucuronidation and beta-oxidation of the antiepileptic agent valproic acid (VPA), and of VPA on DF glucuronidation, were studied in human volunteers.</t>
  </si>
  <si>
    <t>Seven healthy male volunteers received sodium valproate (NaVPA, 200 mg) orally twice daily for 7 days, after which all drug intake ceased for 1 month.</t>
  </si>
  <si>
    <t>The volunteers then took DF (250 mg) orally twice daily for 7 days.</t>
  </si>
  <si>
    <t>Both drugs were then taken (at the same doses as previously) twice daily for 7 days.</t>
  </si>
  <si>
    <t>On day 7 of each dosing phase, serial blood samples and all urine passed over the 12-h inter-dosing interval were collected.</t>
  </si>
  <si>
    <t>VPA, DF and selected metabolites were analysed using validated methods.</t>
  </si>
  <si>
    <t>Statistical comparisons of pharmacokinetic parameters were made using paired Student's t-tests.</t>
  </si>
  <si>
    <t>Mean plasma concentrations of total VPA were lower and</t>
  </si>
  <si>
    <t xml:space="preserve"> apparent plasma clearances significantly higher during DF coadministration.</t>
  </si>
  <si>
    <t>This was associated with a significant 20% increase in the unbound fraction of VPA (from 6.6+/-1.3% to 7.9+/-1.8%).</t>
  </si>
  <si>
    <t>The apparent clearance of unbound VPA was not different.</t>
  </si>
  <si>
    <t>There was no evidence of any significant effect of DF coadministration on VPA metabolism: urinary recoveries of and formation clearances to urinary VPA-glucuronide, E-2-en-VPA, 3-oxo-VPA and 4-en-VPA were not significantly altered.</t>
  </si>
  <si>
    <t xml:space="preserve">However, there was a highly significant 35% increase in the area under the plasma concentration-time curve from 0-12 h (AUC0-12h) of 3-oxo-VPA </t>
  </si>
  <si>
    <t>and its renal clearance was lower, though not significantly so.</t>
  </si>
  <si>
    <t>VPA coadministration had no effect on DF pharmacokinetics or formation clearances of DF to its acyl glucuronide (DAG), phenolic glucuronide (DPG) or sulfate (DS) conjugates.</t>
  </si>
  <si>
    <t xml:space="preserve">However, plasma AUC0-12h values of the glucuronides were significantly lower and </t>
  </si>
  <si>
    <t>their renal clearances higher (though significantly so only in the case of DPG) during VPA coadministration.</t>
  </si>
  <si>
    <t>Steady-state coadministration of VPA and DF leads to a significant displacement of VPA from plasma protein binding sites.</t>
  </si>
  <si>
    <t>There was no evidence of competition for glucuronidation capacity or other metabolic interactions.</t>
  </si>
  <si>
    <t xml:space="preserve">Rather, the interactions detected appeared to be renal in nature, with renal clearance of 3-oxo-VPA being reduced by DF coadministration, </t>
  </si>
  <si>
    <t>and renal clearance of DPG and perhaps DAG being increased by VPA coadministration.</t>
  </si>
  <si>
    <t>Title = The effects of lacidipine on the steady/state plasma concentrations of simvastatin in healthy subjects.</t>
  </si>
  <si>
    <t>Abstract = Lacidipine, a long acting 2, 4-dihydropyridine calcium channel antagonist is frequently administered with cholesterol lowering agents, particularly in elderly populations.</t>
  </si>
  <si>
    <t>The effects of lacidipine on the pharmacokinetics of simvastatin were investigated, since they share the CYP3A4 pathway for metabolism.</t>
  </si>
  <si>
    <t>The study was an open, randomised, two-way crossover design, with at least 7 days washout.</t>
  </si>
  <si>
    <t>Eighteen healthy subjects received simvastatin, 40 mg once daily, alone and together with lacidipine, 4 mg once daily, for 8 days.</t>
  </si>
  <si>
    <t>The pharmacokinetics of simvastatin were studied on the eighth day.</t>
  </si>
  <si>
    <t>Analysis was made of total simvastatin acid concentrations (naive simvastatin acid plus that derived from alkaline hydrolysis of the lactone).</t>
  </si>
  <si>
    <t>Lacidipine increased the maximum concentration of simvastatin (Cmax) by approximately 70% (P=0.016) and the area under the plasma concentration-time curve AUC(0,24 h) by approximately 35% (P=0.001).</t>
  </si>
  <si>
    <t xml:space="preserve">The mean Cmax and AUC(0,24 h) of simvastatin (95% confidence interval) when given alone were 8.76 (6.72-11.41) ng ml(-1) and 60.36 (47.15-77.28) ng ml(-1) h. </t>
  </si>
  <si>
    <t>During treatment with lacidipine they were, respectively, 14.89 (10.77-20.58) ng ml(-1) and 80.96 (64.62-101.44) ng ml(-1) h.</t>
  </si>
  <si>
    <t xml:space="preserve"> No significant differences were observed in either time to peak concentration (tmax was 1.0 h for simvastatin alone and 1.5 h for the combination) or in the half-life (t1/2,z was 8.5 h in both cases).</t>
  </si>
  <si>
    <t>The combination was safe and well tolerated.</t>
  </si>
  <si>
    <t>The observed increased exposure to simvastatin 40 mg following coadministration of lacidipine is unlikely to be of clinical relevance.</t>
  </si>
  <si>
    <t>Title = Effect of venlafaxine versus fluoxetine on metabolism of dextromethorphan, a CYP2D6 probe.</t>
  </si>
  <si>
    <t>Abstract = Two antidepressants, venlafaxine and fluoxetine, were evaluated in vivo for their effect on cytochrome P450 2D6 (CYP2D6) activity, measured by the ratio of dextromethorphan, a sensitive CYP2D6 marker, to its metabolite dextrorphan (i.e., DM:DT) excreted in urine after DM coadministration.</t>
  </si>
  <si>
    <t>Twenty-eight healthy extensive metabolizers of CYP2D6 received either venlafaxine (37.5 mg bid for 7 days, then 75 mg bid until Day 28) or fluoxetine (20 mg daily for 28 days); 26 completed the study.</t>
  </si>
  <si>
    <t>Plasma concentrations of both drugs and their active metabolites were determined.</t>
  </si>
  <si>
    <t>DM:DTs were evaluated at baseline (Day 0), on Days 7 and 28 of dosing, and 2 weeks after drug discontinuation (Day 42).</t>
  </si>
  <si>
    <t>Steady-state drug and metabolite levels were achieved in both groups by Day 28.</t>
  </si>
  <si>
    <t>Mean DM:DTs for venlafaxine and fluoxetine differed statistically significantly (p &amp;lt; 0.001) on Days 7, 28, and 42.</t>
  </si>
  <si>
    <t>Comparisons of DM:DT as a percentage of baseline values showed that DM:DT increased 1.2-fold for venlafaxine and 9.1-fold for fluoxetine on Day 7 (p &amp;lt; 0.001) and increased 2.1-fold for venlafaxine and 17.1-fold for fluoxetine on Day 28 (p &amp;lt; 0.001).</t>
  </si>
  <si>
    <t>Inhibition of CYP2D6 metabolism persisted for 2 weeks after discontinuation of fluoxetine,</t>
  </si>
  <si>
    <t xml:space="preserve"> unlike the case with venlafaxine.</t>
  </si>
  <si>
    <t>These in vivo results confirm in vitro data demonstrating significantly weaker inhibition of CYP2D6 with venlafaxine than with fluoxetine.</t>
  </si>
  <si>
    <t>This suggests that clinically significant interactions involving CYP2D6 inhibition could occur between fluoxetine and drugs metabolized by CYP2D6 but may be less likely to occur with venlafaxine.</t>
  </si>
  <si>
    <t>Title = Effect of clarithromycin and itraconazole on the pharmacokinetics of ropivacaine.</t>
  </si>
  <si>
    <t>Abstract = In a double-blind, randomised, three-way cross-over study, eight healthy volunteers ingested daily for 4 days either 250 mg clarithromycin twice daily, 200 mg itraconazole once daily, or placebo.</t>
  </si>
  <si>
    <t>On day 4, each subject received a single dose of 0.6 mg kg-1 ropivacaine intravenously over 30 min.</t>
  </si>
  <si>
    <t>Ropivacaine and (S)-2',6'-pipecoloxylidide in venous plasma and urine samples were measured for up to 12 hours and 24 hours, respectively.</t>
  </si>
  <si>
    <t>There were no significant changes in the pharmacokinetic parameters of the parent ropivacaine after ingestion of clarithromycin or itraconazole.</t>
  </si>
  <si>
    <t>However, the peak plasma concentration and AUC of (S)-2',6'-pipecoloxylidide metabolite were significantly decreased in both the clarithromycin and itraconazole phases, compared with the placebo phase.</t>
  </si>
  <si>
    <t>The fraction of ropivacaine metabolised to (S)-2',6'-pipecoloxylidide excreted in urine was decreased in the itraconazole phase.</t>
  </si>
  <si>
    <t>Both clarithromycin and itraconazole inhibit the CYP3A4 mediated formation of (S)-2',6'-pipecoloxylidide from ropivacaine.</t>
  </si>
  <si>
    <t>With the doses used, itraconazole is a stronger inhibitor than clarithromycin.</t>
  </si>
  <si>
    <t>The interaction of clarithromycin with ropivacaine seems to be dose (concentration)-dependent.</t>
  </si>
  <si>
    <t>Title = Absence of clinically relevant drug interactions following simultaneous administration of didanosine-encapsulated, enteric-coated bead formulation with either itraconazole or fluconazole.</t>
  </si>
  <si>
    <t xml:space="preserve">Abstract = This open-label, two-way crossover study was undertaken to determine whether the enteric formulation of didanosine influences the pharmacokinetics of itraconazole or fluconazole, two agents frequently used to treat fungal infections that occur with HIV infection, </t>
  </si>
  <si>
    <t>and whose bioavailability may be influenced by changes in gastric pH.</t>
  </si>
  <si>
    <t>Healthy subjects were randomized to Treatment A (200-mg itraconazole or 200-mg fluconazole) or Treatment B (same dose of itraconazole or fluconazole with 400 mg of didanosine as an encapsulated, enteric-coated bead formulation).</t>
  </si>
  <si>
    <t>In the itraconazole study, a lack of interaction was concluded if the 90% confidence interval (CI) of the ratio of the geometric means of log-transformed C(max) and AUC(0-T) values of itraconazole and hydroxyitraconazole, the active metabolite of itraconazole, were contained entirely between 0.75 and 1.33.</t>
  </si>
  <si>
    <t>In the fluconazole study, the equivalence interval for C(max) and AUC(0-T) was 0.80-1.25.</t>
  </si>
  <si>
    <t>The data showed that for itraconazole the point estimate and 90% CI of the ratios of C(max) and AUC(0-T) values were 0.98 (0.79, 1.20) and 0.88 (0.71, 1.09), respectively; for hydroxyitraconazole the respective values were 0.91 (0.76, 1.08) and 0.85 (0.68, 1.06).</t>
  </si>
  <si>
    <t>In the fluconazole study, the point estimate and 90% CI of the ratios of C(max) and AUC(0-T) values were 0.98 (0.93, 1.03) and 1.01 (0.99, 1.03), respectively.</t>
  </si>
  <si>
    <t>The T(max) for itraconazole, hydroxyitraconazole, and fluconazole were similar between treatments.</t>
  </si>
  <si>
    <t>Both studies indicated a lack of clinically significant interactions of the didanosine formulation with itraconazole or fluconazole.</t>
  </si>
  <si>
    <t>These results showed that the encapsulated, enteric-coated bead formulation of didanosine can be concomitantly administered with drugs, such as the azole antifungal agents, whose bioavailability may be influenced by interaction with antacids.</t>
  </si>
  <si>
    <t>Title = Lack of effect of sucralfate on the absorption and pharmacokinetics of rosiglitazone.</t>
  </si>
  <si>
    <t>Abstract = The aim of the present study was to investigate the effect of sucralfate pretreatment on the pharmacokinetics of rosiglitazone following a single oral dose in healthy male volunteers.</t>
  </si>
  <si>
    <t>After an over night fast, and according to a randomized schedule, each volunteer (n = 9) received a single oral dose of rosiglitazone 8 mg (Avandia tablets, 4 mg x 2) with or without pretreatment of sucralfate 2 g (Recolfate tablets, 1 g x 2) in an open-label crossover study with a 2-week washout period.</t>
  </si>
  <si>
    <t>Plasma samples were collected over a period of 24 hours at regular intervals.</t>
  </si>
  <si>
    <t>Safety assessment included monitoring of the vital signs, blood parameters, and ECG.</t>
  </si>
  <si>
    <t>No statistically significant differences (p &amp;gt; 0.05) were observed for any of the calculated rosiglitazone pharmacokinetic parameters in the two treatment groups.</t>
  </si>
  <si>
    <t>The mean parameters, AUC0-infinity and Cmax, following rosiglitazone administration alone were 3825.02 ng x h/ml and 664.47 ng/ml, respectively, and for rosiglitazone administered after pretreatment with sucralfate were 4848.19 ng x h/ml and 624.88 ng/ml, respectively.</t>
  </si>
  <si>
    <t>The t(max) for rosiglitazone alone and for rosiglitazone after sucralfate treatments was 1.11 and 1.67 hours, respectively.</t>
  </si>
  <si>
    <t>The mean elimination half-life for rosiglitazone and rosiglitazone after sucralfate treatment was 4.35 and 4.51 hours, respectively.</t>
  </si>
  <si>
    <t xml:space="preserve">Fraction of rosiglitazone absorbed was calculated by the Wagner-Nelson method, </t>
  </si>
  <si>
    <t>and no statistically significant difference (p &amp;gt; 0.05) was observed for the two treatments.</t>
  </si>
  <si>
    <t>Since sucralfate pretreatment did not show any significant difference in the pharmacokinetics of rosiglitazone, no dose adjustment is warranted for rosiglitazone when it is administered with sucralfate.</t>
  </si>
  <si>
    <t>Title = Topiramate and phenytoin pharmacokinetics during repetitive monotherapy and combination therapy to epileptic patients.</t>
  </si>
  <si>
    <t>Abstract = To evaluate the potential pharmacokinetic interactions between topiramate (TPM) and phenytoin (PHT) in patients with epilepsy by studying their pharmacokinetics (PK) after monotherapy and concomitant TPM/PHT treatment.</t>
  </si>
  <si>
    <t>Twelve patients with epilepsy stabilized on PHT monotherapy were enrolled in this study, with 10 and seven patients completing the phases with 400 and 800 mg TPM daily doses, respectively.</t>
  </si>
  <si>
    <t>TPM was added at escalating doses, and after stabilization at the highest tolerated TPM dose, PHT doses were tapered.</t>
  </si>
  <si>
    <t>Serial blood and urine samples were collected for PK analysis during the monotherapy phase or the lowest PHT dose after taper and the concomitant TPM/PHT phase.</t>
  </si>
  <si>
    <t>Potential metabolic interaction between PHT and TPM also was studied in vitro in human liver microsomal preparations.</t>
  </si>
  <si>
    <t>In nine of the 12 patients, PHT plasma concentrations remained stable, with a mean (+/-SD) area under the curve (AUC) ratio (combination therapy/monotherapy) of 1.13 +/- 0.17 (range, 0.89-1.23).</t>
  </si>
  <si>
    <t xml:space="preserve">Three patients had AUC ratios of 1.25, 1.39, and 1.55, respectively, </t>
  </si>
  <si>
    <t>and with the addition of TPM (800, 400, and 400 mg daily, respectively), their peak PHT plasma concentrations increased from 15 to 21 mg/L, 28 to 36 mg/L, and 27 to 41 mg/L, respectively.</t>
  </si>
  <si>
    <t>Human liver microsomal studies with S-mephenytoin showed that TPM partially inhibited CYP2C19 at very high concentrations of 300 microM (11% inhibition) and 900 microM (29% inhibition).</t>
  </si>
  <si>
    <t>Such high plasma concentrations would correspond to doses in humans that are 5 to 15 times higher than the recommended dose (200-400 mg).</t>
  </si>
  <si>
    <t xml:space="preserve">TPM clearance was approximately twofold higher during concomitant TPM/PHT therapy </t>
  </si>
  <si>
    <t>This study provides evidence that the addition of TPM to PHT generally does not cause clinically significant PK interaction.</t>
  </si>
  <si>
    <t>PHT induces the metabolism of TPM, causing increased TPM clearance, which may require TPM dose adjustments when PHT therapy is added or is discontinued.</t>
  </si>
  <si>
    <t>which may require TPM dose adjustments when PHT therapy is added or is discontinued.</t>
  </si>
  <si>
    <t>TPM may affect PHT concentrations in a few patients because of inhibition by TPM of the CYP2C19-mediated minor metabolic pathway of PHT.</t>
  </si>
  <si>
    <t>Title = Pharmacokinetic characteristics of ritonavir, zidovudine, lamivudine, and stavudine in children with human immunodeficiency virus infection.</t>
  </si>
  <si>
    <t>Abstract = To evaluate and describe the parameters and characteristics of different drug regimens in children infected with human immunodeficiency virus (HIV).</t>
  </si>
  <si>
    <t>Randomized, open-label, multicenter study.</t>
  </si>
  <si>
    <t>Pediatric HIV research clinics in the United States and Puerto Rico.</t>
  </si>
  <si>
    <t>Twenty-one HIV-infected children, aged 3-14 years, who were clinically stable and treated with the same antiretroviral therapy for 16 weeks or longer.</t>
  </si>
  <si>
    <t>In step 1, children were randomized to receive one of three treatment regimens: zidovudine plus lamivudine, ritonavir plus zidovudine and lamivudine, or ritonavir plus stavudine.</t>
  </si>
  <si>
    <t>Patients originally assigned to the zidovudine plus lamivudine group in step 1 were eligible to progress to step 2 if their HIV RNA values at week 12, 24, or 36 were 10,000 copies/ml or greater but 100,000 copies/ml or less.</t>
  </si>
  <si>
    <t>In step 2 they received a regimen of ritonavir plus stavudine and nevirapine.</t>
  </si>
  <si>
    <t>Seven children were randomized to each of the three treatment regimens.</t>
  </si>
  <si>
    <t>Concentrations of the agents were quantitated at steady state after observed doses, and the pharmacokinetic parameters were determined.</t>
  </si>
  <si>
    <t>Nevirapine concentrations were not determined.</t>
  </si>
  <si>
    <t>One child was excluded from analysis because pharmacokinetic parameters could not be estimated.</t>
  </si>
  <si>
    <t>Ritonavir oral clearance was slower in the pooled cohort of children who received stavudine compared with zidovudine and lamivudine.</t>
  </si>
  <si>
    <t>Stavudine oral clearance was marginally faster when combined with ritonavir and nevirapine compared with only ritonavir.</t>
  </si>
  <si>
    <t>Therapy for HIV is complex, and pharmacodynamic data indicate that relationships exist between systemic concentrations of antiretroviral drugs and virologic response.</t>
  </si>
  <si>
    <t>Careful drug interaction studies have not been conducted for all treatment regimens, and it will not be surprising if unexpected interactions are found.</t>
  </si>
  <si>
    <t>Pharmacokinetic studies to address these considerations should be viewed as a fundamental component of antiretroviral drug development, as they represent a tool to improve pharmacotherapy for HIV-infected children.</t>
  </si>
  <si>
    <t>Title = Effects of valproic acid coadministration on plasma efavirenz and lopinavir concentrations in human immunodeficiency virus-infected adults.</t>
  </si>
  <si>
    <t>Abstract = Valproic acid (VPA) has the potential to benefit patients suffering from human immunodeficiency virus (HIV)-associated cognitive impairment.</t>
  </si>
  <si>
    <t>The purpose of this study was to determine if VPA affects the plasma concentration of efavirenz (EFV) or lopinavir.</t>
  </si>
  <si>
    <t>HIV type 1 (HIV-1)-infected patients receiving EFV or lopinavir-ritonavir (LPV/r) had 9 or 10 blood samples drawn over 8 to 24 h of a dosing interval at steady state before and after receiving 250 mg of VPA twice daily for 7 days.</t>
  </si>
  <si>
    <t>VPA blood samples drawn before (C(0)) and 8 h after the morning dose (8 h) were compared to blood samples from a group of HIV-1-infected subjects who were taking either combined nucleoside reverse transcriptase inhibitors alone or had discontinued antiretroviral therapy.</t>
  </si>
  <si>
    <t>Pharmacokinetic parameters were calculated by noncompartmental analysis, and tests of bioequivalence were based on 90% confidence intervals (CIs) for ratios or differences.</t>
  </si>
  <si>
    <t>The geometric mean ratio (GMR) (90% CI) of the areas under the concentration-time curve from 0 to 24 h (AUC(0-24)s) of EFV (n = 11) with and without VPA was 1.00 (0.85, 1.17).</t>
  </si>
  <si>
    <t>The GMR (90% CI) of the AUC(0-8)s of LPV (n = 8) with and without VPA was 1.38 (0.98, 1.94).</t>
  </si>
  <si>
    <t>The differences (90% CI) in mean C(0) and 8-h VPA concentrations versus the control (n = 11) were -1.0 (-9.4, 7.4) microg/ml and -2.1 (-11.1, 6.9) microg/ml for EFV (n = 10) and -5.0 (-13.2, 3.3) microg/ml and -6.7 (-17.6, 4.2) microg/ml for LPV/r (n = 11), respectively.</t>
  </si>
  <si>
    <t>EFV administration alone is bioequivalent to EFV and VPA coadministration.</t>
  </si>
  <si>
    <t>LPV concentrations tended to be higher when the drug was combined with VPA.</t>
  </si>
  <si>
    <t>Results of VPA comparisons fail to raise concern that coadministration with EFV or LPV/r will significantly influence trough concentrations of VPA.</t>
  </si>
  <si>
    <t>Title = Low-dose fluvoxamine as an adjunct to reduce olanzapine therapeutic dose requirements: a prospective dose-adjusted drug interaction strategy.</t>
  </si>
  <si>
    <t xml:space="preserve">Abstract = Despite the advances in antipsychotic pharmacotherapy over the past decade,  </t>
  </si>
  <si>
    <t>many atypical antipsychotic agents are not readily accessible by patients with major psychosis</t>
  </si>
  <si>
    <t>or in developing countries where the acquisition costs may be prohibitive.</t>
  </si>
  <si>
    <t>Olanzapine is an efficacious and widely prescribed atypical antipsychotic agent.</t>
  </si>
  <si>
    <t>In theory, olanzapine therapeutic dose requirement may be reduced during concurrent treatment with inhibitors of drug metabolism.</t>
  </si>
  <si>
    <t>In vitro studies suggest that smoking-inducible cytochrome P450 (CYP) 1A2 contributes to formation of the metabolite 4'-N-desmethylolanzapine.</t>
  </si>
  <si>
    <t>The present prospective study tested the hypothesis that olanzapine steady-state doses can be significantly decreased by coadministration of a low subclinical dose of fluvoxamine, a potent inhibitor of cytochrome P450 1A2.</t>
  </si>
  <si>
    <t xml:space="preserve">The study design followed a targeted "at-risk" population approach with a focus on smokers </t>
  </si>
  <si>
    <t>who were likely to exhibit increased cytochrome P450 1A2 expression.</t>
  </si>
  <si>
    <t>Patients with stable psychotic illness (N = 10 men, all smokers) and receiving chronic olanzapine treatment were evaluated for steady-state plasma concentrations of olanzapine and 4'-N-desmethylolanzapine.</t>
  </si>
  <si>
    <t>Subsequently, olanzapine dose was reduced from 17.5 +/- 4.2 mg/d (mean +/- SD) to 13.0 +/- 3.3 mg/d, and a nontherapeutic dose of fluvoxamine (25 mg/d, PO) was added to regimen.</t>
  </si>
  <si>
    <t>Patients were reevaluated at 2, 4, and 6 weeks during olanzapine-fluvoxamine cotreatment.</t>
  </si>
  <si>
    <t>There was no significant change in olanzapine plasma concentration, antipsychotic response, or metabolic indices (eg, serum glucose and lipids) after dose reduction in the presence of fluvoxamine (P &amp;gt; 0.05).</t>
  </si>
  <si>
    <t xml:space="preserve">4'-N-desmethylolanzapine/olanzapine metabolic ratio decreased from 0.45 +/- 0.20 at baseline to 0.25 +/- 0.11 at week 6, </t>
  </si>
  <si>
    <t>suggesting inhibition of the cytochrome P450 1A2-mediated olanzapine 4'-N-demethylation by fluvoxamine (P &amp;lt; 0.05).</t>
  </si>
  <si>
    <t>In conclusion, this prospective pilot study suggests that a 26% reduction in olanzapine therapeutic dose requirement may be achieved by coadministration of a nontherapeutic oral dose of fluvoxamine.</t>
  </si>
  <si>
    <t>Title = Concomitant tacrolimus and micafungin pharmacokinetics in healthy volunteers.</t>
  </si>
  <si>
    <t>Abstract = Tacrolimus is an approved immunosuppressive agent and a known substrate for CYP3A.</t>
  </si>
  <si>
    <t>The objectives of this study were to evaluate the pharmacokinetics of tacrolimus (5 mg oral) and micafungin (100 mg intravenous) alone and with concomitant administration (n=26).</t>
  </si>
  <si>
    <t>Tacrolimus area under the concentration-time curve was 298+/-135 microg*h/L when tacrolimus was administered alone, 305+/-129 microg*h/L (P=.8; confidence interval 89%, 118%) when tacrolimus was given with single-dose micafungin, and 282+/-138 microg*h/L (P=.4; confidence interval 82%, 107%) when tacrolimus was given with steady-state micafungin.</t>
  </si>
  <si>
    <t xml:space="preserve">Despite the mild inhibition of CYP3A in vitro by micafungin, </t>
  </si>
  <si>
    <t>there does not appear to be a drug interaction with tacrolimus and micafungin either with single-dose or steady-state micafungin administration.</t>
  </si>
  <si>
    <t>Title = Pharmacokinetic interaction between nelfinavir and pravastatin in HIV-seronegative volunteers: ACTG Study A5108.</t>
  </si>
  <si>
    <t>Abstract = Nelfinavir, an HIV protease inhibitor with numerous drug-drug interactions, is associated with dyslipidemia.</t>
  </si>
  <si>
    <t>Pravastatin is the preferred statin prescribed for HIV-associated dyslipidemia.</t>
  </si>
  <si>
    <t>To examine the effect of nelfinavir on pravastatin pharmacokinetics.</t>
  </si>
  <si>
    <t>Open-label study in healthy HIV-seronegative adults conducted at the AIDS Clinical Trials Group sites in the United States.</t>
  </si>
  <si>
    <t>Subjects received pravastatin 40 mg daily and underwent intensive sampling for pharmacokinetics on day 3.</t>
  </si>
  <si>
    <t>Subjects took only nelfinavir 1250 mg twice daily on days 4-12.</t>
  </si>
  <si>
    <t>On days 13-15, subjects continued nelfinavir and reinitiated pravastatin.</t>
  </si>
  <si>
    <t>Plasma samples were collected over 24 h for the calculation of pravastatin area under the concentration-time curve for 0-24 h on days 3 and 16.</t>
  </si>
  <si>
    <t>Data from 14 subjects with complete pharmacokinetic samples were available for analysis.</t>
  </si>
  <si>
    <t>The median within-subject percentage change in pravastatin AUC was a decrease of 46.5%.</t>
  </si>
  <si>
    <t>Pravastatin maximum plasma concentrations were also lower when pravastatin was administered with nelfinavir.</t>
  </si>
  <si>
    <t xml:space="preserve">Median values for the maximum plasma concentrations were 27.9 and 12.4 ng/ml for days 3 and 16, respectively, </t>
  </si>
  <si>
    <t>and the median within-subject decrease was 40.1%.</t>
  </si>
  <si>
    <t>Coadministration of pravastatin and nelfinavir led to a substantial reduction in pravastatin plasma concentrations.</t>
  </si>
  <si>
    <t>Higher doses of pravastatin may need to be prescribed in order to achieve optimal lipid-lowering activity.</t>
  </si>
  <si>
    <t>Title = Ritonavir has minimal impact on the pharmacokinetic disposition of a single dose of bupropion administered to human volunteers.</t>
  </si>
  <si>
    <t>Abstract = A drug-drug interaction study was conducted to determine whether ritonavir (200 mg; 4 doses over 2 days) alters the pharmacokinetic disposition of bupropion (75 mg; once) coadministered to 7 healthy volunteers in a placebo-controlled 2-way crossover study.</t>
  </si>
  <si>
    <t>Serum samples collected from 0 to 24 hours after bupropion administration were assayed for concentrations of bupropion and metabolites (hydroxybupropion, threohydrobupropion, and erythrohydrobupropion).</t>
  </si>
  <si>
    <t>Derived pharmacokinetic parameters were compared between placebo/bupropion and ritonavir/bupropion trials by paired t test.</t>
  </si>
  <si>
    <t>The effect of ritonavir on most pharmacokinetic parameters was minimal (&amp;lt;20% mean change).</t>
  </si>
  <si>
    <t>The only parameters that showed a statistically significant effect were threohydrobupropion area under the blood concentration curve (14% +/- 5% decrease, mean +/- SE; P = .04)</t>
  </si>
  <si>
    <t xml:space="preserve"> and erythrohydrobupropion time-to-maximal serum concentration (161% +/- 92% increase, P = .03), </t>
  </si>
  <si>
    <t>suggesting that ritonavir may inhibit the carbonyl reductase enzyme responsible for formation of these metabolites.</t>
  </si>
  <si>
    <t>These findings indicate that short-term ritonavir dosing has only minimal impact on the pharmacokinetic disposition of a single dose of bupropion in healthy volunteers.</t>
  </si>
  <si>
    <t>Title = Lack of a pharmacokinetic interaction between steady-state roflumilast and single-dose midazolam in healthy subjects.</t>
  </si>
  <si>
    <t>Abstract = The aim of this study was to investigate the effects of roflumilast, an investigational PDE4 inhibitor for the treatment of COPD and asthma, on the pharmacokinetics of the CYP3A probe drug midazolam and its major metabolites.</t>
  </si>
  <si>
    <t>In an open, randomized (for midazolam treatment sequence) study, 18 healthy male subjects received single doses of midazolam (2 mg oral and 1 mg i.v., 1 day apart) alone, repeated doses of roflumilast (500 microg once daily for 14 days) alone, and repeated doses of roflumilast together with single doses of midazolam (2 mg oral and 1 mg i.v., 1 day apart).</t>
  </si>
  <si>
    <t>A comparison of clearance and peak and systemic exposure to midazolam following administration of roflumilast indicated no effect of roflumilast dosed to steady state on the pharmacokinetics of midazolam.</t>
  </si>
  <si>
    <t>Point estimates (90% CI) were 0.97 (0.84, 1.13) for the AUC of i.v. midazolam and 0.98 (0.82, 1.17) for that of oral midazolam with and without roflumilast.</t>
  </si>
  <si>
    <t>Therapeutic steady state concentrations of roflumilast and its N-oxide do not alter the disposition of the CYP3A substrate midazolam in healthy subjects.</t>
  </si>
  <si>
    <t>This finding suggests that roflumilast is unlikely to alter the clearance of drugs that are metabolized by CYP3A4.</t>
  </si>
  <si>
    <t>Title = Effect of adjunctive lamotrigine treatment on the plasma concentrations of clozapine, risperidone and olanzapine in patients with schizophrenia or bipolar disorder.</t>
  </si>
  <si>
    <t>Abstract = The effect of lamotrigine on the steady-state plasma concentrations of the atypical antipsychotics clozapine, olanzapine, and risperidone was investigated in patients with schizophrenia or bipolar disorder stabilized on chronic treatment with clozapine (200-500 mg/day; n = 11), risperidone (3-6 mg/day; n = 10) or olanzapine (10-20 mg/day; n = 14)).</t>
  </si>
  <si>
    <t>Lamotrigine was titrated up to a final dosage of 200 mg/day over 8 weeks, and pharmacokinetic assessments were made at baseline and during treatment weeks 6 and 10, at lamotrigine dosages of 100 and 200 mg/day respectively.</t>
  </si>
  <si>
    <t>The plasma concentrations of clozapine, norclozapine, risperidone, and 9-hydroxy-risperidone did not change significantly during treatment with lamotrigine.</t>
  </si>
  <si>
    <t>The mean plasma concentrations of olanzapine were 31 +/- 7 ng/mL at baseline, 32 +/- 7 ng/mL at week 6, and 36 +/- 9 ng/mL at week 10, the difference between week 10 and baseline being statistically significant (P &amp;lt; 0.05).</t>
  </si>
  <si>
    <t>Adjunctive lamotrigine therapy was well tolerated in all groups.</t>
  </si>
  <si>
    <t>These findings indicate that lamotrigine, at the dosages recommended for use as a mood stabilizer, does not affect the plasma levels of clozapine, risperidone, and their active metabolites.</t>
  </si>
  <si>
    <t xml:space="preserve">The modest elevation in plasma olanzapine concentration, possibly due to inhibition of UGT1A4-mediated olanzapine glucuronidation, </t>
  </si>
  <si>
    <t>is unlikely to be of clinical significance.</t>
  </si>
  <si>
    <t>Title = Saquinavir, nelfinavir and M8 pharmacokinetics following combined saquinavir, ritonavir and nelfinavir administration.</t>
  </si>
  <si>
    <t>Abstract = This study evaluated the steady-state pharmacokinetic interaction between ritonavir-boosted saquinavir and nelfinavir.</t>
  </si>
  <si>
    <t>Open label, multiple-dose, two parallel-groups, single crossover study conducted in 24 HIV-infected patients (12 in each group).</t>
  </si>
  <si>
    <t>Patients in the nelfinavir group added saquinavir/ritonavir, 1000/100 mg twice daily to their ongoing stable treatment regimen consisting of nelfinavir, 1250 mg twice daily and two nucleoside reverse transcriptase inhibitors (NRTIs).</t>
  </si>
  <si>
    <t>Patients in the saquinavir group added nelfinavir, 1250 mg twice daily to their ongoing stable treatment regimen consisting of saquinavir/ritonavir, 1000/100 mg twice daily and two NRTIs.</t>
  </si>
  <si>
    <t>Pharmacokinetic assessments were performed before and 7 days after the start of combined treatment with nelfinavir/saquinavir/ritonavir.</t>
  </si>
  <si>
    <t>Blood samples were collected before and 1, 2, 3, 4, 6, 8, 10 and 12 h after dosing for measurement of nelfinavir, the nelfinavir metabolite M8 and saquinavir using liquid chromatography tandem mass spectrometry (LC-MS/MS).</t>
  </si>
  <si>
    <t>The addition of saquinavir/ritonavir to the nelfinavir-containing regimen resulted in significant increases in the M8 pharmacokinetic parameters AUC(0-12), Cmax and C12; geometric mean ratios (90% confidence intervals) of 2.25 ng.h/mL (1.47-3.44), 1.74 ng/mL (1.25-2.40) and 4.21 ng/mL (2.10-8.47), respectively.</t>
  </si>
  <si>
    <t>The intra-individual changes in nelfinavir and saquinavir concentrations were highly variable.</t>
  </si>
  <si>
    <t>Statistical analysis could not discard a relevant interaction</t>
  </si>
  <si>
    <t xml:space="preserve"> but includes the possibility that some parameters may be halved, others more than doubled.</t>
  </si>
  <si>
    <t>At the same time the analysis failed to show any directed change.</t>
  </si>
  <si>
    <t>The co-administration of nelfinavir and saquinavir/ritonavir leads to unpredictable changes in concentrations of both drugs.</t>
  </si>
  <si>
    <t>It is unclear whether the increased concentrations of M8 are associated with a clinical benefit.</t>
  </si>
  <si>
    <t>Title = Effects of paracetamol on the pharmacokinetics of ciprofloxacin in plasma using a microbiological assay.</t>
  </si>
  <si>
    <t>Abstract = Pharmacokinetic drug interactions may result in a decrease or increase in the oral bioavailability of some drugs.</t>
  </si>
  <si>
    <t>Therefore, co-administration of drugs should be avoided, or at least undertaken only when careful therapeutic drug monitoring is possible.</t>
  </si>
  <si>
    <t xml:space="preserve">Because of the common practice of co-administering paracetamol (acetaminophen) for fever in patients taking the antibacterial ciprofloxacin for infection, </t>
  </si>
  <si>
    <t>we investigated the influence of paracetamol on the pharmacokinetics of ciprofloxacin.</t>
  </si>
  <si>
    <t>In a randomised, two-way crossover study, 10 healthy male volunteers received a single oral dose of ciprofloxacin 500 mg or ciprofloxacin 500 mg plus paracetamol 500 mg.</t>
  </si>
  <si>
    <t>Pharmacokinetic parameters were measured in plasma samples using a microbiological assay.</t>
  </si>
  <si>
    <t>No significant differences were found as a result of concomitant administration of paracetamol in the ciprofloxacin pharmacokinetic parameters oral clearance (CL/F) and apparent volume of distribution (Vd/F).</t>
  </si>
  <si>
    <t>However, the ratio of the area under the concentration-time curves (AUCs) suggested that paracetamol increases ciprofloxacin concentrations on average by 16%.</t>
  </si>
  <si>
    <t xml:space="preserve">Concomitant administration of paracetamol slightly increased ciprofloxacin AUC(infinity) from 14.37 +/- 0.91 to 16.71 +/- 0.99 microg . h/mL (p = 0.073) and ciprofloxacin maximum plasma concentration (C(max)) from 2.52 +/- 0.18 to 2.61 +/- 0.24 microg/mL (p = 0.113), </t>
  </si>
  <si>
    <t>while slightly decreasing time to ciprofloxacin C(max) from 1.5 to 1.3 hours (p = 0.376).</t>
  </si>
  <si>
    <t>The results confirm an increased concentration-time profile of ciprofloxacin when the latter is co-administered with paracetamol.</t>
  </si>
  <si>
    <t>We believe that a pharmacokinetic interaction may have occurred.</t>
  </si>
  <si>
    <t>Title = Pharmacokinetic interaction between tadalafil and bosentan in healthy male subjects.</t>
  </si>
  <si>
    <t>Abstract = Tadalafil, an oral phosphodiesterase 5 (PDE5) inhibitor, is being investigated as a treatment for pulmonary arterial hypertension.</t>
  </si>
  <si>
    <t>Bosentan is an oral endothelin receptor antagonist widely used in the treatment of pulmonary arterial hypertension.</t>
  </si>
  <si>
    <t xml:space="preserve">Tadalafil is mainly metabolized by cytochrome P450 (CYP) 3A4, and as bosentan induces CYP2C9 and CYP3A4, </t>
  </si>
  <si>
    <t>a pharmacokinetic interaction is possible between these agents.</t>
  </si>
  <si>
    <t>This open-label, randomized study investigated whether any pharmacokinetic interaction exists between tadalafil and bosentan.</t>
  </si>
  <si>
    <t>Healthy adult men (n = 15; 19-52 years of age) received 10 consecutive days of tadalafil 40 mg once daily, bosentan 125 mg twice daily, and a combination of both in a 3-period, crossover design.</t>
  </si>
  <si>
    <t xml:space="preserve">Following 10 days of multiple-dose coadministration of bosentan and tadalafil, compared with tadalafil alone, tadalafil geometric mean ratios (90% confidence interval [CI]) for AUCtau and Cmax were 0.59 (0.55, 0.62) and 0.73 (0.68, 0.79), respectively, </t>
  </si>
  <si>
    <t>with no observed change in tmax.</t>
  </si>
  <si>
    <t>Following coadministration of bosentan with tadalafil, bosentan ratios (90% CI) for AUCtau and Cmax were 1.13 (1.02, 1.24) and 1.20 (1.05, 1.36), respectively.</t>
  </si>
  <si>
    <t>Tadalafil alone and combined with bosentan was generally well tolerated.</t>
  </si>
  <si>
    <t>In conclusion, after 10 days of coadministration, bosentan decreased tadalafil exposure by 41.5% with minimal and clinically irrelevant differences (&amp;lt;20%) in bosentan exposure.</t>
  </si>
  <si>
    <t>Title = No clinically relevant CYP3A induction after St. John's wort with low hyperforin content in healthy volunteers.</t>
  </si>
  <si>
    <t>Abstract = Induction of CYP3A by St. John's wort (SJW) products with high hyperforin content is well described.</t>
  </si>
  <si>
    <t xml:space="preserve">Since CYP3A induction is mediated by hyperforin in a concentration-dependent manner, and SJW preparations differ significantly in hyperforin content, </t>
  </si>
  <si>
    <t>the aim of the study was to evaluate the effect of an SJW powder with low hyperforin content on CYP3A function.</t>
  </si>
  <si>
    <t>Twenty healthy male volunteers received an SJW powder with low hyperforin content for 2 weeks.</t>
  </si>
  <si>
    <t>Midazolam plasma concentration time profiles were characterized after a single oral dose of 7.5 mg midazolam on the day before and on the 14th day of SJW medication.</t>
  </si>
  <si>
    <t>Midazolam AUC(0-infinity) slightly decreased from 124.0 +/- 62.5 ng/ml.h at baseline to 105.6 +/- 53.2 ng/ml.h after SJW (P &amp;lt; 0.05), representing a mean 11.3% decrease (95% CI: -22.8 to 0.21).</t>
  </si>
  <si>
    <t>No significant change in midazolam C(max), t(1/2) and t(max) was observed.</t>
  </si>
  <si>
    <t>For all pharmacokinetic parameters, the 90% CI for the geometric mean ratio of treatment over baseline were within the no-effect boundaries of 0.70-1.43.</t>
  </si>
  <si>
    <t>Administration of an SJW product with low hyperforin content resulted in a mild induction of CYP3A not considered clinically relevant.</t>
  </si>
  <si>
    <t>Title = The influence of lamivudine, stavudine and nevirapine on the pharmacokinetics of chlorpropamide in human subjects.</t>
  </si>
  <si>
    <t>Abstract = Diabetic patients tend to be prone to infections,  and multiple drug therapy cannot be ruled out in the management of diabetes.</t>
  </si>
  <si>
    <t>The effect of three routinely prescribed antiretroviral (ARV) drugs on the pharmacokinetic profile of an antidiabetic drug, chlorpropamide, was investigated in 18 human subjects, who had recently been diagnosed positive for human immunodeficiency virus (HIV) infection.</t>
  </si>
  <si>
    <t>The volunteers, aged 22-44 years and weighing 59-66 kg, were randomized into three groups with six subjects in each group.</t>
  </si>
  <si>
    <t>The study was carried out in two phases; in the first phase, all the subjects received chlorpropamide (250 mg) in a fasting state.</t>
  </si>
  <si>
    <t>In the second phase, the subjects received 250 mg of chlorpropamide together with lamivudine (150 mg) or stavudine (40 mg) or nevirapine (200 mg) in a fasting state.</t>
  </si>
  <si>
    <t xml:space="preserve">Chlorpropamide concentrations in the plasma were determined using a high performance liquid chromatography (HPLC) method developed earlier in our laboratory, </t>
  </si>
  <si>
    <t>while plasma glucose levels were determined using the standard glucose oxidase method.</t>
  </si>
  <si>
    <t xml:space="preserve">Lamivudine and stavudine decreased significantly (P &amp;lt; 0.05) the mean maximum plasma concentrations (Cmax) and the area under the plasma concentration-time curve (AUC(0-168h)) of chlorpropamide, </t>
  </si>
  <si>
    <t>while both drugs significantly increased the absorption half-life (t(1/2ab)) and elimination half-life (t(1/2el).</t>
  </si>
  <si>
    <t>the apparent volume of distribution (Vd) and the plasma clearance rate (Cl) of chlorpropamide (P &amp;lt; 0.05).</t>
  </si>
  <si>
    <t>The plasma glucose levels were also significantly increased between 0.5 - 4 h post dose (P &amp;lt; 0.05).</t>
  </si>
  <si>
    <t>However, it was found that the pharmacokinetic parameters of chlorpropamide and the blood glucose levels were not significantly altered by the co-administration with nevirapine.</t>
  </si>
  <si>
    <t>Title = No dose adjustment on coadministration of the PDE4 inhibitor roflumilast with a weak CYP3A, CYP1A2, and CYP2C19 inhibitor: an investigation using cimetidine.</t>
  </si>
  <si>
    <t>Abstract = This nonrandomized, fixed-sequence, 2-period crossover study investigated potential pharmacokinetic interactions between the phosphodiesterase 4 inhibitor roflumilast, currently in clinical development for the treatment of chronic obstructive pulmonary disease, and the histamine 2 agonist cimetidine.</t>
  </si>
  <si>
    <t>Participants received roflumilast, 500 Âµg once daily, on days 1 and 13.</t>
  </si>
  <si>
    <t>Cimetidine, 400 mg twice daily, was administered from days 6 to 16.</t>
  </si>
  <si>
    <t>Pharmacokinetic analysis of roflumilast and its active metabolite roflumilast N-oxide was performed, and the ratio of geometric means for roflumilast alone and concomitantly with steady-state cimetidine was calculated.</t>
  </si>
  <si>
    <t>The effect of cimetidine on the total PDE4 inhibitory activity (tPDE4i; total exposure to roflumilast and roflumilast N-oxide) was also calculated.</t>
  </si>
  <si>
    <t>Coadministration of steady-state cimetidine increased mean tPDE4i of roflumilast and roflumilast N-oxide by about 47%.</t>
  </si>
  <si>
    <t xml:space="preserve">The maximum plasma concentration (C(max)) of roflumilast increased by about 46%, </t>
  </si>
  <si>
    <t>with no effect on C(max) of roflumilast N-oxide.</t>
  </si>
  <si>
    <t>The increase in tPDE4i of roflumilast and roflumilast N-oxide following coadministration with cimetidine was mainly due to the inhibitory effect of cimetidine on cytochrome P450 (CYP) isoenzymes CYP1A2, CYP3A, and CYP2C19.</t>
  </si>
  <si>
    <t>These moderate changes indicate that dose adjustment of roflumilast is not required when coadministered with a weak inhibitor of CYP1A2, CYP3A, and CYP2C19, such as cimetidine.</t>
  </si>
  <si>
    <t>Title = Sotrastaurin and cyclosporine drug interaction study in healthy subjects.</t>
  </si>
  <si>
    <t>Abstract = Sotrastaurin is an immunosuppressant that inhibits protein kinase C and blocks T-lymphocyte activation.</t>
  </si>
  <si>
    <t>The authors determined the effect of combining sotrastaurin with the calcineurin inhibitor cyclosporine on the pharmacokinetics and biomarker responses to both drugs.</t>
  </si>
  <si>
    <t>This was a randomized, 4-period, crossover study in 20 healthy subjects who received single oral doses of (1) sotrastaurin 100 mg, (2) cyclosporine 400 mg, (3) 100 mg sotrastaurin with 100 mg cyclosporine and (4) 100 mg sotrastaurin with 400 mg cyclosporine.</t>
  </si>
  <si>
    <t>Blood samples were collected to measure drug levels and biomarkers of T-lymphocyte activation (interleukin-2 and tumor necrosis factor producing T-cells and interleukin-2 messenger RNA levels) and of T-lymphocyte proliferation (thymidine uptake).</t>
  </si>
  <si>
    <t>Sotrastaurin did not alter cyclosporine AUC;</t>
  </si>
  <si>
    <t xml:space="preserve"> however, low-dose and high-dose cyclosporine increased sotrastaurin AUC by 1.2-fold [90% confidence interval, 1.1-1.4] and 1.8-fold [1.6-2.1], respectively.</t>
  </si>
  <si>
    <t>Adding high-dose cyclosporine to a low-therapeutic dose of sotrastaurin significantly enhanced the inhibition of cytokine production by 31% [95% confidence interval, 25-36%], of interleukin-2 messenger RNA levels by 13% [7-19%], and of thymidine uptake by 37% [32-42%] compared with sotrastaurin alone.</t>
  </si>
  <si>
    <t>Addition of low-dose cyclosporine elicited slightly lower enhancements in inhibition by 21% [14-28%], 6% [-4-16%], and 26% [21-30%], respectively, compared with sotrastaurin alone.</t>
  </si>
  <si>
    <t xml:space="preserve">Sotrastaurin did not alter the pharmacokinetics of cyclosporine, </t>
  </si>
  <si>
    <t>but cyclosporine increased sotrastaurin AUC up to 1.8-fold.</t>
  </si>
  <si>
    <t>The combined drugs elicited a significantly greater inhibition of T-cell activation and proliferation than sotrastaurin alone.</t>
  </si>
  <si>
    <t>Title = Therapeutic effects of ciprofloxacin on the pharmacokinetics of carbamazepine in healthy adult male volunteers.</t>
  </si>
  <si>
    <t>Abstract = Carbamazepine is a (CYP1A2 and CYP3A4 enzyme inducer) medicine which is used by epileptic patients for a long time.</t>
  </si>
  <si>
    <t xml:space="preserve">During the course of therapy, patients are generally caught by other diseases like urinary tract infections, upper respiratory tract infection, skin and soft tissue infection etc. </t>
  </si>
  <si>
    <t>To cure them, physicians commonly prescribe fluoroquinolones like Ciprofloxacin (CYP1A2 inhibitor) along with Carbamazepine (CBZ).</t>
  </si>
  <si>
    <t>Interactions may result without recognition which may lead to unforeseen toxicity, untoward effects or even therapeutic failure.</t>
  </si>
  <si>
    <t>Therefore, studies were conducted to investigate the effect of Ciprofloxacin on the pharmacokinetics of carbamazepine in healthy adult male volunteers.</t>
  </si>
  <si>
    <t>The main objective of this study was to generate new knowledge regarding CBZ and ciprofloxacin interaction for physicians and research workers dealing with these medicines.</t>
  </si>
  <si>
    <t>Eight healthy adult male volunteers were selected to assess the effect of ciprofloxacin on the pharmacokinetics of carbamazepine.</t>
  </si>
  <si>
    <t>After overnight fast the selected male volunteers were given CBZ orally.</t>
  </si>
  <si>
    <t>Blood samples were drawn at different time intervals after medication.</t>
  </si>
  <si>
    <t>Then the same volunteers were given CBZ along with ciprofloxacin.</t>
  </si>
  <si>
    <t>Blood samples were again drawn at the same time intervals as done previously.</t>
  </si>
  <si>
    <t>Plasma was separated from the blood samples.</t>
  </si>
  <si>
    <t>Concentration of CBZ in the plasma samples was determined by using HPLC technique.</t>
  </si>
  <si>
    <t>Results of the present study indicated that ciprofloxacin significantly increased the plasma concentration of CBZ when given concurrently to the healthy adult male volunteers.</t>
  </si>
  <si>
    <t xml:space="preserve">Ciprofloxacin increased Cmax, AUC and tÂ½ </t>
  </si>
  <si>
    <t>while it decreased the CL and Vd of CBZ when administered concurrently to the adult volunteers.</t>
  </si>
  <si>
    <t>Change in pharmacokinetic parameters was due to slow metabolism or elimination of CBZ when given concurrently with ciprofloxacin to the adult volunteers.</t>
  </si>
  <si>
    <t>This is probably due to the inhibition of CYP3A4 isoenzyme by ciprofloxacin</t>
  </si>
  <si>
    <t xml:space="preserve"> which is responsible for metabolism of CBZ.</t>
  </si>
  <si>
    <t>Ciprofloxacin increased the plasma concentration of CBZ so dose adjustment as well as drug monitoring of CBZ is required when both the drugs are given concurrently.</t>
  </si>
  <si>
    <t>The knowledge regarding interaction between ciprofloxacin and CBZ would be helpful for the pharmaceutical industries, physicians and a blessing for the patients.</t>
  </si>
  <si>
    <t>Title = Pharmacokinetic interaction between zolpidem and ciprofloxacin in healthy volunteers.</t>
  </si>
  <si>
    <t>Abstract = Our objective was to evaluate a possible pharmacokinetic interaction between zolpidem and ciprofloxacin in healthy volunteers.</t>
  </si>
  <si>
    <t>The study consisted of two periods: Period 1 (reference), when each volunteer received a single dose of 5 mg zolpidem and Period 2 (test), when each volunteer received a single dose of 5 mg zolpidem and 500 mg ciprofloxacin.</t>
  </si>
  <si>
    <t>Between the two periods, the subjects were treated for 5 days with a single daily dose of 500 mg ciprofloxacin.</t>
  </si>
  <si>
    <t>Plasma concentrations of zolpidem were determined during a 12-hour period following drug administration.</t>
  </si>
  <si>
    <t>Pharmacokinetic parameters of zolpidem administered in each treatment period were calculated using non-compartmental analysis and the data from two periods were compared to determine statistically significant differences.</t>
  </si>
  <si>
    <t>In the two periods of treatments, the mean peak plasma concentrations (Cmax) were 75.73Â±28.34 ng/ml (zolpidem alone) and 80.58Â±22.40 ng/ml (zolpidem after pre-treatment with ciprofloxacin).</t>
  </si>
  <si>
    <t>The tmax, times taken to reach Cmax, were 0.91Â±0.42 and 1.44Â±0.61 h, respectively, and the total areas under the curve (AUC0-âˆž) were 300.2Â±115.5 and 438.1Â±142.6 ng h/ml, respectively.</t>
  </si>
  <si>
    <t>The half-life of zolpidem was 2.39Â±0.53 h when administered alone and 3.34Â±0.87 h after pre-treatment with ciprofloxacin.</t>
  </si>
  <si>
    <t>These differences were statistically significant for Cmax, tmax, AUC0-âˆž, half-life and mean residence time.</t>
  </si>
  <si>
    <t>Ciprofloxacin interacts with zolpidem in healthy volunteers, raising its bioavailability by about 46%.</t>
  </si>
  <si>
    <t>This magnitude of effect is likely to be clinically significant.</t>
  </si>
  <si>
    <t>Title = Pharmacokinetic profiles of hydrochlorothiazide alone and in combination with benazepril or valsartan in healthy Chinese volunteers: evaluation of the potential interaction.</t>
  </si>
  <si>
    <t>Abstract = To compare the pharmacokinetic (PK) profiles and evaluate the PK interaction of hydrochlorothiazide (HCTZ) used alone and in combination with benazepril (BENA) or valsartan (VAL) in healthy Chinese volunteers.</t>
  </si>
  <si>
    <t>Data from two Phase I clinical trials (Study A and Study B) were combined and analyzed.</t>
  </si>
  <si>
    <t>Study A was an open, randomized, three-period crossover study.</t>
  </si>
  <si>
    <t>Eligible healthy male Chinese volunteers were randomly assigned to receive a single dose of the HCTZ (25 mg), BENA (20 mg) or HCTZ/BENA (25/20 mg).</t>
  </si>
  <si>
    <t>Study B was an open randomized, two-period crossover study of VAL/HCTZ (160/12.5 mg) in two formulations.</t>
  </si>
  <si>
    <t>A 7-day washout period was designed between alternate formulations in both studies.</t>
  </si>
  <si>
    <t>Multiple blood samples were collected up to 48 h post-dose, and plasma concentrations of HCTZ were analyzed using high performance liquid chromatography with tandem mass spectrometric detection (HPLC-MS/MS) system.</t>
  </si>
  <si>
    <t>Adverse events (AEs) were monitored and documented throughout the study period.</t>
  </si>
  <si>
    <t>12 subjects completed Study A and 18 subjects completed Study B.</t>
  </si>
  <si>
    <t xml:space="preserve"> Mean maximum plasma concentration (C(max)) was 168, 121 and 418 ng/ml and mean exposure (AUC(0-48 h)) was 1,160, 955 and 2,801 ng Ã— h/ml following a single dose of HCTZ (25 mg) alone, BENA/HCTZ (20/25 mg) and VAL/HCTZ (160/12.5 mg), respectively.</t>
  </si>
  <si>
    <t xml:space="preserve">There was significant decrease in C(max) (90% confidence interval: 64.4 - 78.0%) and AUC(0-48 h) (90% confidence interval: 75.9 - 89.5%) of HCTZ with BENA co-administration, </t>
  </si>
  <si>
    <t>whereas concomitant VAL with HCTZ led to significant increase (approximate 1.5-fold) in C(max) and AUC(0-48 h) of plasma HCTZ even without dose normalizing.</t>
  </si>
  <si>
    <t>The apparent terminal half-life (t(1/2)) and the time to C(max) (tmax) were unchanged between the two studies.</t>
  </si>
  <si>
    <t>Overall, HCTZ alone as well as in combination with BENA and VAL was well tolerated within the scope of the current studies in Chinese health volunteers.</t>
  </si>
  <si>
    <t xml:space="preserve">BENA decreased the bioavailability of HCTZ in Chinese healthy volunteers while </t>
  </si>
  <si>
    <t>VAL greatly increased the concentration of HCTZ in plasma during coadministration.</t>
  </si>
  <si>
    <t>The combination of HCTZ with BENA or VAL was safe and well tolerated.</t>
  </si>
  <si>
    <t>Title = Effect of netupitant, a highly selective NKâ‚ receptor antagonist, on the pharmacokinetics of midazolam, erythromycin, and dexamethasone.</t>
  </si>
  <si>
    <t>Abstract = Netupitant is a new highly selective neurokinin-1 receptor antagonist being studied for the prevention of nausea and vomiting in patients undergoing chemotherapy.</t>
  </si>
  <si>
    <t>In vitro studies suggest that netupitant inhibits the cytochrome P-450 isoenzyme 3A4 (CYP3A4).</t>
  </si>
  <si>
    <t xml:space="preserve">Because netupitant may be used with a variety of drugs, which may be substrates of CYP3A4, </t>
  </si>
  <si>
    <t>two studies were designed to establish the potential risk for drug-drug interaction with three different CYP3A4 substrates: midazolam, erythromycin, and dexamethasone.</t>
  </si>
  <si>
    <t>Both trials were three-period crossover studies performed in healthy subjects.</t>
  </si>
  <si>
    <t>In the first study, 20 subjects received netupitant and either midazolam or erythromycin.</t>
  </si>
  <si>
    <t>In the second study, 25 subjects received netupitant and dexamethasone.</t>
  </si>
  <si>
    <t>Serial blood samples were collected over the course of the two studies and pharmacokinetic parameters were determined for all analytes.</t>
  </si>
  <si>
    <t>Netupitant, by inhibiting the CYP3A4, increased the C max and AUCinf of midazolam by 40 and 144 %, respectively, and the C max and AUCinf of erythromycin by 30 %.</t>
  </si>
  <si>
    <t>Netupitant was shown to increase the exposure to dexamethasone in a dose-dependent manner with the mean increase in AUC and C max by 72 and 11 %, respectively, on day 1 and by 138 and 75 %, respectively, on day 4 when co-administered with 300 mg of netupitant.</t>
  </si>
  <si>
    <t>The results of these studies suggest that netupitant is a moderate inhibitor of CYP3A4 and therefore, co-administration with drugs that are substrates of CYP3A4 may require dose adjustments.</t>
  </si>
  <si>
    <t>Treatments were well tolerated in both studies.</t>
  </si>
  <si>
    <t>Title = Pharmacokinetic interactions between NSAIDs (indomethacin or sulindac) and H2-receptor antagonists (cimetidine or ranitidine) in human volunteers.</t>
  </si>
  <si>
    <t>Abstract = The reciprocal effects on pharmacokinetic parameters after a single oral dose of the nonsteroidal antiinflammatory drugs (NSAIDs) indomethacin and sulindac and repeated oral doses of the H2-receptor antagonists cimetidine and ranitidine were determined in two groups of nine healthy subjects each (indomethacin and sulindac groups).</t>
  </si>
  <si>
    <t>Administration of NSAIDs increased the AUC and</t>
  </si>
  <si>
    <t xml:space="preserve"> decreased the oral clearance and apparent volume of distribution of the H2-receptor antagonists </t>
  </si>
  <si>
    <t>without modifying their t1/2.</t>
  </si>
  <si>
    <t>Urinary data and observed modifications in ranitidine and cimetidine metabolites seem to justify a greater increase of H2-receptor antagonist bioavailability with indomethacin (p less than 0.05) than with sulindac (NS).</t>
  </si>
  <si>
    <t xml:space="preserve">The administration of ranitidine significantly reduced the sulindac volume of distribution without modifying its clearance, </t>
  </si>
  <si>
    <t xml:space="preserve">which caused an increase in the maximum concentration </t>
  </si>
  <si>
    <t xml:space="preserve"> and a decrease in the t1/2 (p less than 0.05)</t>
  </si>
  <si>
    <t>The effects of cimetidine on the two NSAIDs were more intense than the effect of ranitidine:</t>
  </si>
  <si>
    <t xml:space="preserve"> the decrease in sulindac volume of distribution (p less than 0.02) was accompanied by a significant reduction in sulindac clearance (p less than 0.05).</t>
  </si>
  <si>
    <t>AUC and urinary amounts of sulindac's sulfone metabolite were decreased.</t>
  </si>
  <si>
    <t xml:space="preserve">These results show that NSAIDs increased the bioavailability of H2-receptor antagonists, </t>
  </si>
  <si>
    <t>and that the latter drugs decrease the volume of distribution of NSAIDs.</t>
  </si>
  <si>
    <t>Furthermore, cimetidine modifies the oxidation metabolism of sulindac.</t>
  </si>
  <si>
    <t>Title = Absence of interaction of cimetidine and ranitidine with intravenous and oral midazolam.</t>
  </si>
  <si>
    <t>Abstract = Eight healthy volunteers received a single 5-mg intravenous dose of the imidazobenzodiazepine derivative midazolam on three occasions in random sequence: a, control, with no other treatment; b, during coadministration of cimetidine, 300 mg every 6 hr; c, during coadministration of ranitidine, 150 mg every 12 hr.</t>
  </si>
  <si>
    <t>Midazolam kinetics in each trial were determined from multiple plasma midazolam levels measured by gas chromatography for 24 hr after each dose.</t>
  </si>
  <si>
    <t>High pressure liquid chromatography analysis of plasma also verified compliance with cimetidine (mean level, 0.61 microgram/ml) and ranitidine (mean level, 0.36 microgram/ml) regimens.</t>
  </si>
  <si>
    <t>Analysis of variance indicated no significant differences in mean values for trials a, b, and c in midazolam elimination half-life (2.25 vs 2.02 vs 2.05 hr), volume of distribution (2.13 vs 2.14 vs 2.16 L/kg) or total clearance (10.8 vs 12.2 vs 12.3 ml . min-1 . kg-1).</t>
  </si>
  <si>
    <t>In a second study, six subjects received a 15-mg oral dose of midazolam on three occasions identical to those described above.</t>
  </si>
  <si>
    <t>Again, there were no significant differences among trials a, b, and c in midazolam peak plasma level (90 vs 95 vs 117 ng/ml), time of peak level (0.65 vs 1.45 vs 0.90 hr after dose), elimination half-life (3.04 vs 3.38 vs 3.30 hr), or apparent oral clearance (16.2 vs 14.3 vs 13.8 ml . min-1 . kg-1).</t>
  </si>
  <si>
    <t>Thus the usual therapeutic doses of cimetidine or ranitidine do not significantly alter the kinetics of intravenous or oral midazolam in healthy individuals.</t>
  </si>
  <si>
    <t>Title = Pharmacokinetic evaluation of the digoxin-amiodarone interaction.</t>
  </si>
  <si>
    <t>Abstract = Amiodarone is known to raise serum digoxin levels.</t>
  </si>
  <si>
    <t>This study was designed to evaluate the pharmacokinetic basis of this interaction in 10 normal subjects.</t>
  </si>
  <si>
    <t>The pharmacokinetic variables for digoxin were determined after a 1.0 mg intravenous dose of digoxin in each subject, before and after oral amiodarone, 400 mg daily for 3 weeks.</t>
  </si>
  <si>
    <t>During amiodarone administration, systemic clearance of digoxin was reduced from 234 +/- 72 ml/min (mean +/- standard deviation) to 172 +/- 33 ml/min (p less than 0.01).</t>
  </si>
  <si>
    <t>This was due to reductions in both renal clearance (from 105 +/- 39 to 84 +/- 15 ml/min) (p less than 0.05) and nonrenal clearance (from 130 +/- 38 to 88 +/- 20 ml/min) (p less than 0.01).</t>
  </si>
  <si>
    <t>Digoxin half-life of elimination was prolonged from 34 +/- 13 to 40 +/- 16 hours (p less than 0.05).</t>
  </si>
  <si>
    <t>Digoxin volume of distribution was not significantly changed.</t>
  </si>
  <si>
    <t xml:space="preserve">Amiodarone caused a three- to fivefold increase in serum reverse triiodothyronine levels, </t>
  </si>
  <si>
    <t>but changes in thyroid function were not quantitatively related to the changes in digoxin pharmacokinetics.</t>
  </si>
  <si>
    <t>These alterations in digoxin pharmacokinetics produced by amiodarone explain the increase in serum digoxin level that has been observed when this drug combination has been used clinically.</t>
  </si>
  <si>
    <t>Title = Interaction of cimetidine with the triazolobenzodiazepines alprazolam and triazolam.</t>
  </si>
  <si>
    <t>Abstract = The influence of cimetidine on the pharmacokinetics of alprazolam and triazolam, two triazolobenzodiazepines metabolized by hepatic microsomal oxidation, was evaluated in a series of healthy volunteers.</t>
  </si>
  <si>
    <t xml:space="preserve">Subjects ingested single 1.0 mg dose of alprazolam or 0.5 mg doses of triazolam on two occasions, with and without concurrent administration of cimetidine (300 mg) every 6 h. </t>
  </si>
  <si>
    <t xml:space="preserve">For alprazolam, which has a low hepatic clearance and low extraction ratio, cimetidine significantly impaired total metabolic clearance (1.05 versus 1.66 ml/min/kg, P less than 0.005), </t>
  </si>
  <si>
    <t>resulting in significantly prolonged elimination half-life (16.6 versus 12.4 h, P less than 0.005).</t>
  </si>
  <si>
    <t xml:space="preserve">For triazolam, which has higher hepatic clearance </t>
  </si>
  <si>
    <t xml:space="preserve">and an intermediate extraction ratio, </t>
  </si>
  <si>
    <t>total clearance was reduced by cimetidine (3.9 versus 5.9 ml/min/kg),</t>
  </si>
  <si>
    <t xml:space="preserve"> causing a significant increase in total area under the plasma concentration curve (25 versus 38 ng/ml X h, P less than 0.02).</t>
  </si>
  <si>
    <t xml:space="preserve">However, elimination half-life of triazolam was not influenced by cimetidine (3.3 versus 3.2 h), indicating that the reduction in clearance </t>
  </si>
  <si>
    <t>was manifested as increased systemic availability.</t>
  </si>
  <si>
    <t>Thus, cimetidine impairs the clearance of both alprazolam and triazolam, but the consequences of the kinetic change are different because of the differing hepatic extraction profiles of the two drugs.</t>
  </si>
  <si>
    <t>Title = The effect of probenecid on nafcillin disposition.</t>
  </si>
  <si>
    <t>Abstract = Five normal male volunteers participated in an open crossover study designed to examine the disposition of nafcillin given intravenously with and without probenecid.</t>
  </si>
  <si>
    <t>Each subject received two 500 mg iv doses of sodium nafcillin seven days apart, one dose without probenecid and another dose during oral probenecid administration of 1.0 Gm at bedtime prior to the study day and 1.0 Gm two hours before the nafcillin dose.</t>
  </si>
  <si>
    <t>Blood and urine samples were collected for 10 hours after nafcillin dosing.</t>
  </si>
  <si>
    <t>Assay for nafcillin concentrations was performed via the cup-plate technique with M. luteus.</t>
  </si>
  <si>
    <t>Administration of probenecid significantly increased and prolonged circulating plasma concentrations of nafcillin.</t>
  </si>
  <si>
    <t>Probenecid administration significantly, decreased the per cent of nafcillin recovered in the urine (30% vs. 16.9%).</t>
  </si>
  <si>
    <t xml:space="preserve">Probenecid pretreatment increased the ana under the plasma drug concentration-time curve (AUC) two-fold and </t>
  </si>
  <si>
    <t>decreased the total body clearance significantly with decreases in both renal and non-renal clearance.</t>
  </si>
  <si>
    <t>K12/k21 and Vc did not significantly change with probenecid.</t>
  </si>
  <si>
    <t xml:space="preserve">Because probenecid coadministration did not appear to change nafcillin distribution </t>
  </si>
  <si>
    <t xml:space="preserve">while increasing and prolonging plasma concentrations, </t>
  </si>
  <si>
    <t>probenecid can be recommended to be given concurrently when high nafcillin plasma concentrations are desirable.</t>
  </si>
  <si>
    <t>Changes in plasma concentrations are apparently due to alterations in both renal and non-renal clearances of nafcillin.</t>
  </si>
  <si>
    <t>Title = Pharmacokinetics of co-administered didanosine and stavudine in HIV-seropositive male patients.</t>
  </si>
  <si>
    <t>Abstract = The pharmacokinetics of single and co-administered didanosine and stavudine were evaluated in 10 HIV-seropositive subjects in an open, within subject design in which each subject received each of three treatments.</t>
  </si>
  <si>
    <t>Single doses of didanosine 100 mg were alternated randomly with single doses of stavudine 40 mg on days 1 and 2.</t>
  </si>
  <si>
    <t>Beginning on day 3, subjects received the same doses of both drugs simultaneously every 12 h for nine doses.</t>
  </si>
  <si>
    <t>Serial blood and urine samples were obtained on single dose days 1 and 2, first simultaneous dose day 3, and last simultaneous dose day 7.</t>
  </si>
  <si>
    <t>The average maximum plasma concentrations of didanosine and stavudine before and after simultaneous administration were 422 +/- 184 (s.d.) ng ml-1 and 603 +/- 160 (s.d.) ng ml-1, and 419 +/- 153 (s.d.) ng ml-1 and 726 +/- 188 (s.d.) ng ml-1, respectively.</t>
  </si>
  <si>
    <t>Didanosine and stavudine AUC values before and after simultaneous administration were 615 +/- 170 (s.d.) ng ml-1 h and 1246 +/- 230 (s.d.) ng ml-1 h, 637 +/- 155 (s.d.) ng ml-1 h and 1326 +/- 267 (s.d.) ng ml-1 h, respectively.</t>
  </si>
  <si>
    <t>No significant changes in maximum plasma concentration, AUC elimination half-life, or renal clearance of didanosine and stavudine were observed when the drugs were administered simultaneously.</t>
  </si>
  <si>
    <t xml:space="preserve">Co-administration of didanosine 100 mg and stavudine 40 mg is well tolerated </t>
  </si>
  <si>
    <t>and the drugs do not interact pharmacokinetically.</t>
  </si>
  <si>
    <t>Title = In vivo interaction of ketoconazole and sucralfate in healthy volunteers.</t>
  </si>
  <si>
    <t xml:space="preserve">Abstract = Absorption of ketoconazole is impaired in subjects </t>
  </si>
  <si>
    <t>with an increased gastric pH due to administration of antacids, H2-receptor antagonists, proton pump inhibitors, or the presence of hypochlorhydria.</t>
  </si>
  <si>
    <t>Sucralfate could provide an attractive alternative in patients receiving ketoconazole who require therapy for acid-peptic disorders.</t>
  </si>
  <si>
    <t>Twelve healthy human volunteers were administered a single 400-mg oral dose of ketoconazole in each of three randomized treatment phases.</t>
  </si>
  <si>
    <t>In phase A, ketoconazole was administered orally with 240 ml of water.</t>
  </si>
  <si>
    <t>In phase B, ketoconazole and sucralfate (1.0 g) were administered simultaneously with 240 ml of water.</t>
  </si>
  <si>
    <t>In phase C, ketoconazole was administered with 240 ml of water 2 h after administration of sucralfate (1.0 g) orally with 240 ml of water.</t>
  </si>
  <si>
    <t>A 680-mg oral dose of glutamic acid hydrochloride was administered 10 min prior to and with each dose of ketoconazole, sucralfate, or ketoconazole plus sucralfate.</t>
  </si>
  <si>
    <t>Simultaneous administration of ketoconazole and sucralfate led to a significant reduction in the area under the concentration-time curve and maximal concentration of ketoconazole in serum (78.12 +/- 12.20 versus 59.32 +/- 13.61 micrograms.h/ml and 12.34 +/- 3.07 versus 8.92 +/- 2.57 micrograms/ml, respectively; P &amp;lt; 0.05).</t>
  </si>
  <si>
    <t>When ketoconazole was administered 2 h after sucralfate, the observed ketoconazole area under the concentration-time curve was not significantly decreased compared with that of ketoconazole alone.</t>
  </si>
  <si>
    <t>The time to maximal concentrations in serum and the ketoconazole elimination rate constant were not significantly different in any of the three treatment phases.</t>
  </si>
  <si>
    <t>In patients receiving concurrent administration of ketoconazole and sucralfate, doses should be separated by at least 2 h.</t>
  </si>
  <si>
    <t>Title = Effect of simultaneous didanosine administration on itraconazole absorption in healthy volunteers.</t>
  </si>
  <si>
    <t>Abstract = To investigate the effect of simultaneously administered didanosine (ddI) on the absorption of a single dose of itraconazole.</t>
  </si>
  <si>
    <t>Randomized, crossover, unblinded single-dose pharmacokinetic study in healthy volunteers.</t>
  </si>
  <si>
    <t>Comparisons of itraconazole alone and itraconazole with simultaneous ddI were performed on days 1 and 15.</t>
  </si>
  <si>
    <t>A university medical center.</t>
  </si>
  <si>
    <t>Seven healthy men and women.</t>
  </si>
  <si>
    <t>Six subjects (86%) completed the study; one was removed due to the development of a rash.</t>
  </si>
  <si>
    <t>Volunteers received a single 200-mg oral dose of itraconazole or itraconazole with concomitant oral ddI 300 mg (two 150-mg tablets) dispersed in 240 ml water.</t>
  </si>
  <si>
    <t>Each regimen was separated by a 2-week washout period.</t>
  </si>
  <si>
    <t>Serum samples were obtained frequently for 12 hours after the dose.</t>
  </si>
  <si>
    <t>Concentrations of itraconazole were determined using a microbiologic assay.</t>
  </si>
  <si>
    <t>Individual concentrations in serum versus time data were evaluated by linear regression analysis.</t>
  </si>
  <si>
    <t>Peak serum concentration and time to peak were determined by visual inspection of each individual's serum concentration-time curve.</t>
  </si>
  <si>
    <t>A mean +/- SD peak serum itraconazole concentration of 0.90 +/- 0.30 micrograms/ml was observed at 3.0 +/- 0.7 hours when itraconazole was administered alone, compared with undetectable levels in all patients during therapy with ddI.</t>
  </si>
  <si>
    <t>Simultaneous oral administration of ddI significantly decreases absorption of itraconazole.</t>
  </si>
  <si>
    <t>These drugs should not be administered concurrently.</t>
  </si>
  <si>
    <t>Title = Pharmacokinetic and pharmacodynamic interaction trial after repeated oral doses of imidapril and digoxin in healthy volunteers.</t>
  </si>
  <si>
    <t>Abstract = To investigate the potential pharmacokinetic and pharmacodynamic interaction between imidapril and digoxin.</t>
  </si>
  <si>
    <t>AUC, Cmax and t(max) of imidapril, imidaprilat and digoxin were calculated and evaluated in a randomized, doubleblind three-period cross-over design in 12 healthy volunteers after 8 days treatment with the following combinations: digoxin 0.25 mg day(-1) + placebo (D + P); imidapril 10 mg day(-1) + placebo (I + P); imidapril 10 mg day)(-1) + digoxin 0.25 mg day(-1) (I + D).</t>
  </si>
  <si>
    <t>Mean AUC (0, 24 h) of digoxin was 10.4 (+/- 4.9 s.d.) ng ml(-1) h (D + P) and 10.7 (+/- 3.9 s.d.) ng ml(-1) h (I + D), respectively (90%-confidence intervals [CI] for the ratio of (D + P) and (I + D): 0.91-1.27, point estimator [PE]: 1.06).</t>
  </si>
  <si>
    <t>Mean AUC (0, 24 h) of imidapril was 133 (+/- 86 s.d.) ng ml(-1) h (I + P) and 108 (+/- 52 s.d.) ng ml(-1) h (I + D), respectively (90%-CI: 0.76-0.94, PE 0.85).</t>
  </si>
  <si>
    <t>AUC (0, 24 h) of imidaprilat was 215 (+/- 91 s.d.) ng ml(-1) h (I + P) and 194 (+/- 54 s.d.) ng ml(-1) h (I + D), respectively (90%-CI: 0.80-1.08, PE 0.93).</t>
  </si>
  <si>
    <t>Cmax was 19.9 (+/- 8.7 s.d.) ng ml(-1) (I + P) and 15.9 (+/- 5.3 s.d.) ng ml(-1) (I + D) (90%-CI: 0.67-1.00, PE 0.82).</t>
  </si>
  <si>
    <t xml:space="preserve">The results indicate a slight reduction of imidapril and imidaprilat plasma levels when coadministered with digoxin </t>
  </si>
  <si>
    <t>without any effect on digoxin plasma levels.</t>
  </si>
  <si>
    <t>Maximal ACE-inhibition was 79% (I + P) and 67% (I + D).</t>
  </si>
  <si>
    <t>Grouped data analysis of imidaprilat plasma levels vs ACE-activity showed that for maximal inhibition of plasma ACE activity, imidaprilat plasma levels should exceed 10 ng ml(-1).</t>
  </si>
  <si>
    <t xml:space="preserve">Under digoxin and imidapril, more plasma concentrations of imidaprilat were seen under this level as after imidapril alone, </t>
  </si>
  <si>
    <t>this reduces the integral of the ACE-inhibition/time curves by about 20 to 30%.</t>
  </si>
  <si>
    <t>Title = A double-blind, placebo-controlled study on the effect of vigabatrin on in vivo parameters of hepatic microsomal enzyme induction and on the kinetics of steroid oral contraceptives in healthy female volunteers.</t>
  </si>
  <si>
    <t>Abstract = This study was conducted to determine whether vigabatrin affects in vivo indices of hepatic microsomal enzyme activity and the pharmacokinetics of steroid oral contraceptives in healthy subjects.</t>
  </si>
  <si>
    <t>Under double-blind conditions, 13 female healthy volunteers received, in random order and with a washout interval of &amp;gt; or = 4 weeks, two oral 4-week treatments with vigabatrin (VGB) (maintenance dosage, 3,000 mg daily) and placebo, respectively.</t>
  </si>
  <si>
    <t>The clearance and half-life of antipyrine (a broad marker of drug oxidation capacity), the urinary excretion of 6-beta-hydroxycortisol (a selective marker of cytochrome CYP3A-mediated oxidation), and the activity of serum gamma-glutamyltransferase (a nonspecific index of microsomal enzyme activity) were determined after 3 weeks of each treatment.</t>
  </si>
  <si>
    <t>The single-dose kinetics of a combined oral contraceptive containing 30 micrograms ethinyl estradiol and 150 micrograms levonorgestrel were also determined after 3 weeks of treatment by specific radioimmunologic assays.</t>
  </si>
  <si>
    <t>VGB treatment had no influence on antipyrine clearance (28 +/- 5.6 vs. 30 +/- 4.5 ml/h/kg on placebo), antipyrine half-life (15.5 +/- 3.5 vs. 14.1 +/- 2.1 h), urinary 6-beta-hydroxycortisol excretion (488 +/- 164 vs. 470 +/- 228 nmol/ day), 6-beta-hydroxycortisol-to-cortisol concentration ratio (6.8 +/- 3.1 vs. 6.1 +/- 3.1) and serum gamma-glutamyltransferase activity (12 +/- 3 vs. 11 +/- 3 IU/L).</t>
  </si>
  <si>
    <t>No difference in pharmacokinetic parameters between VGB and placebo sessions were found for ethinyl estradiol (half-life, 12.5 +/- 3.2 vs. 13.9 +/- 3.2 h; AUC, 874 +/- 301 vs. 939 +/- 272 ng/ L/h) and levonorgestrel (half-life, 17.7 +/- 5.2 vs. 23.1 +/- 9.8 h; AUC, 27.5 +/- 9.6 vs. 30.0 +/- 12.0 micrograms/L/h).</t>
  </si>
  <si>
    <t>Two subjects, however, showed a 50 and a 39% reduction in ethinyl estradiol AUC during VGB treatment.</t>
  </si>
  <si>
    <t>At therapeutic dosages, VGB did not modify in vivo indices of hepatic microsomal enzyme activity and did not interfere significantly with the CYP3A-mediated metabolism of ethinyl estradiol and levonorgestrel.</t>
  </si>
  <si>
    <t>Based on these data, VGB is unlikely to affect consistently the efficacy of steroid oral contraceptives or interact pharmacokinetically with drugs that are eliminated mainly by oxidative pathways, particularly those involving cytochrome CYP3A.</t>
  </si>
  <si>
    <t>Title = Lack of interaction between valaciclovir, the L-valyl ester of aciclovir, and digoxin.</t>
  </si>
  <si>
    <t>Abstract = Changes in both digoxin and aciclovir renal clearance following coadministration with some other renally eliminated drugs have been reported.</t>
  </si>
  <si>
    <t>The potential interaction of valaciclovir, with its antiherpetic metabolite aciclovir, and digoxin was investigated.</t>
  </si>
  <si>
    <t>Twelve healthy volunteers (seven males, five females) participated in an open, randomized, four-period crossover study.</t>
  </si>
  <si>
    <t>Valaciclovir, 1000 mg, was given alone on one occasion, and on another, after the second of two 0.75 mg digoxin doses administered 12 h apart.</t>
  </si>
  <si>
    <t>Blood samples and all urine were collected up to 12 h following the valaciclovir dose for aciclovir radioimmunoassay.</t>
  </si>
  <si>
    <t>On a third occasion, digoxin was given alone and on a fourth, with 1000 mg valaciclovir three times/day for 8 days starting 12 h before the first digoxin dose.</t>
  </si>
  <si>
    <t>Blood samples were taken up to 168 h and all urine collected up to 24 h following the second dose for digoxin radioimmunoassay.</t>
  </si>
  <si>
    <t>There were no clinically significant differences in digoxin or aciclovir pharmacokinetic parameters when digoxin or valaciclovir was given alone or in combination.</t>
  </si>
  <si>
    <t>No dosage adjustment is required when valaciclovir and digoxin are coadministered.</t>
  </si>
  <si>
    <t>Title = Unpredictable cyclosporin--fluconazole interaction in renal transplant recipients.</t>
  </si>
  <si>
    <t>Abstract = Cyclosporin (CsA) is metabolized primarily in the liver by cytochrome P-450 enzymes.</t>
  </si>
  <si>
    <t xml:space="preserve">Concomitant use of fluconazole can increase CsA concentrations by inhibiting this enzyme system and the effect seems to be dose dependent, </t>
  </si>
  <si>
    <t>with no interaction noted when fluconazole is used in a dose of 100 mg/day.</t>
  </si>
  <si>
    <t>Two previous investigations studying this interaction while using higher doses of fluconazole have provided inconsistent results.</t>
  </si>
  <si>
    <t>Recommendations advising an empirical 50% CsA dosage reduction in these patients have not been tested in a prospective trial.</t>
  </si>
  <si>
    <t>We studied six renal transplant recipients on CsA immunosuppression in a prospective, unblinded, crossover trial.</t>
  </si>
  <si>
    <t>Baseline renal functions, CsA area under the curve (AUC), Cmax, Cmin, CsA clearance, and Tmax were compared with those 2, 4 and 7 days after starting fluconazole orally in a dose of 200 mg/day.</t>
  </si>
  <si>
    <t>From day 8 onwards, patients reduced CsA dose by 50% and the above parameters were repeated on day 14.</t>
  </si>
  <si>
    <t xml:space="preserve">CsA AUC increased from 2887 +/- 1729 ng.h/ml on day 0 to 3842 +/- 1975 ng.h/ml on day 2 (P &amp;lt; 0.05), 4750 +/- 1718 ng.h/ml on day 4 (P&amp;lt; 0.01) </t>
  </si>
  <si>
    <t>and then decreased to 4052 +/- 1687 ng.h/ml on day 7 (P&amp;lt;0.01).</t>
  </si>
  <si>
    <t>Following CsA dose reduction by 50%, the mean AUC decreased significantly to 2330 +/- 1602 ng x h/ml (P&amp;lt;0.01).</t>
  </si>
  <si>
    <t>The Cmax showed a significant increase from 701 +/- 345 ng/ml on day 0 to 941 +/- 326 ng/ml (P &amp;lt; 0.01) on day 4</t>
  </si>
  <si>
    <t xml:space="preserve"> but decreased from 768 +/- 292 ng/ml on day 7 to 498 +/- 289 ng/ml on day 14, P&amp;lt;0.01.</t>
  </si>
  <si>
    <t>The mean Cmin increased from 207 +/- 138 ng/ml on day 0 to 274 +/- 168 ng/ml on day 4.</t>
  </si>
  <si>
    <t>No significant changes were observed in CsA clearance and Tmax.</t>
  </si>
  <si>
    <t>On repeated-measurement ANOVA, only the AUC and Cmax on day 4 of fluconazole were significantly higher than day 0 (P&amp;lt;0.001).</t>
  </si>
  <si>
    <t>There was a large interindividual variability in the degree of drug interaction between patients.</t>
  </si>
  <si>
    <t>Fluconazole given orally in a dose of 200 mg/day is associated with significant increase in bioavailability of CsA.</t>
  </si>
  <si>
    <t>The maximum effect occurs on day 4 after starting fluconazole.</t>
  </si>
  <si>
    <t xml:space="preserve">Although repeated monitoring of CsA Cmin is convenient as opposed to repeated determination of AUC, </t>
  </si>
  <si>
    <t>changes in Cmin may not be sensitive enough to pick up this interaction.</t>
  </si>
  <si>
    <t xml:space="preserve">The increase in bioavailability of CsA is unpredictable in individual patients </t>
  </si>
  <si>
    <t>and all patients should be monitored with AUC near day 4 of treatment to guide CsA dosage reductions.</t>
  </si>
  <si>
    <t>Title = Lack of mutual pharmacokinetic interaction between cerivastatin, a new HMG-CoA reductase inhibitor, and digoxin in healthy normocholesterolemic volunteers.</t>
  </si>
  <si>
    <t>Abstract = The potential mutual interaction between cerivastatin, a 3-hydroxy-3-methylglutaryl-coenzyme A reductase inhibitor, and digoxin was assessed in this nonmasked, nonrandomized, multiple-dose study.</t>
  </si>
  <si>
    <t>The effect of cerivastatin 0.2 mg on mean plasma digoxin levels and the effect of digoxin on the single-dose pharmacokinetics of cerivastatin were assessed in 20 healthy normocholesterolemic men between 18 and 45 years of age weighing 140 to 200 lbs (63.3 to 90.0 kg).</t>
  </si>
  <si>
    <t>Subjects were given a single dose of cerivastatin 0.2 mg.</t>
  </si>
  <si>
    <t>After a 2-day washout period, subjects were given a loading dose of digoxin 0.5 mg for 3 days followed by 0.25 mg daily for 5 additional days (period 1-digoxin alone).</t>
  </si>
  <si>
    <t>Concurrent dosing with cerivastatin 0.2 mg continued for 14 days (period 2-digoxin and cerivastatin), followed by an 8-day course of digoxin-only administration and an optional 6-day extension of digoxin-only treatment for a total of 14 days (period 3).</t>
  </si>
  <si>
    <t>Safety was assessed through physical examination, electrocardiography, laboratory tests, and ophthalmologic examination.</t>
  </si>
  <si>
    <t>Ratio analyses of mean digoxin plasma trough levels, 24-hour urinary digoxin levels, and digoxin clearance with and without concurrent cerivastatin dosing also were carried out.</t>
  </si>
  <si>
    <t>In addition, single-dose pharmacokinetic variables for cerivastatin, including area under the curve (AUC(0-24)), peak concentration (C(max)), time to peak concentration (T(max)), and elimination half-life (t1/2), were examined with and without concurrent digoxin dosing.</t>
  </si>
  <si>
    <t>Eleven of the 20 subjects completed the entire study.</t>
  </si>
  <si>
    <t xml:space="preserve">Seven subjects discontinued the study because of treatment-emergent adverse events </t>
  </si>
  <si>
    <t xml:space="preserve">or laboratory abnormalities that were mostly unrelated to cerivastatin, </t>
  </si>
  <si>
    <t>and 2 subjects were discontinued because of protocol violations.</t>
  </si>
  <si>
    <t>Treatment-emergent adverse events developed in 12 subjects receiving cerivastatin; 11 of these subjects were receiving digoxin concurrently.</t>
  </si>
  <si>
    <t xml:space="preserve">Six adverse events that led to discontinuation of treatment were unrelated to cerivastatin </t>
  </si>
  <si>
    <t>but were related to digoxin or to a preexisting condition.</t>
  </si>
  <si>
    <t>The most commonly reported event was headache, which occurred with equal frequency compared with placebo groups in large cerivastatin clinical trials.</t>
  </si>
  <si>
    <t xml:space="preserve">Other events were mild or moderate and resolved </t>
  </si>
  <si>
    <t>without intervention.</t>
  </si>
  <si>
    <t>Mild and transient elevations in hepatic transaminase and creatine kinase values (all &amp;lt;2 times the upper limit of normal) were observed in 7 subjects.</t>
  </si>
  <si>
    <t>After 14 days of concurrent dosing of cerivastatin and digoxin, steady-state digoxin plasma levels, urinary digoxin levels, and urinary digoxin clearance were unchanged compared with steady-state digoxin levels when digoxin was given alone.</t>
  </si>
  <si>
    <t xml:space="preserve">Compared with dosing with digoxin alone, the AUC(0-24), Cmax, and t1/2 for cerivastatin increased 3%, 20%, and 7%, respectively, </t>
  </si>
  <si>
    <t>while the T(max) was reduced by 18% during concurrent treatment with digoxin.</t>
  </si>
  <si>
    <t xml:space="preserve">These changes are minimal </t>
  </si>
  <si>
    <t>and would not be expected to be clinically relevant.</t>
  </si>
  <si>
    <t>These results demonstrate that when cerivastatin is administered concurrently with digoxin, neither digoxin nor cerivastatin plasma levels are altered.</t>
  </si>
  <si>
    <t>The combination therapy was generally well tolerated.</t>
  </si>
  <si>
    <t>Title = Pharmacokinetic interaction of abacavir (1592U89) and ethanol in human immunodeficiency virus-infected adults.</t>
  </si>
  <si>
    <t xml:space="preserve">Abstract = While in vitro results at clinically relevant concentrations do not predict abacavir (1592U89) interactions with drugs highly metabolized by cytochrome P450, </t>
  </si>
  <si>
    <t>the potential does exist for a pharmacokinetic interaction between abacavir and ethanol, as both are metabolized by alcohol dehydrogenase.</t>
  </si>
  <si>
    <t>Twenty-five subjects were enrolled in an open-label, randomized, three-way-crossover, phase I study of human immunodeficiency virus-infected male subjects.</t>
  </si>
  <si>
    <t>The three treatments were administration of (i) 600 mg of abacavir, (ii) 0.7 g of ethanol per kg of body weight, and (iii) 600 mg of abacavir and 0.7 g of ethanol per kg.</t>
  </si>
  <si>
    <t xml:space="preserve">Twenty-four subjects completed the study </t>
  </si>
  <si>
    <t>with no unexpected adverse events reported.</t>
  </si>
  <si>
    <t>Ethanol pharmacokinetic parameters were unchanged with abacavir coadministration.</t>
  </si>
  <si>
    <t>The geometric least squares mean area under the concentration curve extrapolated to infinite time for abacavir increased 41% (from 11.07 to 15.62 microg.h/ml), and the half-life increased 26% (from 1.42 to 1.79 h) in the presence of ethanol (mean ethanol maximum concentration in plasma of 498 microg/ml).</t>
  </si>
  <si>
    <t xml:space="preserve">The percentages of abacavir dose recovered in urine as abacavir and its two major metabolites were each altered in the presence of ethanol, </t>
  </si>
  <si>
    <t>but there was no change in the total percentage ( approximately 50%) of administered dose recovered in the 12-h collection interval.</t>
  </si>
  <si>
    <t xml:space="preserve">In conclusion, while a single 600-mg dose of abacavir does not alter blood ethanol concentration, </t>
  </si>
  <si>
    <t>ethanol does increase plasma abacavir concentrations.</t>
  </si>
  <si>
    <t>Title = Steady-state pharmacokinetics of lithium in healthy volunteers receiving concomitant meloxicam.</t>
  </si>
  <si>
    <t>Abstract = This open, controlled study investigated the effect of concomitant 15 mg oral meloxicam on the pharmacokinetics of lithium in healthy male volunteers.</t>
  </si>
  <si>
    <t>On days 1-14 lithium was coadministered with meloxicam to 16 volunteers; on days 10-14 lithium was administered in individualized dosage regimes to achieve stable lithium plasma concentrations in the lower therapeutic range of 0.3-0.7 mmol l(-1).</t>
  </si>
  <si>
    <t>A 12 h steady-state concentration profile for lithium was obtained at day 14, after which meloxicam was withdrawn.</t>
  </si>
  <si>
    <t>The lithium dose remained unchanged from day 15 to day 22,</t>
  </si>
  <si>
    <t xml:space="preserve"> at which time a second lithium concentration profile was determined.</t>
  </si>
  <si>
    <t>Lithium and meloxicam were well tolerated throughout the study and all 16 volunteers completed the study.</t>
  </si>
  <si>
    <t>Lithium predose concentrations (Cpre,ss) and area under the curve (AUCss) values both increased by 21% (paired t-test P = 0.0002; 90% confidence intervals for test/reference ratios: 113-130% and 115-128%, respectively) when lithium was coadministered with meloxicam compared with values obtained for lithium alone.</t>
  </si>
  <si>
    <t>The geometric mean lithium Cpre,ss was 0.65 mmol l(-1) when coadministered with meloxicam and 0.54 mmol l(-1) for lithium alone.</t>
  </si>
  <si>
    <t>Lithium Cmax,ss values were increased by 16% by coadministration of meloxicam, from 0.97 mmol l(-1) to 1.12 mmol l(-1).</t>
  </si>
  <si>
    <t>The total plasma clearance of lithium was lower with concomitant meloxicam administration (82.5% of value for lithium alone).</t>
  </si>
  <si>
    <t xml:space="preserve">Meloxicam (15 mg) moderately increased the plasma concentration of lithium in healthy volunteers, </t>
  </si>
  <si>
    <t>but by a magnitude thought to be of low clinical relevance.</t>
  </si>
  <si>
    <t>Nevertheless, lithium plasma concentrations should be closely monitored in patients receiving concomitant meloxicam and lithium therapy.</t>
  </si>
  <si>
    <t>Title = Effect of grapefruit juice on digoxin pharmacokinetics in humans.</t>
  </si>
  <si>
    <t>Abstract = Grapefruit juice is responsible for drug interactions mediated by intestinal cytochrome P4503A4 inhibition and possibly P-glycoprotein inhibition in enterocytes.</t>
  </si>
  <si>
    <t>Our main objective was to determine whether grapefruit juice alters the bioavailability of digoxin, a P-glycoprotein substrate.</t>
  </si>
  <si>
    <t>The secondary objective was to determine whether the magnitude of the pharmacokinetic interaction was influenced by P-glycoprotein genetic polymorphism.</t>
  </si>
  <si>
    <t>Twelve healthy volunteers participated in this open randomized crossover study comparing the effect of grapefruit juice consumption (versus water) on the pharmacokinetics of a single oral dose of digoxin (0.5 mg).</t>
  </si>
  <si>
    <t>The P-glycoprotein genotype was determined according to MDR1 genetic polymorphism in exon 26 (C3435T).</t>
  </si>
  <si>
    <t>Grapefruit juice had no significant effect on the maximum plasma drug concentration (C(max)) of digoxin or the area under the plasma concentration-time curve (AUC) from time zero to 48 hours.</t>
  </si>
  <si>
    <t>However, there was a 9% increase in the digoxin AUC from time zero to 4 hours and from time zero to 24 hours (P =.01) during grapefruit juice administration.</t>
  </si>
  <si>
    <t>The digoxin renal clearance remained unchanged during both periods.</t>
  </si>
  <si>
    <t>No relationship between MDR1 C3435T genotype and early digoxin pharmacokinetic changes could be detected.</t>
  </si>
  <si>
    <t>The modest changes in digoxin pharmacokinetics observed during grapefruit juice ingestion do not support an important P-glycoprotein inhibition.</t>
  </si>
  <si>
    <t>Under our experimental conditions, grapefruit juice-mediated P-glycoprotein inhibition does not appear to play a relevant role in drug interactions, at least when assessed by use of digoxin disposition kinetics.</t>
  </si>
  <si>
    <t>Title = Influence of ritonavir on olanzapine pharmacokinetics in healthy volunteers.</t>
  </si>
  <si>
    <t>Abstract = HIV infection and psychotic illnesses frequently coexist.</t>
  </si>
  <si>
    <t xml:space="preserve">The atypical antipsychotic olanzapine is metabolized primarily by CYP1A2 and glucuronosyl transferases, </t>
  </si>
  <si>
    <t>both of which are induced by the HIV protease inhibitor ritonavir.</t>
  </si>
  <si>
    <t>The purpose of this study was to determine the effect of ritonavir on the pharmacokinetics of a single dose of olanzapine.</t>
  </si>
  <si>
    <t>Fourteen healthy volunteers (13 men; age range, 20-28 years) participated in this open-label study.</t>
  </si>
  <si>
    <t>Subjects received olanzapine 10 mg and blood samples were collected over a 120-hour post-dose period.</t>
  </si>
  <si>
    <t>Two weeks later, subjects took ritonavir 300 mg twice daily for 3 days, 400 mg twice daily for 4 days, and 500 mg twice daily for 4 days.</t>
  </si>
  <si>
    <t>The next morning, after 11 days of ritonavir, olanzapine 10 mg was administered and blood sampling was repeated.</t>
  </si>
  <si>
    <t>Plasma samples were analyzed for olanzapine with HPLC.</t>
  </si>
  <si>
    <t>We compared olanzapine noncompartmental pharmacokinetic parameter values before and after ritonavir with a paired Student t test.</t>
  </si>
  <si>
    <t>Ritonavir reduced the area under the plasma concentration-time curve of olanzapine from 501 ng.hr/mL (443-582) to 235 ng.hr/mL (197-294) (p &amp;lt; 0.001), the half-life from 32 hours (28-36) to 16 hours (14-18) (p = 0.00001), and the peak concentration from 15 ng/mL (13-19) to 9 ng/mL (8-12) (p = 0.002).</t>
  </si>
  <si>
    <t>Olanzapine oral clearance increased from 20 L/hr (18-23) to 43 L/hr (38-51) (p &amp;lt; 0.001) after ritonavir.</t>
  </si>
  <si>
    <t>Ritonavir significantly reduced the systemic exposure of olanzapine in volunteers.</t>
  </si>
  <si>
    <t>Patients receiving this combination may ultimately require higher olanzapine doses to achieve desired therapeutic effects.</t>
  </si>
  <si>
    <t>Title = The effect of ketoconazole on the in vivo intestinal permeability of fexofenadine using a regional perfusion technique.</t>
  </si>
  <si>
    <t>Abstract = To investigate whether the drug-drug interaction between fexofenadine and ketoconazole is localized to efflux transport proteins of the small intestine, and to determine and classify the effective jejunal permeability (Peff) of fexofenadine according to the Biopharmaceutics Classification System (BCS).</t>
  </si>
  <si>
    <t>Two separate jejunal perfusion experiments were performed using the Loc-I-Gut technique in eight healthy volunteers.</t>
  </si>
  <si>
    <t>During treatment 1 (T1), we investigated the acute effect of ketoconazole on the Peff and plasma pharmacokinetics of fexofenadine.</t>
  </si>
  <si>
    <t>In treatment 2 (T2) we examined the effect of oral pretreatment with ketoconazole (200 mg daily for 5 days) on the same absorption parameters.</t>
  </si>
  <si>
    <t>Each experiment was divided into two periods of 100 min and the jejunal segment was perfused with 93 micro m fexofenadine during both periods.</t>
  </si>
  <si>
    <t>In period 2 of each treatment, fexofenadine was coadministered with 94 micro m ketoconazole.</t>
  </si>
  <si>
    <t>The concentrations of fexofenadine in intestinal perfusate and plasma were measured by liquid chromatography with mass detection.</t>
  </si>
  <si>
    <t xml:space="preserve">During T1, the mean (+/- s.d.) Peff of fexofenadine was low according to the BCS (0.11 +/- 0.11 and 0.04 +/- 0.13 x 10(-4) cm s(-1) in periods 1 and 2, respectively), </t>
  </si>
  <si>
    <t>and the coadministration of ketoconazole in period 2 had no significant acute effect on Peff (95% confidence interval (CI) on the difference -0.37, 0.51).</t>
  </si>
  <si>
    <t xml:space="preserve">After pretreatment with ketoconazole (T2), the jejunal Peff of fexofenadine increased to 0.29 +/- 0.47 and 0.22 +/- 0.31 x 10-4 cm s(-1) in both periods 1 and 2, respectively, </t>
  </si>
  <si>
    <t>but the change was not statistically significant when compared with T1 (95% CI on the difference -0.62, 0.27 for T1 0-100 min vs T2 0-100 min; -0.54, 0.34 for T1 0-100 min vs T2 100-200 min).</t>
  </si>
  <si>
    <t>Fexofenadine plasma AUC from 0-100 mg showed no significant difference after pretreatment with ketoconazole (55 +/- 101 and 51 +/- 33 micro g ml(-1) min(-1) respectively; 95% CI on the difference -108, 115).</t>
  </si>
  <si>
    <t>Total plasma AUC (0-720 min) was 318 +/- 426 and 426 +/- 232 ng ml(-1) min in T1 and T2, respectively (95% CI on the difference -622, 405).</t>
  </si>
  <si>
    <t>No significant effect of acute coadministration or pretreatment with ketoconazole on the in vivo intestinal absorption of fexofenadine was detected in this study.</t>
  </si>
  <si>
    <t xml:space="preserve">Title = Contribution of increased oral bioavailability </t>
  </si>
  <si>
    <t>and reduced nonglomerular renal clearance of digoxin to the digoxin-clarithromycin interaction.</t>
  </si>
  <si>
    <t>Abstract = A clinically important interaction between the cardiac glycoside digoxin and the antibiotic clarithromycin has been suggested in earlier reports.</t>
  </si>
  <si>
    <t>The aim of this study was to investigate the extent of the interaction and the relative contribution of different mechanisms.</t>
  </si>
  <si>
    <t>In a randomized, placebo-controlled, double-blind cross-over design single oral doses of 0.75 mg digoxin with oral coadministration of placebo or 250 mg clarithromycin twice daily for 3 days were administered to 12 healthy men.</t>
  </si>
  <si>
    <t>Additionally, three of the subjects received single intravenous doses of 0.01 mg x kg(-1) digoxin with oral placebo or clarithromycin.</t>
  </si>
  <si>
    <t>Digoxin plasma and urine concentrations were determined by a highly sensitive radioimmunoassay.</t>
  </si>
  <si>
    <t xml:space="preserve">Oral coadministration of clarithromycin resulted in a 1.7-fold increase of the area under the digoxin plasma concentration-time curve [mean AUC(0,24) +/- SD 23 +/- 5.2 vs. 14 +/- 2.9 microg x L(-1) x h; 95% confidence interval (CI) on the difference 7.0, 12; P = 0.002] </t>
  </si>
  <si>
    <t>and in a reduction of the nonglomerular renal clearance of digoxin [mean ClRng(0, 24) +/- SD 34 +/- 39 vs. 57 +/- 41 mL min-1; 95% CI on the difference 7.2, 45; P = 0.03].</t>
  </si>
  <si>
    <t>The ratios of mean digoxin plasma concentrations with and without clarithromycin were highest during the absorption period of clarithromycin.</t>
  </si>
  <si>
    <t>After intravenous administration digoxin AUC(0,24) increased only 1.2-fold during coadministration of clarithromycin.</t>
  </si>
  <si>
    <t xml:space="preserve">Increased oral bioavailability </t>
  </si>
  <si>
    <t xml:space="preserve">and reduced nonglomerular renal clearance of digoxin both contribute to the interaction between digoxin and clarithromycin, </t>
  </si>
  <si>
    <t>probably due to inhibition of intestinal and renal P-glycoprotein.</t>
  </si>
  <si>
    <t>Title = Metabolism and elimination of quinine in healthy volunteers.</t>
  </si>
  <si>
    <t>Abstract = The aims were to investigate: (1) The renal elimination of quinine and its metabolites 3-hydoxyquinine, 2'-quininone, (10R) and (10S)-11-dihydroxydihydroquinine and</t>
  </si>
  <si>
    <t xml:space="preserve"> (2) the relative importance of CYP3A4, CYP1A2 and CYP2C19 for the formation of 2'-quininone, (10R) and (10S)-11-dihydroxydihydroquinine in vivo.</t>
  </si>
  <si>
    <t>In a randomised three-way crossover study, nine healthy Swedish subjects received a single oral dose of quinine hydrochloride (500 mg), on three different occasions: (A) alone, (B) concomitantly with ketoconazole (100 mg twice daily for 3 days) and (C) concomitantly with fluvoxamine (25 mg twice daily for 2 days).</t>
  </si>
  <si>
    <t>Blood and urine samples were collected before quinine intake and up to 96 h thereafter.</t>
  </si>
  <si>
    <t>All samples were analysed by means of high-performance liquid chromatography.</t>
  </si>
  <si>
    <t>Co-administration with ketoconazole significantly increased the area under the plasma concentration versus time curve (AUC) of 2'-quininone, (10S)-11-dihydroxydihydroquinine, and (10R)-11-dihydroxydihydroquinine, the geometric mean ratios (90% CI) of the AUC were 1.9 (1.8, 2.0), 1.3 (1.1, 1.7) and 1.6 (1.4, 1.8), respectively.</t>
  </si>
  <si>
    <t>Co-administration with fluvoxamine had no significant effect on the mean AUC of any of the metabolites.</t>
  </si>
  <si>
    <t>A mean of 56% of the administered oral quinine dose was recovered in urine after hydrolysis with beta-glucuronidase relative to the 40% recovered before hydrolysis.</t>
  </si>
  <si>
    <t>Quinine is eliminated in urine mainly as unchanged drug and as 3-hydroxyquinine.</t>
  </si>
  <si>
    <t>The major metabolite of quinine is 3-hydroxyquinine formed by CYP3A4.</t>
  </si>
  <si>
    <t>There is no evidence for the involvement of CYP3A4, 1A2 or 2C19 in the formation of 2'-quininone, (10S)-11-dihydroxydihydroquinine and (10R)-11-dihydroxydihydroquinine in vivo.</t>
  </si>
  <si>
    <t>Glucuronidation is an important pathway for the renal elimination of quinine, mainly as direct conjugation of the drug.</t>
  </si>
  <si>
    <t>Title = Effects of St. John's wort (Hypericum perforatum) on tacrolimus pharmacokinetics in healthy volunteers.</t>
  </si>
  <si>
    <t xml:space="preserve">Abstract = Tacrolimus is an immunosuppressant approved for the prevention of rejection following transplantation </t>
  </si>
  <si>
    <t>and is a substrate for CYP3A and P-glycoprotein.</t>
  </si>
  <si>
    <t>A pharmacokinetic interaction between St. John's wort (antidepressant herbal product and inducer of CYP3A and P-glycoprotein) and tacrolimus was evaluated in 10 healthy volunteers.</t>
  </si>
  <si>
    <t>The pharmacokinetics of tacrolimus were obtained from serial blood samples collected following single oral doses (0.1 mg/kg) prior to and during an 18-day concomitant St. John's wort dosing phase (300 mg orally three times daily).</t>
  </si>
  <si>
    <t xml:space="preserve">Coadministration of St. John's wort significantly decreased tacrolimus AUC (306.9 microg.h/L +/- 175.8 microg.h/L vs. 198.7 microg.h/L +/- 139.6 microg.h/L; p=0.004) </t>
  </si>
  <si>
    <t>and increased apparent oral clearance (349.0 mL/h/kg +/- 126.0 mL/h/kg vs. 586.4 mL/h/kg +/- 274.9 mL/h/kg; p=0.01) and apparent oral volume of distribution at steady state (11.5 L/kg +/- 4.3 L/kg vs. 17.6 L/kg +/- 9.6 L/kg; p=0.04).</t>
  </si>
  <si>
    <t xml:space="preserve">St. John's wort appears to induce tacrolimus metabolism, </t>
  </si>
  <si>
    <t>most likely through induction of CYP3A and P-glycoprotein.</t>
  </si>
  <si>
    <t>Title = Pharmacokinetic interaction between ezetimibe and lovastatin in healthy volunteers.</t>
  </si>
  <si>
    <t>Abstract = Ezetimibe (Zetia) is a novel inhibitor of intestinal absorption of cholesterol that is approved for the treatment of primary hypercholesterolemia.</t>
  </si>
  <si>
    <t>In a separate pilot study, co-administration of ezetimibe and lovastatin resulted in a significant pharmacodynamic interaction, leading to an additive reduction in LDL-C.</t>
  </si>
  <si>
    <t>The current study was designed to further investigate the potential for pharmacokinetic interaction between ezetimibe and lovastatin.</t>
  </si>
  <si>
    <t>This was a randomized, open-label, 3-way crossover study in 18 healthy adult volunteers.</t>
  </si>
  <si>
    <t>All subjects received the following treatments orally once daily for 7 days: ezetimibe 10 mg, lovastatin 20 mg, or ezetimibe 10 mg plus lovastatin 20 mg.</t>
  </si>
  <si>
    <t>Plasma samples obtained on day 7 were evaluated for steady-state pharmacokinetics of ezetimibe (unconjugated), total ezetimibe (ezetimibe and ezetimibe-glucuronide conjugate), lovastatin, and beta-hydroxylovastatin.</t>
  </si>
  <si>
    <t>Co-administration of ezetimibe with lovastatin did not affect the pharmacokinetics of ezetimibe.</t>
  </si>
  <si>
    <t>There were no significant differences in the exposure to total ezetimibe, ezetimibe-glucuronide and ezetimibe after co-administration with lovastatin vs. ezetimibe given alone.</t>
  </si>
  <si>
    <t>Co-administration of ezetimibe with lovastatin had no significant effect on the exposure to either lovastatin or beta-hydroxylovastatin.</t>
  </si>
  <si>
    <t>The point estimates based on the log-transformed Cmax and AUC values for lovastatin and beta-hydroxylovastatin were 113% and 119%, respectively, for co-administration of ezetimibe with lovastatin vs. lovastatin administration alone.</t>
  </si>
  <si>
    <t>Co-administration therapy with ezetimibe and lovastatin was safe and well tolerated.</t>
  </si>
  <si>
    <t>Ezetimibe did not significantly affect the pharmacokinetics of lovastatin or beta-hydroxylovastatin and vice versa.</t>
  </si>
  <si>
    <t>Co-administration of ezetimibe and lovastatin is unlikely to cause a clinically significant pharmacokinetic drug interaction.</t>
  </si>
  <si>
    <t>Title = Effect of colesevelam HCl on single-dose fenofibrate pharmacokinetics.</t>
  </si>
  <si>
    <t>Abstract = The primary aim of this study was to determine whether there is an effect of colesevelam HCl (WelChol; Sankyo Pharma Inc., Parsippany, NJ, USA) on fenofibric acid (active metabolite of fenofibrate, TriCor, Abbott Laboratories, North Chicago, IL, USA) pharmacokinetics following single-dose fenofibrate when colesevelam HCl and fenofibrate are administered concomitantly, or when colesevelam HCl is administered 4 hours following fenofibrate therapy.</t>
  </si>
  <si>
    <t>Thirty healthy volunteers were enrolled in a randomised, open-label, three-way crossover, drug interaction study.</t>
  </si>
  <si>
    <t>Subjects received one of three treatments at each of three dose administration periods: (i) treatment A -- fenofibrate 160 mg plus colesevelam HCl 3750 mg (6 x 625 mg tablets) administered with breakfast; (ii) treatment B -- fenofibrate 160 mg administered with breakfast, followed 4 hours later by colesevelam HCl 3750 mg (6 x 625 mg tablets) administered with lunch; or (iii) treatment C -- fenofibrate 160 mg administered with breakfast.</t>
  </si>
  <si>
    <t>Treatments were separated by a 10-day washout period.</t>
  </si>
  <si>
    <t>Blood samples were collected at predetermined time intervals, both before and after drug administration.</t>
  </si>
  <si>
    <t>Plasma concentrations of fenofibrate and fenofibric acid were measured using a validated liquid chromatography/mass spectroscopy/mass spectroscopy method.</t>
  </si>
  <si>
    <t>Area under the concentration-time curve (AUC) from time zero to the timepoint of the lowest quantifiable concentration (AUCt), AUC from time zero to infinity (AUCinfinity) and maximum plasma concentration (Cmax) for fenofibric acid were 92.1%, 93.9% and 79.8%, respectively, of control values when colesevelam HCl and fenofibrate were coadministered with breakfast; and 91.9%, 93.9% and 99.1%, respectively, when fenofibrate was administered followed 4 hours later by administration of colesevelam HCl.</t>
  </si>
  <si>
    <t xml:space="preserve">The 90% confidence intervals for the ratios of geometric means for AUCt, AUCinfinity and Cmax comparing the three treatments were contained within the 80-125% equivalence range, with the exception of Cmax for treatment A. </t>
  </si>
  <si>
    <t>Coadministration of fenofibrate with colesevelam HCl resulted in an approximate 20% reduction in Cmax of the active metabolite (fenofibric acid).</t>
  </si>
  <si>
    <t>There were no significant differences in the time to Cmax, elimination rate constant or elimination half-life between any of the treatment groups.</t>
  </si>
  <si>
    <t>Colesevelam HCl had no significant effect on fenofibrate bioavailability when administered either concomitantly with fenofibrate or 4 hours after fenofibrate.</t>
  </si>
  <si>
    <t>Title = A pharmacokinetic evaluation of the combined administration of triazolam and fluoxetine.</t>
  </si>
  <si>
    <t>Abstract = The influence of fluoxetine on triazolam pharmacokinetics was studied because of changes in diazepam pharmacokinetics reportedly produced by fluoxetine.</t>
  </si>
  <si>
    <t>Twenty-four healthy volunteers received a single 0.25-mg triazolam tablet alone, and another 0.25-mg tablet after 8 days of fluoxetine therapy 60 mg/day.</t>
  </si>
  <si>
    <t>All subjects received these treatments in the same sequence.</t>
  </si>
  <si>
    <t>Several blood samples were drawn from the subjects after the triazolam doses and were assayed by high-performance liquid chromatography (HPLC).</t>
  </si>
  <si>
    <t>Blood samples were drawn immediately before the last three fluoxetine doses to determine the concentration of fluoxetine and its metabolite norfluoxetine, also by HPLC.</t>
  </si>
  <si>
    <t>The pharmacokinetics of triazolam did not change significantly when the tablets were administered after multiple doses of fluoxetine.</t>
  </si>
  <si>
    <t>These results indicate that no pharmacokinetic interaction exists between triazolam and fluoxetine or norfluoxetine.</t>
  </si>
  <si>
    <t>However, each patient's clinical response to therapy should be monitored when triazolam tablets and fluoxetine capsules are administered concomitantly.</t>
  </si>
  <si>
    <t>Title = Evaluation of pharmacokinetic interaction between cetirizine and ritonavir, an HIV-1 protease inhibitor, in healthy male volunteers.</t>
  </si>
  <si>
    <t>Abstract = Serious adverse effects have been observed with some non-sedative H1-antihistamines (terfenadine and astemizole) when they were associated with drugs known to inhibit their metabolism.</t>
  </si>
  <si>
    <t xml:space="preserve">However, this is not a class effect, </t>
  </si>
  <si>
    <t>and this interaction should be considered on a case-by-case basis.</t>
  </si>
  <si>
    <t>The aim of this study was to evaluate the potential of pharmacokinetic interaction between cetirizine and ritonavir, the most potent cytochrome P450 (CYP) inhibitor.</t>
  </si>
  <si>
    <t>An open-label, single-center, one-sequence crossover pharmacokinetic study was conducted in three running periods: cetirizine (CTZ) alone, ritonavir (RTV) alone and then CTZ plus RTV.</t>
  </si>
  <si>
    <t>For each period, steady-state pharmacokinetics were obtained.</t>
  </si>
  <si>
    <t>RTV and CTZ plasma concentrations were determined using validated liquid chromatography methods.</t>
  </si>
  <si>
    <t>The statistical method was based on a 90% confidence interval (CI) for the ratio of population geometric means (combination/drug alone) for each drug and for each parameter [area under the plasma concentration versus time curve (AUC(0-tau,ss)), value of maximum plasma concentration (C(max,ss))] and compared to bioequivalence ranges 80-125% and 70-143% for AUC(0-tau,ss) and C(max,ss), respectively.</t>
  </si>
  <si>
    <t>Among the 17 male subjects enrolled (26.4 +/- 8.6 years), 16 completed the study (1 withdrawal after the first period).</t>
  </si>
  <si>
    <t>The RTV pharmacokinetic parameter values were not affected by CTZ co-treatment.</t>
  </si>
  <si>
    <t xml:space="preserve">With RTV, a 42% increase in the CTZ AUC(0-tau,ss) (3406 versus 4840 microgh/l, 90% CI of 128-158%), a 53% increase in the CTZ elimination half-life (7.8 h versus 11.9 h, P = 0.001), a slight increase (15%) in the CTZ apparent volume of distribution (V(d,ss)/f) (34.7 l versus 39.8 l, P = 0.035), </t>
  </si>
  <si>
    <t>a 29% decrease in the CTZ apparent total body clearance (49.9 ml/min versus 35.3 ml/min, P &amp;lt; 0.001) and bioequivalent C(max,ss) (374 microg/l versus 408 microg/l) were observed.</t>
  </si>
  <si>
    <t>No serious drug related adverse effects were notified.</t>
  </si>
  <si>
    <t>CTZ does not significantly affect the pharmacokinetic parameters of RTV, and the association does not, thus, require a modification of the dosage of the protease inhibitor.</t>
  </si>
  <si>
    <t>The increased extent of exposure to CTZ in healthy subjects, in the presence of RTV administered at high doses, remained in the same range as previously observed in the elderly or in mildly renally impaired subjects.</t>
  </si>
  <si>
    <t>Title = Clinical assessment of effects of botanical supplementation on cytochrome P450 phenotypes in the elderly: St John's wort, garlic oil, Panax ginseng and Ginkgo biloba.</t>
  </si>
  <si>
    <t>Abstract = Elderly patients are more likely to ingest prescription medications concurrently with botanical supplements, and may therefore be vulnerable to herb-drug interactions.</t>
  </si>
  <si>
    <t>Phytochemical-mediated modulation of cytochrome P450 (CYP) activity may underlie many herb-drug interactions.</t>
  </si>
  <si>
    <t>Some evidence suggests that CYP activity may decrease in the elderly.</t>
  </si>
  <si>
    <t>If so, herb-mediated changes in CYP activity may take on greater clinical relevance in this population.</t>
  </si>
  <si>
    <t>In this study, single timepoint, phenotypic metabolic ratios were used to determine whether long-term supplementation of St John's wort, garlic oil, Panax ginseng, and Ginkgo biloba affected CYP1A2, CYP2D6, CYP2E1 or CYP3A4 activity in elderly subjects.</t>
  </si>
  <si>
    <t>Twelve healthy volunteers between the ages of 60 and 76 years (mean age 67 years) were randomly assigned to receive each botanical supplement for 28 days followed by a 30-day washout period.</t>
  </si>
  <si>
    <t>Probe drug cocktails of midazolam, caffeine, chlorzoxazone and debrisoquine were administered before and at the end of supplementation.</t>
  </si>
  <si>
    <t>Pre- and post-supplementation phenotypic ratios were determined for CYP3A4, CYP1A2, CYP2E1 and CYP2D6 using 1-hydroxymidazolam/midazolam serum ratios (1-hour), paraxanthine/caffeine serum ratios (6-hour), 6-hydroxychlorzoxazone/chlorzoxazone serum ratios (2-hour) and debrisoquine urinary recovery ratios (8-hour), respectively.</t>
  </si>
  <si>
    <t>The content of purported 'active' phytochemicals was determined for each supplement.</t>
  </si>
  <si>
    <t>Comparisons of pre- and post-St John's wort phenotypic ratios revealed significant induction of CYP3A4 (approximately 140%) and CYP2E1 activity (approximately 28%).</t>
  </si>
  <si>
    <t>Garlic oil inhibited CYP2E1 activity by approximately 22%.</t>
  </si>
  <si>
    <t xml:space="preserve">P. ginseng inhibition of CYP2D6 was statistically significant, </t>
  </si>
  <si>
    <t>but the magnitude of the effect (approximately 7%) did not appear to be clinically relevant.</t>
  </si>
  <si>
    <t>None of the supplements tested in this study appeared to affect CYP1A2 activity.</t>
  </si>
  <si>
    <t>Elderly subjects, like their younger counterparts, are susceptible to herb-mediated changes in CYP activity, especially those involving St John's wort.</t>
  </si>
  <si>
    <t>Pharmacokinetic herb-drug interactions stemming from alterations in CYP activity may adversely affect drug efficacy and/or toxicity.</t>
  </si>
  <si>
    <t>When compared with earlier studies that employed young subjects, the data suggest that some age-related changes in CYP responsivity to botanical supplementation may exist.</t>
  </si>
  <si>
    <t>Concomitant ingestion of botanical supplements with prescription medications, therefore, should be strongly discouraged in the elderly.</t>
  </si>
  <si>
    <t>Title = Evaluation of pharmacokinetic interactions between vildagliptin and digoxin in healthy volunteers.</t>
  </si>
  <si>
    <t>Abstract = Vildagliptin is a novel antidiabetic agent that is an orally active, potent, and selective inhibitor of dipeptidyl peptidase IV, the enzyme responsible for degradation of the incretin hormones.</t>
  </si>
  <si>
    <t>This open-label, randomized, 3-period crossover study investigated the potential for pharmacokinetic interactions in 18 healthy subjects during coadministration of vildagliptin and digoxin.</t>
  </si>
  <si>
    <t>Subjects were randomized to receive each of 3 treatments: vildagliptin 100 mg qd, digoxin (0.5 mg, then 0.25 mg qd on days 2-7), and the combination vildagliptin/digoxin for 7 days.</t>
  </si>
  <si>
    <t>Coadministration of digoxin with vildagliptin had no effect on exposure to vildagliptin (geometric mean ratios [90% confidence interval]: AUC(0-24h), 0.99 [0.95-1.03]; C(max), 0.95 [0.85-1.06]) or to digoxin (AUC(0-24h), 1.02 [0.94-1.12]; C(max), 1.08 [0.97-1.20]).</t>
  </si>
  <si>
    <t>In addition, no changes in t(max), t((1/2)), and CL/F were observed for either drug.</t>
  </si>
  <si>
    <t>These results indicate that no dose adjustment is necessary when vildagliptin and digoxin are coadministered.</t>
  </si>
  <si>
    <t>Title = The effect of silymarin on oral nifedipine pharmacokinetics.</t>
  </si>
  <si>
    <t>Abstract = Silibinin, the main component of silymarin (a milk thistle extract used for treatment of liver injury), has been shown to inhibit CYP3A4 in human liver microsomes.</t>
  </si>
  <si>
    <t>The present study was conducted to examine whether inhibition of CYP3A4 by silymarin is also present IN VIVO.</t>
  </si>
  <si>
    <t>Immediate release nifedipine (10 mg) was administered as a CYP3A4 test drug either alone or with co-administration of silymarin (280 mg administered 10 hours and 1.5 hours prior to the administration of nifedipine) to 16 healthy male volunteers (mean age 27 years, mean body weight 77 kg).</t>
  </si>
  <si>
    <t>Nifedipine and silibinin concentrations were quantified by HPLC, heart rate and blood pressure were monitored for safety reasons.</t>
  </si>
  <si>
    <t>Pharmacokinetic parameters were calculated by non-compartmental methods, and the potential interaction by silymarin was handled as an equivalence problem.</t>
  </si>
  <si>
    <t xml:space="preserve">We found that nifedipine AUC was 1.13-fold higher (90 % CI, 0.97- to 1.32-fold) in the silymarin period, </t>
  </si>
  <si>
    <t xml:space="preserve">C (max) values were 0.70-fold (90 % CI, 0.39- to 1.27-fold) of those of the reference period, </t>
  </si>
  <si>
    <t>with a trend to delayed absorption in the silymarin period.</t>
  </si>
  <si>
    <t>Intraindividual variability especially for C (max) (intrasubject CV 120 %) was unexpectedly high.</t>
  </si>
  <si>
    <t>There was no meaningful effect on hemodynamic parameters.</t>
  </si>
  <si>
    <t xml:space="preserve">In conclusion, our data suggest that co-administration of silymarin does not considerably change the extent of absorption or metabolism of nifedipine </t>
  </si>
  <si>
    <t>but may decrease the absorption rate.</t>
  </si>
  <si>
    <t>Silymarin thus is not a potent CYP3A4 inhibitor IN VIVO.</t>
  </si>
  <si>
    <t>Title = Pharmacokinetic interaction between darunavir and saquinavir in HIV-negative volunteers.</t>
  </si>
  <si>
    <t>Abstract = This was an open-label, crossover study to investigate the pharmacokinetic interaction between darunavir (TMC114), coadministered with low-dose ritonavir (darunavir/ritonavir), and the protease inhibitor saquinavir in HIV-negative healthy volunteers.</t>
  </si>
  <si>
    <t>Thirty-two volunteers were randomized into two cohorts (panel 1 and panel 2).</t>
  </si>
  <si>
    <t>In two separate sessions, panel 1 received 400/100 mg darunavir/ritonavir twice a day and 400/1000/100 mg darunavir/saquinavir/ritonavir twice a day; panel 2 received 1000/100 mg saquinavir/ritonavir twice a day and 400/1000/100 mg darunavir/saquinavir/ritonavir twice a day.</t>
  </si>
  <si>
    <t>All treatments were administered orally under fed conditions for 13 days with an additional single morning dose on day 14.</t>
  </si>
  <si>
    <t>Treatment sessions were separated by a washout period of at least 14 days.</t>
  </si>
  <si>
    <t xml:space="preserve">Twenty-six volunteers completed the study (n=14, panel 1; n=12, panel 2), </t>
  </si>
  <si>
    <t>whereas six discontinued as a result of adverse events.</t>
  </si>
  <si>
    <t>Coadministration of saquinavir with darunavir/ritonavir resulted in decreases of darunavir area under the curve and maximum and minimum plasma concentrations of 26%, 17%, and 42%, respectively, compared with administration of darunavir/ritonavir alone.</t>
  </si>
  <si>
    <t>Relative to treatment with saquinavir/ritonavir alone, saquinavir exposure was not significantly different with the addition of darunavir.</t>
  </si>
  <si>
    <t>Ritonavir area under the curve12h increased by 34% when saquinavir was added to treatment with darunavir/ritonavir.</t>
  </si>
  <si>
    <t>The coadministration of darunavir/saquinavir/ritonavir was generally well tolerated.</t>
  </si>
  <si>
    <t>Similar findings are expected with the approved 600/100 mg darunavir/ritonavir twice-a-day dose.</t>
  </si>
  <si>
    <t>The combination of saquinavir and darunavir/ritonavir is currently not recommended.</t>
  </si>
  <si>
    <t>Title = Effect of fluconazole on the pharmacokinetics of halofantrine in healthy volunteers.</t>
  </si>
  <si>
    <t>Abstract = Halofantrine, an antimalarial drug used in endemic areas such as the tropics is mainly metabolized by CYP3A4 to the active metabolite N-desbutylhalofantrine.</t>
  </si>
  <si>
    <t>Fluconazole, an antifungal agent and an inhibitor of CYP3A4 is an established part of the therapy in HIV patients, who in turn are prone to malaria in the tropics.</t>
  </si>
  <si>
    <t>This study investigated the effect of fluconazole on the pharmacokinetics of halofantrine after concurrent administration of the two drugs.</t>
  </si>
  <si>
    <t>The effect of fluconazole on the pharmacokinetics of the antimalarial drug halofantrine was evaluated in 15 healthy volunteers in a Latin Square crossover design.</t>
  </si>
  <si>
    <t>The subjects received a single oral dose of 500 mg halofantrine hydrochloride alone or with 50 mg fluconazole after an overnight fast.</t>
  </si>
  <si>
    <t>Venous blood samples were collected during the next 336 h and analysed by HPLC for halofantrine and its active metabolite N-desbutylhalofantrine.</t>
  </si>
  <si>
    <t xml:space="preserve">Co-administration of fluconazole did not alter the pharmacokinetics of halofantrine significantly </t>
  </si>
  <si>
    <t>with the exception of elimination t(1/2) that was significantly increased by 25% (P &amp;lt; 0.05).</t>
  </si>
  <si>
    <t xml:space="preserve">In contrast, fluconazole significantly altered the pharmacokinetic parameters of the active metabolite by reducing C(max), AUC and metabolite ratio (N-desbutylhalofantrine/halofantrine) between 35 and 41% (P &amp;lt; 0.05) </t>
  </si>
  <si>
    <t>while increasing t(max) by 50%.</t>
  </si>
  <si>
    <t>The 90% confidence intervals of the ratio of the geometric means (with/without fluconazole) were contained within 80-125% for halofantrine but outside this range for N-desbutylhalofantrine.</t>
  </si>
  <si>
    <t>The decreased plasma concentrations of the metabolite are presumably caused by metabolic inhibition of CYP3A4 by fluconazole.</t>
  </si>
  <si>
    <t xml:space="preserve">Although the therapeutic consequences of this interaction are not clear </t>
  </si>
  <si>
    <t>caution should be exercised when co-administering both drugs to avoid accumulation and subsequent cardiotoxic effects of halofantrine.</t>
  </si>
  <si>
    <t>Title = Relative bioavailability of sapropterin from intact and dissolved sapropterin dihydrochloride tablets and the effects of food: a randomized, open-label, crossover study in healthy adults.</t>
  </si>
  <si>
    <t>Abstract = Phenylketonuria (PKU) is an autosomal recessive metabolic disorder characterized by hyperphenylalaninemia in association with neurocognitive and neuromotor impairment.</t>
  </si>
  <si>
    <t>Sapropterin dihydrochloride (hereafter referred to as sapropterin) administered orally as dissolved tablets is approved by the US Food and Drug Administration for hyperphenylalaninemia in patients with tetrahydrobiopterin responsive PKU.</t>
  </si>
  <si>
    <t>This study compared the relative oral bioavailability of sapropterin when administered as intact and dissolved tablets.</t>
  </si>
  <si>
    <t>It also assessed the effect of food on the oral bioavailability of sapropterin administered as intact tablets.</t>
  </si>
  <si>
    <t>This was a randomized, open-label, 3-treatment, 6-sequence, 3-period crossover study in healthy male and female subjects.</t>
  </si>
  <si>
    <t>Subjects were randomized to receive single oral 10-mg/kg doses of sapropterin administered as dissolved tablets after a fast; as intact tablets after a fast; and as intact tablets with a high-calorie, high-fat meal.</t>
  </si>
  <si>
    <t>The 3 dosing periods were separated by a washout period of at least 7 days.</t>
  </si>
  <si>
    <t>In each dosing period, blood samples were obtained within 40 minutes before and at 0.5, 1, 1.5, 2, 2.5, 3, 3.5, 4, 5, 6, 8, 10, 12, 18, and 24 hours after dosing.</t>
  </si>
  <si>
    <t>A follow-up assessment was performed 5 to 7 days after the last dosing period.</t>
  </si>
  <si>
    <t>The relative bioavailability of sapropterin from the 3 dosing regimens was assessed based on C(max), AUC(0-t), and AUC(0-infinity), estimated from calculated plasma tetrahydrobiopterin concentrations using a noncompartmental model.</t>
  </si>
  <si>
    <t>Safety assessments included physical examinations, clinical laboratory tests, and ECGs at the beginning and end of the study.</t>
  </si>
  <si>
    <t>Vital signs were monitored periodically during each treatment period.</t>
  </si>
  <si>
    <t>The study enrolled 32 healthy subjects (16 men, 16 women) with a mean (SD) age of 29.2 (9.0) years, height of 172.7 (10.0) cm, weight of 73.0 (13.9) kg, and body mass index ranging from 18 to 30 kg/m(2).</t>
  </si>
  <si>
    <t>Twenty-three were white, 5 African American, 2 Asian/Pacific Islander, 1 Hispanic, and 1 Native American.</t>
  </si>
  <si>
    <t>The estimated geometric mean ratio of AUC(0-t) for intact compared with dissolved tablets under fasting conditions was 141.24% (90% CI, 122.05-163.43), and the geometric mean ratio of AUC(0-t) for intact tablets under fed compared with fasting conditions was 143.46% (90% CI, 124.22-165.69).</t>
  </si>
  <si>
    <t>Nine subjects (28.1%) reported a total of 20 treatment-emergent adverse events (AEs).</t>
  </si>
  <si>
    <t>The most frequently reported AEs were gastrointestinal disorders (6 subjects [18.8%]) and central nervous system disorders (4 [12.5%]).</t>
  </si>
  <si>
    <t xml:space="preserve">Eight AEs considered possibly or probably related to sapropterin were reported by 4 subjects (12.5%); </t>
  </si>
  <si>
    <t>these were of mild severity and gastrointestinal in nature.</t>
  </si>
  <si>
    <t>No severe or serious AEs or discontinuations due to AEs occurred during the study.</t>
  </si>
  <si>
    <t>Administration of sapropterin as intact tablets and with a high-calorie, high-fat meal was associated with increased drug exposure.</t>
  </si>
  <si>
    <t>Oral administration of sapropterin 10 mg/kg as intact tablets with or without food was generally well tolerated.</t>
  </si>
  <si>
    <t>Title = Effect of antacids on the pharmacokinetics of raltegravir in human immunodeficiency virus-seronegative volunteers.</t>
  </si>
  <si>
    <t>Abstract = Raltegravir's divalent metal ion chelating motif may predispose the drug to interactions with divalent cations.</t>
  </si>
  <si>
    <t>We determined whether a divalent cation-containing antacid interacted with raltegravir.</t>
  </si>
  <si>
    <t>Twelve HIV-1-seronegative subjects were enrolled in this randomized, prospective, crossover study of single-dose raltegravir (400 mg) with and without an antacid.</t>
  </si>
  <si>
    <t>Subjects underwent two intensive pharmacokinetic visits in the fasted state separated by a 5- to 12-day washout period.</t>
  </si>
  <si>
    <t>With simultaneous antacid administration, time to peak raltegravir concentration occurred 2 h sooner (P = 0.002) and there was a 67% lower raltegravir concentration at 12 h postdose (P &amp;lt; 0.0001) than with administration of raltegravir alone.</t>
  </si>
  <si>
    <t>The raltegravir area under the-concentration-time curve from 0 to 12 h and maximum concentration were unchanged with the addition of an antacid.</t>
  </si>
  <si>
    <t>Studies are needed to determine the clinical relevance of this interaction, whether it remains after multiple dosing to steady state, whether it is mitigated by temporal separation, and whether raltegravir interacts with divalent cation-containing vitamins, supplements, or foods.</t>
  </si>
  <si>
    <t>Title = Effect of cytochrome P450 3A4 inhibitor ketoconazole on risperidone pharmacokinetics in healthy volunteers.</t>
  </si>
  <si>
    <t>Abstract = Risperidone is an atypical antipsychotic agent used for the treatment of schizophrenia.</t>
  </si>
  <si>
    <t>It is mainly metabolized by human cytochrome P450 CYP2D6 and partly by CYP3A4 to 9-hydroxyrisperidone.</t>
  </si>
  <si>
    <t>Ketoconazole is used as a CYP3A4 inhibitor probe for studying drug-drug interactions.</t>
  </si>
  <si>
    <t>We aim to investigate the effect of ketoconazole on the pharmacokinetics of risperidone in healthy male volunteers.</t>
  </si>
  <si>
    <t>An open-label, randomized, two-phase crossover design with a 2-week washout period was performed in 10 healthy male volunteers.</t>
  </si>
  <si>
    <t>The volunteers received a single oral dose of 2mg of risperidone alone or in combination with 200mg of ketoconazole, once daily for 3days.</t>
  </si>
  <si>
    <t>Serial blood samples were collected at specific periods after ingestion of risperidone for a period of 96h.</t>
  </si>
  <si>
    <t>Plasma concentrations of risperidone and 9-hydroxyrisperidone were determined using a validated HPLC-tandem mass spectrometry method.</t>
  </si>
  <si>
    <t xml:space="preserve">After pretreatment with ketoconazole, the clearance of risperidone decreased significantly by 34Â·81Â±5Â·10% </t>
  </si>
  <si>
    <t>and the T(1/2) of risperidone increased significantly by 28Â·03Â±40Â·60%.</t>
  </si>
  <si>
    <t>The AUC(0-96) and AUC(0-âˆž) of risperidone increased significantly by 66Â·61Â± 43Â·03% and 66Â·54Â±39Â·76%, respectively.</t>
  </si>
  <si>
    <t>The Vd/f of risperidone increased significantly by 39Â·79Â±53Â·59%.</t>
  </si>
  <si>
    <t xml:space="preserve">However, the C(max) and T(max) of risperidone were not significantly changed, </t>
  </si>
  <si>
    <t>indicating that ketoconazole had minimal effect on the absorption of risperidone.</t>
  </si>
  <si>
    <t>The C(max) , T(max) and T(1/2) of 9-hydroxyrisperidone did not decrease significantly.</t>
  </si>
  <si>
    <t xml:space="preserve">However, the Cl/f of 9-hydroxyrisperidone increased significantly by 135Â·07Â± 124Â·68%, </t>
  </si>
  <si>
    <t>and the Vd/f of 9-hydroxyrisperidone decreased significantly by 29Â·47Â±54Â·64%.</t>
  </si>
  <si>
    <t>These changes led to a corresponding significant decrease in the AUC(0-96) and AUC(0-âˆž) of 9-hydroxyrisperidone by 47Â·76Â±22Â·39% and 48Â·49Â± 20Â·03%, respectively.</t>
  </si>
  <si>
    <t xml:space="preserve">Ketoconazole significantly inhibited the metabolism of risperidone </t>
  </si>
  <si>
    <t>through the inhibition of hepatic CYP3A4.</t>
  </si>
  <si>
    <t>our results suggest that besides CYP2D6, CYP3A4 contributes significantly to the metabolism of risperidone.</t>
  </si>
  <si>
    <t>The pharmacokinetics of risperidone was affected by the concomitant administration of ketoconazole.</t>
  </si>
  <si>
    <t>If a CYP3A4 inhibitor is used concomitantly with risperidone, it is necessary for the clinicians to monitor their patients for signs of adverse drug reactions.</t>
  </si>
  <si>
    <t>Title = The effect of staggered administration of zinc sulfate on the pharmacokinetics of oral cephalexin.</t>
  </si>
  <si>
    <t>Abstract = To investigate the effect of zinc sulfate on pharmacokinetics of cephalexin when administered concurrently or at strategically spaced dosing times designed to avoid the potential interaction in healthy volunteers.</t>
  </si>
  <si>
    <t>In this study, all subjects (n= 12) were randomized to receive the following four treatments, separated by a wash-out period of 7 days: cephalexin 500mg alone, concomitantly with zinc 250mg, 3h after zinc 250mg or 3h before zinc 250mg.</t>
  </si>
  <si>
    <t>All subjects completed the study safely.</t>
  </si>
  <si>
    <t>Zinc supplements administered concurrently with cephalexin significantly decreased the peak serum concentration (C(max) ), area under the plasma concentration-time curve from zero to infinity (AUC(0-âˆž) ) and the time for which the plasma concentration of the drug remained above the minimal inhibitory concentration of the pathogenic organism (T &amp;gt; MIC) of cephalexin [mean percentage decrease (95% confidence intervals) of 31.05% (22.09-40.01%), 27.40% (18.33-36.47%) and 22.33% (12.51-32.16%), respectively; P &amp;lt; 0.05] compared with administration of cephalexin alone.</t>
  </si>
  <si>
    <t>Also, administration of zinc 3h before cephalexin decreased the C(max) , AUC(0-âˆž) and T &amp;gt; MIC of the drug compared with administration of cephalexin alone [mean percentage decrease (95% confidence intervals) of 11.48% (3.40-19.55%), 18.12% (9.63-26.60%) and 23.75% (14.30-33.20%), respectively; P &amp;lt; 0.05].</t>
  </si>
  <si>
    <t>In contrast, the pharmacokinetics of cephalexin was not notably altered by administration of zinc 3h after cephalexin dosing (P &amp;gt; 0.05).</t>
  </si>
  <si>
    <t>The significant interaction between zinc and cephalexin might affect the clinical outcome of cephalexin therapy.</t>
  </si>
  <si>
    <t>The dosing recommendation is that zinc sulfate can be safely administered 3h after a cephalexin dose.</t>
  </si>
  <si>
    <t>Title = Evaluation of the effects of rifampicin, ketoconazole and erythromycin on the steady-state pharmacokinetics of the components of a novel oral contraceptive containing estradiol valerate and dienogest in healthy postmenopausal women.</t>
  </si>
  <si>
    <t>Abstract = We evaluated the effects of cytochrome P450 3A4 (CYP3A4) induction and inhibition on steady-state pharmacokinetics of the components of a novel oral contraceptive (OC) containing estradiol valerate (Eâ‚‚V) and dienogest (DNG).</t>
  </si>
  <si>
    <t>CYP3A4 induction was assessed in an open-label, one-arm study.</t>
  </si>
  <si>
    <t>Sixteen healthy postmenopausal women received Eâ‚‚V 2 mg/DNG 3 mg (days 1-17) and concomitant rifampicin (600 mg, days 12-16).</t>
  </si>
  <si>
    <t>Ratios of the area under the serum concentration-time curve between 0 and 24 h [AUC(0-24 h)] and maximum serum concentration (C(max)) of Eâ‚‚ and DNG on days 17 and 11 (after and before rifampicin intervention) are presented.</t>
  </si>
  <si>
    <t>CYP3A4 inhibition was investigated in an open-label, parallel-group study in 24 healthy postmenopausal women receiving Eâ‚‚V 2 mg/DNG 3 mg (days 1-14) and concomitant ketoconazole (400 mg, n=12) or erythromycin (500 mg three times daily, n=12) on days 8-14.</t>
  </si>
  <si>
    <t>Mean ratios of AUC(0-24 h) and C(max) of Eâ‚‚ and DNG on days 7 and 14 are presented.</t>
  </si>
  <si>
    <t xml:space="preserve">Concomitant administration of rifampicin decreased systemic drug exposure </t>
  </si>
  <si>
    <t>and yielded geometric mean ratios for Eâ‚‚C(max) and AUC(0-24 h) of 75% and 56%, respectively.</t>
  </si>
  <si>
    <t>Corresponding mean ratios for DNG were 48% and 17%, respectively.</t>
  </si>
  <si>
    <t>Ketoconazole coadministration increased systemic drug exposure</t>
  </si>
  <si>
    <t xml:space="preserve"> and yielded ratios of Eâ‚‚ of 165% and 157%, respectively, and ratios of DNG of 194% and 286%, respectively.</t>
  </si>
  <si>
    <t>Erythromycin coadministration also resulted in increased mean C(max) and AUC(0-24 h) of both Eâ‚‚ and DNG.</t>
  </si>
  <si>
    <t>Geometric mean ratios of C(max) and AUC(0-24 h) for Eâ‚‚ were 151% and 133%, respectively.</t>
  </si>
  <si>
    <t>Corresponding ratios for DNG were 133% and 162%, respectively.</t>
  </si>
  <si>
    <t>Significant drug-drug interactions are apparent when CYP3A4 modulators are coadministered with the components of a novel OC containing Eâ‚‚V/DNG.</t>
  </si>
  <si>
    <t xml:space="preserve">Coadministration of CYP3A4 modulators should be avoided where possible, </t>
  </si>
  <si>
    <t>and another type of contraception should be used when coadministration of CYP3A4 inducers like rifampicin is unavoidable.</t>
  </si>
  <si>
    <t>Title = No pharmacokinetic interaction between ipragliflozin and sitagliptin, pioglitazone, or glimepiride in healthy subjects.</t>
  </si>
  <si>
    <t>Abstract = To investigate the effect of ipragliflozin on the pharmacokinetics of sitagliptin, pioglitazone or glimepiride and vice versa in healthy subjects.</t>
  </si>
  <si>
    <t>Three trials with an open-label, randomized, two-way crossover design were conducted in healthy subjects.</t>
  </si>
  <si>
    <t>Ipragliflozin 150 mg, sitagliptin 100 mg, pioglitazone 30 mg or glimepiride 1-2 mg were administered alone or in combination.</t>
  </si>
  <si>
    <t>Primary endpoints were the area under the curve from the time of dosing to infinity (AUC(inf)) and the maximum observed plasma concentration (C(max)) of each drug.</t>
  </si>
  <si>
    <t>Multiple doses of ipragliflozin did not change the AUC(inf) and C(max) of a single dose of sitagliptin, pioglitazone or glimepiride.</t>
  </si>
  <si>
    <t>All geometric mean ratios and 90% CIs for AUC(inf) and C(max) , with and without ipragliflozin, were within the predefined range of 80-125% (AUC(inf) : sitagliptin 100.1 [96.9-103.5], pioglitazone 101.7 [96.6-107.0], glimepiride 105.1 [101.3-109.0], and C(max) : sitagliptin 92.4 [82.8-103.1], pioglitazone 98.6 [87.7-110.8], glimepiride 110.0 [101.9-118.8]).</t>
  </si>
  <si>
    <t>Similarly, multiple doses of sitagliptin, pioglitazone or glimepiride did not change the pharmacokinetics of a single dose of ipragliflozin (AUC(inf) : 95.0 [93.4-103.1], 100.0 [98.1-102.0], 99.1 [96.6-101.6]; and C(max) : 96.5 [90.4-103.1], 93.5 [86.3-101.2], 97.3 [89.2-106.2]).</t>
  </si>
  <si>
    <t>Ipragliflozin either alone or in combination with any of the three glucose-lowering drugs was well tolerated in healthy subjects.</t>
  </si>
  <si>
    <t xml:space="preserve">Ipragliflozin did not affect the pharmacokinetics of sitagliptin, pioglitazone or glimepiride and vice versa, </t>
  </si>
  <si>
    <t>suggesting that no dose-adjustments are likely to be required when ipragliflozin is given in combination with other glucose-lowering drugs in patients with type 2 diabetes mellitus.</t>
  </si>
  <si>
    <t>Title = The effect of food on the absorption and pharmacokinetics of rivaroxaban.</t>
  </si>
  <si>
    <t>Abstract = Doses of 10 mg, 15 mg, and 20 mg of rivaroxaban are approved for the treatment and prevention of thromboembolic disorders in adult patients.</t>
  </si>
  <si>
    <t>In six Phase I studies, the pharmacokinetics, safety, and tolerability of 2.5 mg, 5 mg, 10 mg, 15 mg, and 20 mg rivaroxaban were investigated in healthy male subjects, and the influence of food on these parameters was investigated for the 10 mg, 15 mg, and 20 mg tablet doses.</t>
  </si>
  <si>
    <t>In addition, an oral suspension containing 1 mg/ml rivaroxaban, which is under investigation for future use in the pediatric population, was investigated at doses of 10 mg and 20 mg.</t>
  </si>
  <si>
    <t>Rivaroxaban was obtained from Bayer Pharma AG, Wuppertal, Germany.</t>
  </si>
  <si>
    <t>Six independent, single-dose, cross-over studies were performed in healthy male subjects (between 13 and 24 subjects were enrolled in each study) to determine the pharmacokinetics, safety, and tolerability of rivaroxaban under fasting and fed conditions.</t>
  </si>
  <si>
    <t>Study 1 was an absolute bioavailability study that compared 5 mg and 20 mg tablet doses with a 1 mg intravenous solution.</t>
  </si>
  <si>
    <t>Studies 2 and 3 were confirmatory food-effect studies that assessed 10 mg and 20 mg tablet doses, respectively, under fed and fasting conditions.</t>
  </si>
  <si>
    <t>Study 4 was a formulation study that evaluated oral suspensions of 10 mg (fasting) and 20 mg (fasting and fed) rivaroxaban vs. a 10 mg tablet (fasted).</t>
  </si>
  <si>
    <t>Study 5 was a dose-proportionality study that assessed 2.5 mg, 5 mg, and 10 mg tablets under fasting conditions.</t>
  </si>
  <si>
    <t>Study 6 was a dose-proportionality study that assessed tablet doses of 10 mg, 15 mg, and 20 mg under fed conditions.</t>
  </si>
  <si>
    <t>Pharmacokinetic parameters, including the area under the plasma concentration-time curve after a single dose, the maximum drug concentration in plasma after a single dose, dose-adjusted values of area under the plasma concentration-time curve and maximum drug concentration in plasma after a single dose, half-life associated with the terminal slope, and time to maximum concentration in plasma after a single dose were evaluated.</t>
  </si>
  <si>
    <t>Adverse events were classified according to their degree of severity and were summarized using Medical Dictionary for Regulatory Activities preferred terms.</t>
  </si>
  <si>
    <t>At all doses, rivaroxaban showed an acceptable safety profile and was well tolerated in healthy individuals.</t>
  </si>
  <si>
    <t xml:space="preserve">Independent of food and formulation, pharmacokinetic parameters of doses up to 10 mg rivaroxaban were dose proportional </t>
  </si>
  <si>
    <t>and had high oral bioavailability (â‰¥ 80%).</t>
  </si>
  <si>
    <t xml:space="preserve">Under fasting conditions, pharmacokinetic parameters of 15 mg and 20 mg rivaroxaban increased with dose </t>
  </si>
  <si>
    <t>but were less than dose proportional.</t>
  </si>
  <si>
    <t>However, when taken with food, high bioavailability (â‰¥ 80%) of these doses was achieved independent of formulation.</t>
  </si>
  <si>
    <t>Pharmacokinetic parameters of doses up to 10 mg rivaroxaban were dose proportional</t>
  </si>
  <si>
    <t xml:space="preserve"> and had high oral bioavailability independent of food or whether administered as tablet or solution.</t>
  </si>
  <si>
    <t>High bioavailability (â‰¥ 80%) of 15 mg and 20 mg rivaroxaban was achieved when taken with food;</t>
  </si>
  <si>
    <t xml:space="preserve"> therefore, these doses need to be taken with food.</t>
  </si>
  <si>
    <t>Title = Pharmacokinetic interaction between telaprevir and methadone.</t>
  </si>
  <si>
    <t>Abstract = Hepatitis C virus (HCV) antibody is present in most patients enrolled in methadone maintenance programs.</t>
  </si>
  <si>
    <t>Therefore, interactions between the HCV protease inhibitor telaprevir and methadone were investigated.</t>
  </si>
  <si>
    <t>The pharmacokinetics of R- and S-methadone were measured after administration of methadone alone and after 7 days of telaprevir (750 mg every 8 h [q8h]) coadministration in HCV-negative subjects on stable, individualized methadone therapy.</t>
  </si>
  <si>
    <t>Unbound R-methadone was measured in predose plasma samples before and during telaprevir coadministration.</t>
  </si>
  <si>
    <t>Safety and symptoms of opioid withdrawal were evaluated throughout the study.</t>
  </si>
  <si>
    <t>In total, 18 subjects were enrolled; 2 discontinued prior to receiving telaprevir.</t>
  </si>
  <si>
    <t>The minimum plasma concentration in the dosing interval (C(min)), the maximum plasma concentration (Cmax), and the area under the plasma concentration-time curve from h 0 (time of administration) to 24 h postdose (AUC(0-24)) for R-methadone were reduced by 31%, 29%, and 29%, respectively, in the presence of telaprevir.</t>
  </si>
  <si>
    <t>The AUC0-24 ratio of S-methadone/R-methadone was not altered.</t>
  </si>
  <si>
    <t>The median unbound percentage of R-methadone increased by 26% in the presence of telaprevir.</t>
  </si>
  <si>
    <t>The R-methadone median (absolute) unbound C(min) values in the absence (10.63 ng/ml) and presence (10.45 ng/ml) of telaprevir were similar.</t>
  </si>
  <si>
    <t>There were no symptoms of opioid withdrawal and no discontinuations due to adverse events.</t>
  </si>
  <si>
    <t xml:space="preserve">In summary, exposure to total R-methadone was reduced by approximately 30% in the presence of telaprevir, </t>
  </si>
  <si>
    <t>while the exposure to unbound R-methadone was unchanged.</t>
  </si>
  <si>
    <t>No symptoms of opioid withdrawal were observed.</t>
  </si>
  <si>
    <t>These results suggest that dose adjustment of methadone is not required when initiating telaprevir treatment.</t>
  </si>
  <si>
    <t>(This study has been registered at ClinicalTrials.gov under registration no.NCT00933283.).</t>
  </si>
  <si>
    <t>Title = Odanacatib does not influence the single dose pharmacokinetics and pharmacodynamics of warfarin.</t>
  </si>
  <si>
    <t>Abstract = Warfarin is an anticoagulant with a narrow therapeutic index that is involved in a number of drug-drug interactions.</t>
  </si>
  <si>
    <t>This study evaluates the potential effect of odanacatib (a cathepsin K inhibitor in development for the treatment of osteoporosis) on the pharmacokinetics and pharmacodynamics of warfarin.</t>
  </si>
  <si>
    <t>In a randomized, open-label, two-period fixed-sequence design, 13 healthy, postmenopausal female subjects received two different treatments (Treatment A: a single dose of 30 mg warfarin; Treatment B: 3 once-weekly doses of 50 mg odanacatib with 30 mg warfarin co-administered with the last dose).</t>
  </si>
  <si>
    <t>Warfarin R(+) and S(-) enantiomer concentrations and prothrombin time were measured at pre-dose and at specified time points over 168 hours in each treatment period.</t>
  </si>
  <si>
    <t>Statistical analysis was performed using linear mixed effects model.</t>
  </si>
  <si>
    <t>Odanacatib was generally well tolerated when co-administered with warfarin in this study.</t>
  </si>
  <si>
    <t xml:space="preserve">The GMRs (95% confidence intervals [CI]) for plasma AUC0-âˆž of warfarin+odanacatib/warfarin alone were 0.99 (0.94, 1.03) for warfarin R(+) and 1.00 (0.97, 1.03) for warfarin S(-), </t>
  </si>
  <si>
    <t xml:space="preserve">consistent with a lack of interaction between odanacatib and warfarin; </t>
  </si>
  <si>
    <t>results for Cmax, Tmax, and terminal tÂ½ provided also demonstrated no interaction.</t>
  </si>
  <si>
    <t>The GMR (warfarin + odancacatib/warfarin alone) and 95% CI for the statistical comparison of INR AUC(0-168 hr) was 1.01 (0.98, 1.04).</t>
  </si>
  <si>
    <t xml:space="preserve">The single dose pharmacokinetics and pharmacodynamics of orally administered warfarin were not meaningfully affected by multiple dose administration of odanacatib, </t>
  </si>
  <si>
    <t>indicating that odanacatib is not a clinically important inhibitor of CYPs 2C9, 3A4, 2C19, or 1A2.</t>
  </si>
  <si>
    <t>Title = Pharmacokinetics of a new once-daily controlled-release sarpogrelate hydrochloride compared with immediate-release formulation and the effect of food.</t>
  </si>
  <si>
    <t>Abstract = Sarpogrelate is a selective 5-hydroxytryptamine receptor subtype 2A antagonist that inhibits platelet aggregation and vasoconstriction.</t>
  </si>
  <si>
    <t>The aim of this study was to compare the pharmacokinetics of a sarpogrelate controlled-release formulation (CR) with those of the immediate-release formulation (IR).</t>
  </si>
  <si>
    <t>The effect of food on the pharmacokinetics of CR sarpogrelate was also evaluated.</t>
  </si>
  <si>
    <t>A randomized, open-label, 3-period, 3-treatment crossover study was conducted in 50 healthy male subjects.</t>
  </si>
  <si>
    <t>Subjects were allocated into one of six sequence groups.</t>
  </si>
  <si>
    <t>In one period, a 100-mg IR formulation was administered three times at 6-h intervals, and in the other two periods, a 300-mg CR formulation was administered once to fasting and once to fed subjects.</t>
  </si>
  <si>
    <t>Each period was separated by a 7-day washout period.</t>
  </si>
  <si>
    <t>Serial blood samples were collected up to 24Â h after the first drug administration in each period.</t>
  </si>
  <si>
    <t>The plasma concentrations of sarpogrelate were analysed by liquid chromatography-tandem mass spectrometry.</t>
  </si>
  <si>
    <t>Pharmacokinetic parameters were calculated by non-compartmental methods.</t>
  </si>
  <si>
    <t xml:space="preserve">After the administration of the IR formulation, the plasma concentration reached a peak at 0Â·48Â h and the drug was eliminated with a half-life (t1/2 ) of 0Â·7Â h. </t>
  </si>
  <si>
    <t xml:space="preserve">After administration of the CR formulation, the plasma concentration reached a peak at 0Â·5Â h and the drug was eliminated with a t1/2 of 3Â·23Â h. </t>
  </si>
  <si>
    <t>The geometric mean ratios (CR/IR) for sarpogrelate area under the plasma concentration-time curve (AUC) and the maximum plasma drug concentration (Cmax) were 1Â·2040 (90% confidence interval (CI): 1Â·0992-1Â·3188) and 0Â·9462 (90% CI: 0Â·8504-1Â·0529).</t>
  </si>
  <si>
    <t xml:space="preserve">When CR was administered to fed subjects, the time to peak concentration was prolonged to 3Â·97Â h </t>
  </si>
  <si>
    <t xml:space="preserve">and t1/2 was shortened to 1Â·45Â h. </t>
  </si>
  <si>
    <t>The geometric mean ratios (fasting/fed) for sarpogrelate AUC and Cmax were 0Â·8573 (90% CI: 0Â·7687-0Â·9561) and 0Â·6452 (90% CI: 0Â·5671-0Â·7341).</t>
  </si>
  <si>
    <t xml:space="preserve">After the administration of CR and IR formulations of the same daily dose of sarpogrelate hydrochloride, the overall systemic exposure was slightly higher for the CR than for the IR formulation, </t>
  </si>
  <si>
    <t>whereas peak concentration was comparable between the two formulations.</t>
  </si>
  <si>
    <t>Food reduced the bioavailability of sarpogrelate CR.</t>
  </si>
  <si>
    <t>Title = Nitrendipine/digoxin interaction.</t>
  </si>
  <si>
    <t>Abstract = The effect of nitrendipine in two different dosages on digoxin plasma levels, urinary recovery, and systolic time intervals was investigated in eight healthy volunteers.</t>
  </si>
  <si>
    <t>Following an adequate loading dose of the glycoside, 0.25 mg digoxin twice daily was given alone for 2 weeks orally.</t>
  </si>
  <si>
    <t>After that, 0.25 mg digoxin twice daily was administered for two 1-week periods combined with nitrendipine, 10 mg or 20 mg once daily.</t>
  </si>
  <si>
    <t>The study was completed with a second digoxin monotherapy phase lasting seven days.</t>
  </si>
  <si>
    <t>Nitrendipine, 20 mg daily, led to a significant increase of the digoxin plasma concentration and of its area under the plasma concentration-time curve (AUC0-12) compared with digoxin monotherapy.</t>
  </si>
  <si>
    <t>Thus, AUC0-12 was 9.7 +/- 0.75 ng ml-1 h (X +/- SEM) when digoxin was given alone and was 11.2 +/- 0.92 ng ml-1 h under coadministration of the calcium antagonist (p less than 0.05).</t>
  </si>
  <si>
    <t>Nitrendipine in the dosage of 10 mg once daily caused a small, insignificant tendency to elevate digoxin plasma levels.</t>
  </si>
  <si>
    <t xml:space="preserve">In conclusion, nitrendipine, 20 mg daily, causes a significant increase of digoxin plasma concentration and of its AUC, </t>
  </si>
  <si>
    <t>which in certain patients might be of clinical relevance.</t>
  </si>
  <si>
    <t>Title = No clinically significant drug interactions between lenalidomide and Pâ€‘glycoprotein substrates and inhibitors: results from controlled phase I studies in healthy volunteers.</t>
  </si>
  <si>
    <t>Abstract = Lenalidomide, a weak substrate of P-glycoprotein (P-gp) in vitro, is an oral anticancer drug eliminated predominantly via renal excretion as unchanged compound.</t>
  </si>
  <si>
    <t>The role of P-gp in lenalidomide disposition and the associated clinical relevance were evaluated.</t>
  </si>
  <si>
    <t>Two phase I, crossover studies were conducted in healthy volunteers.</t>
  </si>
  <si>
    <t>In Study 1, subjects received lenalidomide (10 mg Ã— 7 days) alone or with the P-gp substrate digoxin (0.5 mg on Day 5).</t>
  </si>
  <si>
    <t>In Study 2, subjects received lenalidomide (a single 25 mg dose) alone, the P-gp inhibitor quinidine (300-600 mg twice-daily Ã— 5 days) plus lenalidomide (on Day 4), the P-gp inhibitor/substrate temsirolimus (a single 25 mg dose) alone, or lenalidomide plus temsirolimus.</t>
  </si>
  <si>
    <t>Pharmacokinetic and safety data were collected for lenalidomide and the co-administrated drugs.</t>
  </si>
  <si>
    <t>There were no significant changes in the maximum concentration (C max) and area under the plasma concentration-time curve (AUC) of lenalidomide when co-administered with quinidine, digoxin, or temsirolimus.</t>
  </si>
  <si>
    <t>Neither the rate nor the capacity of lenalidomide renal excretion was affected by quinidine or temsirolimus, in addition lenalidomide absorption rate and bioavailability remained unchanged.</t>
  </si>
  <si>
    <t>Furthermore, lenalidomide had no significant effect on blood C max and AUC of temsirolimus and its active metabolite sirolimus (also a P-gp inhibitor/substrate).</t>
  </si>
  <si>
    <t>The C max of digoxin was slightly higher (+14 %) when administered with lenalidomide versus placebo.</t>
  </si>
  <si>
    <t>There were no other changes in digoxin pharmacokinetics upon co-administration with lenalidomide.</t>
  </si>
  <si>
    <t>No remarkable safety findings were observed.</t>
  </si>
  <si>
    <t>There are no clinically significant pharmacokinetic interactions between lenalidomide and substrates or inhibitors of P-gp.</t>
  </si>
  <si>
    <t>Title = The theophylline-enoxacin interaction: II. Changes in the disposition of theophylline and its metabolites during intermittent administration of enoxacin.</t>
  </si>
  <si>
    <t>Abstract = The pharmacokinetics of theophylline and its three major metabolites, 3-methylxanthine, 1-methylurate, and 1,3-dimethylurate, were studied during intermittent administration of enoxacin.</t>
  </si>
  <si>
    <t>The addition of enoxacin (400 mg, twice daily) to a theophylline dosing regimen (150 mg, twice daily) resulted in an immediate fall in plasma theophylline metabolite concentrations.</t>
  </si>
  <si>
    <t>Mean steady-state theophylline concentration in plasma during the dosing interval increased from 3.17 to 8.23 micrograms/ml.</t>
  </si>
  <si>
    <t>The mean 12-hour recovery of total theophylline metabolite decrease from 76.3 to 38.6 mg.</t>
  </si>
  <si>
    <t>After the discontinuation of enoxacin, but not theophylline, the plasma theophylline metabolite levels immediately increased to near or above the concentrations observed before enoxacin coadministration.</t>
  </si>
  <si>
    <t>Concurrently, theophylline concentrations decreased to levels equivalent to those observed before enoxacin coadministration.</t>
  </si>
  <si>
    <t>In general, the changes in plasma theophylline concentrations observed after the addition of discontinuation of enoxacin were complete within 3 days.</t>
  </si>
  <si>
    <t>Title = Pharmacokinetics of pefloxacin and amikacin administered simultaneously to intensive care patients.</t>
  </si>
  <si>
    <t>Abstract = Ten adult patients with severe infections in an intensive care unit were treated simultaneously with 6 mg/kg pefloxacin and 7.5 mg/kg amikacin, infused i.v. over 1 h every 12 h for 5 days.</t>
  </si>
  <si>
    <t>Twelve h after the last infusion, pefloxacin alone was administered orally (400 mg tablet) every 12 h for 10 days.</t>
  </si>
  <si>
    <t>The pharmacokinetics of pefloxacin and its main metabolites, norfloxacin and pefloxacin N-oxide, were determined after the first (Day 1) and last (Day 5) infusions and after the last oral dose (Day 15).</t>
  </si>
  <si>
    <t>The kinetics of amikacin was determined after the first and the last infusion.</t>
  </si>
  <si>
    <t xml:space="preserve">The maximal and minimal steady-state plasma concentrations of amikacin were 27.3 and 3.3 mg/l. </t>
  </si>
  <si>
    <t xml:space="preserve">The total plasma clearance was 83.1 and 67.0 ml/min after the first and the last infusions, respectively, and the half-life was 3.9 and 5.0 h. </t>
  </si>
  <si>
    <t>The maximal and minimal steady-state plasma concentrations of pefloxacin were 13.1 and 7.9 mg/l after i.v. infusion and 13.4 and 9.0 mg/l after oral administration.</t>
  </si>
  <si>
    <t>Pefloxacin elimination (t1/2) increased from 11.3 h after the first infusion to 19.4 h after the last infusion and 21.1 h after the last oral dose.</t>
  </si>
  <si>
    <t>Total body clearance decreased from 90.8 (Day 1) to 51.9 (Day 5) and 56.4 ml/min (Day 15).</t>
  </si>
  <si>
    <t>The volume of distribution did not change significantly over the course of pefloxacin.</t>
  </si>
  <si>
    <t>Mean steady-state plasma concentrations of norfloxacin and pefloxacin N-oxide were respectively 0.5-0.6 mg/l and 0.9-1.3 mg/l after intravenous and oral administration of pefloxacin.</t>
  </si>
  <si>
    <t>There were no pharmacokinetic interaction between the drugs.</t>
  </si>
  <si>
    <t>The dosage regimen led to plasma concentrations of pefloxacin and amikacin within their therapeutic range.</t>
  </si>
  <si>
    <t>Title = Alteration of pentoxifylline pharmacokinetics by cimetidine.</t>
  </si>
  <si>
    <t>Abstract = Pentoxifylline, recently approved for the treatment of intermittent claudication, is hepatically cleared with a high degree of first-pass metabolism.</t>
  </si>
  <si>
    <t>Subsequently, the effect of cimetidine on pentoxifylline pharmacokinetics was studied in humans.</t>
  </si>
  <si>
    <t>Ten healthy subjects received, in random cross-over fashion, pentoxifylline 400 mg as a controlled-release tablet every 8 hours with and without cimetidine 300 mg four times a day for 7 days.</t>
  </si>
  <si>
    <t>Pentoxifylline and metabolite plasma concentrations over one dosing interval were measured on day 7 of each phase.</t>
  </si>
  <si>
    <t>The unavailability of an immediate-release pentoxifylline dosage form prevented a single dose trial.</t>
  </si>
  <si>
    <t>Cimetidine significantly increased (P less than .05) pentoxifylline area under the curve at steady state 26.2% from 675 +/- 97 (mean +/- SEM) to 852 +/- 108 ng.hr/mL.</t>
  </si>
  <si>
    <t>The average steady-state plasma concentration increased 27.4% from 84 +/- 12 to 107 +/- 14 ng/mL (P less than .05).</t>
  </si>
  <si>
    <t>Apparent oral clearance decreased 21.5% from 1309 +/- 304 to 1027 +/- 244 mL/min (P less than .02).</t>
  </si>
  <si>
    <t>Significant alterations in pentoxifylline metabolite concentrations were also observed.</t>
  </si>
  <si>
    <t xml:space="preserve">The results of this trial suggest cimetidine elevates pentoxifylline plasma concentrations, </t>
  </si>
  <si>
    <t xml:space="preserve">presumably by decreasing apparent oral clearance, </t>
  </si>
  <si>
    <t>although a reduction in total body clearance or an increase in gastric absorption could not be ruled out.</t>
  </si>
  <si>
    <t>Title = Methadone-disulfiram interaction during methadone maintenance.</t>
  </si>
  <si>
    <t xml:space="preserve">Abstract = In an attempt to characterize a possible drug interaction between methadone and disulfiram, </t>
  </si>
  <si>
    <t>500 mg/day insulfiram was administered orally for seven days to seven subjects on methadone maintenance.</t>
  </si>
  <si>
    <t xml:space="preserve">Plasma methadone concentrations and urinary excretion of methadone and its pyrrolidine and pyrrolidone metabolites were measured </t>
  </si>
  <si>
    <t>and subjective symptoms of opiate intoxication and abstinence were noted before, during, and after disulfiram administration.</t>
  </si>
  <si>
    <t xml:space="preserve">Mean trough plasma methadone concentrations and terminal half-lives were lowest and shortest during disulfiram treatment, </t>
  </si>
  <si>
    <t>although this finding was not statistically significant.</t>
  </si>
  <si>
    <t>The ratio of urinary methadone to its pyrrolidine metabolite decreased during disulfiram treatment in all subjects.</t>
  </si>
  <si>
    <t>There is no evidence to support our original hypothesis</t>
  </si>
  <si>
    <t xml:space="preserve"> that disulfiram might inhibit methadone metabolism.</t>
  </si>
  <si>
    <t>In contrast, urinary excretion of the major pyrrolidine metabolite increased relative to excretion of methadone.</t>
  </si>
  <si>
    <t>This suggests enhanced N-demethylation during disulfiram treatment.</t>
  </si>
  <si>
    <t>Disulfiram had no effect on opiate intoxication or abstinence symptoms.</t>
  </si>
  <si>
    <t xml:space="preserve">Disulfiram may alter methadone disposition, </t>
  </si>
  <si>
    <t>but in this study it was shown that in doses used for management of alcoholism there was no significant interaction between disulfiram and methadone.</t>
  </si>
  <si>
    <t>Title = Effect of ranitidine on renal clearance of lomefloxacin.</t>
  </si>
  <si>
    <t>Abstract = To examine the effect of ranitidine on the renal clearance of lomefloxacin.</t>
  </si>
  <si>
    <t>Department of Clinical Pharmacology, Jichi Medical School.</t>
  </si>
  <si>
    <t>Lomefloxacin 200 mg and ranitidine 300 mg or its placebo were given orally in a randomised, double-blind, crossover design.</t>
  </si>
  <si>
    <t>Blood and urine samples were obtained during a 24-h period after dosing.</t>
  </si>
  <si>
    <t>The area under the plasma concentration-time curve and the elimination half-life of lomefloxacin were significantly increased following coadministration with ranitidine.</t>
  </si>
  <si>
    <t>These effects were caused by significant decreases in total (7.8%) and renal (22%) clearance of lomefloxacin.</t>
  </si>
  <si>
    <t>In contrast, creatinine clearance and urinary excretion of electrolytes were not influenced by ranitidine.</t>
  </si>
  <si>
    <t xml:space="preserve">As lomefloxacin and ranitidine are excreted in urine by renal tubular secretion, </t>
  </si>
  <si>
    <t>the present results suggest that the renal tubular secretion of lomefloxacin is diminished by ranitidine.</t>
  </si>
  <si>
    <t xml:space="preserve">As the reduction in lomefloxacin clearance is only marginal, </t>
  </si>
  <si>
    <t>it is probable that the drug interaction observed in this study is not of clinical significance.</t>
  </si>
  <si>
    <t>Title = Effect of fluconazole on the steady-state pharmacokinetics of delavirdine in human immunodeficiency virus-positive patients.</t>
  </si>
  <si>
    <t xml:space="preserve">Abstract = Fluconazole, an inhibitor of certain human cytochrome P-450 isozymes, </t>
  </si>
  <si>
    <t>is used for the prevention and treatment of a broad range of fungal infections that predominantly affect immunocompromised individuals.</t>
  </si>
  <si>
    <t xml:space="preserve">This study evaluated the influence of fluconazole on the steady-state pharmacokinetics of delavirdine, </t>
  </si>
  <si>
    <t>a nonnucleoside inhibitor of human immunodeficiency virus type 1 (HIV-1) reverse transcriptase,</t>
  </si>
  <si>
    <t xml:space="preserve"> in 13 HIV-1-infected patients with CD4 counts ranging from 186 to 480/mm3.</t>
  </si>
  <si>
    <t>Both the control group (n = 5) and the fluconazole group (n = 8) received 300 mg of delavirdine mesylate every 8 h for 30 days; subjects in the fluconazole group took a 400-mg, once-daily dose of fluconazole on study days 16 to 30.</t>
  </si>
  <si>
    <t>Harvested plasma from serial blood samples collected on days 15, 16, and 30 were assayed for concentrations of delavirdine and its N-desalkyl metabolite by a reversed-phase high-pressure liquid chromatography (HPLC) method.</t>
  </si>
  <si>
    <t>Blood samples obtained on days 16 and 30 were also assayed for fluconazole by HPLC.</t>
  </si>
  <si>
    <t>Delavirdine mesylate alone and in combination with fluconazole was well tolerated.</t>
  </si>
  <si>
    <t>There were no significant differences (P &amp;gt; 0.16) in delavirdine pharmacokinetic parameters between treatment groups on day 15 or day 30.</t>
  </si>
  <si>
    <t>After coadministration of fluconazole and delavirdine mesylate for 2 weeks (day 30), no significant differences (P &amp;gt; 0.058) were observed in any delavirdine pharmacokinetic parameters relative to those after receiving delavirdine mesylate alone (day 15) after in the fluconazole group.</t>
  </si>
  <si>
    <t>Fluconazole pharmacokinetic parameters were similar to those previously reported for healthy volunteers and HIV-positive patients.</t>
  </si>
  <si>
    <t xml:space="preserve">On the basis of these findings, fluconazole and delavirdine mesylate may be taken concurrently </t>
  </si>
  <si>
    <t>without adjustment of the dose of either drug.</t>
  </si>
  <si>
    <t>Title = The interaction of the lipase inhibitor orlistat with ethanol in healthy volunteers.</t>
  </si>
  <si>
    <t>Abstract = The primary objective was to investigate the possible interference of ethanol on the orlistat effect on inhibition of dietary fat absorption and the possible interference of orlistat on the pharmacokinetics of ethanol.</t>
  </si>
  <si>
    <t xml:space="preserve">Secondary objectives were to assess the tolerability during concomitant dosing of orlistat and ethanol </t>
  </si>
  <si>
    <t>and to determine the ethanol effect on plasma levels of orlistat.</t>
  </si>
  <si>
    <t>This was a double-blind, placebo-controlled, parallel, randomized study performed in 30 (three parallel groups of ten subjects each) healthy normal weight male subjects between the ages of 20 and 30 years.</t>
  </si>
  <si>
    <t>A 5-day run-in period to accustom subjects to a standardized diet of 2500 kcal/day (30% fat) and to establish baseline fecal fat excretion was followed by a 6-day treatment period.</t>
  </si>
  <si>
    <t>Subjects were randomly assigned to one of three treatment groups (A = orlistat 120 mg t.i.d. and ethanol placebo, B = orlistat 120 mg t.i.d. and 40 g ethanol qd on days -1 and 6, and 40 g bid on days 1-5, and C = orlistat placebo tid and 40 g ethanol qd on days -1 and 6, and 40 g b.i.d. on days 1 5).</t>
  </si>
  <si>
    <t xml:space="preserve">Serial blood samples were collected for determination of ethanol serum concentrations at specified times over 5 h after each dose of ethanol on days -1 and 6, </t>
  </si>
  <si>
    <t>and for determination of orlistat plasma concentrations on days 1, 3, 5, and 6.</t>
  </si>
  <si>
    <t>Feces were collected quantitatively on days -5 through 8 for analysis of fecal fat.</t>
  </si>
  <si>
    <t>The means of baseline-corrected fecal fat excretion values were comparable: 23.7 g for group A (orlistat) and 22.7 g for group B (orlistat and ethanol).</t>
  </si>
  <si>
    <t>No significant difference was found regarding ethanol pharmacokinetic parameters between treatments with orlistat and placebo.</t>
  </si>
  <si>
    <t xml:space="preserve">No apparent differences existed between the number of plasma samples with measurable orlistat concentrations in groups A and B. </t>
  </si>
  <si>
    <t>Concomitant ingestion of social amounts of ethanol did not alter the inhibitory effect of orlistat on dietary fat absorption during short-term treatment (6 days) with orlistat.</t>
  </si>
  <si>
    <t>Short-term treatment with orlistat had no significant influence on ethanol pharmacokinetics.</t>
  </si>
  <si>
    <t>Title = Interactions of buspirone with itraconazole and rifampicin: effects on the pharmacokinetics of the active 1-(2-pyrimidinyl)-piperazine metabolite of buspirone.</t>
  </si>
  <si>
    <t>Abstract = The effects of inhibition and induction of the metabolism of buspirone on the plasma concentrations of 1-(2-pyrimidinyl)-piperazine (a piperazine metabolite), the principal active metabolite of buspirone, were investigated.</t>
  </si>
  <si>
    <t>Two separate randomized, placebo-controlled cross-over studies with two phases were carried out in healthy volunteers.</t>
  </si>
  <si>
    <t>In Study I, six subjects took itraconazole 200 mg daily or matched placebo orally for 4 days.</t>
  </si>
  <si>
    <t>On day 4, 10 mg buspirone was administered orally.</t>
  </si>
  <si>
    <t>In study II, six subjects took rifampicin 600 mg daily or matched placebo orally for 5 days.</t>
  </si>
  <si>
    <t>On day 6, 30 mg buspirone was administered orally.</t>
  </si>
  <si>
    <t>Buspirone and piperazine metabolite concentrations in plasma were determined by gas chromatography.</t>
  </si>
  <si>
    <t xml:space="preserve">Itraconazole decreased the mean AUC of the piperazine metabolite by 50% (P&amp;lt;0.05) and the Cmax by 57% (P&amp;lt;0.05) compared with placebo, </t>
  </si>
  <si>
    <t>whereas the mean AUC and Cmax of unchanged buspirone were increased 14.5-fold (P&amp;lt;0.05) and 10.5-fold (P&amp;lt;0.05), respectively, by itraconazole.</t>
  </si>
  <si>
    <t xml:space="preserve">Rifampicin had no significant effect on the AUC of the piperazine metabolite, </t>
  </si>
  <si>
    <t>but it increased the mean Cmax of the piperazine metabolite by 35% (P=0.08).</t>
  </si>
  <si>
    <t>The mean AUC and Cmax of parent buspirone were reduced by 91% (P&amp;lt;0.05) and 85% (P&amp;lt;0.05), respectively, by rifampicin.</t>
  </si>
  <si>
    <t xml:space="preserve">The mean ratio of the AUC of the piperazine metabolite to that of buspirone was decreased 34-fold (P&amp;lt;0.05) by itraconazole </t>
  </si>
  <si>
    <t>and increased 7.6-fold (P&amp;lt;0.05) by rifampicin.</t>
  </si>
  <si>
    <t>In conclusion, itraconazole and rifampicin caused only relatively minor changes in the plasma concentrations of the active piperazine metabolite of buspirone, although they had drastic effects on the concentrations of parent buspirone.</t>
  </si>
  <si>
    <t>Title = Lack of a pharmacokinetic interaction between atovaquone and proguanil.</t>
  </si>
  <si>
    <t>Abstract = To assess the magnitude of the putative effect of atovaquone on the pharmacokinetics of proguanil and to determine whether the pharmacokinetics of atovaquone are affected by concomitant administration of proguanil, with both drugs administered for 3 days to healthy adult volunteers.</t>
  </si>
  <si>
    <t>This was an open-label, randomized, three-way cross-over study, in which 18 healthy volunteers received 400 mg proguanil, 1000 mg atovaquone and 1000 mg atovaquone + 400 mg proguanil.</t>
  </si>
  <si>
    <t>Each treatment was given once daily for 3 days with a 3-week wash-out period between each occasion.</t>
  </si>
  <si>
    <t>For the assay of proguanil, cycloguanil and atovaquone, blood was sampled before dosing and at regular intervals over 8 days when proguanil was given, and over 17 days when atovaquone was given.</t>
  </si>
  <si>
    <t>The geometric mean of the area under the atovaquone plasma concentration-time curve calculated from 0 to 24 h after the last dose (AUC0-&amp;gt;24h) was 180 microg x ml(-1) h following administration of atovaquone alone and 193 microg x ml(-1) h following atovaquone with proguanil.</t>
  </si>
  <si>
    <t>The geometric mean AUC0-&amp;gt;24h for proguanil was 6296 ng x ml(-1) x h after proguanil alone and 5819 ng x ml(-1) x h following proguanil with atovaquone.</t>
  </si>
  <si>
    <t>The corresponding values for the metabolite cycloguanil were 1297 ng x ml(-1) x h and 1187 ng x ml(-1) x h, respectively.</t>
  </si>
  <si>
    <t>The geometric mean elimination half-life (t1/2) of atovaquone was 57.1 h when given alone and 59.0 h when administered together with proguanil.</t>
  </si>
  <si>
    <t xml:space="preserve">The corresponding geometric mean values of t1/2 for proguanil were 13.7 h and 14.5 h. </t>
  </si>
  <si>
    <t>Exploratory statistical analysis showed no important gender effects on the pharmacokinetics of atovaquone, proguanil, or cycloguanil.</t>
  </si>
  <si>
    <t>The pharmacokinetics of atovaquone and proguanil and its metabolite, cycloguanil, were not different when atovaquone and proguanil were given alone or in combination.</t>
  </si>
  <si>
    <t>Title = Effect of fusidic acid on the hepatic cytochrome P450 enzyme system.</t>
  </si>
  <si>
    <t>Abstract = To investigate the effects of fusidic acid therapy on the hepatic cytochrome P450 (CYP450) enzyme system.</t>
  </si>
  <si>
    <t>Thirty HIV-seropositive L-methadone-substituted i.v. drug abusers (stage CDC/WHO B2 - 3 with CD4+-counts ranging from 65 to 293/microl) were randomized into 3 groups (A - C).</t>
  </si>
  <si>
    <t>Ten patients were treated with fusidic acid 500 mg/day over a period of 14 (group A) or 28 days (group B), respectively.</t>
  </si>
  <si>
    <t xml:space="preserve">Patients in group C served as a control group </t>
  </si>
  <si>
    <t>and did not receive any medication apart from L-methadone.</t>
  </si>
  <si>
    <t>In order to investigate the hepatic monooxygenase system, pharmacokinetics were determined in all patients before initiation and 14 and 28 days after starting therapy with fusidic acid.</t>
  </si>
  <si>
    <t>The concentration of antipyrine and its 3 main metabolites (norantipyrine (NORA), 4-hydroxyantipyrine (OHA), 3-hydroxymethylantipyrine (HMA)) in plasma and urine were measured by high-performance liquid chromatography (HPLC).</t>
  </si>
  <si>
    <t>No effects on antipyrine pharmacokinetics and pharmacokinetics of antipyrine metabolites were found in group A after 14 days of fusidic acid intake and in the control group without therapy.</t>
  </si>
  <si>
    <t>However, in contrast an activation of the CYP450 enzyme system was observed in group B after 28 days of fusidic acid therapy with an increase of total antipyrine clearance (43.0 +/- 7.62 ml/min to 51.0 +/- 9.03 ml/min) as well as clearances to all metabolites (NORA 7.11 +/- 1.75 to 8.60 +/-2.10 ml/min, OHA 11.5 +/- 2.89 to 14.0 +/- 3.97 ml/min, HMA 4.05 +/- 0.99 to 4.94 +/- 1.27 ml/min).</t>
  </si>
  <si>
    <t xml:space="preserve">Antipyrine half-life was significantly reduced (12.3 +/- 2.8 h to 9.4 +/- 2.2 h) </t>
  </si>
  <si>
    <t>and some patients developed clinical signs of L-methadone underdosage.</t>
  </si>
  <si>
    <t>Our results suggest that fusidic acid has a time-dependent activating effect on the CYP450 enzyme system.</t>
  </si>
  <si>
    <t>Especially in treatment of patients who are frequently under multidrug regimens such as HIV-positive patients drug interactions should be taken into consideration.</t>
  </si>
  <si>
    <t>Title = The interaction of diltiazem with simvastatin.</t>
  </si>
  <si>
    <t xml:space="preserve">Abstract = Simvastatin is an inhibitor of 3-hydroxy-3-methylglutaryl coenzyme A (HMG-CoA) reductase that is used as a cholesterol-lowering agent </t>
  </si>
  <si>
    <t>and is metabolized by cytochrome P450 3A (CYP3A) enzymes.</t>
  </si>
  <si>
    <t xml:space="preserve">Diltiazem is a substrate and an inhibitor of CYP3A enzymes </t>
  </si>
  <si>
    <t>and is commonly coadministered with cholesterol-lowering agents such as simvastatin.</t>
  </si>
  <si>
    <t>The objective of this study was to quantify the effect of diltiazem on the pharmacokinetics of simvastatin.</t>
  </si>
  <si>
    <t>A fixed-order study was conducted in 10 healthy volunteers with a 2-week washout period between the phases.</t>
  </si>
  <si>
    <t>In one arm of the study, a single 20-mg dose of simvastatin was administered orally; the second arm entailed administration of a single 20-mg dose of simvastatin orally after 2 weeks of treatment with 120 mg diltiazem twice a day.</t>
  </si>
  <si>
    <t>Diltiazem significantly increased the mean peak serum concentration of simvastatin by 3.6-fold (P &amp;lt; .05) and simvastatin acid by 3.7-fold (P &amp;lt; .05).</t>
  </si>
  <si>
    <t>Diltiazem also significantly increased the area under the serum concentration-time curve of simvastatin 5-fold (P &amp;lt; .05) and the elimination half-life 2.3-fold (P &amp;lt; .05).</t>
  </si>
  <si>
    <t>There was no change in the time to peak concentration for simvastatin and simvastatin acid.</t>
  </si>
  <si>
    <t xml:space="preserve">Diltiazem coadministration resulted in a significant interaction with simvastatin, </t>
  </si>
  <si>
    <t>probably by inhibiting CYP3A-mediated metabolism.</t>
  </si>
  <si>
    <t xml:space="preserve">Concomitant use of diltiazem or other potent inhibitors of CYP3A with simvastatin should be avoided, </t>
  </si>
  <si>
    <t>or close clinical monitoring should be used.</t>
  </si>
  <si>
    <t>Title = No evidence that amifostine influences the plasma pharmacokinetics of topotecan in ovarian cancer patients.</t>
  </si>
  <si>
    <t xml:space="preserve">Abstract = This aim of this study was to compare the pharmacokinetics of topotecan in the presence and absence of preceding amifostine </t>
  </si>
  <si>
    <t>to reduce the risk of side effects in patients with advanced ovarian cancer.</t>
  </si>
  <si>
    <t>Ten patients with advanced ovarian cancer received topotecan, 1.5 mg/m(2) for 5 days, as second-line therapy in an open phase-II study after previous platinum-containing first-line therapy.</t>
  </si>
  <si>
    <t>Patients were randomised to receive intravenous (IV) amifostine at a daily dose of 300 mg/m(2) prior to topotecan in the first cycle and topotecan alone in the second cycle or vice versa.</t>
  </si>
  <si>
    <t>Thereafter all patients were given amifostine and topotecan for additional four cycles.</t>
  </si>
  <si>
    <t>Topotecan was given as a 30-min IV infusion.</t>
  </si>
  <si>
    <t>On day 1 of the first and second treatment cycles, venous blood samples were collected up to 24 h after the start of topotecan infusion.</t>
  </si>
  <si>
    <t>Plasma concentrations of total topotecan and its active lactone form were determined using high-performance liquid chromatography.</t>
  </si>
  <si>
    <t>There was a rapid decline in total topotecan plasma concentrations after the end of the infusion followed by a slower decay.</t>
  </si>
  <si>
    <t>The initial decline was even faster for the lactone form.</t>
  </si>
  <si>
    <t>The inter-individual variability was pronounced and the area under the plasma concentration-time curve from time zero to infinity (AUC(0-infinity)) of the total topotecan plasma concentration ranged from 182 nmol/l h to 725 nmol/l h for topotecan alone and from 188 nmol/l h to 574 nmol/l h for topotecan and amifostine.</t>
  </si>
  <si>
    <t>The geometric mean of AUC(0-infinity) values were 326 nmol/l h and 297 nmol/l h, respectively ( P=0.41).</t>
  </si>
  <si>
    <t>In the cycles when the patients received topotecan alone, the plasma AUC of the lactone averaged 40% of the AUC of the total concentration compared with 39% in the cycles when topotecan was given after amifostine.</t>
  </si>
  <si>
    <t>The peak plasma concentration (C(max)) of the lactone averaged 72% of the C(max) of the total topotecan concentration in the topotecan-only group.</t>
  </si>
  <si>
    <t>The corresponding figure after topotecan and amifostine was 80% ( P=0.11).</t>
  </si>
  <si>
    <t>A large intra-individual pharmacokinetic of topotecan between cycles 1 and 2 was also observed.</t>
  </si>
  <si>
    <t xml:space="preserve">Amifostine, 300 mg/m(2), does not significantly affect the pharmacokinetics of topotecan </t>
  </si>
  <si>
    <t>and there are pronounced intra- and inter-individual variabilities in the topotecan pharmacokinetics.</t>
  </si>
  <si>
    <t>Title = Effect of rifampin on apparent clearance of everolimus.</t>
  </si>
  <si>
    <t>Abstract = To assess the influence of the CYP3A4 enzyme inducer rifampin on the pharmacokinetics of the immunosuppressant everolimus to provide guidance for their coadministration.</t>
  </si>
  <si>
    <t xml:space="preserve">In this open-label, single-sequence, crossover study, 12 healthy subjects received a single oral 4-mg dose of everolimus alone and again after an 8-day pretreatment with rifampin 600 mg/d. </t>
  </si>
  <si>
    <t>Urinary excretion of 6beta-hydroxycortisol was measured at various time points during rifampin treatment as a marker of CYP3A4 induction.</t>
  </si>
  <si>
    <t>Urine excretion of 6beta-hydroxycortisol was significantly elevated during treatment with rifampin compared with prestudy, indicating enzyme induction.</t>
  </si>
  <si>
    <t>When everolimus was coadministered during rifampin treatment, the apparent clearance of everolimus was significantly increased, on average by 172%.</t>
  </si>
  <si>
    <t>This was manifested as a decrease in maximum concentration in all subjects, on average by 58% (range 14-73%).</t>
  </si>
  <si>
    <t xml:space="preserve">The AUC remained unaffected in 1 subject (although 6beta-hydroxycortisol indicated enzyme induction) </t>
  </si>
  <si>
    <t>and decreased in the other 11 subjects.</t>
  </si>
  <si>
    <t>The average decrease in AUC in the full study population was 63% (range 0-82%).</t>
  </si>
  <si>
    <t>Everolimus half-life was reduced significantly, from an average of 32 hours to 24 hours.</t>
  </si>
  <si>
    <t xml:space="preserve">In everolimus-treated patients for whom rifampin is indicated, </t>
  </si>
  <si>
    <t>alternative agents with less enzyme induction potential than rifampin could be considered.</t>
  </si>
  <si>
    <t>Alternatively, the dose of everolimus could be individually titrated based on everolimus therapeutic drug monitoring during rifampin therapy.</t>
  </si>
  <si>
    <t>Title = Pharmacokinetic interaction between amprenavir and delavirdine: evidence of induced clearance by amprenavir.</t>
  </si>
  <si>
    <t>Abstract = Our objective was to determine the pharmacokinetic interaction between amprenavir and delavirdine.</t>
  </si>
  <si>
    <t>Healthy volunteers participated in 2 open-label, 3-period, longitudinal studies.</t>
  </si>
  <si>
    <t>In the first study, 12 volunteers received a single dose of amprenavir, 1200 mg, alone and then again after 7 days of delavirdine, 600 mg twice daily.</t>
  </si>
  <si>
    <t>In the second study, another 12 subjects received amprenavir, 1200 mg twice daily, alone for 7 days.</t>
  </si>
  <si>
    <t>After a 7-day washout period, subjects received delavirdine, 600 mg twice daily, alone for 7 days followed by a combination with amprenavir, 600 mg twice daily, for another 7 days.</t>
  </si>
  <si>
    <t>Amprenavir and delavirdine pharmacokinetics when given alone and in combination were compared.</t>
  </si>
  <si>
    <t>All 12 subjects completed the first study, and 11 subjects completed the second study.</t>
  </si>
  <si>
    <t>Delavirdine significantly increased the area under the curve (AUC) of single-dose amprenavir by 4-fold (P =.0001).</t>
  </si>
  <si>
    <t>Amprenavir, 600 mg twice daily, with delavirdine produced higher levels of amprenavir AUC, minimum concentration (C(min)), and maximum concentration (C(max)), by 30%, 90%, and 18%, respectively, than those of amprenavir, 1200 mg twice daily, alone (P &amp;lt;.05).</t>
  </si>
  <si>
    <t>In contrast, amprenavir decreased delavirdine AUC, C(min), and C(max) by 50%, 70%, and 30%, respectively (P &amp;lt;.005).</t>
  </si>
  <si>
    <t xml:space="preserve">Because of the inhibitory effect of delavirdine on the cytochrome P450 3A4-mediated metabolism of amprenavir, </t>
  </si>
  <si>
    <t>the combination of a reduced dose of amprenavir, 600 mg twice daily, with delavirdine resulted in a higher amprenavir exposure than the standard dose of amprenavir, 1200 mg twice daily.</t>
  </si>
  <si>
    <t>However, amprenavir induced the clearance of delavirdine, resulting in a reduction in delavirdine exposure.</t>
  </si>
  <si>
    <t>Further clinical studies are needed to determine the appropriate dosing regimens for delavirdine and amprenavir during coadministration.</t>
  </si>
  <si>
    <t>Title = Effect of rifampicin on the pharmacokinetics of imatinib mesylate (Gleevec, STI571) in healthy subjects.</t>
  </si>
  <si>
    <t>Abstract = This study was carried out to investigate the influence of CYP3A induction with rifampicin on imatinib (Gleevec) exposure.</t>
  </si>
  <si>
    <t>The study employed a single center, single-sequence design.</t>
  </si>
  <si>
    <t>A group of 14 healthy male and female subjects received imatinib as a single 400 mg oral dose on two occasions: on study day 1 and on study day 15.</t>
  </si>
  <si>
    <t>Rifampicin treatment (600 mg once daily) for CYP4503A induction was initiated on study day 8 and maintained until day 18.</t>
  </si>
  <si>
    <t>Imatinib pharmacokinetics were determined up to 96 h after dosing on day 1 (no induction) and on days 15-18 (during concomitant rifampicin).</t>
  </si>
  <si>
    <t>Plasma concentrations of imatinib and its main metabolite CGP74588 were determined using a LC/MS/MS method.</t>
  </si>
  <si>
    <t>The ratio of 6beta-hydroxycortisol to cortisol excreted in the urine was measured to monitor the induction of CYP3A.</t>
  </si>
  <si>
    <t>During concomitant rifampicin administration, the mean imatinib C(max), AUC(0-24) and AUC(0- infinity ) decreased by 54% (90% CI: 48-60%), 68% (64-70%) and 74% (71-76%), respectively.</t>
  </si>
  <si>
    <t>The increase in clearance (Cl/f) was 385% (348-426%) during rifampicin treatment.</t>
  </si>
  <si>
    <t>The mean C(max) and AUC(0-24) of the metabolite CGP74588 increased by 88.6% (68.3%-111.4%) and 23.9% (13.5%-35.2%) after rifampicin pretreatment.</t>
  </si>
  <si>
    <t>However, the AUC(0- infinity ) decreased by 11.7% (3.3-19.4%).</t>
  </si>
  <si>
    <t xml:space="preserve">All subjects demonstrated a marked induction of hepatic microsomal CYP3A analyzed by the excretion ratio of 6beta-hydroxycortisol to cortisol from a mean baseline concentration of 5.6 U to 50.5 U. </t>
  </si>
  <si>
    <t>Concomitant use of imatinib and rifampicin or other potent inducers of CYP4503A may result in subtherapeutic plasma concentrations of imatinib.</t>
  </si>
  <si>
    <t>In patients in whom rifampicin or other CYP3A inducers are prescribed, alternative therapeutic agents with less potential for enzyme induction should be selected.</t>
  </si>
  <si>
    <t>Title = Simvastatin does not have a clinically significant pharmacokinetic interaction with fenofibrate in humans.</t>
  </si>
  <si>
    <t xml:space="preserve">Abstract = Simvastatin and fenofibrate are both commonly used lipid-regulating agents with distinct mechanisms of action, </t>
  </si>
  <si>
    <t>and their coadministration may be an attractive treatment for some patients with dyslipidemia.</t>
  </si>
  <si>
    <t>A 2-period, randomized, open-label, crossover study was conducted in 12 subjects to determine if fenofibrate and simvastatin are subject to a clinically relevant pharmacokinetic interaction at steady state.</t>
  </si>
  <si>
    <t>In treatment A, subjects received an 80-mg simvastatin tablet in the morning for 7 days.</t>
  </si>
  <si>
    <t>In treatment B, subjects received a 160-mg micronized fenofibrate capsule in the morning for 7 days, followed by a 160-mg micronized fenofibrate capsule dosed together with an 80-mg simvastatin tablet on days 8 to 14.</t>
  </si>
  <si>
    <t xml:space="preserve">Because food increases the bioavailability of fenofibrate, </t>
  </si>
  <si>
    <t>each dose was administered with food to maximize the exposure of fenofibric acid.</t>
  </si>
  <si>
    <t>The steady-state pharmacokinetics (AUC(0-24h), C(max), and t(max)) of active and total HMG-CoA reductase inhibitors, simvastatin acid, and simvastatin were determined following simvastatin administration with and without fenofibrate.</t>
  </si>
  <si>
    <t>Also, fenofibric acid steady-state pharmacokinetics were evaluated with and without simvastatin.</t>
  </si>
  <si>
    <t>The geometric mean ratios (GMRs) for AUC(0-24h) (80 mg simvastatin [SV] + 160 mg fenofibrate)/(80 mg simvastatin alone) and 90% confidence intervals (CIs) were 0.88 (0.80, 0.95) and 0.92 (0.82, 1.03) for active and total HMG-CoA reductase inhibitors.</t>
  </si>
  <si>
    <t>The GMRs and 90% CIs for fenofibric acid (80 mg SV + 160 mg fenofibrate/160 mg fenofibrate alone) AUC(0-24h) and C(max) were 0.95 (0.88, 1.04) and 0.89 (0.77, 1.02), respectively.</t>
  </si>
  <si>
    <t xml:space="preserve">Because both the active inhibitor and fenofibric acid AUC GMR 90% confidence intervals fell within the prespecified bounds of (0.70, 1.43), </t>
  </si>
  <si>
    <t>no clinically significant pharmacokinetic drug interaction between fenofibrate and simvastatin was concluded in humans.</t>
  </si>
  <si>
    <t>The coadministration of simvastatin and fenofibrate in this study was well tolerated.</t>
  </si>
  <si>
    <t>Title = Effect of tenofovir disoproxil fumarate on the pharmacokinetics and pharmacodynamics of total, R-, and S-methadone.</t>
  </si>
  <si>
    <t>Abstract = To evaluate the potential effect of tenofovir disoproxil fumarate (DF) on the pharmacokinetics of methadone.</t>
  </si>
  <si>
    <t>Phase I, open-label, fixed-sequence, pharmacokinetic drug-drug interaction study.</t>
  </si>
  <si>
    <t>Clinical research center.</t>
  </si>
  <si>
    <t xml:space="preserve">Fourteen volunteers receiving stable methadone maintenance therapy </t>
  </si>
  <si>
    <t>who were not infected with the human immunodeficiency virus.</t>
  </si>
  <si>
    <t>Tenofovir DF was added to the subjects' methadone regimens.</t>
  </si>
  <si>
    <t>The pharmacokinetics of total, R-, and S-methadone were evaluated at baseline and after 2 weeks of daily tenofovir DF coadministration with a light meal.</t>
  </si>
  <si>
    <t>Steady-state tenofovir DF pharmacokinetics were evaluated at day 15.</t>
  </si>
  <si>
    <t>Bioequivalence testing was conducted of total, R-, and S-methadone area under the serum or plasma concentration-time curve during the 24-hour dosing interval at steady state (AUCss) and maximum concentration in serum or plasma (Cmax).</t>
  </si>
  <si>
    <t>Subjects were evaluated for changes in methadone pharmacodynamics by the Short Opiate Withdrawal Scale (SOWS) and pupillary diameter measurements at frequent intervals.</t>
  </si>
  <si>
    <t>Coadministration with tenofovir DF did not affect the pharmacokinetics of methadone.</t>
  </si>
  <si>
    <t>Geometric mean R-methadone systemic exposures, AUCss and Cmax, differed by 5% or less when methadone was dosed with tenofovir DF.</t>
  </si>
  <si>
    <t>Similar results were observed for S-methadone and for total methadone.</t>
  </si>
  <si>
    <t xml:space="preserve">Both AUCss and Cmax met the strict criteria for bioequivalence between the two study periods for total, R-, and S-methadone, </t>
  </si>
  <si>
    <t>indicating a lack of drug interaction when tenofovir DF was coadministered with methadone.</t>
  </si>
  <si>
    <t>No significant changes in SOWS scores or pupillary diameter measurements occurred, and no notable clinical adverse events were reported.</t>
  </si>
  <si>
    <t>Tenofovir DF pharmacokinetics were comparable to previously reported values of tenofovir DF in HIV-infected patients.</t>
  </si>
  <si>
    <t>Coadministration of methadone with tenofovir DF did not alter the pharmacokinetics or pharmacodynamics of total, R-, or S-methadone.</t>
  </si>
  <si>
    <t>Tenofovir DF may be given as part of a once-daily antiretroviral regimen in patients receiving methadone maintenance therapy.</t>
  </si>
  <si>
    <t>Title = Tamoxifen inhibits cytochrome P450 2C9 activity in breast cancer patients.</t>
  </si>
  <si>
    <t xml:space="preserve">Abstract = Tamoxifen has been reported to potentiate the anticoagulant effect of warfarin </t>
  </si>
  <si>
    <t xml:space="preserve">and also to increase the plasma level of phenytoin, </t>
  </si>
  <si>
    <t>which are mainly metabolized by CYP2C9.</t>
  </si>
  <si>
    <t>The aim of this study was to determine the influence of tamoxifen on CYP2C9 activity in vivo in humans.</t>
  </si>
  <si>
    <t>Thirteen breast cancer patients who would start tamoxifen following cytotoxic chemotherapy were enrolled in the study.</t>
  </si>
  <si>
    <t>A single oral dose of 25 mg losartan was given to the patients 2 days before and 2 weeks after starting tamoxifen therapy.</t>
  </si>
  <si>
    <t>Losartan and E3174 in 8-hour urine samples were measured by HPLC.</t>
  </si>
  <si>
    <t>Tamoxifen significantly increased the average urinary losartan/E3174 ratio from 0.73 (CI 95% = 0.15 - 2.30) to 1.66 (CI 95% = 0.68 - 5.20), after 2 weeks of treatment (p = 0.002).</t>
  </si>
  <si>
    <t>Tamoxifen inhibited CYP2C9 activity in breast cancer patients within two weeks of its administration.</t>
  </si>
  <si>
    <t>The inhibition of CYP2C9 activity may be a possible explanation for the drug-drug interaction of tamoxifen with CYP2C9 substrates.</t>
  </si>
  <si>
    <t>Title = Vildagliptin, a novel dipeptidyl peptidase IV inhibitor, has no pharmacokinetic interactions with the antihypertensive agents amlodipine, valsartan, and ramipril in healthy subjects.</t>
  </si>
  <si>
    <t>Abstract = We conducted 3 open-label, multiple-dose, 3-period, randomized, crossover studies in healthy subjects to assess the potential pharmacokinetic interaction between vildagliptin, a novel dipeptidyl peptidase IV inhibitor for the treatment of type 2 diabetes, and representatives of 3 commonly prescribed antihypertensive drug classes: (1) the calcium channel blocker, amlodipine; (2) the angiotensin receptor blocker, valsartan; and (3) the angiotensin-converting enzyme inhibitor, ramipril.</t>
  </si>
  <si>
    <t>Coadministration of vildagliptin 100 mg with amlodipine 5 mg, valsartan 320 mg, or ramipril 5 mg had no clinically significant effect on the pharmacokinetics of these drugs.</t>
  </si>
  <si>
    <t>The 90% confidence intervals of the geometric mean ratios for area under the plasma concentration-time curve from time zero to 24 hours (AUC0-24h) and maximum plasma concentration (Cmax) for vildagliptin, amlodipine, and ramipril (and its active metabolite, ramiprilat) were contained within the acceptance range for bioequivalence (0.80-1.25).</t>
  </si>
  <si>
    <t xml:space="preserve">Valsartan AUC0-24h and Cmax increased by 24% and 14%, respectively, following coadministration of vildagliptin, </t>
  </si>
  <si>
    <t>but this was not considered clinically significant.</t>
  </si>
  <si>
    <t>Vildagliptin was generally well tolerated when given alone or in combination with amlodipine, valsartan, or ramipril in healthy subjects at steady state.</t>
  </si>
  <si>
    <t xml:space="preserve">No adjustment in dosage based on pharmacokinetic considerations is required </t>
  </si>
  <si>
    <t>should vildagliptin be coadministered with amlodipine, valsartan, or ramipril in patients with type 2 diabetes and hypertension.</t>
  </si>
  <si>
    <t>Title = Effect of ranitidine on the disposition of orally and intravenously administered triazolam.</t>
  </si>
  <si>
    <t>Abstract = The effect of orally administered ranitidine on the pharmacokinetic properties of orally and intravenously administered triazolam was determined.</t>
  </si>
  <si>
    <t>Twelve healthy males with a mean age of 35 years were enrolled in this four-way, randomized, crossover study.</t>
  </si>
  <si>
    <t>Each subject received a total of four treatments, each separated by one week.</t>
  </si>
  <si>
    <t>The treatments consisted of (1) one orally administered 0.25-mg triazolam tablet after treatment with ranitidine; (2) one orally administered 0.25-mg triazolam tablet, with no ranitidine pretreatment; (3) a 0.25-mg intravenous dose of triazolam after treatment with ranitidine; and (4) a 0.25-mg intravenous dose of triazolam, with no ranitidine pretreatment.</t>
  </si>
  <si>
    <t>Ranitidine pretreatment consisted of five 150-mg oral doses (as the hydrochloride salt) given every 12 hours; the last dose was given two hours before triazolam was administered.</t>
  </si>
  <si>
    <t>Blood samples were taken at intervals up to 12 hours after triazolam treatment.</t>
  </si>
  <si>
    <t>Serum triazolam concentrations were measured by modified high-performance liquid chromatography, and pharmacokinetic values were calculated.</t>
  </si>
  <si>
    <t xml:space="preserve">Pretreatment with ranitidine had no effect on the disposition of intravenously administered triazolam </t>
  </si>
  <si>
    <t>but significantly increased the area under the serum drug concentration-time curve of oral triazolam.</t>
  </si>
  <si>
    <t>Ranitidine pretreatment had no effect on triazolam's terminal elimination rate constant or on the time to reach maximum serum triazolam concentration.</t>
  </si>
  <si>
    <t>Ranitidine pretreatment increased the systemic availability of triazolam by increasing its absorption.</t>
  </si>
  <si>
    <t>Title = An assessment of drug-drug interactions: the effect of desvenlafaxine and duloxetine on the pharmacokinetics of the CYP2D6 probe desipramine in healthy subjects.</t>
  </si>
  <si>
    <t xml:space="preserve">Abstract = A number of antidepressants inhibit the activity of the cytochrome P450 2D6 enzyme system, </t>
  </si>
  <si>
    <t>which can lead to drug-drug interactions.</t>
  </si>
  <si>
    <t>Based on its metabolic profile, desvenlafaxine, administered as desvenlafaxine succinate, a new serotonin-norepinephrine reuptake inhibitor, is not expected to have an impact on activity of CYP2D6.</t>
  </si>
  <si>
    <t>This single-center, randomized, open-label, four-period, crossover study was undertaken to evaluate the effect of multiple doses of desvenlafaxine (100 mg/day, twice the recommended therapeutic dose for major depressive disorder in the United States) and duloxetine (30 mg b.i.d.) on the pharmacokinetics (PK) of a single dose of desipramine (50 mg).</t>
  </si>
  <si>
    <t>A single dose of desipramine was given first to assess its PK.</t>
  </si>
  <si>
    <t>Desvenlafaxine or duloxetine was then administered, in a crossover design, so that steady-state levels were achieved; a single dose of desipramine was then coadministered.</t>
  </si>
  <si>
    <t>The geometric least-square mean ratios (coadministration versus desipramine alone) for area under the plasma concentration versus time curve (AUC) and peak plasma concentrations (C(max)) of desipramine and 2-hydroxydesipramine were compared using analysis of variance.</t>
  </si>
  <si>
    <t>Relative to desipramine alone, increases in AUC and C(max) of desipramine associated with duloxetine administration (122 and 63%, respectively) were significantly greater than those associated with desvenlafaxine (22 and 19%, respectively; P &amp;lt; 0.001).</t>
  </si>
  <si>
    <t xml:space="preserve">Duloxetine coadministered with desipramine was also associated with a decrease in 2-hydroxydesipramine C(max) </t>
  </si>
  <si>
    <t xml:space="preserve">that was significant compared with the small increase seen with desvenlafaxine and desipramine (-24 versus 9%; P &amp;lt; 0.001); </t>
  </si>
  <si>
    <t>the difference between changes in 2-hydroxydesipramine AUC did not reach statistical significance (P = 0.054).</t>
  </si>
  <si>
    <t xml:space="preserve">Overall, desvenlafaxine had a minimal impact on the PK of desipramine compared with duloxetine, </t>
  </si>
  <si>
    <t>suggesting a lower risk for CYP2D6-mediated drug interactions.</t>
  </si>
  <si>
    <t>Title = Pharmacokinetics of emtricitabine/tenofovir disoproxil fumarate and tacrolimus at steady state when administered alone or in combination.</t>
  </si>
  <si>
    <t>Abstract = An open-label, randomized, 3-way crossover, drug-drug interaction study of the investigational anti-HBV combination agent, emtricitabine/tenofovir DF and the antirejection agent, tacrolimus was conducted in healthy volunteers to evaluate the potential for a pharmacokinetic interaction between these drugs.</t>
  </si>
  <si>
    <t>Subjects received emtricitabine/tenofovir DF (200/300 mg q.d.) and tacrolimus (0.1 mg/kg/day) alone or in combination for 7 days, with a 2-week washout between successive treatments.</t>
  </si>
  <si>
    <t>Drug concentrations were measured by LC/MS/MS and steady state pharmacokinetic parameters were calculated for each drug using noncompartmental methods.</t>
  </si>
  <si>
    <t>The 90% confidence intervals (CIs) of the geometric least-squares mean ratio for AUCtau, Cmax and Ctau for each drug together vs. alone were within the predetermined no-effect boundaries of 80 - 125% (representing a maximum 20% effect), other than the upper limit of the 90% CI for tenofovir Cmax, which was just outside the 125% threshold.</t>
  </si>
  <si>
    <t>It was concluded that there was no clinically relevant pharmacokinetic interaction between emtricitabine/tenofovir DF and tacrolimus when administered together.</t>
  </si>
  <si>
    <t>Title = Interaction between digoxin and indomethacin or ibuprofen.</t>
  </si>
  <si>
    <t>Abstract = To study a potential interaction between digoxin and two non-steroid anti-inflammatory drugs, indomethacin (50 mg three times daily) and ibuprofen (600 mg three times daily) were given for 10 days to 10 and 8 patients, respectively, on chronic digoxin treatment.</t>
  </si>
  <si>
    <t xml:space="preserve">Serum digoxin measured by fluorescence polarisation immunoassay increased significantly (P less than 0.05) during treatment with indomethacin from pre-treatment values of 0.73 +/- 0.34 nmol l-1 (mean +/- s.d.) to a mean value of 1.02 +/- 0.43 nmol l-1, </t>
  </si>
  <si>
    <t>while administration of ibuprofen did not change the steady state serum concentration of digoxin.</t>
  </si>
  <si>
    <t>The result demonstrates that some non-steroidal anti-inflammatory drugs such as indomethacin increase serum digoxin to levels high in the therapeutic range.</t>
  </si>
  <si>
    <t>This should be taken into consideration when co-administering other drugs known to increase the serum concentration of digoxin such as several antiarrhythmics.</t>
  </si>
  <si>
    <t>Title = Pharmacokinetic interactions between alitretinoin and ketoconazole or simvastatin or ciclosporin A.</t>
  </si>
  <si>
    <t>Abstract = Based on in vitro data with isolated cytochrome P450 (CYP) isoenzymes, alitretinoin interacts only with CYP3A4,</t>
  </si>
  <si>
    <t xml:space="preserve"> and the potential for drug-drug interactions is considered negligible.</t>
  </si>
  <si>
    <t>To confirm in humans the lack of potential interactions between CYP3A4 and alitretinoin in vivo.</t>
  </si>
  <si>
    <t>This was a multiple-dose, open-label, parallel-group, single-centre study, which enrolled 54 healthy male volunteers aged 18-45 years.</t>
  </si>
  <si>
    <t>Subjects were divided into three groups, with 18 in each group: group 1 received either alitretinoin 30 mg and ketoconazole 200 mg, group 2 alitretinoin 30 mg and simvastatin 40 mg, and group 3 alitretinoin 30 mg and ciclosporin A 300-mg.</t>
  </si>
  <si>
    <t xml:space="preserve">At the highest therapeutic dose of 30 mg, alitretinoin had no significant effect on the pharmacokinetics (PK) of ketoconazole and ciclosporin A. </t>
  </si>
  <si>
    <t>There was a significant but not clinically relevant effect of simvastatin on the area under the curve (AUC) of plasma concentration vs. time and on maximum plasma concentration (C(max)) after repeated administration of alitretinoin.</t>
  </si>
  <si>
    <t>Exposure to simvastatin concomitantly with alitretinoin was decreased by 16% for AUC and 23% for C(max).</t>
  </si>
  <si>
    <t>The CYP3A4 Â± PgP substrates of simvastatin and ciclosporin A did not affect the single or repeated dose PK of alitretinoin.</t>
  </si>
  <si>
    <t>The strong CYP3A4/PgP inhibitor ketoconazole led to significant increases in both AUC and C(max) values for alitretinoin.</t>
  </si>
  <si>
    <t>Single and repeated doses of alitretinoin do not alter the PK of ciclosporin A and ketoconazole.</t>
  </si>
  <si>
    <t>Simvastatin levels were slightly but significantly reduced by co-administration of alitretinoin.</t>
  </si>
  <si>
    <t>Substrates of CYP3A4 did not affect the PK of alitretinoin.</t>
  </si>
  <si>
    <t>However, ketoconazole significantly increased the plasma levels of alitretinoin,</t>
  </si>
  <si>
    <t xml:space="preserve"> therefore, co-administration with CYP3A4 inhibitors such as ketoconazole may require a dose reduction of alitretinoin.</t>
  </si>
  <si>
    <t>Title = Effect of posaconazole on the pharmacokinetics of simvastatin and midazolam in healthy volunteers.</t>
  </si>
  <si>
    <t>Abstract = The aim of the study is to determine the effect of posaconazole , an extended-spectrum triazole, on the pharmacokinetics of the HMG-CoA reductase inhibitor, simvastatin.</t>
  </si>
  <si>
    <t>This randomized, fixed-sequence, parallel-group, single-center, open-label study was conducted in 35 healthy volunteers randomly assigned to receive one of three doses of oral posaconazole: 50, 100 or 200 mg.</t>
  </si>
  <si>
    <t>All subjects received single doses of the reference drug midazolam (2 mg oral) alone on day -9; simvastatin (40 mg oral) alone on day -6; posaconazole (50, 100 or 200 mg) on days 1 - 7 once daily (q.d.); posaconazole plus midazolam (day 8); posaconazole alone (days 9 - 10); posaconazole plus simvastatin (day 11) and posaconazole alone (days 12 - 13).</t>
  </si>
  <si>
    <t>Relative to simvastatin alone, posaconazole (50, 100 and 200 mg q.d.) significantly increased the C(max) and AUC of simvastatin (5- to 11-fold increase in AUC) and simvastatin acid (5- to 8-fold increase in AUC) during co-administration.</t>
  </si>
  <si>
    <t>Relative to midazolam alone, posaconazole (50, 100 and 200 mg q.d.) significantly inhibited CYP3A4-mediated metabolism of midazolam (three to sixfold increase in AUC).</t>
  </si>
  <si>
    <t>These findings support the classification of posaconazole as a strong CYP3A4 inhibitor.</t>
  </si>
  <si>
    <t>Simvastatin, or other statins predominantly metabolized by CYP3A4, should not be co-administered with posaconazole.</t>
  </si>
  <si>
    <t>Other statins, whose metabolism/elimination is not affected by CYP3A4 inhibition, should be considered for co-administration.</t>
  </si>
  <si>
    <t>Title = Co-administration of vismodegib with rosiglitazone or combined oral contraceptive in patients with locally advanced or metastatic solid tumors: a pharmacokinetic assessment of drug-drug interaction potential.</t>
  </si>
  <si>
    <t>Abstract = Vismodegib, a first-in-class oral hedgehog pathway inhibitor, is an effective treatment for advanced basal cell carcinoma.</t>
  </si>
  <si>
    <t xml:space="preserve">Based on in vitro data, a clinical drug-drug interaction (DDI) assessment of cytochrome P450 (CYP) 2C8 was necessary; </t>
  </si>
  <si>
    <t>vismodegib's teratogenic potential warranted a DDI study with oral contraceptives (OCs).</t>
  </si>
  <si>
    <t>This single-arm, open-label study included two cohorts of patients with locally advanced or metastatic solid malignancies [Cohort 1: rosiglitazone 4 mg (selective CYP2C8 probe); Cohort 2: OC (norethindrone 1 mg/ethinyl estradiol 35 Î¼g; CYP3A4 substrate)].</t>
  </si>
  <si>
    <t>On Day 1, patients received rosiglitazone or OC.</t>
  </si>
  <si>
    <t>On Days 2-7, patients received vismodegib 150 mg/day.</t>
  </si>
  <si>
    <t>On Day 8, patients received vismodegib plus rosiglitazone or OC.</t>
  </si>
  <si>
    <t>The effect of vismodegib on rosiglitazone and OC pharmacokinetic parameters (primary objective) was evaluated through pharmacokinetic sampling over a 24-h period (Days 1 and 8).</t>
  </si>
  <si>
    <t>The mean Â± SD vismodegib steady-state plasma concentration (Day 8, N = 51) was 20.6 Â± 9.72 Î¼M (range 7.93-62.4 Î¼M).</t>
  </si>
  <si>
    <t>Rosiglitazone AUC(0-inf) and C(max) were similar with concomitant vismodegib [â‰¤8% change in geometric mean ratios (GMRs); N = 24].</t>
  </si>
  <si>
    <t xml:space="preserve">Concomitant vismodegib with OC did not affect ethinyl estradiol AUC(0-inf) and C(max) (â‰¤5% change in GMRs; N = 27); </t>
  </si>
  <si>
    <t>norethindrone C(max) and AUC(0-inf) GMRs were higher (12 and 23%, respectively) with concomitant vismodegib.</t>
  </si>
  <si>
    <t>This DDI study in patients with cancer demonstrated that systemic exposure of rosiglitazone (a CYP2C8 substrate) or OC (ethinyl estradiol/norethindrone) is not altered with concomitant vismodegib.</t>
  </si>
  <si>
    <t>Overall, there appears to be a low potential for DDIs when vismodegib is co-administered with other medications.</t>
  </si>
  <si>
    <t>Title = Drug cocktail interaction study on the effect of the orally administered lavender oil preparation silexan on cytochrome P450 enzymes in healthy volunteers.</t>
  </si>
  <si>
    <t>Abstract = This cocktail study evaluated the interaction potential of the oral lavender oil preparation silexan with major P450 (cytochrome P450) enzymes.</t>
  </si>
  <si>
    <t>Sixteen healthy male or female Caucasians completed this double-blind, randomized, 2-fold crossover study.</t>
  </si>
  <si>
    <t>Silexan (160 mg) or placebo were administered once daily for 11 days.</t>
  </si>
  <si>
    <t>Additionally, on day 11 of both study periods, 150 mg caffeine (CYP1A2), 125 mg tolbutamide (CYP2C9), 20 mg omeprazole (CYP2C19), 30 mg dextromethorphan-HBr (CYP2D6), and 2 mg midazolam (CYP3A4) were administered orally.</t>
  </si>
  <si>
    <t>Formal interaction was excluded if the 90% confidence interval (CI) for the silexan over placebo ratios for phenotyping metrics (primary: AUC(0-t)) was within a 0.70-1.43 range.</t>
  </si>
  <si>
    <t>According to the AUC(0-t) comparisons, silexan had no relevant effect on CYP1A2, 2C9, 2D6, and 3A4 activity.</t>
  </si>
  <si>
    <t>Secondary phenotyping metrics confirmed this result.</t>
  </si>
  <si>
    <t>Mean ratios for all omeprazole-derived metrics were close to unity.</t>
  </si>
  <si>
    <t xml:space="preserve">The 90% CI for the AUC(0-t) ratio of omeprazole but not for omeprazole/5-OH-omeprazole plasma ratio 3 hours post-dose or omeprazole/5-OH-omeprazole AUC(0-t) ratio (secondary CYP2C19 metrics) was above the predefined threshold of 1.43, </t>
  </si>
  <si>
    <t>probably caused by the inherent high variability of omeprazole pharmacokinetics.</t>
  </si>
  <si>
    <t>Silexan and the phenotyping drugs were well tolerated.</t>
  </si>
  <si>
    <t>Repeated silexan (160 mg/day) administration has no clinically relevant inhibitory or inducing effects on the CYP1A2, 2C9, 2C19, 2D6, and 3A4 enzymes in vivo.</t>
  </si>
  <si>
    <t>Title = Theophylline dosage adjustment during enoxacin coadministration.</t>
  </si>
  <si>
    <t>Abstract = Based on the results of a previous study which demonstrated a 50% reduction in theophylline clearance during coadministration of 400 mg of enoxacin twice a day (b.i.d.),</t>
  </si>
  <si>
    <t xml:space="preserve"> a sequential-design study was completed with seven nonsmoking, healthy adult female human volunteers.</t>
  </si>
  <si>
    <t>The subjects were given 200 mg of theophylline (Theo-Dur) orally every 12 h for 4 days.</t>
  </si>
  <si>
    <t xml:space="preserve">On day 5, the subjects began receiving 400 mg of enoxacin with each theophylline dose, </t>
  </si>
  <si>
    <t xml:space="preserve">and the dosage of theophylline was reduced to 100 mg b.i.d. </t>
  </si>
  <si>
    <t>This regimen was continued through day 8, after which enoxacin was discontinued.</t>
  </si>
  <si>
    <t xml:space="preserve">The theophylline dosage was increased to 200 mg b.i.d. on day 9, </t>
  </si>
  <si>
    <t>and theophylline monotherapy continued through day 12.</t>
  </si>
  <si>
    <t>The mean apparent theophylline clearance decreased by approximately 50% during enoxacin coadministration.</t>
  </si>
  <si>
    <t xml:space="preserve">No significant differences in mean theophylline maximum concentration in serum, time to maximum concentration in serum, lowest concentration observed, or area under the concentration-time curve during the steady-state dosing were observed before, during, or after enoxacin coadministration </t>
  </si>
  <si>
    <t xml:space="preserve">when the theophylline dosage was reduced to 100 mg b.i.d. </t>
  </si>
  <si>
    <t>Reduction of the theophylline dose by 50% at the onset of enoxacin dosing maintained constant theophylline concentrations in plasma.</t>
  </si>
  <si>
    <t>A return to the original theophylline dose immediately upon cessation of enoxacin therapy resulted in a transient 35% increase in theophylline concentrations in plasma which lasted 24 to 48 h before returning to preenoxacin values.</t>
  </si>
  <si>
    <t xml:space="preserve">Although a 50% reduction in the theophylline dose maintained constant mean theophylline concentrations when enoxacin was administered concomitantly, </t>
  </si>
  <si>
    <t xml:space="preserve">it appears that larger dose reductions (up to 75%) could be required in patients </t>
  </si>
  <si>
    <t>with high theophylline clearances.</t>
  </si>
  <si>
    <t>In addition, larger transient increases in the theophylline concentration in plasma may be observed in these patients upon cessation of enoxacin therapy if the theophylline dose is immediately returned to normal.</t>
  </si>
  <si>
    <t>Thus, it is recommended that theophylline concentrations in plasma be monitored when concurrent enoxacin therapy is required.</t>
  </si>
  <si>
    <t>Title = Cisapride-cimetidine interaction: enhanced cisapride bioavailability and accelerated cimetidine absorption.</t>
  </si>
  <si>
    <t>Abstract = The pharmacokinetic interaction between the gastrointestinal motility-stimulating substance cisapride and the H2-antagonist cimetidine was examined in 8 healthy volunteers (25 +/- 2 years of age).</t>
  </si>
  <si>
    <t>Steady-state kinetics of both substances were investigated after separate 1-week treatments of oral cisapride, 10 mg t.i.d., cimetidine, 400 mg t.i.d., and the two drugs combined.</t>
  </si>
  <si>
    <t>Cimetidine increased the cisapride peak plasma concentration from 58 +/- 25 ng/ml to 84 +/- 19 ng/ml (p = 0.01) and AUC0-24 from 509 +/- 289 ng/ml.h to 738 +/- 148 ng/ml.h (p = 0.02).</t>
  </si>
  <si>
    <t>Cisapride shortened the time to the peak concentration of cimetidine from 1.3 +/- 0.6 h to 0.6 +/- 0.2 h (p = 0.005) and reduced the cimetidine AUC0-24 from 11.0 +/- 2.3 micrograms/ml.h to 9.0 +/- 2.0 micrograms/ml.h (p = 0.05).</t>
  </si>
  <si>
    <t xml:space="preserve">It is concluded that cimetidine inhibits cisapride metabolism, </t>
  </si>
  <si>
    <t>whereas cisapride enhances the gastrointestinal absorption of cimetidine.</t>
  </si>
  <si>
    <t>Title = Enhanced pirmenol elimination by rifampin.</t>
  </si>
  <si>
    <t>Abstract = The potential for drug-drug interaction between pirmenol, an extensively metabolized antiarrhythmic agent, and rifampin, a potent inducer of hepatic drug-metabolizing enzymes, was evaluated in 12 healthy adults.</t>
  </si>
  <si>
    <t>After administration of a single 150-mg oral dose of pirmenol on day 1, pirmenol plasma and urine concentrations were determined for 72 hours postdose.</t>
  </si>
  <si>
    <t>On days 4 through 17, subjects received 600 mg of rifampin once daily.</t>
  </si>
  <si>
    <t>On day 15, subjects were given a second single 150-mg oral dose of pirmenol concomitantly with rifampin, and plasma and urine concentrations were again determined.</t>
  </si>
  <si>
    <t>Coadministration of rifampin with pirmenol resulted in significant (P less than .005) changes in pirmenol pharmacokinetic parameters.</t>
  </si>
  <si>
    <t xml:space="preserve">A sixfold decrease in pirmenol AUC </t>
  </si>
  <si>
    <t>and sevenfold increase in the apparent plasma clearance of pirmenol were found.</t>
  </si>
  <si>
    <t>Elimination half-life decreased more than twofold.</t>
  </si>
  <si>
    <t>Based on these findings, pirmenol dosage adjustment will be required when pirmenol is given to patients concurrently receiving rifampin.</t>
  </si>
  <si>
    <t>These results suggest that the administration of pirmenol with other agents that induce hepatic enzymes may result in accelerated pirmenol clearance.</t>
  </si>
  <si>
    <t>Title = Effect of magnesium hydroxide on the absorption of tolfenamic and mefenamic acids.</t>
  </si>
  <si>
    <t>Abstract = The effect of various antacids on the absorption of tolfenamic and mefenamic acids has been investigated in three separate crossover studies, each consisting of four phases.</t>
  </si>
  <si>
    <t>Single doses of magnesium hydroxide (85 mg, 425 mg and 1700 mg) or of water (150 ml) were given by mouth to 6 healthy volunteers immediately after tolfenamic acid 400 mg (Study 1), and, using an identical study design, after mefenamic acid 500 mg (Study 3).</t>
  </si>
  <si>
    <t>In Study 2 sodium bicarbonate 1 g, aluminium hydroxide 1 g, an antacid preparation containing both aluminium and magnesium hydroxides, or water alone were ingested with tolfenamic acid 400 mg.</t>
  </si>
  <si>
    <t xml:space="preserve">Plasma concentrations of tolfenamic and mefenamic acids and their cumulative excretion in urine were determined up to 24 h. </t>
  </si>
  <si>
    <t>Magnesium hydroxide greatly accelerated, in a dose-dependent manner the absorption of both tolfenamic and mefenamic acids.</t>
  </si>
  <si>
    <t xml:space="preserve">The peak times in plasma were shortened by about 1 h by 425 mg and 1700 mg magnesium hydroxide, </t>
  </si>
  <si>
    <t>and the peak plasma concentrations of both fenamates were elevated up to 3-fold.</t>
  </si>
  <si>
    <t>The area under the plasma concentration-time curve between 0 and 1 h of tolfenamic acid was increased up to 7-fold and that of mefenamic acid up to 3-fold.</t>
  </si>
  <si>
    <t>The total bioavailability of tolfenamic and mefenamic acids was only slightly increased.</t>
  </si>
  <si>
    <t>Aluminium hydroxide alone and in combination with magnesium hydroxide significantly retarded the absorption and lowered the peak plasma concentration of tolfenamic acid.</t>
  </si>
  <si>
    <t>Sodium bicarbonate had no significant effect on its absorption.</t>
  </si>
  <si>
    <t>The interaction with magnesium hydroxide leads to higher and earlier peak plasma concentrations of the fenamates.(ABSTRACT TRUNCATED AT 250 WORDS)</t>
  </si>
  <si>
    <t>Title = Femoxetine and cimetidine: interaction in healthy volunteers.</t>
  </si>
  <si>
    <t>Abstract = The possibility of a pharmacokinetic interaction between femoxetine and cimetidine has been evaluated in 8 healthy volunteers.</t>
  </si>
  <si>
    <t>Two volunteers received single doses of femoxetine, and 6 were given multiple doses of femoxetine for 7 days with and without concurrent cimetidine.</t>
  </si>
  <si>
    <t xml:space="preserve">No influence of cimetidine was observed on the kinetics of single doses of femoxetine, </t>
  </si>
  <si>
    <t>but after multiple doses the plasma concentration of femoxetine was significantly increased.</t>
  </si>
  <si>
    <t xml:space="preserve">Similarly, the AUC at steady state tended to be increased, </t>
  </si>
  <si>
    <t>but not to a significant extent.</t>
  </si>
  <si>
    <t>Concurrent cimetidine did not cause a reduction in the AUC of the active desmethyl metabolite.</t>
  </si>
  <si>
    <t>It is recommended that femoxetine is given in reduced doses (e.g. 400 mg) when administered with cimetidine.</t>
  </si>
  <si>
    <t>Title = Failure of 'therapeutic' doses of beta-adrenoceptor antagonists to alter the disposition of tolbutamide and lignocaine.</t>
  </si>
  <si>
    <t>Abstract = The effects of separate 1 week pre-treatments with each of the beta-adrenoceptor antagonists, propranolol (80 mg every 12 h), metoprolol (100 mg every 12 h) and atenolol (50 mg once daily), on the disposition of a single i.v. dose of tolbutamide were studied in six healthy volunteers.</t>
  </si>
  <si>
    <t>In addition, the effects of a 1 week pre-treatment with metoprolol (100 mg every 12 h) and atenolol (50 mg once daily) on the disposition of orally and i.v. administered lignocaine were determined in seven healthy subjects.</t>
  </si>
  <si>
    <t>Tolbutamide clearance, half-life, volume of distribution and plasma protein binding were not altered by the beta-adrenoceptor blocker pre-treatments.</t>
  </si>
  <si>
    <t>Similarly, neither metoprolol nor atenolol had a significant effect on the systemic clearance, apparent oral clearance or other dispositional parameters of lignocaine.</t>
  </si>
  <si>
    <t>Therapeutic' plasma concentrations of the beta-adrenoceptor blockers were confirmed on each study day.</t>
  </si>
  <si>
    <t>It is concluded that the inhibition of oxidative drug metabolism previously reported for lipophilic beta-adrenoceptor blockers may be selective for different forms of cytochrome P450 and possible concentration-dependent.</t>
  </si>
  <si>
    <t>Title = Effect of orally administered probenecid on the pharmacokinetics of cefoxitin.</t>
  </si>
  <si>
    <t xml:space="preserve">Abstract = To characterize the effect of orally administered probenecid on the pharmacokinetics of cefoxitin in healthy male volunteers, </t>
  </si>
  <si>
    <t>we administered to one group of six subjects 2 g of cefoxitin by intravenous (i.v.) bolus either alone, with 1 g of probenecid concomitantly, or when 1 g of probenecid was administered 1 h previously by using a crossover design.</t>
  </si>
  <si>
    <t>Likewise, we administered to a second group of six subjects 2 g of cefoxitin intramuscularly (i.m.) together with 1 and 2 g of probenecid.</t>
  </si>
  <si>
    <t xml:space="preserve">Probenecid increased the mean terminal half-life and the area under the serum cefoxitin concentration-time curve (AUC0-24) </t>
  </si>
  <si>
    <t xml:space="preserve">and decreased renal clearance, </t>
  </si>
  <si>
    <t xml:space="preserve">but did not alter the volume of the central compartment or the total urinary recovery of i.v.-administered cefoxitin; </t>
  </si>
  <si>
    <t xml:space="preserve">pretreatment with probenecid produced a greater increase in cefoxitin AUC0-24 </t>
  </si>
  <si>
    <t>and a constant decrease in renal clearance compared to concomitant probenecid.</t>
  </si>
  <si>
    <t xml:space="preserve">The AUC0-24 after i.m.-administered cefoxitin was greater after 2 g than 1 g of probenecid; </t>
  </si>
  <si>
    <t>the AUC0-24 after i.v.-and i.m.-administered cefoxitin was similar after 1 g of probenecid was given concomitantly.</t>
  </si>
  <si>
    <t>Cefoxitin AUC0-24 was increased further when 1 g of probenecid was given before i.v.-administered cefoxitin or when 2 g of probenecid was given with i.m.-administered cefoxitin.</t>
  </si>
  <si>
    <t>The effect of probenecid was related to both timing and dose.</t>
  </si>
  <si>
    <t>Title = Piperacillin: human pharmacokinetics after intravenous and intramuscular administration.</t>
  </si>
  <si>
    <t>Abstract = The pharmacokinetics of piperacillin were studied in a total of 26 Caucasian normal male volunteers.</t>
  </si>
  <si>
    <t>Single intramuscular doses of 0.5, 1.0, and 2.0 g were given to three groups, each containing eight volunteers.</t>
  </si>
  <si>
    <t>Mean peak serum concentrations of 4.9, 13.3, and 30.2 mug/ml were assayed at 30 to 50 min, and measurable levels were present up to 4, 6, and 8 h, respectively, after dosing.</t>
  </si>
  <si>
    <t>Single intravenous bolus doses of 1.0, 2.0, 4.0, and 6.0 g were given to four groups of five subjects, and mean serum concentrations of 70.7, 199.5, 330.7, and 451.8 mug/ml were measured at the end of the injections.</t>
  </si>
  <si>
    <t>The antibiotic had a mean terminal serum half-life of 60 to 80 min after the intramuscular doses and 36 to 63 min after intravenous administrations, depending on the dose.</t>
  </si>
  <si>
    <t>The apparent distribution volume was 20 to 24 liters/1.73 m(2), and distribution volume at steady state was 16 to 19 liters/1.73 m(2).</t>
  </si>
  <si>
    <t>Mean urinary recovery in 24 h was 74 to 89% for the intravenous doses and 57 to 59% for the intramuscular doses.</t>
  </si>
  <si>
    <t xml:space="preserve">The piperacillin-creatinine clearance ratios indicated that the proportion of renal excretion of piperacillin through tubular secretion was 56 to 73%, </t>
  </si>
  <si>
    <t>and this was confirmed by the renal clearance data from eight volunteers receiving probenecid treatment before the piperacillin dose.</t>
  </si>
  <si>
    <t>Probenecid (1 g given orally before administration of piperacillin) increased peak serum concentration by 30%, terminal serum half-life by 30%, and the area under the plasma concentration curve by 60%,</t>
  </si>
  <si>
    <t xml:space="preserve"> and it decreased the apparent distribution volume by 20% and the renal clearance of the intramuscularly administered (1 g) antibiotic by 40%.</t>
  </si>
  <si>
    <t>Injections of piperacillin by both parenteral routes were well tolerated.</t>
  </si>
  <si>
    <t>Title = Lack of pharmacokinetic interaction between chloroquine and imipramine.</t>
  </si>
  <si>
    <t>Abstract = The pharmacokinetic interaction between chloroquine (CQ) and imipramine was investigated in six healthy volunteers who received 300 mg of CQ, 50 mg of imipramine, and combined doses of both drugs in a randomized, crossover design.</t>
  </si>
  <si>
    <t>Blood and urine samples were collected at predetermined time intervals and were analyzed for the drugs and their metabolites by high-performance liquid chromatography methods.</t>
  </si>
  <si>
    <t>The results revealed that the plasma concentrations of CQ and its pharmacokinetic parameters were not significantly altered when CQ was coadministered with imipramine (p &amp;gt; 0.1).</t>
  </si>
  <si>
    <t>The plasma concentration-time profiles and the disposition characteristics of imipramine also were not altered after coadministration with CQ.</t>
  </si>
  <si>
    <t>The results suggest that there appears to be no pharmacokinetic interaction between CQ and imipramine given as single oral doses.</t>
  </si>
  <si>
    <t>Title = Coadministration of nefazodone and benzodiazepines: IV. A pharmacokinetic interaction study with lorazepam.</t>
  </si>
  <si>
    <t>Abstract = This study was conducted to determine the potential for an interaction between nefazodone (NEF), a new antidepressant, and lorazepam (LOR) after single- and multiple-dose administration in a randomized, double-blind, parallel-group, placebo-controlled study in healthy male volunteers.</t>
  </si>
  <si>
    <t>A total of 12 subjects per group received either placebo (PLA) twice daily, 2 mg of LOR twice daily, 200 mg of NEF twice daily, or the combination of 2 mg of LOR and 200 mg of NEF (LOR+NEF) twice daily for 7 days.</t>
  </si>
  <si>
    <t>Plasma samples were collected after dosing on day 1 and day 7 and before the morning dose on days 4, 5, and 6 for the determination of LOR, NEF, and NEF metabolites hydroxy (HO)-NEF, m-chlorophenylpiperazine (mCPP), and dione by validated high-performance liquid chromatography methods.</t>
  </si>
  <si>
    <t>Steady-state levels in plasma were reached by day 4 for LOR, NEF, HO-NEF, mCPP, and dione.</t>
  </si>
  <si>
    <t>Noncompartmental pharmacokinetic analysis showed that there was no effect of LOR on the single dose or steady-state pharmacokinetics of NEF, HO-NEF, or dione after coadministration.</t>
  </si>
  <si>
    <t>The steady-state mCPP Cmax values decreased 36% for the LOR+NEF group in comparison to that when NEF was given alone.</t>
  </si>
  <si>
    <t>There was no effect of NEF on the pharmacokinetics of LOR after coadministration.</t>
  </si>
  <si>
    <t>The absence of an interaction appears to be attributable to LOR's metabolic clearance being dependant on conjugation rather than hydroxylation.</t>
  </si>
  <si>
    <t>Overall, no change in LOR or NEF dosage is necessary when the two drugs are coadministered.</t>
  </si>
  <si>
    <t>Title = Effect of ranitidine on theophylline metabolism in healthy Koreans living in China.</t>
  </si>
  <si>
    <t>Abstract = To evaluate the effect of concurrent ranitidine therapy on theophylline metabolism in healthy Koreans.</t>
  </si>
  <si>
    <t>A 4-week, double-blind, randomized, placebo-controlled, crossover study.</t>
  </si>
  <si>
    <t>The Clinical Research Unit, Department of Pharmaceutical Sciences, Yanbian Medical College, Yanji, China.</t>
  </si>
  <si>
    <t xml:space="preserve">Six young, healthy, nonsmoking Korean volunteers residing in China </t>
  </si>
  <si>
    <t>with no known factors that would alter theophylline metabolism.</t>
  </si>
  <si>
    <t>Subjects received extended-release oral theophylline at a constant dosage over 4 weeks to yield a serum concentration (Cp) between 5 and 10 micrograms/mL.</t>
  </si>
  <si>
    <t>Week 1 was the dosage titration phase.</t>
  </si>
  <si>
    <t>During week 2 subjects randomly received either ranitidine or a matching placebo.</t>
  </si>
  <si>
    <t>Week 3 was a washout phase, and during week 4 subjects were crossed over to receive either placebo or ranitidine.</t>
  </si>
  <si>
    <t>At the end of each treatment week, serum and urinary metabolite concentrations were measured.</t>
  </si>
  <si>
    <t>Theophylline serum concentrations and urinary concentrations of 1-methylxanthine, 1-methyluric acid, 3-methylxanthine, and 1,3-dimethyluric acid were measured.</t>
  </si>
  <si>
    <t>Estimates of clearance (Cl), volume of distribution (Vd), and half-life (t1/2) were determined.</t>
  </si>
  <si>
    <t>Concurrent administration of ranitidine with theophylline did not significantly alter theophylline Cp, Cl, Vd, or t1/2.</t>
  </si>
  <si>
    <t>Urinary concentrations of major theophylline metabolites also were not changed.</t>
  </si>
  <si>
    <t>Ranitidine does not significantly alter the metabolism of theophylline in healthy Koreans residing in China.</t>
  </si>
  <si>
    <t>Title = Effect of fluconazole dose on the extent of fluconazole-triazolam interaction.</t>
  </si>
  <si>
    <t>Abstract = 1.Azole antimycotics interact with the short acting hypnotic triazolam.</t>
  </si>
  <si>
    <t>The effect of fluconazole dose on the extent of fluconazole-triazolam interaction was investigated in a double-blind, randomized cross-over study of four phases.</t>
  </si>
  <si>
    <t>2. Eight healthy volunteers received either 50 mg, 100 mg or 200 mg (400 mg on day 1) of fluconazole or placebo orally once a day for 4 days.</t>
  </si>
  <si>
    <t xml:space="preserve">On day 4, they took a 0.25 mg oral dose of triazolam, after which plasma samples were collected and pharmacodynamic effects measured for 18 h. </t>
  </si>
  <si>
    <t>3.The mean area under the triazolam concentration-time curve (AUC) was increased 1.6-, 2.1- and 4.4-fold (P &amp;lt; 0.001) by fluconazole 50 mg, 100 mg and 200 mg, respectively.</t>
  </si>
  <si>
    <t>The increase in the elimination half-life of triazolam (t1/2,z) varied from 1.3-fold (fluconazole 50 mg, P &amp;lt; 0.05) to 2.3-fold (fluconazole 200 mg, P &amp;lt; 0.001).</t>
  </si>
  <si>
    <t>The peak concentration of triazolam was also increased significantly during all fluconazole phases; more than twofold by fluconazole 200 mg (P &amp;lt; 0.001).</t>
  </si>
  <si>
    <t>4.The pharmacodynamic effects of triazolam were increased significantly (P &amp;lt; 0.05) by fluconazole 100 mg and 200 mg.</t>
  </si>
  <si>
    <t xml:space="preserve">5.Even a small 50 mg daily dose of fluconazole can interact with triazolam </t>
  </si>
  <si>
    <t>and the extent of the interaction increases with increasing fluconazole dose.</t>
  </si>
  <si>
    <t xml:space="preserve">When triazolam is used concomitantly with fluconazole 50-200 mg, </t>
  </si>
  <si>
    <t>the dose of triazolam should be reduced, accordingly.</t>
  </si>
  <si>
    <t>Simultaneous use of triazolam with higher fluconazole doses should be avoided.</t>
  </si>
  <si>
    <t>Title = Evaluation of effects of terbinafine on single oral dose pharmacokinetics and anticoagulant actions of warfarin in healthy volunteers.</t>
  </si>
  <si>
    <t>Abstract = To evaluate the potential effects of oral terbinafine, a new synthetic antifungal agent of the allylamine class, on the pharmacokinetics and pharmacodynamics of racemic warfarin.</t>
  </si>
  <si>
    <t>Randomized, double-blind, placebo-controlled, crossover study.</t>
  </si>
  <si>
    <t>Sixteen healthy men.</t>
  </si>
  <si>
    <t>Placebo or terbinafine 250 mg was administered once/day for 14 consecutive days, separated by a washout period lasting at least 2 weeks.</t>
  </si>
  <si>
    <t>A single oral dose of racemic warfarin 30 mg was coadministered with placebo or terbinafine on day 8 of each treatment period.</t>
  </si>
  <si>
    <t>Blood samples were collected for 168 hours after administration of warfarin to determine the drug's pharmacokinetics and anticoagulant effects.</t>
  </si>
  <si>
    <t>No major differences were seen in the plasma concentration-time profiles of a single dose of warfarin administered with terbinafine or with placebo.</t>
  </si>
  <si>
    <t xml:space="preserve">Because of the lack of clinically significant interactions between terbinafine and warfarin during multiple-dose administration of terbinafine, </t>
  </si>
  <si>
    <t>no adjustment of warfarin dosage during concomitant therapy appears to be necessary.</t>
  </si>
  <si>
    <t>Title = Pharmacokinetics of oral ganciclovir alone and in combination with zidovudine, didanosine, and probenecid in HIV-infected subjects.</t>
  </si>
  <si>
    <t>Abstract = The aim of this study was to determine whether oral ganciclovir interacted pharmacokinetically with zidovudine (AZT), didanosine (ddI), or probenecid.</t>
  </si>
  <si>
    <t>A multicenter, open-label, randomized, crossover pharmacokinetic study with four phases was undertaken at an outpatient private research center and at university research clinics.</t>
  </si>
  <si>
    <t>Twenty-six HIV-infected adults (23 men, 3 women) with cytomegalovirus (CMV) seropositivity and CD4+ T-lymphocyte count &amp;gt; or =100 cells/microl were studied.</t>
  </si>
  <si>
    <t>Patients had to be stable on antiretroviral therapy for at least 4 weeks.</t>
  </si>
  <si>
    <t>Patients with a history of opportunistic infection or gastrointestinal symptoms were excluded.</t>
  </si>
  <si>
    <t>Measurements included serial blood and urine samples during the dosing intervals at steady state.</t>
  </si>
  <si>
    <t>The steady-state pharmacokinetics of ganciclovir were determined after the participants had stabilized and were tolerating AZT or ddI therapy.</t>
  </si>
  <si>
    <t>When a 1000-mg dose of oral ganciclovir was taken every 8 hours, there was a significant mean increase in Cmax and dosing interval area under the serum concentration time curve over a dosing interval (AUC) for the two antiretroviral drugs: for AZT, 61.6% and 19.5%, respectively; for ddI when administered sequentially (2 hours before ganciclovir), 116.0% and 114.6%; and for ddI administered simultaneously with ganciclovir, 107.9% and 107.1%, respectively.</t>
  </si>
  <si>
    <t>There was no significant change in renal clearance for either antiretroviral drug,</t>
  </si>
  <si>
    <t xml:space="preserve"> suggesting that the interaction did not occur through a renal mechanism.</t>
  </si>
  <si>
    <t>There was no significant change in mean ganciclovir Cmax and AUC(0-8) when coadministered with AZT.</t>
  </si>
  <si>
    <t xml:space="preserve">Mean increases in Cmax and AUC(0-8) of oral ganciclovir averaged 40.1% and 52.5%, respectively, when coadministered with probenecid, </t>
  </si>
  <si>
    <t>but decreased by 22.1% and 22.7%, respectively, when oral ganciclovir was administered 2 hours after ddI.</t>
  </si>
  <si>
    <t>There was no change in the mean ganciclovir Cmax or AUC(0-8) when administered simultaneously with ddI.</t>
  </si>
  <si>
    <t xml:space="preserve">The mean renal clearance of oral ganciclovir was not affected by AZT or ddI coadministration intake, </t>
  </si>
  <si>
    <t>but there was a mean decrease of 19% when coadministered with probenecid.</t>
  </si>
  <si>
    <t xml:space="preserve">We conclude the increased serum concentration </t>
  </si>
  <si>
    <t>and reduced renal clearance of ganciclovir suggests competition with probenecid for secretion at the renal tubule.</t>
  </si>
  <si>
    <t>The mechanism of the interaction of oral ganciclovir with either AZT or ddI remains to be determined.</t>
  </si>
  <si>
    <t>The magnitude of the effect of oral ganciclovir on ddI pharmacokinetics may result in an increase in ddI concentration-related toxicities.</t>
  </si>
  <si>
    <t>Similarly, the small but significant decrease in ganciclovir concentration with sequential combination ddl therapy may impair the efficacy of oral ganciclovir.</t>
  </si>
  <si>
    <t>For HIV-infected patients receiving ganciclovir and ddI, clinicians should recommend administering the two drugs simultaneously, and patients should be monitored closely for ddI-associated toxicities.</t>
  </si>
  <si>
    <t>Title = Effect of venlafaxine on the pharmacokinetics of alprazolam.</t>
  </si>
  <si>
    <t>Abstract = Potential pharmacokinetic effects of venlafaxine on alprazolam, a substrate of the cytochrome pigment 450 (CYP) isoenzyme CYP3A4, were investigated in 16 healthy volunteers.</t>
  </si>
  <si>
    <t>A single 2-mg oral dose of alprazolam was combined with steady-state levels of venlafaxine administered orally at 75 mg twice daily.</t>
  </si>
  <si>
    <t>The levels of alprazolam in plasma and of alprazolam, alpha-hydroxyalprazolam, and 4-hydroxyalprazolam in urine were determined.</t>
  </si>
  <si>
    <t>Steady-state venlafaxine and O-desmethylvenlafaxine concentrations in plasma were reached before venlafaxine was coadministered with alprazolam.</t>
  </si>
  <si>
    <t xml:space="preserve">Coadministering venlafaxine increased the apparent oral clearance and volume of distribution of alprazolam by 36 percent and 9 percent, respectively, </t>
  </si>
  <si>
    <t>and decreased the alprazolam area under the concentration-time curve and half-life by 29 percent and 21 percent, respectively.</t>
  </si>
  <si>
    <t xml:space="preserve">There were small but statistically significant increases in mean baseline scores for the digit-symbol substitution and symbol copying tests, </t>
  </si>
  <si>
    <t>probably reflecting a time-dependent learning effect.</t>
  </si>
  <si>
    <t xml:space="preserve">The maximum score decrease from baseline for these two tests also increased, </t>
  </si>
  <si>
    <t>possibly representing an additive effect of alprazolam and venlafaxine.</t>
  </si>
  <si>
    <t xml:space="preserve">Overall, venlafaxine did not inhibit the CYP3A4-mediated metabolism of alprazolam in vivo, </t>
  </si>
  <si>
    <t>which corroborates other in vitro and in vivo data showing a lack of CYP3A4 inhibition with venlafaxine.</t>
  </si>
  <si>
    <t>Title = Pantoprazole does not interact with the pharmacokinetics of carbamazepine.</t>
  </si>
  <si>
    <t>Abstract = Pantoprazole is a H+/K+-ATPase inhibitor with a minimized potential of interaction with the cytochrome P450 system.</t>
  </si>
  <si>
    <t>Imidazole derivatives such as cimetidine and omeprazole have been shown to markedly interact with carbamazepine, a major anticonvulsant with a narrow therapeutic range.</t>
  </si>
  <si>
    <t>Therefore, the influence of steady-state pantoprazole on the pharmacokinetics of carbamazepine was investigated.</t>
  </si>
  <si>
    <t>N = 20 healthy volunteers (12 male/8 female) completed a double-blind, placebo-controlled, randomized crossover study.</t>
  </si>
  <si>
    <t>During the test period they received 40 mg pantoprazole p.o. once daily for 11 days and concomitantly a single oral dose of 400 mg carbamazepine on day 5.</t>
  </si>
  <si>
    <t>In the reference period placebo was administered instead of pantoprazole.</t>
  </si>
  <si>
    <t>Serum concentrations of carbamazepine and its active metabolite carbamazepine-10,11-epoxide were measured until day 11.</t>
  </si>
  <si>
    <t>Geometric means of AUC (extent characteristic) and Cmax/AUC (rate characteristic) of carbamazepine were 292 and 287 mgxh/l, and 0.0150 and 0.0144 l/h (reference and test), respectively.</t>
  </si>
  <si>
    <t>Point estimates and 90% confidence intervals of the ratios were 0.98 (0.95, 1.01) for AUC, and 0.96 (0.92, 1.00) for Cmax/AUC, respectively.</t>
  </si>
  <si>
    <t>Since the 90% confidence intervals of the primary characteristics, AUC and Cmax/AUC were entirely within the predefined equivalence range of 0.80 - 1.25,</t>
  </si>
  <si>
    <t xml:space="preserve"> lack of interaction of pantoprazole with the pharmacokinetics of carbamazepine was demonstrated.</t>
  </si>
  <si>
    <t>Equivalence was also demonstrated for carbamazepine-10,11-epoxide using the characteristics AUC and Cmax.</t>
  </si>
  <si>
    <t>No dose adjustment of carbamazepine is therefore required during concomitant treatment with pantoprazole.</t>
  </si>
  <si>
    <t>Title = Effect of high-dose oral ganciclovir on didanosine disposition in human immunodeficiency virus (HIV)-positive patients.</t>
  </si>
  <si>
    <t>Abstract = This study was designed to investigate the interaction between high-dose oral ganciclovir (6,000 mg/day) and didanosine at steady state in patients who were seropositive for human immunodeficiency virus (HIV) and cytomegalovirus (CMV) infection.</t>
  </si>
  <si>
    <t>The study was conducted as an open-label, randomized, three-period crossover study.</t>
  </si>
  <si>
    <t>Patients received (in random order) multiple oral doses of didanosine 200 mg every 12 hours alone, ganciclovir 2,000 mg every 8 hours alone, and ganciclovir 2,000 mg every 8 hours in combination with didanosine 200 mg every 12 hours.</t>
  </si>
  <si>
    <t>Blood and urine samples for determinations of drug concentrations were obtained on day 3 of each dose regimen.</t>
  </si>
  <si>
    <t>When ganciclovir was administered either before or 2 hours after didanosine, the mean increases in maximum concentration (Cmax), area under the concentration-time curve (AUC0-12), and percent excreted in urine of didanosine were 58.6% and 87.3%, 87.3% and 124%, and 100% and 153%, respectively.</t>
  </si>
  <si>
    <t>There were no statistically significant effects of didanosine on the steady-state pharmacokinetics of ganciclovir in the presence of didanosine, irrespective of sequence of administration.</t>
  </si>
  <si>
    <t xml:space="preserve">There were no significant changes in renal clearance of didanosine, </t>
  </si>
  <si>
    <t>suggesting that the mechanism for the interaction does not involve competition for active renal tubular secretion.</t>
  </si>
  <si>
    <t>The mechanism responsible for increased didanosine concentrations and percent excreted in urine during concurrent ganciclovir therapy may be a result of increased bioavailability of didanosine.</t>
  </si>
  <si>
    <t>However, the mechanism appears to be saturated at oral ganciclovir doses of 3 g/day.</t>
  </si>
  <si>
    <t>Title = Pharmacokinetics of dexamethasone and valspodar, a P-glycoprotein (mdr1) modulator: implications for coadministration.</t>
  </si>
  <si>
    <t>Abstract = To assess the potential for a drug-drug interaction between valspodar, a P-glycoprotein (mdrl) modulator used as a chemotherapy adjunct, and dexamethasone, widely included in oncology antiemetic regimens.</t>
  </si>
  <si>
    <t>Randomized, open-label, three-period crossover study.</t>
  </si>
  <si>
    <t>Clinical pharmacology research center.</t>
  </si>
  <si>
    <t>Eighteen healthy men volunteers (age 25.8+/-3.5 yrs, weight 71.6+/-10.3 kg).</t>
  </si>
  <si>
    <t>Subjects received single fasting oral doses of valspodar 400 mg, dexamethasone 8 mg, and both drugs concomitantly with 2- to 3-week washout phases between administrations.</t>
  </si>
  <si>
    <t xml:space="preserve">Lack of a pharmacokinetic drug-drug interaction with respect to valspodar was conclusively demonstrated for both Cmax,b (2.3+/-0.4 vs 2.4+/-0.5 microg/ml) and AUCb (19.8+/-4.8 vs 19.6+/-4.9 microg x hr/ml) </t>
  </si>
  <si>
    <t>inasmuch as bioequivalence criteria were satisfied when comparing administration alone with coadministration, respectively.</t>
  </si>
  <si>
    <t xml:space="preserve">Although no changes in the rate of dexamethasone absorption were noted on coadministration with valspodar (Cmax 88+/-23 vs 91+/-20 ng/ml), </t>
  </si>
  <si>
    <t>overall exposure was significantly increased by 24% on average (AUC 400+/-87 vs 494+/-90 ng x hr/ml).</t>
  </si>
  <si>
    <t>Regression analysis of valspodar Cmax,b and AUCb during coadministration versus the extent of the interaction (percentage increase in dexamethasone AUC) did not reveal a concentration-effect relationship (p=0.7299 and 0.9718, respectively).</t>
  </si>
  <si>
    <t xml:space="preserve">Given dexamethasone's wide therapeutic index and the short duration of coadministration foreseen for these drugs in a clinical setting (maximum 1 wk/chemotherapy cycle), </t>
  </si>
  <si>
    <t>the 24% increase in dexamethasone's AUC is unlikely to be relevant.</t>
  </si>
  <si>
    <t>Thus no alterations in valspodar or dexamethasone dosages appear warranted when the two drugs are coadministered.</t>
  </si>
  <si>
    <t>Multiple-dose experience in patients would be desirable to confirm these conclusions.</t>
  </si>
  <si>
    <t>Michael</t>
  </si>
  <si>
    <t>Title = Clopidogrel does not affect the pharmacokinetics of theophylline.</t>
  </si>
  <si>
    <t xml:space="preserve">    </t>
  </si>
  <si>
    <t>Abstract = The potential influence of clopidogrel on the pharmacokinetics of theophylline was evaluated in 15 healthy male subjects during the pharmacokinetic steady state of theophylline, after single and multiple doses.</t>
  </si>
  <si>
    <t>Theophylline was administered orally as one 300-mg capsule in the morning before breakfast and one in the evening before dinner for 13 days (day 1 through day 13), and one capsule on the morning of day 14.</t>
  </si>
  <si>
    <t>Clopidogrel was administered orally as one 75-mg tablet in the morning before breakfast from day 5 through day 14.</t>
  </si>
  <si>
    <t>Plasma concentration of theophylline was determined at the following times: before the morning dose on days, 1, 6-9, and 12; before administration, then at 0.5, 1,2, 3, 4, 5, 6, 7, 8, 10, and 12 hours after administration on days 4, 5, and 14.</t>
  </si>
  <si>
    <t>Tests of hemostasis (ADP-induced platelet aggregation and bleeding time) were carried out 2 hours after clopidogrel dosing on days 5, 7, 9, 11, and 14.</t>
  </si>
  <si>
    <t xml:space="preserve">The curves of the mean plasma concentration of theophylline over 12 hours post-morning dose on day 4 (drug alone), day 5 (after a single dose of clopidogrel), and day 14 (after 10 days of clopidogrel coadministration) were superimposable, </t>
  </si>
  <si>
    <t>indicating the absence of an effect of clopidogrel on the steady-state pharmacokinetics of theophylline.</t>
  </si>
  <si>
    <t xml:space="preserve">There were no statistically significant differences between the days of administration for the log-transformed values of theophylline C(bt) (concentration before treatment) Cmax, AUC(0-12h), and Cmin; </t>
  </si>
  <si>
    <t>and the 90% confidence intervals of the day 5/day 4, day 14/day 4, and day 14/day 5 ratios of the geometric means of C(bt) all fell within the (0.80; 1.25) interval.</t>
  </si>
  <si>
    <t>These results show that the administration of clopidogrel during steady state theophylline administration had no effect on the plasma concentration of the latter drug.</t>
  </si>
  <si>
    <t>The average steady-state (days 11-14) percentage of inhibition of ADP-induced platelet aggregation by clopidogrel with respect to day 1 was 46%.</t>
  </si>
  <si>
    <t>The geometric mean of the bleeding time prolongation factor was about 2 at steady state.</t>
  </si>
  <si>
    <t>The latter results indicate that the pharmacodynamics of clopidogrel were not affected by concomitant theophylline.</t>
  </si>
  <si>
    <t>Title = Diphenhydramine alters the disposition of venlafaxine through inhibition of CYP2D6 activity in humans.</t>
  </si>
  <si>
    <t>Abstract = CYP2D6 is the major enzyme involved in the metabolism of venlafaxine.</t>
  </si>
  <si>
    <t xml:space="preserve">Subjects with a low CYP2D6 activity have increased plasma concentrations of venlafaxine </t>
  </si>
  <si>
    <t>that may predispose them to cardiovascular side effects.</t>
  </si>
  <si>
    <t>In vitro and in vivo studies showed that diphenhydramine, a nonprescription antihistamine, can inhibit CYP2D6 activity.</t>
  </si>
  <si>
    <t>Therefore, the authors investigated in this study a potential drug interaction between diphenhydramine and venlafaxine.</t>
  </si>
  <si>
    <t>Fifteen male volunteers, nine with the extensive metabolizer (EM) and six with the poor metabolizer (PM) phenotype of CYP2D6, received venlafaxine hydrochloride 18.75 mg orally every 12 hours for 48 hours on two occasions (1 week apart): once alone and once during the concomitant administration of diphenhydramine hydrochloride (50 mg every 12 hours).</t>
  </si>
  <si>
    <t>Blood and urine samples were collected for 12 hours under steady-state conditions.</t>
  </si>
  <si>
    <t xml:space="preserve">In EMs, diphenhydramine decreased venlafaxine oral clearance from 104+/-60 L/hr to 43+/-23 L/hr (mean +/- SD; p &amp;lt; 0.05) </t>
  </si>
  <si>
    <t>without any effect on renal clearance (4+/-1 L/hr during venlafaxine alone and 4+/-2 L/hr during venlafaxine plus diphenhydramine).</t>
  </si>
  <si>
    <t>In PMs, coadministration of diphenhydramine did not cause significant changes in oral clearance and partial metabolic clearances of venlafaxine to its various metabolites.</t>
  </si>
  <si>
    <t>Diphenhydramine disposition was only slightly affected by genetically determined low CYP2D6 activity or concomitant administration of venlafaxine.</t>
  </si>
  <si>
    <t>In conclusion, diphenhydramine, at therapeutic doses, inhibits CYP2D6-mediated metabolism of venlafaxine in humans.</t>
  </si>
  <si>
    <t>Clinically significant interactions could be encountered during the concomitant administration of diphenhydramine and other antidepressant or antipsychotic drugs that are substrates of CYP2D6.</t>
  </si>
  <si>
    <t>Title = Lack of pharmacokinetic interaction between moxifloxacin, a novel 8-methoxyfluoroquinolone, and theophylline.</t>
  </si>
  <si>
    <t>Abstract = To investigate the plasma and urinary pharmacokinetics, safety and tolerability of theophylline and moxifloxacin after single and repeated doses of either compound administered alone or concomitantly with the other.</t>
  </si>
  <si>
    <t>This was a randomised, multiple-dose, period-balanced, 3-way crossover study in healthy volunteers.</t>
  </si>
  <si>
    <t>12 nonsmoking healthy volunteers, 21 to 30 years of age were included in this study.</t>
  </si>
  <si>
    <t>The investigational medications, all given orally, were as follows: treatment A, moxifloxacin 200mg alone; treatment B, theophylline 400mg alone; treatment C, theophylline 400mg plus moxifloxacin 200mg.</t>
  </si>
  <si>
    <t>Each drug or combination was given twice daily on days 2 to 4 of the 5-day study period and as single morning doses on days 1 and 5.</t>
  </si>
  <si>
    <t>The study periods were separated by 1-week washout intervals.</t>
  </si>
  <si>
    <t>The plasma and urinary pharmacokinetics of moxifloxacin and theophylline were characterised after the first (morning of day 1) and eighth (morning of day 5) doses.</t>
  </si>
  <si>
    <t>At steady state, the plasma pharmacokinetics of theophylline for treatments B and C proved equivalent in terms of maximum concentration (Css(max)) and bodyweight- and dose-normalised Css(max) lestimated true ratio 96%, 90% confidence interval (CI) 87 to 105%] and also in terms of area under the concentration-time curve from 0 to 12 hours (AUCss(tau)) and normalised AUCss(tau) (ratio 95%, 90% CI 85 to 107%); the median times to Cmax(tmax) were also similar (5.0 and 6.0 hours for treatments B and C, respectively).</t>
  </si>
  <si>
    <t>The plasma pharmacokinetics of moxifloxacin for treatments A and C were equivalent with respect to Css(max) (estimated true ratio 109%, 90% CI 97 to 123%) and AUCss(tau) (ratio 104%, 90% CI 100 to 108%); the median tmax values were also similar (0.5 and 1.0 hour for treatments A and C, respectively).</t>
  </si>
  <si>
    <t>The treatments were well tolerated.</t>
  </si>
  <si>
    <t xml:space="preserve">Moxifloxacin - in contrast to some older quinolones - does not interact pharmacokinetically with theophylline, </t>
  </si>
  <si>
    <t>confirming preclinical results on the absence of cytochrome P450-mediated metabolism.</t>
  </si>
  <si>
    <t>Title = Plasma concentrations of risperidone and 9-hydroxyrisperidone during combined treatment with paroxetine.</t>
  </si>
  <si>
    <t>Abstract = The effects of paroxetine on steady-state plasma concentrations of risperidone and its active metabolite 9-hydroxyrisperidone (9-OH-risperidone) were studied in 10 patients with schizophrenia or schizoaffective disorder.</t>
  </si>
  <si>
    <t>Patients stabilized using risperidone therapy (4-8 mg/d) also received paroxetine (20 mg/d) for 4 weeks.</t>
  </si>
  <si>
    <t xml:space="preserve">During paroxetine administration, mean plasma concentrations of risperidone increased significantly (P &amp;lt; 0.01), </t>
  </si>
  <si>
    <t xml:space="preserve">whereas levels of 9-OH-risperidone decreased slightly </t>
  </si>
  <si>
    <t>but not significantly.</t>
  </si>
  <si>
    <t>After 4 weeks of paroxetine treatment, the sum of the concentrations of risperidone and 9-OH-risperidone (active moiety) increased significantly by 45% (P &amp;lt; 0.05) over baseline.</t>
  </si>
  <si>
    <t>The mean plasma risperidone/9-OH-risperidone ratio was also significantly modified (P &amp;lt; 0.001) during paroxetine treatment.</t>
  </si>
  <si>
    <t>The drug combination was generally well tolerated with the exception of one patient who developed Parkinsonian symptoms in the second week of adjunctive therapy.</t>
  </si>
  <si>
    <t>In this patient total plasma levels of risperidone and its active metabolite increased by 62% during paroxetine co-administration.</t>
  </si>
  <si>
    <t xml:space="preserve">The authors' findings indicate that paroxetine, a potent inhibitor of CYP2D6, may impair the elimination of risperidone, primarily by inhibiting CYP2D6-mediated 9-hydroxylation </t>
  </si>
  <si>
    <t>and to a lesser extent by simultaneously affecting the further metabolism of 9-OH-risperidone or other pathways of risperidone biotransformation.</t>
  </si>
  <si>
    <t>Careful clinical observation and possibly monitoring of plasma risperidone levels may be useful whenever paroxetine is co-administered with risperidone.</t>
  </si>
  <si>
    <t>Title = Pharmacokinetic and pharmacodynamic interactions between diltiazem and methylprednisolone in healthy volunteers.</t>
  </si>
  <si>
    <t>Abstract = The pharmacokinetics and pharmacodynamics after administration of methylprednisolone alone, diltiazem alone, and both drugs jointly were assessed in healthy volunteers.</t>
  </si>
  <si>
    <t>An unblinded, controlled, fixed-sequence, 2-period study was carried out in 5 healthy white men who received a single dose of intravenous methylprednisolone, 0.3 mg/kg, on day 2, followed by diltiazem alone, 180 mg, on days 5, 6, and 7, with joint dosing of both drugs on day 8.</t>
  </si>
  <si>
    <t>Methylprednisolone and diltiazem disposition was assessed from plasma concentrations.</t>
  </si>
  <si>
    <t>Pharmacodynamic factors were assessed by plasma cortisol and T-helper and T-suppressor lymphocytes by means of extended indirect response models.</t>
  </si>
  <si>
    <t xml:space="preserve">The clearance of methylprednisolone was significantly reduced in the presence of diltiazem (25.2 L/h versus 16.8 L/h), </t>
  </si>
  <si>
    <t>resulting in a longer half-life (2.28 hours versus 3.12 hours) and increased area under the plasma concentration-time curve (AUC) (871 ng x h/mL versus 1299 ng x h/mL).</t>
  </si>
  <si>
    <t>The AUC of diltiazem was unchanged in the presence of methylprednisolone.</t>
  </si>
  <si>
    <t>No significant intrinsic pharmacodynamic differences were observed for methylprednisolone versus methylprednisolone-diltiazem.</t>
  </si>
  <si>
    <t>The 50% inhibitory concentration values were 0.446 ng/mL versus 0.780 ng/mL for cortisol, 9.20 ng/mL versus 10.7 ng/mL for T-helper cells, and 18.5 ng/mL versus 20.9 ng/mL for T-suppressor cells (P &amp;gt;.05).</t>
  </si>
  <si>
    <t xml:space="preserve">Greater net suppression, as indicated by the area between the effect curve and suppression ratios, was observed for the methylprednisolone-diltiazem combination versus methylprednisolone alone, </t>
  </si>
  <si>
    <t>which was attributed to reduced elimination of methylprednisolone.</t>
  </si>
  <si>
    <t xml:space="preserve">Controlled-delivery diltiazem, 180 mg, significantly increased methylprednisolone AUC and half-life </t>
  </si>
  <si>
    <t xml:space="preserve">and reduced clearance, </t>
  </si>
  <si>
    <t>lending to greater systemic exposure to the steroid.</t>
  </si>
  <si>
    <t>However, significant differences between 50% inhibitory concentration values for methylprednisolone when given alone and for methylprednisolone in combination with diltiazem were not seen, which implies no change in cortisol or cell-trafficking sensitivity in the presence of diltiazem.</t>
  </si>
  <si>
    <t>Title = An open-label, randomized, three-way crossover trial of the effects of coadministration of rosuvastatin and fenofibrate on the pharmacokinetic properties of rosuvastatin and fenofibric acid in healthy male volunteers.</t>
  </si>
  <si>
    <t>Abstract = Rosuvastatin and fenofibrate are lipid-regulating agents with different modes of action.</t>
  </si>
  <si>
    <t>Patients with dyslipidemia who have not achieved treatment targets with monotherapy may benefit from the combination of these agents.</t>
  </si>
  <si>
    <t>The effect of coadministration of rosuvastatin and fenofibrate on the steady-state pharmacokinetics of rosuvastatin and fenofibric acid (the active metabolite of fenofibrate) was assessed in healthy volunteers.</t>
  </si>
  <si>
    <t>This was an open-label, randomized, 3-way crossover trial consisting of three 7-day treatment periods.</t>
  </si>
  <si>
    <t>Healthy male volunteers received one of the following treatment regimens in each period: rosuvastatin 10 mg orally once daily; fenofibrate 67 mg orally TID; and rosuvastatin + fenofibrate dosed as above.</t>
  </si>
  <si>
    <t>The steady-state pharmacokinetics of rosuvastatin and fenofibric acid, both as substrate and as interacting drug, were investigated on day 7 of dosing.</t>
  </si>
  <si>
    <t>Treatment effects were assessed by construction of 90% CIs around the ratios of the geometric least-square means for rosuvastatin + fenofibrate/rosuvastatin and rosuvastatin + fenofibrate/fenofibrate for the area under the plasma concentration-time curve (AUC) and maximum plasma concentration (derived from analysis of variance of log-transformed parameters).</t>
  </si>
  <si>
    <t>Fourteen healthy male volunteers participated in the study.</t>
  </si>
  <si>
    <t>When rosuvastatin was coadministered with fenofibrate, there were minor increases in the AUC from 0 to 24 hours and maximum concentration (Cmax) of rosuvastatin: the respective geometric least-square means increased by 7% (90% CI, 1.00-1.15) and 21% (90% CI, 1.14-1.28).</t>
  </si>
  <si>
    <t xml:space="preserve">The pharmacokinetic parameters of fenofibric acid were similar when fenofibrate was dosed alone and with rosuvastatin: </t>
  </si>
  <si>
    <t>the geometric least-square means for fenofibric acid AUC from 0 to 8 hours and Cmax decreased by 4% (90% CI, 0.90-1.02) and 9% (90% CI, 0.84-1.00), respectively.</t>
  </si>
  <si>
    <t>The treatments were well tolerated alone and in combination.</t>
  </si>
  <si>
    <t>Coadministration of rosuvastatin and fenofibrate produced minimal changes in rosuvastatin and fenofibric acid exposure.</t>
  </si>
  <si>
    <t xml:space="preserve">Title = Gemfibrozil increases plasma pravastatin concentrations </t>
  </si>
  <si>
    <t>and reduces pravastatin renal clearance.</t>
  </si>
  <si>
    <t>Abstract = Gemfibrozil increases the plasma concentrations of active acid forms of cerivastatin, lovastatin, and simvastatin.</t>
  </si>
  <si>
    <t>Pravastatin pharmacokinetics differs from those of these 3 statins, which are extensively metabolized.</t>
  </si>
  <si>
    <t>Our aim was to study the effects of gemfibrozil on the pharmacokinetics of pravastatin.</t>
  </si>
  <si>
    <t>A randomized, placebo-controlled, 2-phase crossover study was carried out.</t>
  </si>
  <si>
    <t>Ten healthy volunteers took gemfibrozil (1200 mg/d) or placebo for 3 days.</t>
  </si>
  <si>
    <t>On day 3, each subject ingested a single 40-mg dose of pravastatin.</t>
  </si>
  <si>
    <t>The concentrations of pravastatin and gemfibrozil in plasma and the cumulative excretion of pravastatin into urine were measured up to 24 hours.</t>
  </si>
  <si>
    <t xml:space="preserve">During the gemfibrozil phase, the mean total area under the plasma concentration-time curve (AUC) of pravastatin from 0 hours to infinity was 202% (range, 40%-412%) of the corresponding value during the placebo phase (P &amp;lt;.05), </t>
  </si>
  <si>
    <t>but there was no difference in the half-life between the phases.</t>
  </si>
  <si>
    <t xml:space="preserve">The renal clearance of pravastatin was reduced from 25 L/h to 14 L/h by gemfibrozil (P &amp;lt;.0001), </t>
  </si>
  <si>
    <t>but the cumulative excretion of pravastatin into urine did not change significantly.</t>
  </si>
  <si>
    <t xml:space="preserve">The increase in the AUC of pravastatin from 0 to 24 hours correlated significantly </t>
  </si>
  <si>
    <t>with the decrease in the renal clearance of pravastatin (r = 0.72, P =.02).</t>
  </si>
  <si>
    <t>However, the change in renal clearance was only a minor contributor to the increase in pravastatin AUC.</t>
  </si>
  <si>
    <t>Gemfibrozil increases plasma concentrations of pravastatin.</t>
  </si>
  <si>
    <t>This is partly but not solely the result of the reduced renal clearance of pravastatin.</t>
  </si>
  <si>
    <t xml:space="preserve">The increase in pravastatin AUC from 0 hours to infinity by gemfibrozil </t>
  </si>
  <si>
    <t>may represent an interference with a transport protein.</t>
  </si>
  <si>
    <t>Title = Effect of rifampicin on the pharmacokinetics of fluconazole in patients with AIDS.</t>
  </si>
  <si>
    <t>Abstract = To study the effect of rifampicin on the pharmacokinetics of fluconazole and on clinical outcomes of fluconazole treatment in patients with AIDS-related cryptococcal meningitis.</t>
  </si>
  <si>
    <t>Forty Thai patients with AIDS and cryptococcal meningitis, of whom 20 had been receiving oral rifampicin for at least 2 weeks to treat tuberculosis.</t>
  </si>
  <si>
    <t>Patients were treated for cryptococcal meningitis with amphotericin 0.7 mg/kg/day for 14 days followed by fluconazole 400 mg/day, which was reduced to 200 mg/day once culture of cerebrospinal fluid (CSF) became negative.</t>
  </si>
  <si>
    <t>Patients with tuberculosis received oral rifampicin 600 mg/day at night.</t>
  </si>
  <si>
    <t>Blood samples were collected from the first 12 patients in each group and pharmacokinetic parameters for fluconazole were calculated.</t>
  </si>
  <si>
    <t>CSF samples were collected by lumbar puncture and monitored for eradication of Cryptococcus neoformans.</t>
  </si>
  <si>
    <t xml:space="preserve">Concomitant administration of rifampicin with fluconazole resulted in significant changes in the pharmacokinetic parameters of fluconazole, including a 39% increase in elimination rate constant, </t>
  </si>
  <si>
    <t xml:space="preserve">28% shorter elimination half-life, 22% decrease in area under the concentration-time curve, 17% decrease in maximum concentration </t>
  </si>
  <si>
    <t>and 30% increase in clearance (p &amp;lt; 0.05).</t>
  </si>
  <si>
    <t xml:space="preserve">17% decrease in maximum concentration and </t>
  </si>
  <si>
    <t>Different fluconazole regimens did not affect the extent of change in the elimination rate constant.</t>
  </si>
  <si>
    <t xml:space="preserve">Although serum concentrations of fluconazole during the time that patients received rifampicin concomitantly with fluconazole 200 mg/day were generally lower than the minimum inhibitory concentration for C. neoformans, </t>
  </si>
  <si>
    <t>there were no significant differences in clinical outcomes between the two groups to date (p = 0.792).</t>
  </si>
  <si>
    <t>Coadministration of rifampicin with fluconazole caused significant changes in the pharmacokinetic parameters of fluconazole.</t>
  </si>
  <si>
    <t>Long-term monitoring for recurrence rates of cryptococcal meningitis is required to assess the clinical significance of this interaction.</t>
  </si>
  <si>
    <t>Title = Pharmacokinetic and metabolic investigation of topiramate disposition in healthy subjects in the absence and in the presence of enzyme induction by carbamazepine.</t>
  </si>
  <si>
    <t>Abstract = To characterize the metabolic profile of topiramate (TPM) in humans and to assess the influence of enzyme induction by carbamazepine (CBZ) on the pharmacokinetics and metabolic profile of TPM.</t>
  </si>
  <si>
    <t>Twelve healthy subjects received a single oral dose of TPM (200 mg) on two randomized occasions.</t>
  </si>
  <si>
    <t>On one occasion, TPM was administered alone, and on the other, it was given on day 18 of a 24-day treatment with CBZ (maintenance dosage, 600 mg/day).</t>
  </si>
  <si>
    <t>Blood and urine samples were collected for &amp;gt; or = 72 h after dosing.</t>
  </si>
  <si>
    <t>TPM and its metabolites were assayed in plasma and urine by a specific liquid chromatography-mass spectroscopy (LC-MS) method.</t>
  </si>
  <si>
    <t>Mean TPM oral clearance (CL/F) increased from 1.2 L/h (control) to 2.2 L/h after CBZ treatment.</t>
  </si>
  <si>
    <t xml:space="preserve">Mean TPM half-life decreased from 29 h to 19 h. </t>
  </si>
  <si>
    <t>TPM was excreted extensively in urine both under noninduced (56%) and CBZ-induced conditions (40%).</t>
  </si>
  <si>
    <t>2,3-O-Des-isopropylidene-TPM (2,3-diol-TPM) was identified as the most prominent urinary metabolite, with a recovery accounting for 3.2% and 7.9% of the TPM dose under noninduced and induced conditions, respectively.</t>
  </si>
  <si>
    <t>Corresponding recovery values for 10-hydroxy-TPM (10-OH-TPM) were 1.2% and 1.8%, respectively.</t>
  </si>
  <si>
    <t xml:space="preserve">The control AUC(metabolite)/AUC(drug) ratio for 2,3-diol-TPM and 10-OH-TPM were 1.5% and 0.6%, </t>
  </si>
  <si>
    <t>and they increased by threefold and twofold, respectively, after CBZ treatment.</t>
  </si>
  <si>
    <t xml:space="preserve">TPM remains appreciably excreted unchanged in urine (41%) under CBZ-induced conditions, </t>
  </si>
  <si>
    <t>even though TPM CL/F increased by twofold.</t>
  </si>
  <si>
    <t xml:space="preserve">Although 2,3-diol-TPM and 10-OH-TPM were measured in unconjugated form, </t>
  </si>
  <si>
    <t>the significant increases in their AUC and urinary excretion are consistent with the twofold increase in TPM clearance.</t>
  </si>
  <si>
    <t>Title = Effect of omeprazole on the pharmacokinetics of saquinavir-500 mg formulation with ritonavir in healthy male and female volunteers.</t>
  </si>
  <si>
    <t xml:space="preserve">Abstract = Recent studies have described reduced absorption of certain protease inhibitors when administered  </t>
  </si>
  <si>
    <t>with agents known to increase gastric pH.</t>
  </si>
  <si>
    <t>No clinically significant interactions between saquinavir absorption and gastric pH have previously been shown.</t>
  </si>
  <si>
    <t>We evaluated the effect of omeprazole, a proton-pump-inhibitor, on the pharmacokinetics of the recently developed saquinavir-500 mg formulation co-administered with ritonavir.</t>
  </si>
  <si>
    <t>Eighteen healthy subjects (n = 6 women and 12 men) received 1000/100 mg saquinavir/ritonavir twice daily in an open-label study for 15 days.</t>
  </si>
  <si>
    <t>On days 11-15, subjects were administered omeprazole 40 mg daily with the morning dose.</t>
  </si>
  <si>
    <t>Serial plasma samples were collected for 12-h pharmacokinetic profiles of saquinavir and ritonavir on days 10 and 15 and safety analysis on days 1, 4, 10, 15 and 29.</t>
  </si>
  <si>
    <t>The geometric mean and 95% confidence interval (CI), for the area under time-concentration curve (AUC; ng h/ml), trough plasma concentration (C trough; ng/ml) and maximum observed plasma concentration (Cmax; ng/ml) of saquinavir were 20599 (14396-29360) and 37511 (28733-48970); 737 (482-1127) and 1521 (1039-2227); 3227 (2370-4393) and 5611 (4507-7710) on days 10 and 15, respectively, with geometric mean ratios of 1.82, 2.06 and 1.75.</t>
  </si>
  <si>
    <t>No significant changes were observed in saquinavir elimination half life, ritonavir pharmacokinetic parameters or in safety laboratory tests.</t>
  </si>
  <si>
    <t>No unexpected adverse events attributed to study medication were noted.</t>
  </si>
  <si>
    <t>In the presence of omeprazole, total saquinavir plasma exposure is significantly increased (82% increase in AUC).</t>
  </si>
  <si>
    <t>The mechanism of this interaction requires elucidation.</t>
  </si>
  <si>
    <t xml:space="preserve">Despite the significant increase in saquinavir exposure, </t>
  </si>
  <si>
    <t>no short term toxicities were observed.</t>
  </si>
  <si>
    <t>Title = The effects of human CYP2C8 genotype and fluvoxamine on the pharmacokinetics of rosiglitazone in healthy subjects.</t>
  </si>
  <si>
    <t>Abstract = To determine the effect of CYP2C8 genotype and of fluvoxamine on the pharmacokinetics of rosiglitazone.</t>
  </si>
  <si>
    <t>Twenty-three healthy subjects with the following genotypes were included in a two-phase, open-label, cross-over trial: CYP2C8*3/ *3 (n = 3), CYP2C8*1/ *3 (n = 10) and CYP2C8*1/ *1 (n = 10).</t>
  </si>
  <si>
    <t>In Phase A, the subjects were given 4 mg rosiglitazone as a single oral dose.</t>
  </si>
  <si>
    <t>In Phase B, the subjects were treated with multiple oral doses of 50 mg fluvoxamine maleate for 3 days prior to the single oral administration of 4 mg rosiglitazone.</t>
  </si>
  <si>
    <t>Plasma concentrations of rosiglitazone and relative amounts of N-desmethylrosiglitazone were measured in both phases for 24 h after drug administration.</t>
  </si>
  <si>
    <t>The pharmacokinetics of rosiglitazone and N-desmethylrosiglitazone were not significantly different between the CYP2C8 genotypic groups.</t>
  </si>
  <si>
    <t>Fluvoxamine caused a statistically significant (P = 0.0066) increase in the AUC(0-infinity) of rosiglitazone, with a geometric mean ratio of 1.21 [95% confidence interval (CI) 1.06-1.39].</t>
  </si>
  <si>
    <t>The elimination half-life (t(1/2)) was also significantly higher (P = 0.0203) with a geometric mean ratio of 1.38 [95% CI 1.06-1.79].</t>
  </si>
  <si>
    <t>The coadministration of fluvoxamine had no influence on the pharmacokinetics of N-desmethylrosiglitazone.</t>
  </si>
  <si>
    <t>The importance of the CYP2C8*3 mutation in the in vivo metabolism of rosiglitazone could not be confirmed.</t>
  </si>
  <si>
    <t xml:space="preserve">Fluvoxamine increased the AUC(0-infinity) and t(1/2) of rosiglitazone moderately </t>
  </si>
  <si>
    <t>and hence may be a weak inhibitor of CYP2C8.</t>
  </si>
  <si>
    <t>Title = Pharmacokinetic interaction between rifampicin and ritonavir-boosted atazanavir in HIV-infected patients.</t>
  </si>
  <si>
    <t>Abstract = Tuberculosis (TB) is a common opportunistic infection among HIV-infected people, and rifampicin is an important drug for the treatment of TB.</t>
  </si>
  <si>
    <t>However, administration of rifampicin in combination with antiretroviral therapy, particularly protease inhibitors, is difficult because of drug-drug interactions.</t>
  </si>
  <si>
    <t xml:space="preserve">We have performed a prospective study in three HIV-infected patients with TB treated with a rifampicin-containing regimen (rifampicin 600 mg per day) and antiretroviral therapy including only nucleoside reverse transcriptase inhibitors (NRTIs) plus atazanavir 300 mg once a day (qd) and ritonavir 100 mg qd, </t>
  </si>
  <si>
    <t xml:space="preserve">to evaluate whether the inducing effect of rifampicin on the drug-metabolizing enzyme cytochrome P450 (CYP) 3A4 </t>
  </si>
  <si>
    <t>A complete pharmacokinetic evaluation of the steady-state concentrations of atazanavir and ritonavir was performed.</t>
  </si>
  <si>
    <t>In all three cases, more than 50% of the time the atazanavir level was below the minimum recommended trough plasma level (150 ng/mL according to current pharmacokinetic guidelines) to inhibit HIV wild-type replication.</t>
  </si>
  <si>
    <t>These results strongly indicate that the administration of rifampicin with a combination of atazanavir 300 mg qd plus ritonavir 100 mg qd must be avoided because subtherapeutic concentrations of atazanavir are produced.</t>
  </si>
  <si>
    <t>Title = Effect of oral posaconazole on the pharmacokinetics of cyclosporine and tacrolimus.</t>
  </si>
  <si>
    <t>Abstract = To analyze the pharmacokinetic properties of the immunosuppressants cyclosporine and tacrolimus when either is coadministered with oral posaconazole.</t>
  </si>
  <si>
    <t>Two single-center, open-label pharmacokinetic studies of cyclosporine in a multiple-dose design and of tacrolimus in a one-sequence, crossover, single- and multiple-dose design.</t>
  </si>
  <si>
    <t>One clinical investigative center in the United States and one in the United Kingdom.</t>
  </si>
  <si>
    <t>Four adult heart transplant recipients in the cyclosporine study and 36 healthy adult volunteers in the tacrolimus study.</t>
  </si>
  <si>
    <t>In the cyclosporine study, patients who took an established cyclosporine dose 3 times/day for 6 weeks or longer were given posaconazole 200 mg/day for 10 days.</t>
  </si>
  <si>
    <t>In the tacrolimus study, subjects received tacrolimus 0.05 mg/kg/day on days 1 and 14 and posaconazole 400 mg twice/day on days 7-14.</t>
  </si>
  <si>
    <t>In the cyclosporine study, blood samples were collected on day 1 to determine cyclosporine pharmacokinetics and on day 10 to measure the pharmacokinetics of cyclosporine and posaconazole.</t>
  </si>
  <si>
    <t xml:space="preserve">Coadministration of posaconazole increased cyclosporine exposure </t>
  </si>
  <si>
    <t>and necessitated dosage reductions of 14-29% for cyclosporine in three subjects.</t>
  </si>
  <si>
    <t>In the tacrolimus study, blood samples were collected on days 12-14 to assess posaconazole pharmacokinetics and on days 1 and 14 for as long 72 hours after dosing to evaluate tacrolimus pharmacokinetics.</t>
  </si>
  <si>
    <t>Posaconazole increased the maximum blood concentration and the area under the concentration-time curve for tacrolimus by 121% and 358%, respectively, on day 14 compared with day 1 (both p=0.001).</t>
  </si>
  <si>
    <t>In both studies, posaconazole pharmacokinetics were unaffected.</t>
  </si>
  <si>
    <t xml:space="preserve">These findings suggest that the dosage of cyclosporine or tacrolimus should be reduced when posaconazole therapy is started and that plasma levels of the immunosuppressant should be monitored during and at the discontinuation of posaconazole therapy </t>
  </si>
  <si>
    <t>so that dosages are adjusted accordingly.</t>
  </si>
  <si>
    <t>This recommendation is consistent with current standard of care for patients receiving cyclosporine or tacrolimus with concomitant azole antifungal therapy.</t>
  </si>
  <si>
    <t>Title = Interaction study of the combined use of paroxetine and fosamprenavir-ritonavir in healthy subjects.</t>
  </si>
  <si>
    <t>Abstract = Human immunodeficiency virus-infected patients have an increased risk for depression.</t>
  </si>
  <si>
    <t>Despite the high potential for drug-drug interactions, limited data on the combined use of antidepressants and antiretrovirals are available.</t>
  </si>
  <si>
    <t>Theoretically, ritonavir-boosted protease inhibitors may inhibit CYP2D6-mediated metabolism of paroxetine.</t>
  </si>
  <si>
    <t>We wanted to determine the effect of fosamprenavir-ritonavir on paroxetine pharmacokinetics and vice versa and to evaluate the safety of the combination.</t>
  </si>
  <si>
    <t>Group A started with 20 mg paroxetine every day for 10 days; after a wash-out period of 16 days, subjects received paroxetine (20 mg every day) plus fosamprenavir-ritonavir (700/100 mg twice a day) from days 28 to 37.</t>
  </si>
  <si>
    <t>Group B received the regimens in reverse order.</t>
  </si>
  <si>
    <t>On days 10 and 37, pharmacokinetic curves were recorded.</t>
  </si>
  <si>
    <t>Twenty-six healthy subjects (18 females, 8 males) were included.</t>
  </si>
  <si>
    <t>Median (range) age and weight were 44.4 (18.2 to 64.3) years and 68.8 (51.0 to 89.4) kg.</t>
  </si>
  <si>
    <t>Three subjects were excluded (two because of adverse events; one for nonadherence).</t>
  </si>
  <si>
    <t>Addition of fosamprenavir-ritonavir to paroxetine resulted in a significant decrease in paroxetine exposure: the geometric mean ratios (90% confidence intervals) of paroxetine plus fosamprenavir-ritonavir to paroxetine alone were 0.45 (0.41 to 0.49) for the area under the concentration-time curve from 0 to 24 h (AUC(0-24)), 0.49 (0.45 to 0.53) for the maximum concentration of the drug in plasma (C(max)), and 0.75 (0.71 to 0.80) for the apparent elimination half-life (t(1/2)).</t>
  </si>
  <si>
    <t>The free fraction of paroxetine showed a median (interquartile range) increase of 30% (18 to 42%) after the addition of fosamprenavir-ritonavir.</t>
  </si>
  <si>
    <t>The AUC(0-12), C(max), C(min), and t(1/2) of amprenavir and ritonavir were similar to those of historical controls.</t>
  </si>
  <si>
    <t>No serious adverse events occurred.</t>
  </si>
  <si>
    <t>Fosamprenavir-ritonavir reduced total paroxetine exposure by 55%.</t>
  </si>
  <si>
    <t>This is partly explained by protein displacement of paroxetine.</t>
  </si>
  <si>
    <t xml:space="preserve">We think that this interaction is clinically relevant </t>
  </si>
  <si>
    <t>and that titration to a higher dose of paroxetine may be necessary to accomplish the needed antidepressant effect.</t>
  </si>
  <si>
    <t>Title = Rifampicin reduces plasma concentrations of moxifloxacin in patients with tuberculosis.</t>
  </si>
  <si>
    <t>Abstract = The long duration of the current tuberculosis (TB) treatment is demanding and warrants the development of new drugs.</t>
  </si>
  <si>
    <t xml:space="preserve">Moxifloxacin shows promising results </t>
  </si>
  <si>
    <t>and may be combined with rifampicin to shorten the duration of TB treatment.</t>
  </si>
  <si>
    <t>Rifampicin induces the phase II metabolic enzymes that are involved in the biotransformation of moxifloxacin.</t>
  </si>
  <si>
    <t>Therefore, the interaction between rifampicin and moxifloxacin should be investigated.</t>
  </si>
  <si>
    <t>Nineteen Indonesian patients with pulmonary TB who were in the last month of their TB treatment completed a 1-arm, 2-period, fixed-order pharmacokinetic study.</t>
  </si>
  <si>
    <t>In phase 1 of the study, they received 400 mg of moxifloxacin every day for 5 days in addition to 450 mg of rifampicin and 600 mg of isoniazid 3 times per week.</t>
  </si>
  <si>
    <t>In phase 2 of the study, after a 1-month washout period, patients received moxifloxacin for another 5 days (without rifampicin and isoniazid).</t>
  </si>
  <si>
    <t>A 24-h pharmacokinetic curve for moxifloxacin was recorded on the last day of both study periods, and its pharmacokinetic parameters were evaluated for an interaction with rifampicin, using a bioequivalence approach.</t>
  </si>
  <si>
    <t>Coadministration of moxifloxacin with rifampicin and isoniazid resulted in an almost uniform decrease in moxifloxacin exposure (in 18 of 19 patients).</t>
  </si>
  <si>
    <t>The geometric means for the ratio of phase 1 area under the curve to phase 2 area under the curve and for the ratio of phase 1 peak plasma concentration to phase 2 peak plasma concentration were 0.69 (90% confidence interval, 0.65-0.74) and 0.68 (90% confidence interval, 0.64-0.73), respectively.</t>
  </si>
  <si>
    <t>The median time to reach peak plasma concentration for moxifloxacin was prolonged from 1 h to 2.5 h when combined with rifampicin and isoniazid (P=.003).</t>
  </si>
  <si>
    <t xml:space="preserve">Coadministration of moxifloxacin with intermittently administered rifampicin and isoniazid results in reduced moxifloxacin plasma concentrations, </t>
  </si>
  <si>
    <t>which is most likely the result of induced glucuronidation or sulphation by rifampicin.</t>
  </si>
  <si>
    <t>Further studies are warranted to evaluate the impact of the interaction on the outcome of TB treatment.</t>
  </si>
  <si>
    <t>Title = Influence of CYP3A4 inhibition on the steady-state pharmacokinetics of imatinib.</t>
  </si>
  <si>
    <t>Abstract = To evaluate the effects of ritonavir, a potent inhibitor of CYP3A4, on the steady-state pharmacokinetics of imatinib.</t>
  </si>
  <si>
    <t>Imatinib pharmacokinetics were evaluated in cancer patients receiving the drug for at least 2 months, after which ritonavir (600 mg) was administered daily for 3 days.</t>
  </si>
  <si>
    <t>Samples were obtained on the day before ritonavir (day 1) and on the third day (day 4).</t>
  </si>
  <si>
    <t>The in vitro metabolism of imatinib with or without ritonavir and the effect of imatinib on 1-OH-midazolam formation rate, a probe for CYP3A4 activity, were evaluated with human CYP3A4 and pooled liver microsomes.</t>
  </si>
  <si>
    <t>In 11 evaluable patients, the geometric mean (95% confidence interval) area under the curve of imatinib on days 1 and 4 were 42.6 (33.0-54.9) microg.h/mL and 41.2 (32.1-53.1) microg.h/mL, respectively (P = 0.65).</t>
  </si>
  <si>
    <t>A population analysis done in NONMEM with a time-dependent covariate confirmed that ritonavir did not influence the clearance or bioavailability of imatinib.</t>
  </si>
  <si>
    <t>In vitro, imatinib was metabolized to the active metabolite CGP74588 by CYP3A4 and CYP3A5 and, to a lesser extent, by CYP2D6.</t>
  </si>
  <si>
    <t>Ritonavir (1 micromol/L) completely inhibited CYP3A4-mediated metabolism of imatinib to CGP74588 but inhibited metabolism in microsomes by only 50%.</t>
  </si>
  <si>
    <t>Imatinib significantly inhibited CYP3A4 activity in vitro.</t>
  </si>
  <si>
    <t>At steady state, imatinib is insensitive to potent CYP3A4 inhibition and relies on alternate elimination pathways.</t>
  </si>
  <si>
    <t xml:space="preserve">For agents with complex elimination pathways that involve autoinhibition, interaction studies that are done after a single dose </t>
  </si>
  <si>
    <t>may not be applicable when drugs are administered chronically.</t>
  </si>
  <si>
    <t>Title = The effect of paroxetine on the pharmacokinetics, safety, and tolerability of ramosetron in healthy subjects.</t>
  </si>
  <si>
    <t>Abstract = The aim of our study was to investigate the effects of multiple doses of paroxetine on the pharmacokinetics, safety, and tolerability of a single oral 10-microg dose of ramosetron.</t>
  </si>
  <si>
    <t>METHODS This was an open, one-sequence crossover design study.</t>
  </si>
  <si>
    <t>On day 1, healthy male and female subjects were administered a single dose of 10 microg ramosetron.</t>
  </si>
  <si>
    <t>On the morning of day 3, the subjects were administered paroxetine to reach steady state, which consisted of morning doses of 20 mg on days 3-12.</t>
  </si>
  <si>
    <t>The dose on day 11 was administered in combination with a single dose of 10 microg ramosetron.</t>
  </si>
  <si>
    <t>In subjects genotyped as extensive CYP2D6 metabolizers, coadministration of paroxetine with ramosetron resulted in an increase in area under the curve from 0 to infinity (AUC(0-inf)) and the peak concentration (Cmax) of ramosetron by 1.14-fold (90% confidence interval (CI): 1.07-1.22) and by 1.06-fold (90% CI: 1.00-1.11), respectively.</t>
  </si>
  <si>
    <t>It can be concluded that the single-dose pharmacokinetic profile of ramosetron 10 microg is not affected to a clinically relevant degree by paroxetine 20 mg once daily administered for 10 days.</t>
  </si>
  <si>
    <t>Title = Effect of bifendate on the pharmacokinetics of talinolol in healthy subjects.</t>
  </si>
  <si>
    <t xml:space="preserve">Abstract = To evaluate the effect of bifendate on the pharmacokinetics of talinolol, </t>
  </si>
  <si>
    <t>16 unrelated male healthy subjects were selected for this study.</t>
  </si>
  <si>
    <t>After repeated oral administration of placebo or bifendate (three times daily for 14 days), the plasma concentration of talinolol was measured by high-performance liquid chromatography-electrospray mass spectrometry.</t>
  </si>
  <si>
    <t>This study was carried out in a randomized, single-blinded, placebo-controlled, crossover manner.</t>
  </si>
  <si>
    <t>After the treatment of bifendate, the area under the curve (AUC(0-infinity)) was decreased significantly by 11.2% (90% confidence interval (CI), 7.3-12.4%; p = 0.001), and the Cmax value of talinolol was decreased by approximately 9.7% (90% CI, 5.5-11.4%; p = 0.001).</t>
  </si>
  <si>
    <t>The oral clearance of talinolol was increased significantly by 13.1% (90% CI, 8.0-14.4%; p = 0.001).</t>
  </si>
  <si>
    <t>The results suggest that the treatment of bifendate can decrease the plasma concentration of talinolol in healthy subjects.</t>
  </si>
  <si>
    <t>Title = Effect of linagliptin (BI 1356) on the steady-state pharmacokinetics of simvastatin.</t>
  </si>
  <si>
    <t>Abstract = This study was conducted to investigate any potential effect of the dipeptidyl peptidase-4 inhibitor linagliptin (which is being developed to improve glycemic control in patients with Type 2 diabetes) on the pharmacokinetics of simvastatin (a lipid-lowering, HMG-CoA reductase inhibitor).</t>
  </si>
  <si>
    <t>This open-label, multiple-dose study was conducted in 20 healthy male Caucasian subjects.</t>
  </si>
  <si>
    <t>Simvastatin (40 mg/day) was administered alone for 6 days, followed by co-administration with linagliptin (10 mg/ day) for 6 days, followed by simvastatin single administration for a further 8 days.</t>
  </si>
  <si>
    <t>Plasma concentrations of simvastatin and its active metabolite simvastatin beta-hydroxy acid were determined on Day 6 (before co-administration of linagliptin) and Days 12, 16 and 20 (after co-administration of linagliptin).</t>
  </si>
  <si>
    <t>The geometric mean ratio (GMR) (90% confidence interval (CI)) following co-administration of linagliptin with simvastatin (Day 12) compared with administration of simvastatin alone (Day 6) for simvastatin AUC was 134.2% (119.4, 150.7) and for simvastatin acid AUC was 133.3% (118.1, 150.3).</t>
  </si>
  <si>
    <t>The GMR (90% CI) for simvastatin Cmax,ss was 110.0% (89.3, 135.6) and for simvastatin acid Cmax,ss was 120.7% (101.5, 143.6).</t>
  </si>
  <si>
    <t>20 adverse events were reported by 11 subjects.</t>
  </si>
  <si>
    <t>Both simvastatin and linagliptin were well tolerated.</t>
  </si>
  <si>
    <t>Linagliptin-mediated effects on simvastatin exposure are not considered to be clinically relevant in terms of patient tolerability or safety.</t>
  </si>
  <si>
    <t>Therefore, a dose adjustment of linagliptin is not necessary when these two agents are administered together and linagliptin co-administration is not expected to exert a clinically relevant effect on the pharmacokinetics of other CYP3A4 substrates.</t>
  </si>
  <si>
    <t>Title = Assessment of the pharmacokinetic interaction between the novel DPP-4 inhibitor linagliptin and a sulfonylurea, glyburide, in healthy subjects.</t>
  </si>
  <si>
    <t>Abstract = The aim of this study was to investigate the effect of the dipeptidyl peptidase-4 inhibitor linagliptin on the pharmacokinetics of glyburide (a CYP2C9 and CYP3A4 substrate) and vice versa.</t>
  </si>
  <si>
    <t>This randomized, open-label, three-period, two-way crossover study examined the effects of co-administration of multiple oral doses of linagliptin (5 mg/day Ã— 6 days) and single doses of glyburide (1.75 mg/day Ã— 1 day) on the relative bioavailability of either compound in healthy subjects (n = 20, age 18-55 years).</t>
  </si>
  <si>
    <t>Coadministration of glyburide did not alter the steady-state pharmacokinetics of linagliptin.</t>
  </si>
  <si>
    <t>Geometric mean ratios (GMRs) [90% CI] for (linagliptin + glyburide)/linagliptin AUC(Ï„,ss) and C(max,ss) were 101.7% [97.7-105.8%] and 100.8% [89.0-114.3%], respectively.</t>
  </si>
  <si>
    <t xml:space="preserve">For glyburide, there was a slight reduction in exposure of âˆ¼14% when coadministered with linagliptin (GMRs [90% CI] for (glyburide + linagliptin)/glyburide AUC(0-âˆž) </t>
  </si>
  <si>
    <t>and C(max) were 85.7% [79.8-92.1%] and 86.2% [79.6-93.3%], respectively).</t>
  </si>
  <si>
    <t xml:space="preserve">However, this was not seen as clinically relevant due to the absence of a reliable dose-response relationship </t>
  </si>
  <si>
    <t>and the known large pharmacokinetic interindividual variability of glyburide.</t>
  </si>
  <si>
    <t>These results further support the assumption that linagliptin is not a clinically relevant inhibitor of CYP2C9 or CYP3A4 in vivo.</t>
  </si>
  <si>
    <t>Coadministration of linagliptin and glyburide had no clinically relevant effect on the pharmacokinetics of linagliptin or glyburide.</t>
  </si>
  <si>
    <t xml:space="preserve">Both agents were well tolerated </t>
  </si>
  <si>
    <t xml:space="preserve">and can be administered together </t>
  </si>
  <si>
    <t>without the need for dosage adjustments.</t>
  </si>
  <si>
    <t>Title = St John's wort greatly decreases the plasma concentrations of oral S-ketamine.</t>
  </si>
  <si>
    <t>Abstract = Ketamine is an intravenous anaesthetic and analgesic agent but it can also be used orally as an adjuvant in the treatment of chronic pain.</t>
  </si>
  <si>
    <t>This study investigated the effect of the herbal antidepressant St John's wort, an inducer of cytochrome P450 3A4 (CYP3A4), on the pharmacokinetics and pharmacodynamics of oral S-ketamine.</t>
  </si>
  <si>
    <t>In a randomized cross-over study with two phases, 12 healthy subjects were pretreated with oral St John's wort or placebo for 14 days.</t>
  </si>
  <si>
    <t>On day 14, they were given an oral dose of 0.3 mg/kg of S-ketamine.</t>
  </si>
  <si>
    <t xml:space="preserve">Plasma concentrations of ketamine and norketamine were measured for 24 h and pharmacodynamic variables for 12 h. </t>
  </si>
  <si>
    <t>St John's wort decreased the mean area under the plasma concentration-time curve (AUC(0-âˆž)) of ketamine by 58% (P &amp;lt; 0.001) and decreased the peak plasma concentration (C(max)) of ketamine by 66% (P &amp;lt; 0.001) when compared with placebo.</t>
  </si>
  <si>
    <t>Mean C(max) of norketamine (the major metabolite of ketamine) was decreased by 23% (P = 0.002) and mean AUC(0-âˆž) of norketamine by 18% (P &amp;lt; 0.001) by St John's wort.</t>
  </si>
  <si>
    <t>There was a statistically significant linear correlation between the self-reported drug effect and C(max) of ketamine (r = 0.55; P &amp;lt; 0.01).</t>
  </si>
  <si>
    <t>St John's wort greatly decreased the exposure to oral S-ketamine in healthy volunteers.</t>
  </si>
  <si>
    <t xml:space="preserve">Although this decrease was not associated with significant changes in the analgesic or behavioural effects of ketamine in the present study, </t>
  </si>
  <si>
    <t>usual doses of S-ketamine may become ineffective if used concomitantly with St John's wort.</t>
  </si>
  <si>
    <t>Title = Absence of pharmacokinetic interaction between intravenous peramivir and oral oseltamivir or rimantadine in humans.</t>
  </si>
  <si>
    <t>Abstract = Peramivir, an intravenously administered neuraminidase inhibitor, may be used concomitantly with other influenza antivirals.</t>
  </si>
  <si>
    <t>Two studies were conducted to assess the potential for pharmacokinetic interactions of peramivir when coadministered with oseltamivir or rimantadine.</t>
  </si>
  <si>
    <t>Twenty-one healthy subjects were enrolled in each randomized, open-label, crossover study, and they received 1 intravenous dose of peramivir (600 mg), 1 oral dose of oseltamivir (75 mg) or rimantadine (100 mg), or a combination of peramivir with oseltamivir or rimantadine.</t>
  </si>
  <si>
    <t>Assessment of the 90% confidence interval for the geometric mean ratio of peramivir and oseltamivir carboxylate or rimantadine pharmacokinetic parameters showed no effect of oseltamivir or rimantadine on the pharmacokinetics of peramivir and no effect of peramivir on the pharmacokinetics of oseltamivir carboxylate or rimantadine.</t>
  </si>
  <si>
    <t>The drugs were well tolerated.</t>
  </si>
  <si>
    <t>These results suggest no reason to expect an effect of concomitant administration of oseltamivir or rimantadine on the safety profile of peramivir in patients with influenza.</t>
  </si>
  <si>
    <t>Title = Pharmacokinetic drug interaction between gemfibrozil and sitagliptin in healthy Indian male volunteers.</t>
  </si>
  <si>
    <t>Abstract = To study the impact of gemfibrozil co-administration on the pharmacokinetics of sitagliptin in healthy Indian male volunteers.</t>
  </si>
  <si>
    <t>A randomized open label two-period crossover study involving 12 healthy Indian male volunteers was conducted at a single center.</t>
  </si>
  <si>
    <t>In each phase, the volunteers were administered sitagliptin as 100 mg tablets, either alone or co-administered with gemfibrozil as 600 mg tablets twice daily for 3 days.</t>
  </si>
  <si>
    <t>There was a 2-week washout period between phases.</t>
  </si>
  <si>
    <t>The venous blood samples were serially collected at 0-12 h post-dose, and plasma concentrations of the study drugs were estimated by a validated high-performance liquid chromatography-ultraviolet method.</t>
  </si>
  <si>
    <t>Relative to the administration of sitagliptin alone, co-administration with gemfibrozil increased the AUCâ‚€â‚‹â‚â‚‚ (2,167 Â± 82.9 vs. 2,970 Â± 76.4 ng h/ml; p &amp;lt; 0.0001), AUC(0-âˆž) (3,621 Â± 222.5 vs. 5,574 Â± 249.6 ng h/ml; p &amp;lt; 0.0002), C(max) (282.9 Â± 7.7 vs. 344.1 Â± 5.9 ng/ml; p &amp;lt; 0.0001), and t(Â½) (7.4 Â± 0.6 vs. 10 Â± 0.6 h; p = 0.0076) to statistically significant levels.</t>
  </si>
  <si>
    <t>The interindividual differences in the pharmacokinetic parameters of sitagliptin were found to be within acceptable limits (coefficient of variation &amp;lt;20%).</t>
  </si>
  <si>
    <t>No adverse drug events associated with sitagliptin occurred in the subjects during the study period.</t>
  </si>
  <si>
    <t>Although the bioavailability of sitagliptin was increased by 54% when co-administered with gemfibrozil,</t>
  </si>
  <si>
    <t xml:space="preserve"> this interaction may not have any clinical significance as sitagliptin has a wide therapeutic index.</t>
  </si>
  <si>
    <t xml:space="preserve">Hence, in clinical practice, sitagliptin as 100 mg tablets and gemfibrozil as 600 mg tablets may be co-prescribed </t>
  </si>
  <si>
    <t>without much threat of sitagliptin toxicity.</t>
  </si>
  <si>
    <t>However, these results may not hold if the dose of sitagliptin is increased or if is co-prescribed with other antidiabetic drugs and/or cytochrome P450 2C8/human organic anion transporter-3 inhibitors.</t>
  </si>
  <si>
    <t>Further studies are needed to confirm these results in patients.</t>
  </si>
  <si>
    <t xml:space="preserve">Title = Rifampicin has a profound effect on the pharmacokinetics of oral S-ketamine and </t>
  </si>
  <si>
    <t>less on intravenous S-ketamine.</t>
  </si>
  <si>
    <t>Abstract = Low-dose ketamine is currently used in several acute and chronic pain conditions as an analgesic.</t>
  </si>
  <si>
    <t>Ketamine undergoes extensive metabolism and is thus susceptible to drug-drug interactions.</t>
  </si>
  <si>
    <t>We examined the effect rifampicin, a well-known inducer of many cytochrome P450 (CYP) enzymes and transporters, on the pharmacokinetics of intravenous and oral S-ketamine in healthy volunteers.</t>
  </si>
  <si>
    <t>Eleven healthy volunteers were administered in randomized order 600 mg rifampicin or placebo orally for 6 days in a four-session paired cross-over study.</t>
  </si>
  <si>
    <t>On day 6, S-ketamine was administered intravenously (0.1 mg/kg) in the first part of the study and orally (0.3 mg/kg) in the second part.</t>
  </si>
  <si>
    <t>Plasma concentrations of ketamine and norketamine were measured up to 24 hr and behavioural and analgesic effects up to 12 hr.</t>
  </si>
  <si>
    <t>Rifampicin treatment decreased the mean area under the plasma ketamine concentration-time curve extrapolated to infinity (AUC (0-âˆž)) of intravenous and oral S-ketamine by 14% (p = 0.005) and 86% (p &amp;lt; 0.001), respectively.</t>
  </si>
  <si>
    <t xml:space="preserve">Rifampicin decreased greatly the peak plasma concentration of oral S-ketamine by 81% (p &amp;lt; 0.001), </t>
  </si>
  <si>
    <t>but shortened only moderately the elimination half-life of intravenous and oral S-ketamine.</t>
  </si>
  <si>
    <t xml:space="preserve">Rifampicin decreased the ratio of norketamine AUC (0-âˆž) to ketamine AUC (0-âˆž) after intravenous S-ketamine by 66%, (p &amp;lt; 0.001) </t>
  </si>
  <si>
    <t>but increased the ratio by 147% (p &amp;lt; 0.001) after the oral administration of S-ketamine.</t>
  </si>
  <si>
    <t>Rifampicin profoundly reduces the plasma concentrations of ketamine and norketamine after oral administration of S-ketamine, by inducing mainly its first-pass metabolism.</t>
  </si>
  <si>
    <t>Title = Lack of a clinically significant drug-drug interaction in healthy volunteers between the hepatitis C virus protease inhibitor boceprevir and the HIV integrase inhibitor raltegravir.</t>
  </si>
  <si>
    <t>Abstract = Patients coinfected with human immunodeficiency virus (HIV) and hepatitis C virus (HCV) are likely to use both HIV and HCV treatment.</t>
  </si>
  <si>
    <t>Drug-drug interactions have been demonstrated between boceprevir, an HCV protease inhibitor, and frequently prescribed antiretroviral drugs, such as efavirenz and boosted HIV protease inhibitors.</t>
  </si>
  <si>
    <t>Concomitant administration of boceprevir with these drugs should be avoided.</t>
  </si>
  <si>
    <t>This study was designed to investigate the absence of a drug-drug interaction between boceprevir and raltegravir, an HIV integrase inhibitor.</t>
  </si>
  <si>
    <t>This was an open-label, randomized, 2-period, crossover phase 1 trial in 24 healthy volunteers.</t>
  </si>
  <si>
    <t>All subjects were randomly assigned to receive boceprevir 800 mg every 8 hours for 9 days plus a single dose of raltegravir 400 mg on day 10 followed by a washout period and a single dose of raltegravir 400 mg on day 38, or the same medication in reverse order.</t>
  </si>
  <si>
    <t>Blood samples for pharmacokinetics were collected and pharmacokinetic parameters were calculated.</t>
  </si>
  <si>
    <t>The geometric mean (GM) of raltegravir area under the concentration-time curve (AUC)(0-12h) and maximum plasma concentration (C(max)) for raltegravir + boceprevir vs raltegravir alone were 4.27 (95% confidence interval [CI], 3.22-5.66) vs 4.04 (95% CI, 3.09-5.28) mg * hour/L and 1.06 (95% CI, .76-1.49) vs 0.93 (95% CI, .70-1.23) mg/L, respectively.</t>
  </si>
  <si>
    <t>GM ratio estimates of raltegravir AUC(0-12h) and C(max) for raltegravir + boceprevir vs raltegravir alone were 1.04 (90% CI, .88-1.22) and 1.11 (90% CI, .91-1.36), respectively.</t>
  </si>
  <si>
    <t>The GM of boceprevir AUC(0-8h), C(max), and C(8h) were 5.45 (95% CI, 5.11-5.81) mg * hour/L, 1.88 (95% CI, 1.72-2.06) mg/L, and 0.09 (95% CI, .07-.11) mg/L, respectively.</t>
  </si>
  <si>
    <t>These data are comparable to those from historical controls.</t>
  </si>
  <si>
    <t xml:space="preserve">Due to the absence of a clinically significant drug interaction, </t>
  </si>
  <si>
    <t>raltegravir can be recommended for combined HIV/HCV treatment including boceprevir.</t>
  </si>
  <si>
    <t>NCT01288417.</t>
  </si>
  <si>
    <t>Title = Phase I evaluation of the effects of ketoconazole and rifampicin on cediranib pharmacokinetics in patients with solid tumours.</t>
  </si>
  <si>
    <t>Abstract = To investigate any effect of a CYP3A4 inhibitor (ketoconazole) or inducer (rifampicin) on cediranib steady-state pharmacokinetics in patients with advanced solid tumours.</t>
  </si>
  <si>
    <t>In two Phase I, open-label trials, patients received once-daily oral doses of cediranib alone [20 mg (ketoconazole study); 45 mg (rifampicin study)] for 7 days followed by cediranib at the same dose with ketoconazole 400 mg/day for 3 days or once-daily rifampicin 600 mg/day for 7 days, respectively.</t>
  </si>
  <si>
    <t>Patients then continued to receive once-daily cediranib.</t>
  </si>
  <si>
    <t>In the ketoconazole study, 46 patients were dosed; 38 were evaluable for C (ss,max), 36 for AUC(ss).</t>
  </si>
  <si>
    <t>gMean AUC(ss) and C (ss,max) for cediranib 20 mg increased by 21 % (94 % CI 9-35 %) and 26 % (94 % CI 10-43 %), respectively, in the presence of ketoconazole.</t>
  </si>
  <si>
    <t>In the rifampicin study, 64 patients were dosed; 44 were evaluable for C (ss,max) and 41 for AUC(ss).</t>
  </si>
  <si>
    <t>gMean AUC(ss) and C (ss,max) for cediranib 45 mg decreased by 39 % (90 % CI 34-43 %) and 23 % (90 % CI 16-30 %), respectively, in the presence of rifampicin.</t>
  </si>
  <si>
    <t>gMean ratios for AUC(ss) and C (ss,max) were &amp;gt;1 for ketoconazole and &amp;lt;1 for rifampicin and CIs were outside the pre-specified equivalence boundaries, indicating a statistically significant effect.</t>
  </si>
  <si>
    <t>Significant inter-patient variability in cediranib AUC(ss) and C (ss,max) was observed.</t>
  </si>
  <si>
    <t>The safety profile of cediranib was similar to that reported previously.</t>
  </si>
  <si>
    <t>Co-administration of ketoconazole or rifampicin had statistically significant effects on steady-state pharmacokinetics of cediranib in patients with advanced solid tumours.</t>
  </si>
  <si>
    <t>Therefore, caution is advised when administering cediranib with potent enzyme inhibitors or inducers.</t>
  </si>
  <si>
    <t>Title = A phase I study evaluating the effect of everolimus on the pharmacokinetics of midazolam in healthy subjects.</t>
  </si>
  <si>
    <t>Abstract = The selective mammalian target of rapamycin (mTOR) inhibitor everolimus has demonstrated competitive inhibition of cytochrome P450 enzyme (CYP) 3A4 in vitro;</t>
  </si>
  <si>
    <t xml:space="preserve"> however, its influence on CYP3A4 activity in humans is unknown.</t>
  </si>
  <si>
    <t>This study examined the influence of everolimus on the pharmacokinetics of midazolam, a sensitive CYP3A4/5 substrate, and its 1-hydroxy metabolite in 25 healthy male subjects.</t>
  </si>
  <si>
    <t>Compared with administration of oral midazolam 4â€‰mg/day alone, coadministration with everolimus 10â€‰mg/day increased the midazolam maximum plasma concentration (C(max)) by 25% and the area under the plasma concentration-time curve (AUC) by 30%.</t>
  </si>
  <si>
    <t>The C(max) and AUC of 1-hydroxymidazolam increased by 20% and 25%, respectively.</t>
  </si>
  <si>
    <t>Concomitant administration of everolimus with midazolam did not change the midazolam metabolic ratio (i.e., the ratio of 1-hydroxymidazolam AUC to midazolam AUC) or the midazolam or 1-hydroxymidazolam terminal half-lives (geometric mean ratios for midazolamâ€‰+â€‰everolimus vs. midazolam alone of 0.96, 1.03, and 1.06, respectively).</t>
  </si>
  <si>
    <t>These results suggest everolimus may affect the bioavailability,</t>
  </si>
  <si>
    <t xml:space="preserve"> but not the systemic clearance, of orally coadministered CYP3A4 substrate drugs.</t>
  </si>
  <si>
    <t>Title = Pharmacokinetic interaction between etravirine or darunavir/ritonavir and artemether/lumefantrine in healthy volunteers: a two-panel, two-way, two-period, randomized trial.</t>
  </si>
  <si>
    <t xml:space="preserve">Abstract = Etravirine is a substrate and inducer of cytochrome P450 (CYP) 3A </t>
  </si>
  <si>
    <t>and a substrate and inhibitor of CYP2C9 and CYPC2C19.</t>
  </si>
  <si>
    <t>Darunavir/ritonavir is a substrate and inhibitor of CYP3A.</t>
  </si>
  <si>
    <t xml:space="preserve">Artemether and lumefantrine are primarily metabolized by CYP3A; </t>
  </si>
  <si>
    <t>artemether is also metabolized to a lesser extent by CYP2B6, CYP2C9 and CYP2C19.</t>
  </si>
  <si>
    <t>Artemether has an active metabolite, dihydroartemisinin.</t>
  </si>
  <si>
    <t>The objective was to investigate pharmacokinetic interactions between darunavir/ritonavir or etravirine and arthemether/lumefrantrine.</t>
  </si>
  <si>
    <t>This single-centre, randomized, two-way, two-period cross-over study included 33 healthy volunteers.</t>
  </si>
  <si>
    <t>In panel 1, 17 healthy volunteers received two treatments (A and B) in random order, with a washout period of 4 weeks between treatments: treatment A: artemether/lumefantrine 80/480 mg alone, in a 3-day course; treatment B: etravirine 200 mg twice a day (bid) for 21 days with artemether/lumefantrine 80/480 mg from day 8 (a 3-day treatment course).</t>
  </si>
  <si>
    <t>In panel 2, another 16 healthy volunteers received two treatments, similar to those in panel 1 but instead of etravirine, darunavir/ritonavir 600/100 mg bid was given.</t>
  </si>
  <si>
    <t>Overall, 28 of the 33 volunteers completed the study.</t>
  </si>
  <si>
    <t>Co-administration of etravirine reduced the area under the plasma concentration-time curve (AUC) of artemether [by 38%; 90% confidence interval (CI) 0.48-0.80], dihydroartemisinin (by 15%; 90% CI 0.75-0.97) and lumefantrine (by 13%; 90% CI 0.77-0.98) at steady state.</t>
  </si>
  <si>
    <t xml:space="preserve">Co-administration of darunavir/ritonavir reduced the AUC of artemether (by 16%; 90% CI 0.69-1.02) and dihydroartemisinin (by 18%; 90% CI 0.74-0.91) </t>
  </si>
  <si>
    <t>but increased lumefantrine (2.75-fold; 90% CI 2.46-3.08) at steady state.</t>
  </si>
  <si>
    <t>Co-administration of artemether/lumefantrine had no effect on etravirine, darunavir or ritonavir AUC.</t>
  </si>
  <si>
    <t>No drug-related serious adverse events were reported during the study.</t>
  </si>
  <si>
    <t xml:space="preserve">Co-administration of etravirine with artemether/lumefantrine may lower the antimalarial activity of artemether </t>
  </si>
  <si>
    <t>and should therefore be used with caution.</t>
  </si>
  <si>
    <t xml:space="preserve">Darunavir/ritonavir can be co-administered with artemether/lumefantrine </t>
  </si>
  <si>
    <t xml:space="preserve">without dose adjustment </t>
  </si>
  <si>
    <t>but should be used with caution.</t>
  </si>
  <si>
    <t>Title = Metoprolol or propranolol does not alter the kinetics of procainamide.</t>
  </si>
  <si>
    <t>Abstract = Eight healthy volunteers received a single 500 mg intravenous dose of procainamide hydrochloride by 30-min infusion on three occasions in random sequence.</t>
  </si>
  <si>
    <t>The three modes of administration were (a) control, without concurrent drugs; (b) during coadministration of propranolol, 80 mg three times daily; and (c) during coadministration of metoprolol, 100 mg two times daily.</t>
  </si>
  <si>
    <t>Procainamide kinetics were determined from multiple serum concentrations measured by enzyme-multiplied immunoassay (EMIT) during 10 h after each dose.</t>
  </si>
  <si>
    <t>A metaproterenol infusion study verified a high degree of beta-blockade during trials 2 and 3.</t>
  </si>
  <si>
    <t xml:space="preserve">Mean procainamide half-life during the three trials (1.9, 2.2, and 2.3 h, respectively) tended to show prolongation during beta-blocker treatment, </t>
  </si>
  <si>
    <t>but the overall difference was of borderline significance (0.05 less than p less than 0.1).</t>
  </si>
  <si>
    <t>Total procainamide clearance (16.2, 14.1, and 13.7 ml/min/kg) did not differ significantly between the three trials, nor was there a significant change in area under the serum concentration curve for N-acetylprocainamide, the major metabolite.</t>
  </si>
  <si>
    <t>Thus the kinetics of procainamide in healthy persons are not importantly altered by typical therapeutic doses of two beta-adrenergic blockers.</t>
  </si>
  <si>
    <t>Title = Effect of low-dose cimetidine on theophylline metabolism.</t>
  </si>
  <si>
    <t>Abstract = The effect of low doses of cimetidine on theophylline clearance and metabolism was studied.</t>
  </si>
  <si>
    <t>In a randomized, crossover study, 10 healthy men received oxtriphylline alone or with cimetidine.</t>
  </si>
  <si>
    <t>Oxtriphylline 200 mg (equivalent to theophylline 135 mg) was given orally every eight hours for 10 doses.</t>
  </si>
  <si>
    <t>Cimetidine 300 mg was given orally at bedtime for four days, beginning the same day as oxtriphylline treatment.</t>
  </si>
  <si>
    <t>At least 10 days separated study periods.</t>
  </si>
  <si>
    <t>In each study period, blood samples for plasma theophylline determinations were drawn 24 hours before the last dose of oxtriphylline, at the time of the last dose, and periodically up to 32 hours after the last dose.</t>
  </si>
  <si>
    <t>A 24-hour urine collection for quantification of theophylline and metabolite excretion was started at the time of the last oxtriphylline dose.</t>
  </si>
  <si>
    <t>Plasma theophylline clearance decreased significantly by a mean of 12.2% during cimetidine treatment.</t>
  </si>
  <si>
    <t>Area under the curve showed a significant mean increase of 17.4%.</t>
  </si>
  <si>
    <t>Increases in clearance and area under the curve values occurred in 9 of 10 subjects.</t>
  </si>
  <si>
    <t xml:space="preserve">In 6 of 10 subjects who had increases in theophylline trough concentrations, the mean increase was 28.2%; when all 10 subjects were considered, however, the mean increase was 10.3%, </t>
  </si>
  <si>
    <t>which was not significant.</t>
  </si>
  <si>
    <t>No significant differences in the urinary recoveries of theophylline or its metabolites were noted between study periods.</t>
  </si>
  <si>
    <t>Because of the decreases in theophylline clearance produced by low doses of cimetidine in this study,</t>
  </si>
  <si>
    <t xml:space="preserve"> clinicians should monitor for potential theophylline toxicity in patients who receive these drugs concomitantly.</t>
  </si>
  <si>
    <t>Title = Interaction of metoprolol, propranolol and atenolol with concurrent administration of cimetidine.</t>
  </si>
  <si>
    <t>Abstract = Pharmacokinetics of metoprolol, propranolol, and atenolol were investigated in six healthy volunteers following 7 days of oral monotherapy with these drugs, and after 7 days concurrent administration of each of these betareceptor antagonists with cimetidine.</t>
  </si>
  <si>
    <t xml:space="preserve">Application of cimetidine did not lead to any interaction with atenolol, </t>
  </si>
  <si>
    <t>whereas mean peak plasma levels of metoprolol were increased by 70%, and those of propranolol by 95% due to concurrent administration of cimetidine (P less than 0.05).</t>
  </si>
  <si>
    <t>The plasma level time curve (AUC) of the two above-mentioned beta blockers behaved similarly (P less than 0.05).</t>
  </si>
  <si>
    <t xml:space="preserve">Other kinetic parameters of these two drugs were not influenced to a statistically significant extent by cimetidine, </t>
  </si>
  <si>
    <t>despite the tendency for the elimination half-life of metoprolol and propranolol to be prolonged when cimetidine is added.</t>
  </si>
  <si>
    <t>Measurement of exercise-induced tachycardia on the sixth day of administration showed no differences between monotherapy with the beta blockers and combined treatment with each of them together with cimetidine.</t>
  </si>
  <si>
    <t>Apart from one volunteer who complained of anxiety, weakness, and sweating on the sixth day of cimetidine/metoprolol administration, no adverse effects could be observed during the combination therapy with cimetidine and the beta blockers, nor during monotherapy with beta blockers.</t>
  </si>
  <si>
    <t>Title = Interaction between erythromycin and nitrazepam in healthy volunteers.</t>
  </si>
  <si>
    <t>Abstract = Interaction between erythromycin, a strong inhibitor of CYP3A4, and nitrazepam, a long-acting benzodiazepine, was investigated in a double-blind and randomized cross-over study of two phases.</t>
  </si>
  <si>
    <t>Ten healthy volunteers received erythromycin (500 mg x 3) orally or placebo for 6 days.</t>
  </si>
  <si>
    <t>On the fourth day they were given a challenge dose of 5 mg nitrazepam.</t>
  </si>
  <si>
    <t>Plasma samples were collected and psychomotor effects were measured during 42 hr after intake of nitrazepam.</t>
  </si>
  <si>
    <t>There was a statistically significant pharmacokinetic interaction between erythromycin and nitrazepam.</t>
  </si>
  <si>
    <t>Erythromycin increased the area under the nitrazepam concentration-time curve by 25% (P &amp;lt; 0.05) and the peak concentration by 30% (P &amp;lt; 0.05).</t>
  </si>
  <si>
    <t>The concentration peak time of nitrazepam was shortened by over 50% (P &amp;lt; 0.05).</t>
  </si>
  <si>
    <t>The elimination half-lives did not change.</t>
  </si>
  <si>
    <t xml:space="preserve">Accordingly, as far as the metabolism of nitrazepam is concerned, </t>
  </si>
  <si>
    <t>erythromycin does not cause any major changes in the metabolism of nitrazepam.</t>
  </si>
  <si>
    <t>In psychomotor performance only minor differences were seen.</t>
  </si>
  <si>
    <t>It is concluded that the interaction between erythromycin and nitrazepam is of little clinical significance.</t>
  </si>
  <si>
    <t>Title = Effects of verapamil on the pharmacokinetics and metabolism of epirubicin.</t>
  </si>
  <si>
    <t>Abstract = Experimental data suggest that multidrug resistance in cancer may be overcome by using an increased dose of anticancer agent(s) in combination with a resistance-modifying agent (RMA).</t>
  </si>
  <si>
    <t>We studied the pharmacokinetics and metabolism of both epirubicin (EPI) and verapamil (VPL) to explore the possible pharmacokinetic interactions between these two drugs.</t>
  </si>
  <si>
    <t>Ten patients with advanced breast cancer were given EPI (40 mg/m2 in a daily i.v. bolus for 3 consecutive days), and five of them also received VPL (4 x 120 mg/daily p.o. for 4 consecutive days).</t>
  </si>
  <si>
    <t>The data indicated a significant interaction between these two drugs that affected their metabolism.</t>
  </si>
  <si>
    <t>The areas under the concentration-time curves (AUC) obtained for epirubicin glucuronide, epirubicinol glucuronide, and both of the 7-deoxy-aglycones were higher in the EPI + VPL group as compared with the EPI group.</t>
  </si>
  <si>
    <t>The AUC, terminal half-life, mean residence time, volume of distribution at steady state, and plasma clearance of EPI alone as compared with EPI + VPL did not differ significantly.</t>
  </si>
  <si>
    <t xml:space="preserve"> or an increase in the liver blood flow, resulting in an enhanced generation of metabolites with time or in an inhibition of excretion processes.</t>
  </si>
  <si>
    <t xml:space="preserve">These results suggest either an induction of enzymes necessary for drug metabolism </t>
  </si>
  <si>
    <t>Comparisons of the AUC values obtained for EPI and its metabolites after the first, second, and third injections of EPI revealed a cumulative effect for the metabolites that was more pronounced in the EPI + VPL group, being significant (P &amp;lt; 0.05) for epirubicin glucuronide in both treatment groups and for epirubicinol glucuronide in the EPI + VPL group.</t>
  </si>
  <si>
    <t>Maximal concentrations of VPL and nor-VPL reached 705 +/- 473 and 308 +/- 122 ng/ml, respectively, with the steady-state concentrations being 265 +/- 42 ng/ml for VPL and 180 +/- 12 ng/ml for nor-VPL.</t>
  </si>
  <si>
    <t>Title = Inhibition of N-acetylation of procainamide and renal clearance of N-acetylprocainamide by para-aminobenzoic acid in humans.</t>
  </si>
  <si>
    <t>Abstract = Procainamide administration often results in excessively high serum N-acetylprocainamide (NAPA) concentrations and subtherapeutic serum procainamide concentrations.</t>
  </si>
  <si>
    <t>Inhibition of N-acetylation of procainamide may prevent accumulation of excessive NAPA while maintaining therapeutic serum procainamide concentrations.</t>
  </si>
  <si>
    <t>The purpose of this randomized, two-way crossover study was to determine if para-aminobenzoic acid (PABA) inhibits N-acetylation of procainamide in healthy volunteers.</t>
  </si>
  <si>
    <t>Eleven (7 female, 4 male) fast acetylators of caffeine received, in random order, PABA 1.5 g orally every 6 hours for 5 days, with a single intravenous dose of procainamide 750 mg administered over 30 minutes on the third day, or intravenous procainamide alone.</t>
  </si>
  <si>
    <t>Blood samples were collected during a 48-hour period after initiation of the infusion.</t>
  </si>
  <si>
    <t>Urine was collected over a 72-hour period.</t>
  </si>
  <si>
    <t>Serum procainamide and NAPA concentrations were analyzed using fluorescence polarization immunoassay.</t>
  </si>
  <si>
    <t>Urine procainamide and NAPA concentrations were measured with high performance liquid chromatography.</t>
  </si>
  <si>
    <t>PABA did not significantly influence total or renal procainamide clearance, elimination rate constant, AUC0-00, amount of procainamide excreted unchanged in the urine, or volume of distribution.</t>
  </si>
  <si>
    <t xml:space="preserve">However, concomitant PABA administration with procainamide resulted in increases in NAPA AUC0-00 and t1/2 </t>
  </si>
  <si>
    <t>and reductions in NAPA Ke, procainamide acetylation (NAPA formation) clearance, and NAPA renal clearance.</t>
  </si>
  <si>
    <t xml:space="preserve">Although PABA inhibits metabolic conversion of procainamide to NAPA, </t>
  </si>
  <si>
    <t>it also impairs the renal clearance of NAPA (but not procainamide) in healthy subjects.</t>
  </si>
  <si>
    <t>Therefore, PABA may not be useful for optimizing the safety of efficacy of procainamide in patients.</t>
  </si>
  <si>
    <t>Title = Pharmacokinetic interaction of fluconazole and zidovudine in HIV-positive patients.</t>
  </si>
  <si>
    <t>Abstract = To investigate the interaction of fluconazole and zidovudine in HIV-positive non-smoking male patients with AIDS categorized as CDC group IV we studied two groups, each consisting of 10 male, non-smoking, HIV-positive patients with CDC group IV disease, with the patients in the first group additionally suffering from candida esophagitis.</t>
  </si>
  <si>
    <t>In the first group, the pharmacokinetics of 500 mg oral zidovudine were determined both before and after 7 days of treatment with fluconazole 400 mg/d.</t>
  </si>
  <si>
    <t xml:space="preserve"> In the second group, the pharmacokinetics of 200 mg oral fluconazole were determined before and after 14 days of treatment with zidovudine 4 x 250 mg/d.</t>
  </si>
  <si>
    <t xml:space="preserve"> In order to determine the microsomal enzyme activity, the 6-beta-hydroxycortisol/17-hydroxycorticosteroid ratio and antipyrine pharmacokinetic parameters were determined.</t>
  </si>
  <si>
    <t>6-beta-hydroxycortisol was quantitated by RIA.</t>
  </si>
  <si>
    <t>The 17-hydroxycorticosteroids were determined by a colorimetric method.</t>
  </si>
  <si>
    <t>Zidovudine (ZDV) and zidovudine glucuronide (GZDV), and the fluconazole and antipyrine plasma and urine concentrations were measured by HPLC.</t>
  </si>
  <si>
    <t>Administration of fluconazole resulted in a significant increase in the half-life of zidovudine and antipyrine (0.97 +/- 0.17 h prior to vs. 1.11 +/- 0.</t>
  </si>
  <si>
    <t>14 h after fluconazole administration and 11.9 +/- 1.9 h prior to vs. 13.7 +/- 3.0 h after fluconazole, respectively) while the 6-beta-hydroxycortisol excretion decreased significantly (472.3 +/- 80.6 microg/24 h before and 340.6 +/- 82.1 microg/24 h after administration of fluconazole).</t>
  </si>
  <si>
    <t>No changes were found in the GZDV plasma kinetics and the ZDV and GZDV urinary excretion.</t>
  </si>
  <si>
    <t>Treatment with ZDV did not have any impact on the half-life of fluconazole.</t>
  </si>
  <si>
    <t>Administration of zidovudine did, however, result in a significant reduction in antipyrine half-life (11.7 +/- 2.0 h before vs. 9.9 +/- 2.3h after ZDV) a</t>
  </si>
  <si>
    <t>nd a significant increase in 6-beta-hydroxycortisol excretion (438,7 +/- 138.2 microg/24 h before and 684.6 +/- 157.3 microg/24 h after ZDV).</t>
  </si>
  <si>
    <t xml:space="preserve">Since the antipyrine clearance is altered after administration of ZDV, </t>
  </si>
  <si>
    <t>it is assumed that zidovudine induces cytochrome P450 enzymes.</t>
  </si>
  <si>
    <t>This effect, however, does not alter the pharmacokinetics of fluconazole.</t>
  </si>
  <si>
    <t xml:space="preserve">High doses of fluconazole can inhibit the plasma elimination of both antipyrine and zidovudine, </t>
  </si>
  <si>
    <t>but the extent of this inhibitory effect is so small that no clinically relevant accumulation is to be expected.</t>
  </si>
  <si>
    <t>Title = Pharmacokinetic interactions between two human immunodeficiency virus protease inhibitors, ritonavir and saquinavir.</t>
  </si>
  <si>
    <t>Abstract = To assess the pharmacokinetic interaction between ritonavir and saquinavir.</t>
  </si>
  <si>
    <t>Ritonavir and saquinavir were administered in single doses to six groups of healthy volunteers in a two-way (saquinavir alone and ritonavir plus saquinavir for groups I through V) and a three-way (ritonavir alone, saquinavir alone, and ritonavir plus saquinavir for group VI) crossover manner with the following doses: group I, 200 mg saquinavir and 300 mg ritonavir; group II, 200 mg saquinavir and 600 mg ritonavir; group III, 400 mg saquinavir and 300 mg ritonavir; group IV, 400 mg saquinavir and 600 mg ritonavir; group V; 600 mg saquinavir and 200 mg ritonavir; group VI, 600 mg saquinavir and 600 mg ritonavir.</t>
  </si>
  <si>
    <t>Coadministration of ritonavir markedly increased the area under the plasma concentration-time curve (AUC) and peak concentration of saquinavir (&amp;gt; 50-fold and 22-fold, respectively).</t>
  </si>
  <si>
    <t>For a constant ritonavir dose, the pharmacokinetics of saquinavir were relatively proportional to dose.</t>
  </si>
  <si>
    <t>For a constant saquinavir dose, the increase in saquinavir concentration tended to be less than proportional to ritonavir dose.</t>
  </si>
  <si>
    <t>Ritonavir reduced intersubject variability in the saquinavir AUC from 60% to 28%.</t>
  </si>
  <si>
    <t>The in vivo inhibition constant was 0.025 +/- 0.020 micrograms/ml with noncompartmental estimation and 0.0164 +/- 0.0004 micrograms/ml with nonlinear mixed-effects model compartmental analysis.</t>
  </si>
  <si>
    <t>Saquinavir showed no clinically significant effect on the pharmacokinetics of ritonavir (+6.4% in AUC).</t>
  </si>
  <si>
    <t>The regimens were well tolerated.</t>
  </si>
  <si>
    <t>The large effect of ritonavir on the pharmacokinetics of saquinavir is consistent with a large reduction of saquinavir first-pass metabolism and postabsorptive clearance.</t>
  </si>
  <si>
    <t>Given the limited bioavailability of saquinavir given in the hard gelatin capsule formulation, this drug interaction is expected to have implications in the use of protease inhibitors in the management of human immunodeficiency virus infection.</t>
  </si>
  <si>
    <t>Title = Lack of drug-drug interaction between three different non-steroidal anti-inflammatory drugs and omeprazole.</t>
  </si>
  <si>
    <t>Abstract = To study, in three separate investigations, the potential interaction between omeprazole and three different non-steroidal anti-inflammatory drugs (NSAIDs; diclofenac, naproxen and piroxicam) in healthy male and female subjects.</t>
  </si>
  <si>
    <t>Each investigation was an open, randomized, three-way cross-over study, in which the subjects were given omeprazole 20 mg once daily for 1 week, the NSAID in therapeutic daily doses (diclofenac 50 mg bid, naproxen 250 mg bid, or piroxicam 10 mg om), or a combination of omeprazole and each NSAID.</t>
  </si>
  <si>
    <t>The plasma concentrations of the NSAID as well as of omeprazole were determined on the last day of each investigation period.</t>
  </si>
  <si>
    <t>None of the NSAIDs studied had any effect on the plasma concentration versus time curve (AUC) of omeprazole.</t>
  </si>
  <si>
    <t>It was also demonstrated that omeprazole 20 mg daily had no significant influence on the pharmacokinetics of the NSAIDs.</t>
  </si>
  <si>
    <t>The AUC ratio, (NSAID +omeprazole):NSAID alone, was 1.11, 0.99, and 0.99 for diclofenac, naproxen, and piroxicam, respectively.</t>
  </si>
  <si>
    <t xml:space="preserve">Diclofenac, naproxen, and piroxicam can be administered together with omeprazole 20 mg daily </t>
  </si>
  <si>
    <t>without need for dosage alteration.</t>
  </si>
  <si>
    <t>There was no significant change in the bioavailability of theses NSAIDs during omeprazole therapy in this study.</t>
  </si>
  <si>
    <t>Title = Delay of metabolism rate of ciclosporin by simvastatin in 7 Chinese healthy men.</t>
  </si>
  <si>
    <t>Abstract = To study the effects of simvastatin (Sim) on pharmacokinetics of ciclosporin (Cic).</t>
  </si>
  <si>
    <t>Seven healthy young volunteers took Cic 100 mg alone or in combination with Sim 10 mg in a randomized crossover study.</t>
  </si>
  <si>
    <t>The Cic concentrations in blood were determined by specific fluorescence polarization immunoassay.</t>
  </si>
  <si>
    <t>Data were analyzed with 3P87 program.</t>
  </si>
  <si>
    <t>The blood concentration-time curve was fitted to open 2-compartment model, and the pharmacokinetic parameters of Cic alone and Cic + Sim were: Cmax (646 +/- 94) and (698 +/- 340) micrograms.L-1; Tmax (1.12 +/- 0.13) and (1.13 +/- 0.21) h; AUC (2.3 +/- 0.4) and (2.6 +/- 1.2) mg.h.L-1; T1/2 beta (12 +/- 6) and (23 +/- 8) h (P &amp;lt; 0.05).</t>
  </si>
  <si>
    <t>Sim delays the metabolism rate of Cic when they are given simutaneously.</t>
  </si>
  <si>
    <t>Title = Trimethoprim/sulfamethoxazole does not affect the steady-state disposition of indinavir.</t>
  </si>
  <si>
    <t>Abstract = This study evaluates the safety and potential pharmacokinetic interaction between indinavir and trimethoprim/sulfamethoxazole (TMP/SMZ).</t>
  </si>
  <si>
    <t>In a randomized, three-period crossover fashion, 12 healthy adults received 1 week of indinavir sulfate 400 mg orally every 6 hours with placebo, TMP 160 mg/SMZ 800 mg orally every 12 hours with placebo, and indinavir sulfate with TMP/SMZ.</t>
  </si>
  <si>
    <t>Plasma indinavir, SMZ, and TMP concentrations were determined after the last dose of each treatment period.</t>
  </si>
  <si>
    <t xml:space="preserve">Concomitant administration resulted in a 17% decrease in geometric mean trough plasma indinavir concentrations (p = 0.032), </t>
  </si>
  <si>
    <t>an 18% increase in geometric mean AUC0-12 h and Cmax TMP values (p = 0.031 and 0.030, respectively), and a 5% increase in geometric mean AUC0-12 h SMZ values (p = 0.039).</t>
  </si>
  <si>
    <t>None of these effects was considered clinically significant.</t>
  </si>
  <si>
    <t xml:space="preserve">The combination of indinavir sulfate and TMP/SMZ is generally well tolerated, </t>
  </si>
  <si>
    <t>with no clinically significant pharmacokinetic interaction being noted.</t>
  </si>
  <si>
    <t>Title = Pharmacokinetic interaction between ketoconazole and amprenavir after single doses in healthy men.</t>
  </si>
  <si>
    <t>Abstract = To determine the effects of coadministration of amprenavir and ketoconazole on the pharmacokinetics of both drugs, and to assess the utility of the erythromycin breath test (ERMBT) to predict and explain these effects.</t>
  </si>
  <si>
    <t>Open-label, randomized, balanced, single-dose, three-period crossover study.</t>
  </si>
  <si>
    <t>University research center.</t>
  </si>
  <si>
    <t>Twelve healthy men.</t>
  </si>
  <si>
    <t>Subjects received amprenavir 1200 mg, ketoconazole 400 mg, and amprenavir 1200 mg plus ketoconazole 400 mg.</t>
  </si>
  <si>
    <t>Each treatment was separated by 14 days.</t>
  </si>
  <si>
    <t>Serial plasma samples for amprenavir and ketoconazole concentrations were measured by high-performance liquid chromatography.</t>
  </si>
  <si>
    <t xml:space="preserve">Coadministration of the drugs increased amprenavir area under the curve extrapolated to infinity (AUCinfinity) by 31% </t>
  </si>
  <si>
    <t>and reduced its maximum concentration (Cmax) by 16%.</t>
  </si>
  <si>
    <t>Amprenavir increased the AUCinfinity of ketoconazole by 44% and increased the drug's half-life and Cmax by 23% and 19%, respectively.</t>
  </si>
  <si>
    <t>Both agents resulted in substantial inhibition of ERMBT.</t>
  </si>
  <si>
    <t xml:space="preserve">Coadministration of ketoconazole and amprenavir results in a statistically significant increase in AUC for both agents, </t>
  </si>
  <si>
    <t>but the changes are not likely to be clinically important.</t>
  </si>
  <si>
    <t>Title = Do therapeutic doses of acarbose alter the pharmacokinetics of digoxin?</t>
  </si>
  <si>
    <t>Abstract = Acarbose has become an important adjuvant therapy for diabetic patients.</t>
  </si>
  <si>
    <t>Many of these patients are also treated with digoxin for congestive heart failure or chronic atrial fibrillation.</t>
  </si>
  <si>
    <t>To evaluate a possible drug interaction between acarbose and digoxin.</t>
  </si>
  <si>
    <t>An open-label, analyst-blind, randomized, crossover, two-period study was conducted in 11 healthy subjects.</t>
  </si>
  <si>
    <t>In period I, each subject received one single oral dose of 0.75 mg digoxin.</t>
  </si>
  <si>
    <t>In period II, they were given acarbose tablets, 50 mg 3 times a day for 12 days.</t>
  </si>
  <si>
    <t>On day 8, one hour after acarbose administration, a single oral dose of 0.75 mg digoxin was administered.</t>
  </si>
  <si>
    <t>The study periods were separated by a 3 week washout interval.</t>
  </si>
  <si>
    <t>Serum digoxin levels, over time, in the two periods were compared by standard techniques.</t>
  </si>
  <si>
    <t xml:space="preserve">There were no differences in the pharmacokinetic parameters of digoxin in the two periods, </t>
  </si>
  <si>
    <t>apart from a significant increase in the mean maximum serum concentration (Cmax) when digoxin was given with acarbose (5.97 compared to 4.67 g/L, P = 0.02).</t>
  </si>
  <si>
    <t>Simulated steady-state peak levels of digoxin (Cmax,ss) achieved with a daily dose of 0.25 mg digoxin, in the presence and absence of acarbose, were 2.89 and 2.40 g/L respectively (P = 0.05).</t>
  </si>
  <si>
    <t>Simulated steady-state trough (Cmin,ss) and average (Cave,ss) concentrations were similar and within the therapeutic window.</t>
  </si>
  <si>
    <t>There was no significant pharmacokinetic interaction between digoxin and acarbose at current therapeutic doses in the healthy volunteers.</t>
  </si>
  <si>
    <t>This interaction should be further studied with higher doses of acarbose and at steady-state conditions.</t>
  </si>
  <si>
    <t>Title = Lack of pharmacokinetic interactions between argatroban and warfarin.</t>
  </si>
  <si>
    <t>Abstract = The potential for pharmacokinetic interactions between argatroban and warfarin was studied.</t>
  </si>
  <si>
    <t>In a randomized, crossover study, healthy volunteers participated in three treatment periods, each separated by a nine-day washout interval.</t>
  </si>
  <si>
    <t>Drug regimens consisted of a single oral 7.5-mg dose of warfarin, intravenous argatroban infused at a rate of 1.25 micrograms/kg/min for 100 hours, or both.</t>
  </si>
  <si>
    <t xml:space="preserve">Blood samples were collected at intervals up to 104 hours </t>
  </si>
  <si>
    <t>to determine clearance (CL) and the apparent first-order elimination rate constant (kel) for argatroban and the area under the concentration-versus-time curve (AUC) and maximum concentration (Cmax) for R- and S-warfarin.</t>
  </si>
  <si>
    <t>An interaction was defined as a &amp;gt; 25% difference in the magnitude of the pharmacokinetic values between administration of one drug alone and coadministration with the other agent.</t>
  </si>
  <si>
    <t>Twelve adult subjects were enrolled.</t>
  </si>
  <si>
    <t>The mean CL and lel for argatroban administered alone differed by &amp;lt; 7% from the mean values when the two drugs were coadministered.</t>
  </si>
  <si>
    <t>When warfarin was administered alone, the mean Cmax and AUC of R- and S-warfarin differed from the mean values when the two drugs were coadministered by &amp;lt; 10%.</t>
  </si>
  <si>
    <t>Prothrombin time was prolonged comparably when argatroban was administered alone and with warfarin.</t>
  </si>
  <si>
    <t>No deaths or serious adverse events were reported.</t>
  </si>
  <si>
    <t>No significant pharmacokinetic interactions were detected between i.v. argatroban 1.25 micrograms/kg/min and a single 7.5-mg oral dose of warfarin.</t>
  </si>
  <si>
    <t>Argatroban was well tolerated when administered alone or with warfarin.</t>
  </si>
  <si>
    <t>Title = Pharmacokinetic and safety assessments of galantamine and risperidone after the two drugs are administered alone and together.</t>
  </si>
  <si>
    <t xml:space="preserve">Abstract = To explore the steady-state pharmacokinetic profile after coadministration of galantamine and risperidone, </t>
  </si>
  <si>
    <t>an open-label, randomized, single-center, two-way crossover drug-drug interaction study was conducted in 16 healthy elderly subjects, ages 60 years and older.</t>
  </si>
  <si>
    <t xml:space="preserve">The results showed that risperidone, when administered with galantamine, </t>
  </si>
  <si>
    <t>did not change the bioavailability of galantamine at steady state.</t>
  </si>
  <si>
    <t xml:space="preserve">In addition, systemic exposure of risperidone active moiety (risperidone plus 9-hydroxyrisperidone), the most clinically relevant component of risperidone treatment, was not affected by galantamine coadministration, </t>
  </si>
  <si>
    <t xml:space="preserve">while systemic exposure was increased by approximately 10% for risperidone </t>
  </si>
  <si>
    <t>and decreased by about 10% for 9-hydroxyrisperidone (active metabolite of risperidone).</t>
  </si>
  <si>
    <t>Galantamine and risperidone were both safe and well tolerated administered either alone or together.</t>
  </si>
  <si>
    <t>Thus, no dose adjustment for either risperidone orgalantamine is necessary when these two drugs are administered together in the dose range evaluated.</t>
  </si>
  <si>
    <t>Title = Pharmacokinetic-pharmacodynamic analysis of lopinavir-ritonavir in combination with efavirenz and two nucleoside reverse transcriptase inhibitors in extensively pretreated human immunodeficiency virus-infected patients.</t>
  </si>
  <si>
    <t>Abstract = The steady-state pharmacokinetics and pharmacodynamics of two oral doses of lopinavir-ritonavir (lopinavir/r; 400/100 and 533/133 mg) twice daily (BID) when dosed in combination with efavirenz, plus two nucleoside reverse transcriptase inhibitors, were assessed in a phase II, open-label, randomized, parallel arm study in 57 multiple protease inhibitor-experienced but non-nucleoside reverse transcriptase inhibitor-naive human immunodeficiency virus (HIV)-infected subjects.</t>
  </si>
  <si>
    <t>All subjects began dosing of lopinavir/r at 400/100 mg BID; subjects in one arm increased the lopinavir/r dose to 533/133 mg BID on day 14.</t>
  </si>
  <si>
    <t>When codosed with efavirenz, the lopinavir/r 400/100 mg BID regimen resulted in lower lopinavir concentrations in plasma, particularly C(min), than were observed in previous studies of lopinavir/r administered without efavirenz.</t>
  </si>
  <si>
    <t>Increasing the lopinavir/r dose to 533/133 mg increased the lopinavir area under the concentration-time curve over a 12-h dosing interval (AUC(12)), C(predose), and C(min) by 46, 70, and 141%, respectively.</t>
  </si>
  <si>
    <t>The increase in lopinavir C(max) (33%,) did not reach statistical significance.</t>
  </si>
  <si>
    <t>Ritonavir AUC(12), C(max), C(predose), and C(min) values were increased 46 to 63%.</t>
  </si>
  <si>
    <t>The lopinavir predose concentrations achieved with the 533/133-mg BID dose were similar to those observed with lopinavir/r 400/100 mg BID in the absence of efavirenz.</t>
  </si>
  <si>
    <t xml:space="preserve">Results from univariate logistic regression analyses identified lopinavir and efavirenz inhibitory quotient (IQ) parameters, as well as the baseline lopinavir phenotypic susceptibility, as predictors of antiviral response (HIV RNA &amp;lt; 400 copies/ml at week 24); </t>
  </si>
  <si>
    <t>however, no lopinavir or efavirenz concentration parameter was identified as a predictor.</t>
  </si>
  <si>
    <t>Multiple stepwise logistic regressions confirmed the significance of the IQ parameters, as well as other baseline characteristics, in predicting virologic response at 24 weeks in this patient population.</t>
  </si>
  <si>
    <t>Title = Lack of pharmacokinetic interactions between moxonidine and digoxin.</t>
  </si>
  <si>
    <t>Abstract = The potential for pharmacokinetic interactions between moxonidine and digoxin at steady-state was investigated in 15 healthy male volunteers.</t>
  </si>
  <si>
    <t>Multiple oral doses of 0.2mg moxonidine twice daily and 0.2mg digoxin once daily were administered alone and in combination in a randomised 3-period crossover design.</t>
  </si>
  <si>
    <t>The drugs were administered for at least 5 days.</t>
  </si>
  <si>
    <t>The results indicate that neither moxonidine nor digoxin influences the pharmacokinetics of the other drug under steady-state conditions.</t>
  </si>
  <si>
    <t>Title = Lack of pharmacologic interaction between paroxetine and alprazolam at steady state in healthy volunteers.</t>
  </si>
  <si>
    <t>Abstract = This investigation aimed to provide evidence on the lack of pharmacokinetic interaction of paroxetine (20 mg/d) and alprazolam (1 mg/d) in combined therapy.</t>
  </si>
  <si>
    <t>In addition, the central effects of both drugs when administered alone and in combination were assessed to rule out any relevant synergistic depressant central effect.</t>
  </si>
  <si>
    <t>Twenty-five healthy young adult volunteers participated in a double-blind, double-dummy, placebo-controlled, repeated dose (15 days), 4-period crossover study.</t>
  </si>
  <si>
    <t>Each subject received each of 4 treatment sequences (ie, paroxetine-alprazolam placebo, alprazolam-paroxetine placebo, paroxetine-alprazolam, and paroxetine placebo-alprazolam placebo) in randomized order.</t>
  </si>
  <si>
    <t xml:space="preserve">The ratios for area under the curve within a dosing interval and maximum plasma concentration of the paroxetine plus alprazolam sequence to single agent paroxetine were 1.07 (90% confidence interval = 0.99 to 1.16) and 1.05 (90% confidence interval = 0.97 to 1.13), respectively, </t>
  </si>
  <si>
    <t>with no statistically significant differences between the 2 treatments.</t>
  </si>
  <si>
    <t>Similarly, for alprazolam, ratios for the combined to the single treatment sequence were 0.99 (90% confidence interval = 0.93 to 1.05) and 1.00 (90% confidence interval = 0.94 to 1.07) for area under the curve within a dosing interval and maximum plasma concentration, respectively,</t>
  </si>
  <si>
    <t xml:space="preserve"> showing no evidence for interaction.</t>
  </si>
  <si>
    <t>Comparative pharmacodynamics on the combination was assessed using 6 Psychomotor Performance Tests and 5 Visual Analogue Scales focused on mood variables.</t>
  </si>
  <si>
    <t xml:space="preserve">Alprazolam and paroxetine plus alprazolam induced similar and significant performance impairment and sedation after both single and repeated dose administration, </t>
  </si>
  <si>
    <t>being less evident on day 15.</t>
  </si>
  <si>
    <t>After dosing, paroxetine plus alprazolam showed a lower recovery pattern than alprazolam alone, especially on day 15.</t>
  </si>
  <si>
    <t>No treatment sequence showed cumulative effects after repeated dose administration.</t>
  </si>
  <si>
    <t>Psychomotor Performance Tests and Visual Analogue Scales data suggested lack of pharmacodynamic interactions.</t>
  </si>
  <si>
    <t>Accordingly, study results showed no evidence for pharmacologic interactions between paroxetine and alprazolam at steady state.</t>
  </si>
  <si>
    <t>The most commonly reported adverse event was drowsiness, with a higher incidence under both single and combined alprazolam treatments.</t>
  </si>
  <si>
    <t>Title = Effects of berberine on the blood concentration of cyclosporin A in renal transplanted recipients: clinical and pharmacokinetic study.</t>
  </si>
  <si>
    <t>Abstract = To study the effects of berberine (BBR) on the blood concentration and pharmacokinetics of cyclosporin A (CsA) in renal-transplant recipients.</t>
  </si>
  <si>
    <t>In a randomized and controlled clinical trial, 52 renal-transplant recipients were treated with CsA and 0.2 g BBR three times daily for 3 months, while another 52 subjects received CsA without BBR co-administration.</t>
  </si>
  <si>
    <t>Blood trough concentration of CsA and biochemistry indexes for hepatic and renal functions were determined.</t>
  </si>
  <si>
    <t>For the pharmacokinetic study, six renal-transplant recipients were included with a 3-mg/kg dosage of CsA twice daily before and after oral co-administration of 0.2 g BBR three times daily for 12 days.</t>
  </si>
  <si>
    <t>The trough blood concentrations and the ratios of concentration/dose of CsA in the BBR-treated group increased by 88.9% and 98.4%, respectively, compared with those at baseline (P &amp;lt; 0.05).</t>
  </si>
  <si>
    <t>As for the BBR-free group, they rose by 64.5% and 69.4%, respectively, relative to those at baseline (P &amp;lt; 0.01).</t>
  </si>
  <si>
    <t>Nevertheless, the final blood concentrations and the ratios of concentration/dose of CsA in BBR-treated patients were still 29.3% and 27.8%, respectively, higher than those in BBR-free patients (P &amp;lt; 0.05).</t>
  </si>
  <si>
    <t>No significant effects on liver or renal functions were observed under coadministration of BBR.</t>
  </si>
  <si>
    <t>After co-administration of BBR in six patients for 12 days, the mean AUC of CsA was increased by 34.5% (P &amp;lt; 0.05).</t>
  </si>
  <si>
    <t>The mean time taken to reach the peak blood concentration (t(max)) and the mean half-life (t(1/2)) of CsA were increased by 1.7 h and 2.7 h, respectively (P &amp;lt; 0.05).</t>
  </si>
  <si>
    <t>The average percentage increases in the steady-state drug concentration (Css) and minimum blood concentration (Cmin) were 34.5% and 88.3%, respectively (P &amp;lt; 0.05).</t>
  </si>
  <si>
    <t>In addition, the average percentage decrease in CL/F was 40.4% (P &amp;lt; 0.05) and the peak-to-through fluctuation index was significantly reduced (P &amp;lt; 0.01).</t>
  </si>
  <si>
    <t>The BBR can markedly elevate the blood concentration of CsA in renal-transplant recipients in both clinical and pharmacokinetic studies.</t>
  </si>
  <si>
    <t>This combination may allow a reduction of the CsA dosage.</t>
  </si>
  <si>
    <t>The mechanism for this interaction is most likely explained by inhibition of CYP3A4 by BBR in the liver and/or small intestine.</t>
  </si>
  <si>
    <t>Title = Effect of itraconazole on the pharmacokinetics of atenolol.</t>
  </si>
  <si>
    <t>Abstract = Our objective was to evaluate the effect of itraconazole on the pharmacokinetics of atenolol in healthy volunteers.</t>
  </si>
  <si>
    <t>In a randomized cross-over study with two phases, 10 healthy volunteers had 200 mg itraconazole orally or placebo for 2 days b.i.d., and in the morning of day 3, one hour after the last ingestion of itraconazole or placebo, each subject received 50 mg atenolol.</t>
  </si>
  <si>
    <t>The plasma concentrations of atenolol and its excretion into urine were measured up to 33 hr.</t>
  </si>
  <si>
    <t>Blood pressures and heart rate were recorded up to 10 hr.</t>
  </si>
  <si>
    <t>Itraconazole had no statistically significant effect on any of the pharmacokinetic or pharmacodynamic variables of atenolol.</t>
  </si>
  <si>
    <t xml:space="preserve">If anything, itraconazole increased the area under the plasma concentration-time curve (+12%; P = 0.159), peak plasma concentration (+19%; P = 0.165), and amount of atenolol excreted into urine (+13%; P = 0.166) </t>
  </si>
  <si>
    <t>suggesting a slight increase of atenolol bioavailability.</t>
  </si>
  <si>
    <t>It can be concluded that itraconazole does not have a clinically relevant effect on the pharmacokinetics of atenolol.</t>
  </si>
  <si>
    <t>Title = Effects of single and multiple doses of itraconazole on the pharmacokinetics of fexofenadine, a substrate of P-glycoprotein.</t>
  </si>
  <si>
    <t>Abstract = We determined whether or not the extent of drug interaction of fexofenadine by itraconazole is time-dependent.</t>
  </si>
  <si>
    <t>In a randomized two-phase crossover study, itraconazole was administered orally for 6 days, and, on days 1, 3 and 6, fexofenadine was administered simultaneously.</t>
  </si>
  <si>
    <t>On another occasion, fexofenadine was administered alone.</t>
  </si>
  <si>
    <t>Itraconazole increased fexofenadine AUC(0, infinity), and the % change for difference was 178% (95% CI 1235, 3379), 205% (95% CI 1539, 3319) and 169% (95% CI 1128, 2987) on days 1, 3 and 6 of the 6 day treatment, respectively.</t>
  </si>
  <si>
    <t>The extent of drug interaction by itraconazole was not time-dependent.</t>
  </si>
  <si>
    <t>Title = Interaction between buprenorphine and atazanavir or atazanavir/ritonavir.</t>
  </si>
  <si>
    <t>Abstract = Opioid addiction and HIV disease frequently co-occur.</t>
  </si>
  <si>
    <t xml:space="preserve">Adverse drug interactions have been reported between methadone and some HIV medications, </t>
  </si>
  <si>
    <t>but less is known about interactions between buprenorphine, an opioid partial agonist used to treat opioid dependence, and HIV therapeutics.</t>
  </si>
  <si>
    <t>This study examined drug interactions between buprenorphine and the protease inhibitors atazanavir and atazanavir/ritonavir.</t>
  </si>
  <si>
    <t xml:space="preserve">Opioid-dependent, buprenorphine/naloxone-maintained, HIV-negative volunteers (n=10 per protease inhibitor) participated in two 24-h sessions </t>
  </si>
  <si>
    <t>to determine pharmacokinetics of (1) buprenorphine and (2) buprenorphine and atazanavir (400mg daily) or atazanavir/ritonavir (300/100mg daily) following administration for 5 days.</t>
  </si>
  <si>
    <t>Objective opiate withdrawal scale scores and mini-mental state examination were determined prior to and following antiretroviral administration to examine pharmacodynamic effects.</t>
  </si>
  <si>
    <t>Pharmacokinetics of atazanavir and atazanavir/ritonavir were compared in subjects and matched, healthy controls (n=10 per protease inhibitor) to determine effects of buprenorphine.</t>
  </si>
  <si>
    <t>With atazanavir and atazanavir/ritonavir, respectively concentrations of buprenorphine (p&amp;lt;0.001, p&amp;lt;0.001), norbuprenorphine (p=0.026, p=0.006), buprenorphine glucuronide (p=0.002, p&amp;lt;0.001), and norbuprenorphine glucuronide (NS, p=0.037) increased.</t>
  </si>
  <si>
    <t>Buprenorphine treatment did not significantly alter atazanavir or ritonavir concentrations.</t>
  </si>
  <si>
    <t>Three buprenorphine/naloxone-maintained participants reported increased sedation with atazanavir/ritonavir.</t>
  </si>
  <si>
    <t xml:space="preserve">Atazanavir or atazanavir/ritonavir may increase buprenorphine and buprenorphine metabolite concentrations </t>
  </si>
  <si>
    <t>and might require a decreased buprenorphine dose.</t>
  </si>
  <si>
    <t>Title = Effect of rifampicin-based antitubercular therapy on nevirapine plasma concentrations in South African adults with HIV-associated tuberculosis.</t>
  </si>
  <si>
    <t>Abstract = Nevirapine-containing antiretroviral therapy (ART) and rifampicin-based antitubercular therapy are commonly co-administered in Africa, where nevirapine is often the only available non-nucleoside reverse transcriptase inhibitor.</t>
  </si>
  <si>
    <t xml:space="preserve">Rifampicin induces the metabolism of nevirapine, </t>
  </si>
  <si>
    <t>but the extent of the reduction in nevirapine concentrations has varied widely in previous studies.</t>
  </si>
  <si>
    <t>We describe the steady-state pharmacokinetics of nevirapine during and after antitubercular therapy in South African patients.</t>
  </si>
  <si>
    <t>Sixteen patients receiving ART including standard doses of nevirapine were admitted twice for intensive pharmacokinetic sampling: during and after rifampicin-based antitubercular therapy.</t>
  </si>
  <si>
    <t>Nevirapine Cmin was subtherapeutic (&amp;lt;3 mg/L) in six patients during antitubercular therapy (one of whom developed virological failure) and in none afterwards.</t>
  </si>
  <si>
    <t>There was no correlation between rifampicin concentrations and the degree of nevirapine induction assessed by the proportional change in nevirapine concentrations between the two admissions.</t>
  </si>
  <si>
    <t>The ratio of nevirapine AUC(0-12) to the AUC(0-12) of its 12-hydroxy metabolite was significantly lower in the presence of antitubercular therapy, consistent with induced metabolism.</t>
  </si>
  <si>
    <t xml:space="preserve">Nevirapine concentrations were significantly decreased by concomitant rifampicin-based antitubercular therapy </t>
  </si>
  <si>
    <t>and a high proportion of patients had subtherapeutic plasma concentrations.</t>
  </si>
  <si>
    <t>Further study in African patients is required to determine the implications for treatment outcomes.</t>
  </si>
  <si>
    <t>Title = Lack of a pharmacokinetic interaction between a new smoking cessation therapy, varenicline, and digoxin in adult smokers.</t>
  </si>
  <si>
    <t>Abstract = This study investigated the effect of varenicline on the multiple-dose pharmacokinetics of digoxin.</t>
  </si>
  <si>
    <t>Eighteen smokers were randomized to receive digoxin (Lanoxicaps 0.2 mg QD) with varenicline 1 mg BID or placebo for 14 days.</t>
  </si>
  <si>
    <t>Varenicline had no clinically relevant effect on the digoxin steady-state exposure, as evidenced by the 90% confidence intervals for the ratios of AUC(0-24) (87.5-108%) and C(min) (83.8-116%) wholly contained within 80-125%.</t>
  </si>
  <si>
    <t>Digoxin C(max) and T(max) remained unchanged in the presence of varenicline, consistent with no apparent alteration in digoxin bioavailability.</t>
  </si>
  <si>
    <t xml:space="preserve">A minimal 11.3% increase in digoxin renal clearance was noted during varenicline treatment </t>
  </si>
  <si>
    <t>while having no impact on its systemic exposure.</t>
  </si>
  <si>
    <t>Results are supported by mechanistic evidence in Caco-2 cell monolayers that varenicline is neither a P-gp substrate nor an inhibitor of P-gp-mediated efflux of digoxin.</t>
  </si>
  <si>
    <t>Co-administration of varenicline and digoxin was well tolerated.</t>
  </si>
  <si>
    <t xml:space="preserve">The results suggest that digoxin can be safely administered with varenicline </t>
  </si>
  <si>
    <t>without the need for dose adjustment.</t>
  </si>
  <si>
    <t>Title = Pharmacokinetics and safety of ambrisentan in combination with sildenafil in healthy volunteers.</t>
  </si>
  <si>
    <t>Abstract = The pharmacokinetic interaction between sildenafil, a phosphodiesterase type 5 (PDE-5) inhibitor, and ambrisentan, an ET(A)-selective, propanoic acid-based endothelin receptor antagonist (ERA), was studied in a 2-period crossover study in 19 healthy volunteers, with ambrisentan exposure (AUC(0-infinity)) and maximum plasma concentration (C(max)) determined over 24 hours for a 10-mg dose of ambrisentan alone and again after 7 days of sildenafil 20 mg 3 times daily.</t>
  </si>
  <si>
    <t>The AUC(0-infinity) and C(max) for sildenafil and N-desmethyl sildenafil (active metabolite) were determined over 24 hours for a 20-mg dose of sildenafil alone and again after 7 days of dosing with ambrisentan 10 mg once daily.</t>
  </si>
  <si>
    <t>There was no clinically relevant pharmacokinetic interaction between ambrisentan and sildenafil or N-desmethyl sildenafil.</t>
  </si>
  <si>
    <t>N-desmethyl sildenafil was unaltered.</t>
  </si>
  <si>
    <t>Dose adjustment of either drug is not necessary compared with administration alone.</t>
  </si>
  <si>
    <t>Title = Minimal effects of ritonavir and efavirenz on the pharmacokinetics of raltegravir.</t>
  </si>
  <si>
    <t>Abstract = Raltegravir is a novel human immunodeficiency virus type 1 (HIV-1) integrase strand transfer inhibitor with potent in vitro activity against HIV-1 (95% inhibitory concentration = 31 nM in 50% human serum).</t>
  </si>
  <si>
    <t>The possible effects of ritonavir and efavirenz on raltegravir pharmacokinetics were separately examined.</t>
  </si>
  <si>
    <t>Two clinical studies of healthy subjects were conducted: for ritonavir plus raltegravir, period 1, 400 mg raltegravir; period 2, 100 mg ritonavir every 12 h for 16 days with 400 mg raltegravir on day 14; for efavirenz plus raltegravir, period 1, 400 mg raltegravir; period 2, 600 mg efavirenz once daily for 14 days with 400 mg raltegravir on day 12.</t>
  </si>
  <si>
    <t>In the presence of efavirenz, raltegravir pharmacokinetics were moderately to weakly reduced: C(12 h) GMR (90% CI) was 0.79 (0.49, 1.28); AUC(0-infinity) was 0.64 (0.52, 0.80); and C(max) was 0.64 (0.41, 0.98).</t>
  </si>
  <si>
    <t>There were no substantial differences in the time to maximum concentration of drug in plasma or the half-life.</t>
  </si>
  <si>
    <t>Plasma concentrations of raltegravir were not substantially affected by ritonavir.</t>
  </si>
  <si>
    <t xml:space="preserve">Though plasma concentrations of raltegravir were moderately to weakly reduced by efavirenz, </t>
  </si>
  <si>
    <t>the degree of this reduction was not clinically meaningful.</t>
  </si>
  <si>
    <t>No dose adjustment is required for raltegravir with coadministration with ritonavir or efavirenz.</t>
  </si>
  <si>
    <t>Title = Effect of repeated dose of erythromycin on the pharmacokinetics of roflumilast and roflumilast N-oxide.</t>
  </si>
  <si>
    <t>Abstract = To investigate the effects of steady state erythromycin on the pharmacokinetics of roflumilast and its pharmacodynamically active metabolite roflumilast N-oxide in healthy subjects.</t>
  </si>
  <si>
    <t>Both roflumilast and roflumilast N-oxide have similar intrinsic PDE4 inhibitory activity;</t>
  </si>
  <si>
    <t xml:space="preserve"> the total PDE4 inhibition (tPDE4i) in humans is likely due to the combined effect of roflumilast and roflumilast N-oxide.</t>
  </si>
  <si>
    <t>Subjects (n = 16) received single oral roflumilast 500 microg once daily (Days 1 and 15), and repeated oral erythromycin 500 mg three times daily (Days 9 - 21).</t>
  </si>
  <si>
    <t>Percent ratios of Test/Reference (Reference: roflumilast alone; Test: roflumilast and steady-state erythromycin) were calculated for the geometric means and their 90% confidence intervals for systemic exposure (AUC), maximum concentration (Cmax) (roflumilast and roflumilast N-oxide), and apparent clearance of roflumilast.</t>
  </si>
  <si>
    <t>After co-administration of erythromycin and roflumilast, the mean AUC and Cmax of roflumilast increased by 70% and 40%, respectively.</t>
  </si>
  <si>
    <t>The mean apparent clearance of roflumilast decreased from 8.2 l/h (Reference) to 4.8 l/h (Test).</t>
  </si>
  <si>
    <t xml:space="preserve">Steady-state erythromycin did not alter the mean AUC of roflumilast N-oxide, </t>
  </si>
  <si>
    <t>however, the mean Cmax decreased by 34%.</t>
  </si>
  <si>
    <t>The AUCroflumilast N-oxide/AUCroflumilast ratio decreased from 10.6 (Reference) to 6.4 (Test).</t>
  </si>
  <si>
    <t>Co-administration of erythromycin and roflumilast did not influence the integrated total exposure to roflumilast and roflumilast N-oxide, i.e. mean tPDE4i.</t>
  </si>
  <si>
    <t>No clinically relevant adverse events were observed during the study.</t>
  </si>
  <si>
    <t>Co-administration of erythromycin (a moderate CYP3A4 inhibitor) and roflumilast does not require dose adjustment of roflumilast.</t>
  </si>
  <si>
    <t>Title = Effect of steady-state enoxacin on single-dose pharmacokinetics of roflumilast and roflumilast N-oxide.</t>
  </si>
  <si>
    <t>Abstract = Roflumilast is an oral phosphodiesterase 4 (PDE4) inhibitor for the treatment of chronic obstructive pulmonary disease (COPD).</t>
  </si>
  <si>
    <t>It is metabolized by CYP1A2 and CYP3A4 to its primary metabolite, roflumilast N-oxide, through which &amp;gt;90% total PDE4 inhibitory activity (tPDE4i) is mediated.</t>
  </si>
  <si>
    <t>Fluoroquinolones, of which enoxacin is the most potent CYP1A2 inhibitor, are used to treat COPD exacerbations.</t>
  </si>
  <si>
    <t>This phase I, open, nonrandomized, fixed-sequence, 2-period study evaluated the effects of steady-state enoxacin on the single-dose pharmacokinetics of roflumilast and roflumilast N-oxide.</t>
  </si>
  <si>
    <t>Twenty healthy participants received roflumilast, 500 Âµg once daily, on days 1 and 12, and enoxacin, 400 mg twice daily, on days 7 to 18.</t>
  </si>
  <si>
    <t>Pharmacokinetic profiles were obtained for days 1 to 6 and 12 to 19.</t>
  </si>
  <si>
    <t>The safety and tolerability of all treatments were also assessed.</t>
  </si>
  <si>
    <t xml:space="preserve">In 19 evaluable participants, coadministration led to 56% higher mean systemic exposure, 20% higher mean peak concentrations, </t>
  </si>
  <si>
    <t>and 36% lower mean apparent oral clearance compared with roflumilast alone.</t>
  </si>
  <si>
    <t xml:space="preserve">For roflumilast N-oxide, 23% higher mean systemic exposure </t>
  </si>
  <si>
    <t>and 14% lower mean peak concentrations were seen after coadministration.</t>
  </si>
  <si>
    <t>Roflumilast was well tolerated both alone and in combination with enoxacin.</t>
  </si>
  <si>
    <t>A weak interaction was shown between roflumilast and enoxacin, as mean tPDE4i increased by 25%,</t>
  </si>
  <si>
    <t xml:space="preserve"> but is unlikely to have clinical relevance.</t>
  </si>
  <si>
    <t>Title = Dose-related reduction in bupropion plasma concentrations by ritonavir.</t>
  </si>
  <si>
    <t>Abstract = The effect of repeat oral doses of ritonavir, at high (600 mg twice daily) and low (100 mg twice daily) doses, on the pharmacokinetics of a single dose of bupropion was evaluated in healthy volunteers.</t>
  </si>
  <si>
    <t>Subjects received a single dose of 150 mg of bupropion on day 1 and twice-daily ritonavir from day 8 through day 30.</t>
  </si>
  <si>
    <t xml:space="preserve">Ritonavir was up-titrated from 300 mg twice daily to 600 mg twice daily in the high-dose ritonavir study, </t>
  </si>
  <si>
    <t>whereas subjects remained on 100 mg twice-daily ritonavir in low-dose ritonavir study.</t>
  </si>
  <si>
    <t>Subjects received a second single dose of bupropion on day 24.</t>
  </si>
  <si>
    <t>Serial blood samples were obtained to evaluate the pharmacokinetics of bupropion and its metabolites on days 1 and 24.</t>
  </si>
  <si>
    <t>Steady-state ritonavir led to a decrease of area under the curve and maximum plasma concentration of bupropion by 62% to 67% in the high-dose study and by 21% to 22% in the low-dose study, indicating a drug interaction of statistical and clinical significance, particularly at high doses of ritonavir.</t>
  </si>
  <si>
    <t>These studies demonstrate that the reduction of bupropion exposure by ritonavir is dose-related.</t>
  </si>
  <si>
    <t>Dosage adjustment of bupropion may be needed when administered with ritonavir.</t>
  </si>
  <si>
    <t>However, the maximum recommended daily dose of bupropion should not be exceeded.</t>
  </si>
  <si>
    <t>Title = Effect of medication on microvascular vasodilatation in patients with systemic lupus erythematosus.</t>
  </si>
  <si>
    <t>Abstract = The aim of this study was to investigate the microvascular responses in the skin, to local heat, iontophoretically administered acetylcholine and to sodium nitroprusside in relation to cardiovascular damage in patients with systemic lupus erythematosus (SLE) and matched controls.</t>
  </si>
  <si>
    <t>We also wanted to examine if the ongoing medication in SLE patients influenced this vascular response.</t>
  </si>
  <si>
    <t>We investigated 30 women with SLE and compared them with 20 age and sex-matched controls.</t>
  </si>
  <si>
    <t>The cutaneous blood flow response to local heat (+44Â°C), iontophoretically administered endothelium-dependent (acetylcholine), as well as independent (sodium nitroprusside) vasodilatation, was measured by laser Doppler flowmetry.</t>
  </si>
  <si>
    <t>Clinical data and medication were retrieved from the clinical database and patient records.</t>
  </si>
  <si>
    <t>However, patients on antimalarial drugs (hydroxychloroquine n = 8 and chloroquine diphosphate n = 3) responded more strongly to sodium nitroprusside (endothelium-independent vasodilatation) compared with those</t>
  </si>
  <si>
    <t xml:space="preserve"> without antimalarial drugs (p &amp;lt; 0.01).</t>
  </si>
  <si>
    <t>The response to acetylcholine was higher among patients on warfarin compared with those without (p &amp;lt; 0.05),</t>
  </si>
  <si>
    <t xml:space="preserve"> whereas glucocorticoid use (â‰¥5 mg daily) was associated with reduced response to acetylcholine (p &amp;lt; 0.05).</t>
  </si>
  <si>
    <t>Smokers in general tended to have a lower response to acetylcholine (p = 0.064).</t>
  </si>
  <si>
    <t>Smoking SLE patients versus non-smoking SLE patients had a significantly lower response to acetylcholine (p = 0.01).</t>
  </si>
  <si>
    <t xml:space="preserve">Medication with antimalarial drugs-enhanced endothelium-independent vasodilatation, </t>
  </si>
  <si>
    <t xml:space="preserve">while glucocorticoid use was associated with reduction </t>
  </si>
  <si>
    <t>and warfarin-treatment with enhancement of endothelium-dependent vasodilatation.</t>
  </si>
  <si>
    <t>Therefore, despite there is no difference in microvascular endothelium-dependent vasodilatation</t>
  </si>
  <si>
    <t>, other factors such as medication and smoking may affect vasodilatation in SLE patients.</t>
  </si>
  <si>
    <t xml:space="preserve">Title = Valproate reduces the glucuronidation of asenapine </t>
  </si>
  <si>
    <t>without affecting asenapine plasma concentrations.</t>
  </si>
  <si>
    <t>Abstract = Asenapine is indicated for treatment of schizophrenia in the United States and acute treatment of manic or mixed episodes, as monotherapy (United States and European Union) or adjunct therapy (United States only), associated with bipolar I disorder.</t>
  </si>
  <si>
    <t>It is extensively metabolized; the 2 main metabolites are asenapine N-glucuronide and N-desmethyl-asenapine.</t>
  </si>
  <si>
    <t>The authors investigated the pharmacokinetic interactions between asenapine and valproate in an open-label, randomized, 2-way crossover study.</t>
  </si>
  <si>
    <t>Twenty-four healthy male volunteers received sublingual doses of asenapine 5 mg alone or under steady-state valproate (500 mg bid for 9 days).</t>
  </si>
  <si>
    <t>Blood samples collected until 72 hours postdosing were analyzed for asenapine, N-desmethyl-asenapine, and asenapine N-glucuronide.</t>
  </si>
  <si>
    <t>Coadministration of valproate did not affect asenapine AUC(0-âˆž) and C(max) (confidence intervals for the ratios of asenapine AUC(0-âˆž) and C(max) were contained within the predefined 0.80-1.25 acceptance range).</t>
  </si>
  <si>
    <t xml:space="preserve">Low-dose valproate, although almost completely inhibiting glucuronidation of asenapine, </t>
  </si>
  <si>
    <t>did not affect the pharmacokinetics of asenapine itself, the entity primarily responsible for the pharmacologic effects of the drug.</t>
  </si>
  <si>
    <t>Title = Lack of effect of brivanib on the pharmacokinetics of midazolam, a CYP3A4 substrate, administered intravenously and orally in healthy participants.</t>
  </si>
  <si>
    <t>Abstract = Brivanib alaninate is the orally available prodrug of brivanib, a dual inhibitor of fibroblast growth factor and vascular endothelial growth factor signaling pathways that is under therapeutic investigation for various malignancies.</t>
  </si>
  <si>
    <t xml:space="preserve">Brivanib alaninate inhibits CYP3A4 in vitro, </t>
  </si>
  <si>
    <t>and thus there is potential for drug-drug interaction with CYP3A4 substrates, such as midazolam.</t>
  </si>
  <si>
    <t>The present study evaluated pharmacokinetic parameters and safety/tolerability upon coadministration of brivanib alaninate and midazolam.</t>
  </si>
  <si>
    <t>Healthy participants received intravenous (IV) or oral midazolam with and without oral brivanib alaninate.</t>
  </si>
  <si>
    <t>Blood samples for pharmacokinetic analysis were collected up to 12 hours after midazolam and up to 48 hours after brivanib alaninate.</t>
  </si>
  <si>
    <t>Twenty-four participants were administered study drugs; 21 completed the trial.</t>
  </si>
  <si>
    <t>No clinically relevant effect of brivanib alaninate on the overall exposure to midazolam following IV or oral administration was observed.</t>
  </si>
  <si>
    <t>Orally administered brivanib alaninate was generally well tolerated in the presence of IV or oral midazolam.</t>
  </si>
  <si>
    <t xml:space="preserve">The lack of a pharmacokinetic interaction between brivanib and midazolam indicates that brivanib alaninate does not influence either intestinal or hepatic CYP3A4 </t>
  </si>
  <si>
    <t>and confirms that brivanib alaninate may be safely coadministered with midazolam and other CYP3A4 substrates.</t>
  </si>
  <si>
    <t xml:space="preserve">Title = CYP2C8 </t>
  </si>
  <si>
    <t>but not CYP3A4 is important in the pharmacokinetics of montelukast.</t>
  </si>
  <si>
    <t>Abstract = According to product information, montelukast is extensively metabolized by CYP3A4 and CYP2C9.</t>
  </si>
  <si>
    <t>However, CYP2C8 was also recently found to be involved.</t>
  </si>
  <si>
    <t>Our aim was to study the effects of selective CYP2C8 and CYP3A4 inhibitors on the pharmacokinetics of montelukast.</t>
  </si>
  <si>
    <t>In a randomized crossover study, 11 healthy subjects ingested gemfibrozil 600 mg, itraconazole 100 mg (first dose 200 mg) or both, or placebo twice daily for 5 days, and on day 3, 10 mg montelukast.</t>
  </si>
  <si>
    <t xml:space="preserve">Gemfibrozil impaired the formation of the montelukast primary metabolite M6, reduced the AUC and C(max) of the secondary (major) metabolite M4 by more than 90% (P &amp;lt; 0.05) </t>
  </si>
  <si>
    <t>and increased those of M5a and M5b (P &amp;lt; 0.05).</t>
  </si>
  <si>
    <t xml:space="preserve">The CYP3A4 inhibitor itraconazole had no significant effect on the pharmacokinetic variables of montelukast or its M6 and M4 metabolites, </t>
  </si>
  <si>
    <t>but markedly reduced the AUC and C(max) of M5a and M5b (P &amp;lt; 0.05).</t>
  </si>
  <si>
    <t>The effects of the gemfibrozil-itraconazole combination on the pharmacokinetics of montelukast did not differ from those of gemfibrozil alone.</t>
  </si>
  <si>
    <t>CYP2C8 is the dominant enzyme in the biotransformation of montelukast in humans, accounting for about 80% of its metabolism.</t>
  </si>
  <si>
    <t xml:space="preserve">CYP3A4 only mediates the formation of the minor metabolite M5a/b, </t>
  </si>
  <si>
    <t>and is not important in the elimination of montelukast.</t>
  </si>
  <si>
    <t>Montelukast may serve as a safe and useful CYP2C8 probe drug.</t>
  </si>
  <si>
    <t>Title = Effect of telaprevir on the pharmacokinetics of midazolam and digoxin.</t>
  </si>
  <si>
    <t>Abstract = In this open-label study, 24 healthy volunteers received a single intravenous (IV) dose of 0.5 mg of midazolam on day 1 and a single oral dose each of 2 mg of midazolam and 0.5 mg of digoxin on day 3.</t>
  </si>
  <si>
    <t>Telaprevir 750 mg every 8 hours was administered from day 8 through day 23, along with a single IV dose of 0.5 mg of midazolam on day 17 and single oral doses of 2 mg of midazolam and 0.5 mg of digoxin on day 19.</t>
  </si>
  <si>
    <t>Midazolam, 1'-hydroxymidazolam, digoxin, and telaprevir concentrations in plasma and digoxin concentrations in urine were measured and pharmacokinetic parameters calculated.</t>
  </si>
  <si>
    <t>On comparing administration with versus without telaprevir, the geometric least squares mean ratios (with 90% confidence limits) for IV midazolam were 1.02 (0.80, 1.31) for maximum observed concentrations (C(max)) and 3.40 (3.04, 3.79) for area under the curve from 0 to 24 hours (AUC(0-24h)); for oral midazolam 2.86 (2.52, 3.25) for C(max) and 8.96 (7.75, 10.35) for AUC(0-24h); and for oral digoxin 1.50 (1.36, 1.65) for C(max) and 1.85 (1.70, 2.00) for area under the curve from 0 to infinity (AUC(0-âˆž)).</t>
  </si>
  <si>
    <t>Coadministration of telaprevir with oral midazolam resulted in approximately 3-fold decrease in the mean AUC(0-âˆž) of 1'-hydroxymidazolam.</t>
  </si>
  <si>
    <t>The renal clearance of digoxin was similar with or without telaprevir.</t>
  </si>
  <si>
    <t>Results show that telaprevir is an inhibitor of CYP3A and P-glycoprotein.</t>
  </si>
  <si>
    <t>Title = The pharmacokinetics of darexaban are not affected to a clinically relevant degree by rifampicin, a strong inducer of P-glycoprotein and CYP3A4.</t>
  </si>
  <si>
    <t>Abstract = We investigated the effects of rifampicin on the pharmacokinetics (PK) of the direct clotting factor Xa inhibitor darexaban (YM150) and its main active metabolite, darexaban glucuronide (YM-222714), which almost entirely determines the antithrombotic effect.</t>
  </si>
  <si>
    <t>In this open-label, single-sequence study, 26 healthy men received one dose of darexaban 60 mg on day 1 and oral rifampicin 600 mg once daily on days 4-14.</t>
  </si>
  <si>
    <t>On day 11, a second dose of darexaban 60 mg was given with rifampicin.</t>
  </si>
  <si>
    <t>Blood and urine were collected after study drug administration on days 1-14.</t>
  </si>
  <si>
    <t>Limits for statistical significance of 90% confidence intervals for AUC and C(max) ratios were predefined as 80-125%.</t>
  </si>
  <si>
    <t>Darexaban glucuronide plasma exposure was not affected by rifampicin;</t>
  </si>
  <si>
    <t xml:space="preserve"> the geometric mean ratio (90% confidence interval) of AUC(last) with/without rifampicin was 1.08 (1.00, 1.16).</t>
  </si>
  <si>
    <t>The plasma concentrations of darexaban were very low (&amp;lt;1% of darexaban glucuronide concentrations) with and without rifampicin.</t>
  </si>
  <si>
    <t>Darexaban alone or in combination with rifampicin was generally safe and well tolerated.</t>
  </si>
  <si>
    <t xml:space="preserve">Overall, rifampicin did not affect the PK profiles of darexaban glucuronide and darexaban to a clinically relevant degree, </t>
  </si>
  <si>
    <t>suggesting that the potential for drug-drug interactions between darexaban and CYP3A4 or P-glycoprotein-inducing agents is low.</t>
  </si>
  <si>
    <t>Title = Pharmacokinetic interaction between prasugrel and ritonavir in healthy volunteers.</t>
  </si>
  <si>
    <t>Abstract = The new anti-aggregating agent prasugrel is bioactivated by cytochromes P450 (CYP) 3A and 2B6.</t>
  </si>
  <si>
    <t>Ritonavir is a potent CYP3A inhibitor and was shown in vitro as a CYP2B6 inhibitor.</t>
  </si>
  <si>
    <t>The aim of this open-label cross-over study was to assess the effect of ritonavir on prasugrel active metabolite (prasugrel AM) pharmacokinetics in healthy volunteers.</t>
  </si>
  <si>
    <t>Ten healthy male volunteers received 10Â mg prasugrel.</t>
  </si>
  <si>
    <t>After at least a week washout, they received 100Â mg ritonavir, followed by 10Â mg prasugrel 2Â hr later.</t>
  </si>
  <si>
    <t>We used dried blood spot sampling method to monitor prasugrel AM pharmacokinetics (C(max) , t(1/2) , t(max) , AUC(0-6Â hr) ) at 0, 0.25, 0.5, 1, 1.5, 2, 4 and 6Â hr after prasugrel administration.</t>
  </si>
  <si>
    <t>A 'cocktail' approach was used to measure CYP2B6, 2C9, 2C19 and 3A activities.</t>
  </si>
  <si>
    <t xml:space="preserve">In the presence of ritonavir, prasugrel AM C(max) and AUC were decreased by 45% (mean ratio: 0.55, CI 90%: 0.40-0.7, pÂ =Â 0.007) and 38% (mean ratio: 0.62, CI 90%: 0.54-0.7, pÂ =Â 0.005), respectively, </t>
  </si>
  <si>
    <t>while t(1/2) and t(max) were not affected.</t>
  </si>
  <si>
    <t xml:space="preserve">Midazolam metabolic ratio (MR) dramatically decreased in presence of ritonavir (6.7Â Â±Â 2.6 versus 0.13Â Â±Â 0.07) reflecting an almost complete inhibition of CYP3A4, </t>
  </si>
  <si>
    <t>whereas omeprazole, flurbiprofen and bupropion MR were not affected.</t>
  </si>
  <si>
    <t>These data demonstrate that ritonavir is able to block prasugrel CYP3A4 bioactivation.</t>
  </si>
  <si>
    <t>This CYP-mediated drug-drug interaction might lead to a significant reduction of prasugrel efficacy in HIV-infected patients with acute coronary syndrome.</t>
  </si>
  <si>
    <t>Title = Lack of clinically relevant drug-drug interaction between empagliflozin, a sodium glucose cotransporter 2 inhibitor, and verapamil, ramipril, or digoxin in healthy volunteers.</t>
  </si>
  <si>
    <t>Abstract = Empagliflozin is a sodium glucose cotransporter 2 inhibitor in clinical development as a treatment for type 2 diabetes mellitus.</t>
  </si>
  <si>
    <t>The goal of this study was to investigate potential drug-drug interactions between empagliflozin and verapamil, ramipril, and digoxin in healthy volunteers.</t>
  </si>
  <si>
    <t>The potential drug-drug interactions were evaluated in 3 separate trials.</t>
  </si>
  <si>
    <t>In the first study, 16 subjects were randomized to receive single-dose empagliflozin 25 mg alone or single-dose empagliflozin 25 mg with single-dose verapamil 120 mg.</t>
  </si>
  <si>
    <t>In the second study, 23 subjects were randomized to receive empagliflozin 25 mg once daily (QD) for 5 days, ramipril (2.5 mg on day 1 then 5 mg QD on days 2-5) for 5 days or empagliflozin 25 mg with ramipril (2.5 mg on day 1 then 5 mg QD on days 2-5) for 5 days.</t>
  </si>
  <si>
    <t>In the third study, 20 subjects were randomized to receive single-dose digoxin 0.5 mg alone or empagliflozin 25 mg QD for 8 days with single-dose digoxin 0.5 mg on day 5.</t>
  </si>
  <si>
    <t>Empagliflozin had no clinically relevant effect on exposure of ramipril (AUCÏ„,ss: GMR, 108.14%; 90% CI 100.51-116.35; Cmax,ss: GMR, 103.61%; 90% CI, 89.73-119.64) or its active metabolite ramiprilat (AUCÏ„,ss: GMR, 98.67%; 90% CI, 96.00-101.42; Cmax,ss: GMR, 98.29%; 90% CI, 92.67-104.25).</t>
  </si>
  <si>
    <t>Coadministration of empagliflozin had no clinically meaningful effect on digoxin AUC0-âˆž (GMR, 106.11%; 90% CI, 96.71-116.41);</t>
  </si>
  <si>
    <t xml:space="preserve"> however, a slight increase in Cmax was observed that was not considered clinically relevant (GMR, 113.94%; 90% CI, 99.33-130.70).</t>
  </si>
  <si>
    <t>All treatments were well tolerated.</t>
  </si>
  <si>
    <t>There were no serious adverse events or adverse events leading to discontinuation in any of the studies.</t>
  </si>
  <si>
    <t>No dose adjustment of empagliflozin is required when coadministered with ramipril or verapamil, and no dose adjustment of digoxin or ramipril is required when coadministered with empagliflozin.</t>
  </si>
  <si>
    <t>ClinicalTrials.gov identifiers: NCT01306175 (digoxin), NCT01276301 (verapamil), and NCT01284621 (ramipril).</t>
  </si>
  <si>
    <t>Title = Effect of prednisone on the pharmacokinetics of the integrase inhibitor dolutegravir.</t>
  </si>
  <si>
    <t>Abstract = Prednisone, a corticosteroid frequently used to treat common AIDS-related illnesses and comorbidities, has been shown to induce drug metabolism.</t>
  </si>
  <si>
    <t>This study was performed to determine whether prednisone coadministration affected the pharmacokinetics of dolutegravir (DTG).</t>
  </si>
  <si>
    <t>In this open-label, repeat-dose study, 12 healthy subjects were administered DTG at 50 mg daily alone for 5 days and then with concomitant prednisone for 10 days (prednisone at 60 mg daily for 5 days, followed by a 5-day taper).</t>
  </si>
  <si>
    <t>Serial blood sampling and safety assessments were performed during the trial.</t>
  </si>
  <si>
    <t>Pharmacokinetic parameters were determined using noncompartmental methods and geometric least-square mean ratios, and 90% confidence intervals were generated.</t>
  </si>
  <si>
    <t>Coadministration of DTG and 5-day high-dose prednisone with a 5-day taper had a modest effect on DTG exposure.</t>
  </si>
  <si>
    <t>The area under the DTG plasma concentration-time curve, maximum observed DTG concentration, and 24-hour postdose DTG concentration were increased by 11%, 6%, and 17%, respectively, on day 10 of the combination.</t>
  </si>
  <si>
    <t>Similar results were observed after 5 days of DTG and prednisone.</t>
  </si>
  <si>
    <t>Dolutegravir and prednisone coadministration was well tolerated.</t>
  </si>
  <si>
    <t>The changes in plasma exposures of DTG in healthy individuals as a result of prednisone dosing were not clinically significant.</t>
  </si>
  <si>
    <t>No dose adjustment is required for DTG coadministered with prednisone.</t>
  </si>
  <si>
    <t>(This study has been registered at ClinicalTrials.gov under registration no.NCT01425099.).</t>
  </si>
  <si>
    <t>Title = Effect of ritonavir-boosted danoprevir, a potent hepatitis C virus protease inhibitor, on the pharmacokinetics of methadone in healthy subjects undergoing methadone maintenance therapy.</t>
  </si>
  <si>
    <t>Abstract = To investigate the steady-state pharmacokinetics of methadone when coadministered with ritonavir-boosted danoprevir (DNVr).</t>
  </si>
  <si>
    <t>Open-label, two-period, single-sequence pharmacokinetic study.</t>
  </si>
  <si>
    <t>Two U.S. research centers.</t>
  </si>
  <si>
    <t>Eighteen methadone-maintained healthy adults.</t>
  </si>
  <si>
    <t>In Period 1 (Day -1), subjects received their daily methadone maintenance therapy (MMT).</t>
  </si>
  <si>
    <t>In Period 2 (Days 1-10), subjects received MMT plus DNVr 100/100Â mg twice/day.</t>
  </si>
  <si>
    <t>Pharmacokinetic parameters for the total concentrations of (R)- and (S)-methadone on Days -1 and 10 were determined using noncompartmental methods.</t>
  </si>
  <si>
    <t>Unbound (R)- and (S)-methadone concentrations at 3Â hours postdose were also assessed on Days -1 and 10.</t>
  </si>
  <si>
    <t>Geometric mean ratios (GMRs) and 90% confidence intervals (CIs) were used to compare steady-state (R)- and (S)-methadone pharmacokinetics when MMT was administered with or without DNVr.</t>
  </si>
  <si>
    <t>Methadone withdrawal was assessed using the Subjective Opiate Withdrawal Scale.</t>
  </si>
  <si>
    <t>Compared with MMT alone, methadone AUCtau and Cmax GMR (90% CI) following coadministration with DNVr were 1.02 (0.91-1.15) and 1.01 (0.90-1.13) for (R)-methadone, and 1.01 (0.90-1.13) and 0.99 (0.89-1.10) for (S)-methadone, respectively.</t>
  </si>
  <si>
    <t>Unbound (R- and (S)-methadone concentrations were comparable with or without DNVr.</t>
  </si>
  <si>
    <t>No instances of methadone withdrawal were reported.</t>
  </si>
  <si>
    <t>MMT in combination with DNVr was well tolerated.</t>
  </si>
  <si>
    <t>Coadministration of DNVr with MMT resulted in no significant pharmacokinetic interactions or signs of methadone withdrawal.</t>
  </si>
  <si>
    <t>No dosage adjustment is needed for MMT when coadministered with DNVr.</t>
  </si>
  <si>
    <t>Title = The digoxin-amiodarone interaction.</t>
  </si>
  <si>
    <t xml:space="preserve">Abstract = To assess the cause of the digoxin-amiodarone interaction, </t>
  </si>
  <si>
    <t>the systemic availability and renal excretion of digoxin were examined in 10 patients.</t>
  </si>
  <si>
    <t>Patients were studied before and after 1 week and 6 weeks of concurrent amiodarone therapy, and four were also studied after 4-8 months.</t>
  </si>
  <si>
    <t>Mean (+/- SD) peak plasma digoxin concentration rose from 1.55 +/- 0.6 microgram /1 prior to amiodarone therapy to 2.85 +/- 1.3 micrograms/1 after 1 week of combined therapy (p less than 0.01).</t>
  </si>
  <si>
    <t>Mean AUC also rose from 7.2 +/- 2.1 micrograms/1.h to 12.1 +/- 6.4 micrograms/1.h (p less than 0.01) during this period.</t>
  </si>
  <si>
    <t>Mean peak plasma digoxin concentration and AUC remained elevated after 6 weeks and, in the patients studied, at 4-8 months.</t>
  </si>
  <si>
    <t>Mean urinary digoxin clearance remained unchanged.</t>
  </si>
  <si>
    <t>Plasma amiodarone and desethylamiodarone concentrations were consistent with the prescribed doses.</t>
  </si>
  <si>
    <t>This study confirmed previous findings of raised plasma digoxin concentrations following the addition of amiodarone.</t>
  </si>
  <si>
    <t>It has also shown that this interaction is sustained for at least several months.</t>
  </si>
  <si>
    <t>The cause has not been fully elucidated but does not appear to be due to a change in the renal clearance of digoxin.</t>
  </si>
  <si>
    <t>Title = Kinetic interaction between theophylline and a newly developed quinolone, NY-198.</t>
  </si>
  <si>
    <t>Abstract = The effect of a newly developed quinolone, NY-198, on the pharmacokinetics and metabolism of theophylline was investigated under steady-state conditions in six male healthy volunteers, in a crossover fashion.</t>
  </si>
  <si>
    <t>A sustained-release theophylline formulation (200 mg twice daily at 12 h intervals) was received as monotherapy or coadministration with NY-198 (200 mg twice daily at 12 h intervals).</t>
  </si>
  <si>
    <t>No significant change in the pharmacokinetic parameters of theophylline was observed during coadministration of NY-198.</t>
  </si>
  <si>
    <t>No significant change in urinary excretion of theophylline and its metabolites was also observed.</t>
  </si>
  <si>
    <t xml:space="preserve">These findings indicate that NY-198 does not influence the pharmacokinetics of theophylline </t>
  </si>
  <si>
    <t>and we can suggest that quinoline derivatives have less effect on theophylline disposition than 1,8-naphthyridine derivatives among quinolones.</t>
  </si>
  <si>
    <t>Title = A study of the potential pharmacokinetic interaction of lisinopril and digoxin in normal volunteers.</t>
  </si>
  <si>
    <t>Abstract = 1.The pharmacokinetics of single oral doses of 20 mg lisinopril and 0.25 mg digoxin, given alone and together, have been studied in 12 normal young male volunteers.</t>
  </si>
  <si>
    <t>2. Peak serum conc of lisinopril occurred at 6 to 8 h and were slightly higher during combined treatment.</t>
  </si>
  <si>
    <t xml:space="preserve">Subsequent elimination proceeded moderately rapidly in both cases, concn declining to approx. 25% of peak values in 24 h. </t>
  </si>
  <si>
    <t>The AUC of lisinopril was similarly slightly higher during combined treatment.</t>
  </si>
  <si>
    <t>3. After lisinopril alone, urinary elimination of unchanged lisinopril was 13% dose in 72 h, and after combined therapy was 17% dose.</t>
  </si>
  <si>
    <t xml:space="preserve">4. Although there were no statistically significant differences in lisinopril pharmacokinetics during single or combined treatment, </t>
  </si>
  <si>
    <t>serum and urinary parameters suggest that bioavailability may be enhanced slightly during combined treatment.</t>
  </si>
  <si>
    <t>5. Plasma concentrations of digoxin were slightly lower er.</t>
  </si>
  <si>
    <t>and urinary excretion slightly higher during combined treatment, the mean renal clearance being 20% high</t>
  </si>
  <si>
    <t>Title = Ranitidine does not alter single-dose carbamazepine pharmacokinetics in healthy adults.</t>
  </si>
  <si>
    <t>Abstract = In our recent study, oral cimetidine increased carbamazepine plasma levels after a single oral dose by 26 percent and prolonged the elimination half-life by 18 percent.</t>
  </si>
  <si>
    <t>This effect of cimetidine on carbamazepine could have resulted from enhanced carbamazepine absorption and/or inhibited metabolism.</t>
  </si>
  <si>
    <t xml:space="preserve">To gain an insight into which mechanism was responsible, we repeated the study with ranitidine, which has nearly identical gastrointestinal effects as cimetidine, </t>
  </si>
  <si>
    <t>but does not inhibit oxidative metabolism.</t>
  </si>
  <si>
    <t>Eight healthy subjects received a single dose of carbamazepine 600 mg po on two occasions separated by one month.</t>
  </si>
  <si>
    <t>In a randomized sequence, they also received ranitidine 300 mg/d or matching placebo starting two days before and continuing until seven days after the carbamazepine dose.</t>
  </si>
  <si>
    <t>Ranitidine did not change the carbamazepine area under the plasma concentration-time curve (324.2 +/- 71.1 micrograms h/ml, placebo vs. 326.3 +/- 65.0 micrograms h/ml, ranitidine; p = 0.84) or the elimination half-life (32.2 +/- 6.4 h, placebo vs. 31.7 +/- 6.1 h, ranitidine; p = 0.62).</t>
  </si>
  <si>
    <t>Since ranitidine does not alter the pharmacokinetic profile of oral carbamazepine,</t>
  </si>
  <si>
    <t xml:space="preserve"> it is unlikely that the changes observed with cimetidine were due to increased carbamazepine absorption.</t>
  </si>
  <si>
    <t xml:space="preserve">Therefore, the mechanism of the single-dose carbamazepine-cimetidine interaction is probably metabolic inhibition, </t>
  </si>
  <si>
    <t>although the exact pathway (or pathways) affected has not been identified.</t>
  </si>
  <si>
    <t>Title = Impact of cimetidine on the pharmacokinetics of theophylline.</t>
  </si>
  <si>
    <t>Abstract = The effect of cimetidine on the pharmacokinetics of theophylline was evaluated.</t>
  </si>
  <si>
    <t>Twelve healthy men volunteers participated in this two-way crossover study.</t>
  </si>
  <si>
    <t>Six subjects were initially treated with theophylline (control), and six were treated with cimetidine and theophylline (cimetidine).</t>
  </si>
  <si>
    <t>Sixteen days after the start of the first phase, the subjects were crossed over.</t>
  </si>
  <si>
    <t>Aminophylline equivalent to 2 mg/kg theophylline was dissolved in 100 ml 5% dextrose injection and infused into an antecubital or forearm vein over a 20-minute period.</t>
  </si>
  <si>
    <t>Cimetidine was ingested in 300-mg doses every six hours beginning 48 hours before the theophylline infusion and continued until 48 hours after the infusion.</t>
  </si>
  <si>
    <t>Blood samples were collected periodically for 48 hours, and serum theophylline concentrations were determined by liquid chromatography.</t>
  </si>
  <si>
    <t>Theophylline concentration versus time data were computer fitted to a biexponential equation.</t>
  </si>
  <si>
    <t>Total theophylline clearance (CLtot), apparent volume of distribution (V), and elimination half-life (t 1/2 beta) were calculated.</t>
  </si>
  <si>
    <t>Semilogarithmic plots of theophylline disappearance showed a decrease during cimetidine treatment.</t>
  </si>
  <si>
    <t>Mean theophylline t 1/2 beta increased significantly during cimetidine treatment from 5.9 +/- 1.0 to 7.3 +/- 1.5 hr,</t>
  </si>
  <si>
    <t xml:space="preserve"> and CLtot decreased significantly from 0.065 +/- 0.010 to 0.049 +/- 0.012 liter/hr/kg.</t>
  </si>
  <si>
    <t>Mean V was unchanged.</t>
  </si>
  <si>
    <t>Two subjects failed to exhibit decreased theophylline clearances,</t>
  </si>
  <si>
    <t xml:space="preserve"> and theophylline clearance increased in another subject.</t>
  </si>
  <si>
    <t>Cimetidine was found to slow the clearance of theophylline and to extend its half-life.</t>
  </si>
  <si>
    <t>Daily doses of theophylline may require adjustment in patients requiring the coadministration of cimetidine.</t>
  </si>
  <si>
    <t>Cimetidine should be added with caution, and serum theophylline concentrations should be monitored accordingly.</t>
  </si>
  <si>
    <t>Title = Cations in the didanosine tablet reduce ciprofloxacin bioavailability.</t>
  </si>
  <si>
    <t>Abstract = The effect of the magnesium-aluminum cations contained in didanosine chewable tablets on ciprofloxacin pharmacokinetics was evaluated in 12 healthy volunteers.</t>
  </si>
  <si>
    <t>The study was designed as a randomized, balanced, open, two-period, two-treatment crossover trial with a 7-day washout period between treatments.</t>
  </si>
  <si>
    <t>In one phase, subjects received a single 750 mg ciprofloxacin tablet alone.</t>
  </si>
  <si>
    <t>In the didanosinecation regimen, subjects received two didanosine-placebo tablets every 12 hours for two doses.</t>
  </si>
  <si>
    <t>On day 2, they received two didanosine-placebo tablets immediately followed by a single 750 mg ciprofloxacin tablet.</t>
  </si>
  <si>
    <t>Serial blood samples were collected for 24 hours after administration of each ciprofloxacin dose.</t>
  </si>
  <si>
    <t>The average maximum concentration of ciprofloxacin alone was 3.38 +/- 0.63 (SD) micrograms/ml compared with 0.25 +/- 0.21 (SD) micrograms/ml when ciprofloxacin was administered with the didanosine placebo (p &amp;lt; 0.0001).</t>
  </si>
  <si>
    <t>The mean (+/- SD) area under the plasma drug concentration-time curve from time 0 to the last measurable concentration for ciprofloxacin alone was 15.50 +/- 2.69 micrograms.hr/ml compared with 0.26 +/- 0.21 micrograms.hr/ml when ciprofloxacin was coadministered with the didanosine-placebo (p &amp;lt; 0.0001).</t>
  </si>
  <si>
    <t>The mean time to maximum concentration of ciprofloxacin alone decreased from 1.56 +/- 0.62 to 0.75 +/- 0.38 hours with buffer administration (p = 0.0012).</t>
  </si>
  <si>
    <t>The simultaneous administration of ciprofloxacin and didanosine should be avoided.</t>
  </si>
  <si>
    <t>Title = Effect of ritonavir on the pharmacokinetics of ethinyl oestradiol in healthy female volunteers.</t>
  </si>
  <si>
    <t>Abstract = To assess the effects of the protease inhibitor ritonavir on the pharmacokinetics of ethinyl oestradiol in healthy female volunteers.</t>
  </si>
  <si>
    <t>This was an open-label, single centre study in 23 subjects who received two single doses of oral contraceptive containing 50 microg ethinyl oestradiol on Day 1 (alone) and on Day 29 during concomitant ritonavir.</t>
  </si>
  <si>
    <t>Each subject received 16 days of every 12 h doses of ritonavir from Day 15 through Day 30.</t>
  </si>
  <si>
    <t>Blood samples were collected for serum ethinyl oestradiol concentrations for 48 h after each dose and for plasma ritonavir on Day 29 at 0 and 4 h postdose.</t>
  </si>
  <si>
    <t xml:space="preserve">Statistically significant decreases in ethinyl oestradiol mean Cmax (-32%) and mean AUC (-41%), </t>
  </si>
  <si>
    <t>and a statistically significant increase in the mean terminal elimination rate constant (+31%) were observed during concomitant ritonavir.</t>
  </si>
  <si>
    <t>The harmonic mean terminal half-life decreased from 17 h to 13 h during concomitant ritonavir.</t>
  </si>
  <si>
    <t>No statistically significant change was noted in tmax.</t>
  </si>
  <si>
    <t>The ratios of means (95% confidence intervals) for Cmax and AUC were 0.682 (0.612-0.758) and 0.595 (0.506-0.694), respectively.</t>
  </si>
  <si>
    <t>The changes in ethinyl oestradiol pharmacokinetics were consistent with an increase in clearance from enzymatic induction of glucuronidation and/or cytochrome P450 hydroxylation.</t>
  </si>
  <si>
    <t>Mean steady-state ritonavir concentrations of 6.5 and 13.4 microg ml(-1) were observed at 0 and 4 h postdose, respectively.</t>
  </si>
  <si>
    <t>Considering the extent of the decrease in ethinyl oestradiol concentrations,</t>
  </si>
  <si>
    <t xml:space="preserve"> the use of alternate contraceptive measures should be considered when ritonavir is being administered.</t>
  </si>
  <si>
    <t>Title = The pharmacokinetic effects of coadministration of morphine and trovafloxacin in healthy subjects.</t>
  </si>
  <si>
    <t>Abstract = Morphine and antibiotics are frequently coadministered in the surgical setting.</t>
  </si>
  <si>
    <t xml:space="preserve">These agents may interact, reducing the efficacy of the antibiotic </t>
  </si>
  <si>
    <t>or increasing the toxicity of morphine</t>
  </si>
  <si>
    <t>It is therefore important to determine whether antibiotics that might be used for surgical prophylaxis have the potential to change the pharmacokinetics of morphine.</t>
  </si>
  <si>
    <t>It is equally important to learn whether morphine affects the plasma levels of antibiotics and thus may potentially influence their efficacy or tolerability.</t>
  </si>
  <si>
    <t>This open, randomized, placebo-controlled, three-treatment, three-period cross-over study enrolled 19 healthy volunteers.</t>
  </si>
  <si>
    <t>Oral trovafloxacin (200 mg), a novel fluoroquinolone antibiotic, and intravenous morphine (0.15 mg/kg) were coadministered, and the effects on the pharmacokinetics of each drug and on changes in the pharmacologic action of morphine, estimated from its effects on respiratory rate and level of sedation, were examined.</t>
  </si>
  <si>
    <t>indicating a 36% reduction in the bioavailability of trovafloxacin.</t>
  </si>
  <si>
    <t xml:space="preserve">The ratio of the mean maximum serum concentration (Cmax) estimates of trovafloxacin for the two treatments was 53.8% (95% CI: 36.1% to 80.1%), </t>
  </si>
  <si>
    <t>indicating a 46% reduction in Cmax.</t>
  </si>
  <si>
    <t>The time to Cmax was delayed by 4 hours.</t>
  </si>
  <si>
    <t>With trovafloxacin coadministration, there were no statistically significant changes in either the mean relative bioavailability of morphine or that of its metabolite, 6beta-glucuronide-morphine.</t>
  </si>
  <si>
    <t xml:space="preserve">Coadministration of trovafloxacin did not exacerbate the reduction in respiratory rate </t>
  </si>
  <si>
    <t>or increase the number of side effects associated with morphine administration.</t>
  </si>
  <si>
    <t>Coadministration of trovafloxacin and morphine reduces the bioavailability and maximum serum concentrations of trovafloxacin.</t>
  </si>
  <si>
    <t>However, elimination of oral trovafloxacin is not impaired,</t>
  </si>
  <si>
    <t xml:space="preserve"> suggesting that the efficacy of trovafloxacin could be maintained in many patients who receive concomitant morphine.</t>
  </si>
  <si>
    <t>Morphine plasma levels and pharmacologic effects are not significantly altered by coadministration of trovafloxacin.</t>
  </si>
  <si>
    <t>Despite their similar metabolic pathways, the trovafloxacin/morphine combination neither exacerbates the respiratory depressant effects of morphine nor increases the frequency of side effects when compared with placebo/morphine treatment.</t>
  </si>
  <si>
    <t>These results suggest that the efficacy of trovafloxacin may be maintained when coadministered with morphine.</t>
  </si>
  <si>
    <t>Concurrent administration of trovafloxacin and morphine is unlikely to alter the pharmacologic effects of morphine.</t>
  </si>
  <si>
    <t>Title = The effect of bosentan on the pharmacokinetics of digoxin in healthy male subjects.</t>
  </si>
  <si>
    <t>Abstract = To investigate the effect of multiple oral dose treatment with the endothelin receptor antagonist bosentan on the pharmacokinetics of digoxin in healthy subjects.</t>
  </si>
  <si>
    <t>This was an open-label, randomized, two-way crossover study in 18 evaluable young male subjects.</t>
  </si>
  <si>
    <t>They received, on two occasions which were separated by at least 2 weeks washout period, 0.375 mg digoxin once daily for 13 days following a loading dose of 0.375 mg given twice on the day before the once daily dosing regimen started.</t>
  </si>
  <si>
    <t>On one occasion treatment with 500 mg bosentan twice daily was started on the eighth day of digoxin treatment and continued for 1 week.</t>
  </si>
  <si>
    <t>Serum concentrations of digoxin were determined up to 24 h postdose on day 8 (first day of bosentan treatment) and day 14 (last day of bosentan treatment) of the digoxin treatment period.</t>
  </si>
  <si>
    <t>Plasma concentrations of bosentan were measured at two time points after the first bosentan dose and up to 12 h after the last morning dose of bosentan.</t>
  </si>
  <si>
    <t>Safety was assessed by adverse events, clinical laboratory tests, blood pressure and pulse rate measurements and ECG recordings.</t>
  </si>
  <si>
    <t>Steady-state of digoxin was always achieved after 7 days of treatment.</t>
  </si>
  <si>
    <t>Serum concentrations of digoxin were within the usual therapeutic range.</t>
  </si>
  <si>
    <t>Average steady-state Cmax and Ctr were 2-2.1 microg l-1 and 0.65-0.69 microg l-1, respectively, when given alone.</t>
  </si>
  <si>
    <t>Bosentan did not lead to statistically significant changes in Cmax and Ctr of digoxin.</t>
  </si>
  <si>
    <t>AUC (0,24h) of digoxin, however, was slightly reduced after 1 week of treatment with bosentan.</t>
  </si>
  <si>
    <t>The reduction was 12% on average with a narrow 95% confidence interval of 0-23%.</t>
  </si>
  <si>
    <t xml:space="preserve">Bosentan pharmacokinetic parameters after 1 week of treatment were as expected with a mean Cmax of 3260 microg l-1 and a mean AUC (0, 12h) of 12 600 microg l-1 h. </t>
  </si>
  <si>
    <t>Treatment with bosentan 500 mg twice daily for 1 week did not show clinically relevant effects on the pharmacokinetics of digoxin in healthy human subjects</t>
  </si>
  <si>
    <t>Title = Lack of an effect of azithromycin on the disposition of zidovudine and dideoxyinosine in HIV-infected patients.</t>
  </si>
  <si>
    <t>Abstract = Two studies were conducted in HIV-infected subjects to assess the potential for azithromycin to interact with zidovudine and dideoxyinosine.</t>
  </si>
  <si>
    <t>Both studies used 12 subjects.</t>
  </si>
  <si>
    <t>The zidovudine study dosed subjects with 1200 mg/day of azithromycin (n = 7) (later changed to 600 mg/day [n = 5]) for Days 8 to 21 of a 21-day course of 100 mg, five times/day of zidovudine.</t>
  </si>
  <si>
    <t>Subjects treated with 200 mg of dideoxyinosine twice daily for 21 days received 1200 mg of azithromycin or an equivalent amount of placebo/day for Days 8 to 21.</t>
  </si>
  <si>
    <t>Antiretroviral plasma and urine sampling were conducted on Days 1, 7, and 21 for zidovudine and on Days 7 and 21 for dideoxyinosine.</t>
  </si>
  <si>
    <t>Peripheral mononuclear cells were also collected for quantitation of phosphorylated zidovudine.</t>
  </si>
  <si>
    <t xml:space="preserve">Azithromycin had no significant impact on the Cmax and AUC of zidovudine, </t>
  </si>
  <si>
    <t xml:space="preserve">although it significantly decreased the zidovudine tmax by 44% </t>
  </si>
  <si>
    <t>and increased the intracellular exposure to phosphorylated zidovudine by 110%.</t>
  </si>
  <si>
    <t>Azithromycin had no significant effect on dideoxyinosine pharmacokinetics.</t>
  </si>
  <si>
    <t>Based on the results of these studies, it is concluded that azithromycin may be safely coadministered with both zidovudine and dideoxyinosine.</t>
  </si>
  <si>
    <t>Title = Effect of alosetron on the pharmacokinetics of alprazolam.</t>
  </si>
  <si>
    <t>Abstract = Lotronex (alosetron hydrochloride) is a 5-HT3 receptor antagonist indicated for the treatment of irritable bowel syndrome (IBS) in females whose predominant bowel habit is diarrhea.</t>
  </si>
  <si>
    <t>Alosetron is extensively metabolized by multiple cytochrome P450 (CYP) enzymes, including CYP 2C9 and 3A4.</t>
  </si>
  <si>
    <t>Alprazolam is a short-acting benzodiazepine commonly prescribed for the treatment of anxiety disorders and a potential comedication in patients with IBS.</t>
  </si>
  <si>
    <t>Alprazolam is extensively metabolized by CYP3A4.</t>
  </si>
  <si>
    <t>This clinical study was conducted to assess the potential for a metabolic drug interaction between these two CYP3A4 substrates.</t>
  </si>
  <si>
    <t>This was an open-label, randomized, two-period, crossover study in 12 healthy female and male volunteers to determine the effect of concomitant administration of alosetron at the recommended dose of 1 mg p.o. bid on the pharmacokinetics of alprazolam following a single oral 1 mg dose.</t>
  </si>
  <si>
    <t>The results showed no effect of alosetron on the pharmacokinetics of alprazolam.</t>
  </si>
  <si>
    <t>Mean alprazolam AUC was 210 and 202 ng.h/mL in the absence and the presence of alosetron, respectively.</t>
  </si>
  <si>
    <t xml:space="preserve">Therefore, alprazolam may be safely coadministered with alosetron </t>
  </si>
  <si>
    <t>without the need for dosage adjustment.</t>
  </si>
  <si>
    <t>Title = The effects of St John's wort (Hypericum perforatum) on human cytochrome P450 activity.</t>
  </si>
  <si>
    <t>Abstract = St John's wort (Hypericum perforatum) is a popular over-the-counter dietary supplement and herbal remedy that has been implicated in drug interactions with substrates of several cytochrome P450 (CYP) isozymes.</t>
  </si>
  <si>
    <t>The effect of St John's wort on CYP activity in vivo was examined with a probe drug cocktail.</t>
  </si>
  <si>
    <t>Twelve healthy subjects (5 female, 7 male) completed this 3-period, open-label, fixed schedule study.</t>
  </si>
  <si>
    <t>Tolbutamide (CYP2C9), caffeine (CYP1A2), dextromethorphan (CYP2D6), oral midazolam (intestinal wall and hepatic CYP3A), and intravenous midazolam (hepatic CYP3A) were administered before, with short-term St John's wort dosing (900 mg), and after 2 weeks of intake (300 mg 3 times a day) to determine CYP activities.</t>
  </si>
  <si>
    <t>Short-term administration of St John's wort had no effect on CYP activities.</t>
  </si>
  <si>
    <t xml:space="preserve">Long-term St John's wort administration caused a significant (P &amp;lt;.05) increase in oral clearance of midazolam from 121.8 +/- 70.7 to 254.5 +/- 127.8 </t>
  </si>
  <si>
    <t>and a corresponding significant decline in oral bioavailability from 0.28 +/- 0.15 to 0.17 +/- 0.06.</t>
  </si>
  <si>
    <t>In contrast to the &amp;gt;50% decrease in the area under the plasma concentration-time curve (AUC) when midazolam was administered orally, long-term St John's wort administration caused a 20% decrease in AUC when midazolam was given intravenously.</t>
  </si>
  <si>
    <t>There was no change in CYP1A2, CYP2C9, or CYP2D6 activities as a result of St John's wort administration.</t>
  </si>
  <si>
    <t>Long-term St John's wort administration resulted in a significant and selective induction of CYP3A activity in the intestinal wall.</t>
  </si>
  <si>
    <t>St John's wort did not alter the CYP2C9, CYP1A2, or CYP2D6 activities.</t>
  </si>
  <si>
    <t>Reduced therapeutic efficacy of drugs metabolized by CYP3A should be anticipated during long-term administration of St John's wort.</t>
  </si>
  <si>
    <t>Title = Low daily 10-mg and 20-mg doses of fluvoxamine inhibit the metabolism of both caffeine (cytochrome P4501A2) and omeprazole (cytochrome P4502C19).</t>
  </si>
  <si>
    <t>Abstract = Fluvoxamine is metabolized by the polymorphic cytochrome P450 (CYP) 2D6 and the smoking-inducible CYP1A2.</t>
  </si>
  <si>
    <t>Therapeutic doses of fluvoxamine inhibit both CYP1A2 and CYP2C19.</t>
  </si>
  <si>
    <t xml:space="preserve">In this study we used extensive metabolizers (EMs) and poor metabolizers (PMs) of debrisoquin (INN, debrisoquine) (CYP2D6) and two probes, caffeine (CYP1A2) and omeprazole (CYP2C19), to investigate whether nontherapeutic doses of fluvoxamine inhibit CYP1A2 </t>
  </si>
  <si>
    <t>but possibly not CYP2C19.</t>
  </si>
  <si>
    <t>Single oral doses of 100 mg caffeine and 20 mg omeprazole were given separately to 5 EMs and 5 PMs of debrisoquin to assess the activity of CYP1A2 and CYP2C19, respectively.</t>
  </si>
  <si>
    <t>Initially, a single oral dose of fluvoxamine (25 mg to PMs and 50 mg to EMs) was given, followed by 1 week of daily administration of 25 mg x 2 to EMs and 25 mg x 1 to PMs.</t>
  </si>
  <si>
    <t>Caffeine (day 6) and omeprazole (day 7) were again administered at the steady state of fluvoxamine.</t>
  </si>
  <si>
    <t>Later the study protocol was repeated with a lower dose of fluvoxamine, 10 mg x 2 to EMs and 10 mg x 1 to PMs for 1 week.</t>
  </si>
  <si>
    <t>Concentrations of fluvoxamine, caffeine, omeprazole, and their metabolites were analyzed by HPLC methods in plasma and urine.</t>
  </si>
  <si>
    <t>The kinetics of fluvoxamine were not significantly different in EMs and PMs after a single oral dose of the drug.</t>
  </si>
  <si>
    <t>At the higher</t>
  </si>
  <si>
    <t xml:space="preserve"> but not the lower steady-state dose of fluvoxamine, </t>
  </si>
  <si>
    <t>a significantly lower clearance in PMs compared with EMs was observed (geometric mean, 0.86 versus 1.4 L/h per kilogram; P &amp;lt;.05).</t>
  </si>
  <si>
    <t xml:space="preserve">At steady state, the 25 mg x 1 or x 2 fluvoxamine dose caused a pronounced inhibition of about 75% to 80% for both CYP1A2 and CYP2C19, </t>
  </si>
  <si>
    <t>whereas the inhibition after the lower 10 mg x 1 or x 2 dose was about 40% to 50%.</t>
  </si>
  <si>
    <t xml:space="preserve">The area under the plasma concentration-versus-time curve from 0 to 24 hours [AUC(0-24)] of caffeine increased 5-fold (P &amp;lt;.001) after the higher dose of fluvoxamine </t>
  </si>
  <si>
    <t>and 2-fold (P &amp;lt;.05) after the lower dose.</t>
  </si>
  <si>
    <t>The area under the plasma concentration-time curve from time zero to 8 hours [AUC(0-8)] ratio of 5-hydroxyomeprazole/omeprazole decreased 3.4-fold (P &amp;lt;.001) and 2.4-fold (P &amp;lt;.001), respectively.</t>
  </si>
  <si>
    <t>One EM subject had a very low oral clearance of fluvoxamine after both single and multiple dosing of the drug.</t>
  </si>
  <si>
    <t>This subject might have a deficient transporter protein in the gut, leading to an increased absorption of fluvoxamine.</t>
  </si>
  <si>
    <t>No convincing evidence was found that CYP2D6 is an important enzyme for the disposition of fluvoxamine.</t>
  </si>
  <si>
    <t>Other factors seem to be more important.</t>
  </si>
  <si>
    <t>A nontherapeutic oral daily dose of fluvoxamine is sufficient to provide a marked inhibition of both caffeine (CYP1A2) and omeprazole (CYP2C19) metabolism.</t>
  </si>
  <si>
    <t>It was not possible to separate the inhibitory effects of fluvoxamine on these enzymes, even after such a low daily dose such as 10 mg x 1 or x 2 of fluvoxamine.</t>
  </si>
  <si>
    <t>Title = Effects of sevelamer hydrochloride and calcium acetate on the oral bioavailability of ciprofloxacin.</t>
  </si>
  <si>
    <t>Abstract = The oral bioavailability of ciprofloxacin is significantly decreased when administered with calcium carbonate.</t>
  </si>
  <si>
    <t xml:space="preserve">Sevelamer hydrochloride is a phosphate-binding cationic polymer </t>
  </si>
  <si>
    <t>that is devoid of calcium.</t>
  </si>
  <si>
    <t>The authors conducted a 3-way, randomized, crossover study to determine the effects of sevelamer hydrochloride and calcium acetate on the relative oral bioavailability of ciprofloxacin.</t>
  </si>
  <si>
    <t>Fifteen healthy volunteers were assigned randomly to receive each of the following oral regimens: ciprofloxacin 750 mg, alone (Arm A); ciprofloxacin 750 mg plus 7 sevelamer hydrochloride 403 mg capsules (Arm B); ciprofloxacin 750 mg plus 4 calcium acetate 667 mg tablets (Arm C).</t>
  </si>
  <si>
    <t>Serial blood and urine samples were obtained over 24 hours, and ciprofloxacin concentrations were determined by high-performance liquid chromatography.</t>
  </si>
  <si>
    <t>Pharmacokinetic data were analyzed using noncompartmental methods, and maximum serum concentration (Cmax) and area under the serum concentration time curve from 0 to infinity (AUC(0- infinity )) were tested for bioequivalence after log transformation of the data.</t>
  </si>
  <si>
    <t xml:space="preserve">The relative oral bioavailability of ciprofloxacin was calculated as AUC(0- infinity ), Arm B or Arm C/AUC(0- infinity ), Arm A. </t>
  </si>
  <si>
    <t xml:space="preserve">The Cmax and AUC(0- infinity ) of ciprofloxacin were significantly decreased when administered concomitantly with sevelamer hydrochloride or calcium acetate (P &amp;lt; 0.05), </t>
  </si>
  <si>
    <t>and bioequivalence was not achieved for either parameter.</t>
  </si>
  <si>
    <t>The relative oral bioavailability of ciprofloxacin was decreased by 48% with sevelamer hydrochloride and 51% with calcium acetate (P &amp;lt; 0.05).</t>
  </si>
  <si>
    <t>The relative oral bioavailability of ciprofloxacin is significantly decreased when administered with sevelamer hydrochloride or calcium acetate.</t>
  </si>
  <si>
    <t xml:space="preserve">Concomitant administration of these drugs may decrease clinical efficacy </t>
  </si>
  <si>
    <t>and promote bacterial resistance to ciprofloxacin.</t>
  </si>
  <si>
    <t>Title = Effect of sucralfate on pharmacokinetics of fleroxacin in healthy volunteers.</t>
  </si>
  <si>
    <t>Abstract = The effect of sucralfate on the pharmacokinetics of fleroxacin was assessed in 20 healthy male volunteers.</t>
  </si>
  <si>
    <t>The study was of a two-way crossover design in which subjects were randomized to one of the following two regimens at the time of entry: (i) a single 400-mg dose of fleroxacin alone or (ii) a 400-mg dose of fleroxacin given once and 1 g of sucralfate given every 6 h starting 24 h before fleroxacin treatment and continuing for 48 h after fleroxacin treatment.</t>
  </si>
  <si>
    <t>Blood samples were collected immediately before fleroxacin administration and at 0.5, 1, 1.5, 2, 2.5, 3, 4, 6, 8, 10, 12, 16, 24, 36, and 48 h postdosing.</t>
  </si>
  <si>
    <t>Fleroxacin concentrations in plasma and urine were determined by high-performance liquid chromatography.</t>
  </si>
  <si>
    <t>While concurrent of fleroxacin and sucralfate resulted in a decrease in the area under the plasma concentration-time curve, a decrease in the maximum concentration,</t>
  </si>
  <si>
    <t xml:space="preserve"> and an increase in the time to the maximum concentration (P &amp;lt; 0.05), </t>
  </si>
  <si>
    <t>these changes were modest compared with the interaction of other quinolones with sucralfate.</t>
  </si>
  <si>
    <t>The relative bioavailability of fleroxacin given with sucralfate, calculated from the area under the concentration-time curve, was 76% compared with that of fleroxacin alone.</t>
  </si>
  <si>
    <t>This is significantly better than the bioavailabilities of other quinolones (1.8 to 12.3%) when they are administered with sucralfate.</t>
  </si>
  <si>
    <t>Title = Absence of a pharmacokinetic interaction between etanercept and warfarin.</t>
  </si>
  <si>
    <t>Abstract = Etanercept, a soluble recombinant human tumor necrosis factor receptor (TNFr) fusion protein, is effective and well tolerated in the treatment of rheumatoid arthritis (RA), juvenile rheumatoid arthritis (JRA), psoriatic arthritis (PsA), and ankylosing spondylitis (AS).</t>
  </si>
  <si>
    <t>The primary objective of this study was to investigate the potential pharmacokinetic and pharmacodynamic interaction between a single dose of R- and S-enantiomers of warfarin and multiple doses of etanercept after administration of warfarin and etanercept alone and together.</t>
  </si>
  <si>
    <t>In a nonrandomized, three-period study, 12 healthy male subjects received a single oral 25-mg dose of warfarin after an overnight fast, followed by twice-weekly 25-mg subcutaneous doses of etanercept for seven doses.</t>
  </si>
  <si>
    <t>The last dose of etanercept was administered concurrently with a second dose of warfarin.</t>
  </si>
  <si>
    <t>Serial blood samples for plasma warfarin concentration measurement and international normalized ratio (INR) assessment were collected before and up to 144 hours after dose administration.</t>
  </si>
  <si>
    <t>Serial blood samples for serum etanercept concentration measurement were collected before and up to 60 hours after the sixth dose and 264 hours after the seventh dose.</t>
  </si>
  <si>
    <t>Etanercept did not affect the pharmacokinetics and pharmacodynamics of warfarin.</t>
  </si>
  <si>
    <t>All ratios of maximum serum concentration (C(max)) and area under the serum concentration versus time curve (AUC) for pharmacokinetics (R- and S-enantiomers of warfarin) and INR fell within the confidence interval of 0.8 to 1.25.</t>
  </si>
  <si>
    <t>Warfarin also did not cause a clinically significant alteration in the pharmacokinetics of etanercept.</t>
  </si>
  <si>
    <t xml:space="preserve">In conclusion, coadministration of etanercept and warfarin would not be expected to change the pharmacokinetics of either medication; </t>
  </si>
  <si>
    <t>therefore, no dosage adjustment is needed in cases in which warfarin and etanercept are coadministered.</t>
  </si>
  <si>
    <t>Title = Rosuvastatin pharmacokinetics in heart transplant recipients administered an antirejection regimen including cyclosporine.</t>
  </si>
  <si>
    <t>Abstract = Cyclosporine (INN, ciclosporin) increases the systemic exposure of all statins.</t>
  </si>
  <si>
    <t>Therefore rosuvastatin pharmacokinetic parameters were assessed in an open-label trial involving stable heart transplant recipients (&amp;gt; or =6 months after transplant) on an antirejection regimen including cyclosporine.</t>
  </si>
  <si>
    <t>Rosuvastatin has been shown to be a substrate for the human liver transporter organic anion transporting polypeptide C (OATP-C).</t>
  </si>
  <si>
    <t>Inhibition of this transporter could increase plasma concentrations of rosuvastatin.</t>
  </si>
  <si>
    <t>Therefore the effect of cyclosporine on rosuvastatin uptake by cells expressing OATP-C was also examined.</t>
  </si>
  <si>
    <t>Ten subjects were assessed while taking 10 mg rosuvastatin for 10 days; 5 of these were then assessed while taking 20 mg rosuvastatin for 10 days.</t>
  </si>
  <si>
    <t>Rosuvastatin steady-state area under the plasma concentration-time curve from time 0 to 24 hours [AUC(0-24)] and maximum observed plasma concentration (Cmax) were compared with values in controls (historical data from 21 healthy volunteers taking 10 mg rosuvastatin).</t>
  </si>
  <si>
    <t>Rosuvastatin uptake by OATP-C-transfected Xenopus oocytes was also studied by use of radiolabeled rosuvastatin with and without cyclosporine.</t>
  </si>
  <si>
    <t>In transplant recipients taking 10 mg rosuvastatin, geometric mean values and percent coefficient of variation for steady-state AUC(0-24) and Cmax were 284 ng.h/mL (31.3%) and 48.7 ng/mL (47.2%), respectively.</t>
  </si>
  <si>
    <t>In controls, these values were 40.1 ng.h/mL (39.4%) and 4.58 ng/mL (46.9%), respectively.</t>
  </si>
  <si>
    <t>Compared with control values, AUC(0-24) and Cmax were increased 7.1-fold and 10.6-fold, respectively, in transplant recipients.</t>
  </si>
  <si>
    <t>In transplant recipients taking 20 mg rosuvastatin, these parameters increased less than dose-proportionally.</t>
  </si>
  <si>
    <t>Rosuvastatin had no effect on cyclosporine blood concentrations.</t>
  </si>
  <si>
    <t>The in vitro results demonstrate that rosuvastatin is a good substrate for OATP-C-mediated hepatic uptake (association constant, 8.5 +/- 1.1 micromol/L) and that cyclosporine is an effective inhibitor of this process (50% inhibition constant, 2.2 +/- 0.4 micromol/L when the rosuvastatin concentration was 5 micromol/L).</t>
  </si>
  <si>
    <t>Rosuvastatin exposure was significantly increased in transplant recipients on an antirejection regimen including cyclosporine.</t>
  </si>
  <si>
    <t>Cyclosporine inhibition of OATP-C-mediated rosuvastatin hepatic uptake may be the mechanism of the drug-drug interaction.</t>
  </si>
  <si>
    <t>Coadministration of rosuvastatin with cyclosporine needs to be undertaken with caution.</t>
  </si>
  <si>
    <t>Title = Influence of hepatic and intestinal cytochrome P4503A activity on the acute disposition and effects of oral transmucosal fentanyl citrate.</t>
  </si>
  <si>
    <t>Abstract = Oral transmucosal fentanyl citrate (OTF) was developed to provide rapid analgesia and is specifically approved for treating breakthrough cancer pain.</t>
  </si>
  <si>
    <t>Fentanyl in OTF is absorbed across the oral mucosa, but a considerable portion is swallowed and absorbed enterally.</t>
  </si>
  <si>
    <t>Fentanyl metabolism is catalyzed by cytochrome P4503A4 (CYP3A).</t>
  </si>
  <si>
    <t>The role of intestinal or hepatic first-pass metabolism and CYP3A activity in OTF disposition is unknown.</t>
  </si>
  <si>
    <t>This investigation examined the influence of hepatic and intestinal CYP3A activity on the disposition and clinical effects of OTF.</t>
  </si>
  <si>
    <t>Healthy volunteers (n = 12) were studied in an Institutional Review Board-approved, randomized, balanced, four-way crossover.</t>
  </si>
  <si>
    <t xml:space="preserve">They received OTF (10 microg/kg) after hepatic/intestinal CYP3A induction by rifampin, </t>
  </si>
  <si>
    <t xml:space="preserve">hepatic/intestinal CYP3A inhibition by troleandomycin, selective intestinal CYP3A inhibition by grapefruit juice, </t>
  </si>
  <si>
    <t>or nothing (control).</t>
  </si>
  <si>
    <t>Plasma fentanyl and norfentanyl concentrations were determined by mass spectrometry.</t>
  </si>
  <si>
    <t>Fentanyl effects were measured by dark-adapted pupil diameter and subjective self-assessments using visual analog scales.</t>
  </si>
  <si>
    <t>: Peak plasma fentanyl concentrations, time to peak, and maximum pupil diameter change from baseline were unchanged after rifampin, troleandomycin, and grapefruit juice.</t>
  </si>
  <si>
    <t>Fentanyl elimination, however, was significantly affected by CYP3A alterations.</t>
  </si>
  <si>
    <t>After control, rifampin, troleandomycin and grapefruit juice, respectively, area under the curve of plasma fentanyl versus time was 5.9 +/- 3.7, 2.2 +/- 0.8,* 10.4 +/- 8.9,* and 5.8 +/- 3.3 h x ng/ml; norfentanyl/fentanyl plasma area under the curve ratios were 0.92 +/- 0.63, 3.2 +/- 1.8,* 0.08 +/- 0.14,* and 0.67 +/- 0.33 (*P &amp;lt; 0.05 versus control).</t>
  </si>
  <si>
    <t xml:space="preserve">Peak fentanyl concentrations and clinical effects after OTF were minimally affected by altering both intestinal and hepatic CYP3A activity, </t>
  </si>
  <si>
    <t>whereas fentanyl metabolism, elimination, and duration of effects were significantly affected;</t>
  </si>
  <si>
    <t xml:space="preserve"> selective intestinal CYP3A inhibition had minimal effects.</t>
  </si>
  <si>
    <t>This suggests that first-pass metabolism minimally influences OTF bioavailability.</t>
  </si>
  <si>
    <t xml:space="preserve">When treating breakthrough pain, with careful attention to maximal mucosal absorption and minimal swallowing, CYP3A variability and drug interactions are unlikely to affect the onset or magnitude of OTF analgesia; </t>
  </si>
  <si>
    <t>however, duration may be affected.</t>
  </si>
  <si>
    <t>Title = Effect of milk thistle (Silybum marianum) and black cohosh (Cimicifuga racemosa) supplementation on digoxin pharmacokinetics in humans.</t>
  </si>
  <si>
    <t>Abstract = Phytochemical-mediated modulation of P-glycoprotein (P-gp) and other drug transporters may underlie many herb-drug interactions.</t>
  </si>
  <si>
    <t>Serial serum concentration-time profiles of the P-gp substrate, digoxin, were used to determine whether supplementation with milk thistle or black cohosh modified P-gp activity in vivo.</t>
  </si>
  <si>
    <t>Sixteen healthy volunteers were randomly assigned to receive a standardized milk thistle (900 mg daily) or black cohosh (40 mg daily) supplement for 14 days, followed by a 30-day washout period.</t>
  </si>
  <si>
    <t>Subjects were also randomized to receive rifampin (600 mg daily, 7 days) and clarithromycin (1000 mg daily, 7 days) as positive controls for P-gp induction and inhibition, respectively.</t>
  </si>
  <si>
    <t>Digoxin (Lanoxicaps, 0.4 mg) was administered orally before and at the end of each supplementation and control period.</t>
  </si>
  <si>
    <t>Serial digoxin serum concentrations were obtained over 24 h and analyzed by chemiluminescent immunoassay.</t>
  </si>
  <si>
    <t>Comparisons of area under the serum concentration time curves from 0 to 3 h (AUC(0-3)), AUC(0-24), Cmax, apparent oral clearance of digoxin (CL/F), and elimination half-life were used to assess the effects of milk thistle, black cohosh, rifampin, and clarithromycin on digoxin pharmacokinetics.</t>
  </si>
  <si>
    <t xml:space="preserve">Rifampin produced significant reductions (p &amp;lt; 0.01) in AUC(0-3), AUC(0-24), and Cmax, </t>
  </si>
  <si>
    <t>whereas clarithromycin increased these parameters significantly (p &amp;lt; 0.01).</t>
  </si>
  <si>
    <t>Significant changes in digoxin half-life and CL/F were also observed with clarithromycin.</t>
  </si>
  <si>
    <t xml:space="preserve">No statistically significant effects on digoxin pharmacokinetics were observed following supplementation with either milk thistle or black cohosh, </t>
  </si>
  <si>
    <t>although digoxin AUC(0-3) and AUC(0-24) approached significance (p = 0.06) following milk thistle administration.</t>
  </si>
  <si>
    <t>When compared with rifampin and clarithromycin, supplementation with these specific formulations of milk thistle or black cohosh did not appear to affect digoxin pharmacokinetics, suggesting that these supplements are not potent modulators of P-gp in vivo.</t>
  </si>
  <si>
    <t>Title = Lack of pharmacokinetic interaction between linezolid and antacid in healthy volunteers.</t>
  </si>
  <si>
    <t>Abstract = Several antibiotics show significant pharmacokinetic interactions when they are given orally concomitantly with antacids.</t>
  </si>
  <si>
    <t>The objective of this study was to evaluate the effects of antacid (containing magnesium) on the pharmacokinetics of linezolid.</t>
  </si>
  <si>
    <t>A single dose of 600 mg linezolid was given orally alone and 10 min after administration of the antacid Maalox 70mVal, which contains 600 mg magnesium hydroxide and 900 mg aluminum hydroxide, to nine healthy males and nine healthy females in a crossover and randomized study.</t>
  </si>
  <si>
    <t>Linezolid plasma concentrations were determined by high-performance liquid chromatography, and pharmacokinetic parameters were calculated for both treatments.</t>
  </si>
  <si>
    <t>Coadministration with antacids did not change the pharmacokinetics of linezolid.</t>
  </si>
  <si>
    <t>The ratios (90% confidence intervals) of the individual values of the area under the concentration-time curve and the maximum concentration in plasma (C(max)) (linezolid plus antacid versus linezolid alone) were 1.01 (0.99 to 1.02) and 0.99 (0.96 to 1.02), respectively.</t>
  </si>
  <si>
    <t>Likewise, no significant difference in any of the other pharmacokinetic parameters was observed between the treatment groups (the time to C(max), lag time, volume of distribution [V/F], and clearance [CL/F]).</t>
  </si>
  <si>
    <t xml:space="preserve">However, a significant sex difference was observed for AUC, C(max), V/F, and CL/F; </t>
  </si>
  <si>
    <t>and these differences could be almost completely explained by the differences in body weight between males and females.</t>
  </si>
  <si>
    <t>No clinically relevant adverse effects were detected under either condition.</t>
  </si>
  <si>
    <t>The coadministration of antacids had no effect on the pharmacokinetics of linezolid.</t>
  </si>
  <si>
    <t>This demonstrates that the oral absorption of linezolid was not affected by the presence of antacids containing magnesium hydroxide and aluminum hydroxide.</t>
  </si>
  <si>
    <t>Antacids can be safely administered together with linezolid.</t>
  </si>
  <si>
    <t>Title = Influence of erythromycin on the pharmacokinetics of ximelagatran may involve inhibition of P-glycoprotein-mediated excretion.</t>
  </si>
  <si>
    <t>Abstract = A pharmacokinetic interaction between erythromycin and ximelagatran, an oral direct thrombin inhibitor, was demonstrated in this study in healthy volunteers.</t>
  </si>
  <si>
    <t>To investigate possible interaction mechanisms, the effects of erythromycin on active transport mediated by P-glycoprotein (P-gp) in vitro in Caco-2 and P-gp-over-expressing Madin-Darby canine kidney-human multidrug resistance-1 cell preparations and on biliary excretion of melagatran in rats were studied.</t>
  </si>
  <si>
    <t>In healthy volunteers (seven males and nine females; mean age 24 years) receiving a single dose of ximelagatran 36 mg on day 1, erythromycin 500 mg t.i.d. on days 2 to 5, and a single dose of ximelagatran 36 mg plus erythromycin 500 mg on day 6, the least-squares mean estimates (90% confidence intervals) for the ratio of ximelagatran with erythromycin to ximelagatran given alone were 1.82 (1.64-2.01) for the area under the concentration-time curve and 1.74 (1.52-2.00) for the maximum plasma concentration of melagatran, the active form of ximelagatran.</t>
  </si>
  <si>
    <t>Neither the slope nor the intercept of the melagatran plasma concentration-effect relationship for activated partial thromboplastin time statistically significantly differed as a function of whether or not erythromycin was administered with ximelagatran.</t>
  </si>
  <si>
    <t>Ximelagatran was well tolerated regardless of whether it was administered with erythromycin.</t>
  </si>
  <si>
    <t>Erythromycin inhibited P-gp-mediated transport of both ximelagatran and melagatran in vitro</t>
  </si>
  <si>
    <t xml:space="preserve"> and decreased the biliary excretion of melagatran in the rat.</t>
  </si>
  <si>
    <t xml:space="preserve">These results indicate that the mechanism of the pharmacokinetic interaction between oral ximelagatran and erythromycin may involve inhibition of transport proteins, possibly P-gp, resulting in decreased melagatran biliary excretion </t>
  </si>
  <si>
    <t>and increased bioavailability of melagatran.</t>
  </si>
  <si>
    <t>Title = Pharmacokinetic interaction between voriconazole and methadone at steady state in patients on methadone therapy.</t>
  </si>
  <si>
    <t>Abstract = This trial was aimed to estimate the pharmacokinetic interaction between voriconazole and methadone at steady state in male patients on methadone therapy and to characterize the safety and tolerability profile during the coadministration.</t>
  </si>
  <si>
    <t>Twenty-three patients on individualized methadone therapy (30 to 100 mg once daily) were enrolled into this randomized, patient- and investigator-blind, placebo-controlled, parallel-group study.</t>
  </si>
  <si>
    <t>Methadone pharmacokinetic samples were collected from patients receiving methadone alone as the baseline before they were randomized to coadminister either 200 mg voriconazole twice daily (BID) (400-mg BID loading doses on the first day) (n = 16) or matching placebo (n = 7) for the next 5 days.</t>
  </si>
  <si>
    <t>Pharmacokinetic samples for methadone and voriconazole were collected on the last day of voriconazole dosing.</t>
  </si>
  <si>
    <t>The safety data were collected throughout the study.</t>
  </si>
  <si>
    <t>Voriconazole increased the steady-state exposure of pharmacologically active enantiomer (R)-methadone: the mean area under the concentration-time curve from 0 to 24 h (AUC(0-24)) was increased by 47.2% (90% confidence intervals [CI]: 37.7%, 57.4%), and the mean peak concentration (C(max)) was increased by 30.7% (90% CI: 22.2%, 39.8%).</t>
  </si>
  <si>
    <t>The magnitude of increase in (S)-methadone exposure was greater than that of (R)-methadone: the AUC(0-24) was increased by 103.4% (90% CI: 85.0%, 123.6%), and the C(max) was increased by 65.4% (90% CI: 52.6%, 79.2%).</t>
  </si>
  <si>
    <t>Methadone appeared to have no effect on the steady-state voriconazole pharmacokinetics compared to the historical data for voriconazole alone.</t>
  </si>
  <si>
    <t>Methadone patients receiving voriconazole showed no signs or symptoms of significant opioid withdrawal or overdose.</t>
  </si>
  <si>
    <t>Coadministration of 200 mg voriconazole BID with methadone was generally safe and well tolerated.</t>
  </si>
  <si>
    <t>Nevertheless, caution should be exercised when voriconazole is coadministered with methadone due to the increase in (R)-methadone exposure, which in turn may require a dose reduction of methadone.</t>
  </si>
  <si>
    <t>Title = Pharmacokinetics of darunavir (TMC114) and atazanavir during coadministration in HIV-negative, healthy volunteers.</t>
  </si>
  <si>
    <t>Abstract = To investigate the potential for pharmacokinetic interactions between the protease inhibitors darunavir (DRV, TMC114) coadministered with low-dose ritonavir (darunavir/r), and atazanavir in HIV-negative, healthy volunteers.</t>
  </si>
  <si>
    <t>This was an open-label, randomised, three-period, crossover study.</t>
  </si>
  <si>
    <t>Darunavir/r (400/100mg twice daily), atazanavir/r (300/100mg once daily) or darunavir/r (400/100mg twice daily) plus atazanavir (300mg once daily) were administered in three separate sessions, with a washout period of at least 7 days between regimens.</t>
  </si>
  <si>
    <t>The follow-up lasted 30 days.</t>
  </si>
  <si>
    <t>Twenty-three healthy volunteers participated.</t>
  </si>
  <si>
    <t>Pharmacokinetic assessments were performed at steady-state on day 7.</t>
  </si>
  <si>
    <t>Plasma drug concentrations were determined by liquid chromatography-tandem mass spectrometry and pharmacokinetic parameters were compared between treatments.</t>
  </si>
  <si>
    <t>The safety and tolerability of the study medications were monitored throughout.</t>
  </si>
  <si>
    <t>Darunavir pharmacokinetics were unaffected by atazanavir.</t>
  </si>
  <si>
    <t xml:space="preserve">No change in overall exposure to atazanavir was observed during coadministration with darunavir/r. </t>
  </si>
  <si>
    <t>However, there was a 52% increase in minimum atazanavir plasma concentration (least squares mean ratio [90% CI 0.99, 2.34]).</t>
  </si>
  <si>
    <t>Mean systemic exposure to ritonavir was increased by 65% and 106%, respectively, with the combination treatment compared with darunavir/r alone or atazanavir/r alone.</t>
  </si>
  <si>
    <t>There were no apparent differences in mean changes in lipids between the darunavir/r, atazanavir/r or darunavir/r plus atazanavir regimens.</t>
  </si>
  <si>
    <t>Hyperbilirubinaemia and ocular icterus were reported with atazanavir-containing regimens.</t>
  </si>
  <si>
    <t xml:space="preserve">Atazanavir at a dose of 300mg once daily can be coadministered with a darunavir/r twice-daily regimen </t>
  </si>
  <si>
    <t>without any dose adjustment.</t>
  </si>
  <si>
    <t xml:space="preserve"> if there is a clinical need to combine darunavir/r and atazanavir in HIV-1-infected patients</t>
  </si>
  <si>
    <t>Title = Abacavir plasma pharmacokinetics in the absence and presence of atazanavir/ritonavir or lopinavir/ritonavir and vice versa in HIV-infected patients.</t>
  </si>
  <si>
    <t>Abstract = Significant interactions between abacavir and other antiretrovirals have not been reported.</t>
  </si>
  <si>
    <t>This study investigated the steady-state plasma pharmacokinetics of abacavir when co-administered with atazanavir/ritonavir or lopinavir/ritonavir in HIV-infected individuals.</t>
  </si>
  <si>
    <t>HIV-infected subjects on abacavir (600 mg once daily) plus two nucleoside reverse transcriptase inhibitors (NRTIs) (excluding tenofovir) underwent a 24 h pharmacokinetic assessment for plasma abacavir concentrations.</t>
  </si>
  <si>
    <t>Atazanavir/ritonavir (300/100 mg once daily; arm (1) or lopinavir/ritonavir (400/100 mg twice daily; arm (2) were then added and the 24 h pharmacokinetic assessment repeated.</t>
  </si>
  <si>
    <t>Arm 3 included subjects stable on atazanavir/ritonavir or lopinavir/ritonavir and two NRTIs (excluding tenofovir or abacavir).</t>
  </si>
  <si>
    <t>These patients underwent a pharmacokinetic assessment for atazanavir/ritonavir or lopinavir/ritonavir concentrations on day 1, abacavir (600 mg once daily) was then added to the regimen and the pharmacokinetic assessment repeated.</t>
  </si>
  <si>
    <t>Within-subject changes in drug exposure were evaluated by geometric mean (GM) ratios and 95% confidence intervals (CI).</t>
  </si>
  <si>
    <t>Twenty-four patients completed the study.</t>
  </si>
  <si>
    <t>GM (95% CI) abacavir area under the curve (AUC) was 18,621 (15,900-21,807) and 15,136 (13,339-17,174) ng.h/ml without and with atazanavir/ritonavir and 15,136 (12,298-18,628) and 10,471 (9,270-11,828) ng.h/ml without and with lopinavir/ritonavir.</t>
  </si>
  <si>
    <t>GM (95% CI) atazanavir AUC without and with abacavir was 26,915 (13,252-54,666) and 28,840 (19,213-43,291) ng.h/ml; lopinavir AUC without and with abacavir was 60,253 (48,084-75,509) and 63,096 (48,128-82,718) ng.h/ml.</t>
  </si>
  <si>
    <t>however, decreases in abacavir plasma exposure of 17% and 32% were observed following the addition of atazanavir/ritonavir or lopinavir/ritonavir, respectively.</t>
  </si>
  <si>
    <t>No changes in atazanavir or lopinavir exposures were observed following the addition of abacavir; however, decreases in abacavir plasma exposure of 17% and 32% were observed following the addition of atazanavir/ritonavir or lopinavir/ritonavir, respectively.</t>
  </si>
  <si>
    <t>Title = MK-0873, a PDE4 inhibitor, does not influence the pharmacokinetics of theophylline in healthy male volunteers.</t>
  </si>
  <si>
    <t>Abstract = MK-0873 is a novel selective phosphodiesterase-4 inhibitor, which has been in development for the treatment of chronic obstructive pulmonary disease (COPD).</t>
  </si>
  <si>
    <t>In this indication, theophylline is still an important treatment, despite its relatively small therapeutic window.</t>
  </si>
  <si>
    <t>In view of this, it is important to investigate whether MK-0873 could affect the pharmacokinetics, safety and tolerability of theophylline, when both drugs are given concomitantly.</t>
  </si>
  <si>
    <t>The objective of this study was to investigate the effect of multiple doses of oral MK-0873, a selective phosphodiesterase-4 inhibitor, on the pharmacokinetics, safety and tolerability profile of orally administered theophylline in healthy volunteers.</t>
  </si>
  <si>
    <t>Eight healthy, non-smoking male subjects participated in this randomized, open-label, 2-period, cross-over study.</t>
  </si>
  <si>
    <t>In one period subjects received an oral dose of 2.5mg MK-0873 for 6 days co-administered with a single oral dose of 250 mg theophylline on day 5.</t>
  </si>
  <si>
    <t>The other period consisted of a single dose of 250 mg theophylline on day 1.</t>
  </si>
  <si>
    <t>In each period, blood samples were collected at predefined time points to evaluate theophylline pharmacokinetics.</t>
  </si>
  <si>
    <t>All subjects completed the study.</t>
  </si>
  <si>
    <t xml:space="preserve">The study medications were generally well tolerated </t>
  </si>
  <si>
    <t>and no clinically relevant changes were observed in either treatment periods.</t>
  </si>
  <si>
    <t>and bioequivalence was demonstrated for AUC0-infinity (geometric mean ratio with 90% confidence interval: 0.930 (0.826, 1.047)).</t>
  </si>
  <si>
    <t>No significant difference was found in the AUC 0-infinity (77.7 vs. 83.8h ng/ml; p=0.280) and Cmax (6.70 vs. 7.77 ng/ml; p=0.125) of theophylline between the MK-0873+theophylline and theophylline only treatment, and bioequivalence was demonstrated for AUC0-infinity (geometric mean ratio with 90% confidence interval: 0.930 (0.826, 1.047)).</t>
  </si>
  <si>
    <t>In this study, in a limited number of subjects, co-administration of oral MK-0873 did not affect the pharmacokinetics, safety, and tolerability of oral theophylline in non-smoking healthy male subjects.</t>
  </si>
  <si>
    <t>Title = Moclobemide monotherapy vs. combined therapy with valproic acid or carbamazepine in depressive patients: a pharmacokinetic interaction study.</t>
  </si>
  <si>
    <t xml:space="preserve">Abstract = Moclobemide (MCB) undergoes extensive both presystemic and systemic metabolism </t>
  </si>
  <si>
    <t>that can be affected by concomitant drugs.</t>
  </si>
  <si>
    <t>Valproic acid (VPA) and carbamazepine (CBZ) have been found to interact with psychotropic medications of all classes and many other drugs; VPA acts as a broad-spectrum inhibitor, and CBZ as a potent inducer of a variety of drug-metabolizing enzymes.</t>
  </si>
  <si>
    <t xml:space="preserve">There have been no previous studies designed to investigate a potential pharmacokinetic (PK) interaction between MCB and VPA or CBZ; </t>
  </si>
  <si>
    <t>however, these agents are likely to be used concomitantly for the treatment of depressive disorders.</t>
  </si>
  <si>
    <t>VPA does not significantly affect PK or metabolism of MCB at steady state.</t>
  </si>
  <si>
    <t>CBZ significantly decreases MCB exposure.</t>
  </si>
  <si>
    <t>This effect is time-dependent, being more pronounced after 3-5 weeks of co-administration.</t>
  </si>
  <si>
    <t>To assess the impact of valproic acid (VPA) and carbamazepine (CBZ) on moclobemide (MCB) pharmacokinetics (PK) and metabolism at steady state in depressive patients.</t>
  </si>
  <si>
    <t>Twenty-one inpatients with recurrent endogenous depression received MCB (150 mg t.i.d.), either as monotherapy or in combination with VPA (500 mg b.i.d.) or CBZ (200 mg b.i.d.) in a nonrandomized manner.</t>
  </si>
  <si>
    <t>Steady-state plasma PK parameters of MCB and its two metabolites, Ro 12-8095 and Ro 12-5637, were derived.</t>
  </si>
  <si>
    <t>Clinical assessments of treatment efficacy were performed weekly using standard depression rating scales.</t>
  </si>
  <si>
    <t xml:space="preserve">CBZ, but not VPA, was associated with decreases in the MCB AUC by 35% [from 7.794 to 5.038 mg h l(-1); 95% confidence interval (CI) -4.84863, -0.66194; P = 0.01] and C(max) by 28% (from 1.911 to 1.383 mg l(-1); 95% CI -0.98197, -0.07518; P &amp;lt; 0.05), </t>
  </si>
  <si>
    <t>and an increase in its oral clearance by 41% (from 0.323 to 0.454 l h(-1) kg(-1); 95% CI 0.00086, 0.26171; P &amp;lt; 0.05) after 4 weeks of co-administration.</t>
  </si>
  <si>
    <t>MCB through concentrations were also decreased, on average by 41% (from 0.950 to 0.559 mg l(-1); 95% CI -0.77479, -0.03301; P &amp;lt; 0.05).</t>
  </si>
  <si>
    <t>However, the efficacy in this group of patients was not inferior to the controls, for several possible reasons.</t>
  </si>
  <si>
    <t>Overall tolerability of all study medications was good.</t>
  </si>
  <si>
    <t xml:space="preserve">VPA does not significantly affect PK or metabolism of MCB, </t>
  </si>
  <si>
    <t xml:space="preserve">whereas CBZ time-dependently decreases MCB exposure, </t>
  </si>
  <si>
    <t>probably by inducing metabolism of MCB and its major plasma metabolite.</t>
  </si>
  <si>
    <t>The actual clinical relevance of the observed MCB-CBZ PK interaction needs to be further evaluated in a more comprehensive study.</t>
  </si>
  <si>
    <t>Title = Competitive inhibition of renal tubular secretion of ciprofloxacin and metabolite by probenecid.</t>
  </si>
  <si>
    <t xml:space="preserve">Abstract = Probenecid influences transport processes of drugs at several sites in the body </t>
  </si>
  <si>
    <t>and decreases elimination of several quinolones.</t>
  </si>
  <si>
    <t>We sought to explore extent, time course, and mechanism of the interaction between ciprofloxacin and probenecid at renal and nonrenal sites.</t>
  </si>
  <si>
    <t>A randomized, two-way crossover study was conducted in 12 healthy volunteers (in part previously published Clin Pharmacol Ther 1995; 58: 532-41).</t>
  </si>
  <si>
    <t>Subjects received 200 mg ciprofloxacin as 30-min intravenous infusion without and with 3 g probenecid divided into five oral doses.</t>
  </si>
  <si>
    <t>Drug concentrations were analysed by liquid chromatography-tandem mass spectrometry and high-performance liquid chromatography.</t>
  </si>
  <si>
    <t>Ciprofloxacin and its 2-aminoethylamino-metabolite (M1) in plasma and urine with and without probenecid were modelled simultaneously with WinNonlin.</t>
  </si>
  <si>
    <t>Data are ratio of geometric means (90% confidence intervals).</t>
  </si>
  <si>
    <t>Addition of probenecid reduced the median renal clearance from 23.8 to 8.25 l h(-1)[65% reduction (59, 71), P &amp;lt; 0.01] for ciprofloxacin and from 20.5 to 8.26 l h(-1) (66% reduction (57, 73), P &amp;lt; 0.01] for M1 (estimated by modelling).</t>
  </si>
  <si>
    <t>Probenecid reduced ciprofloxacin nonrenal clearance by 8% (1, 14) (P &amp;lt; 0.08).</t>
  </si>
  <si>
    <t>Pharmacokinetic modelling indicated competitive inhibition of the renal tubular secretion of ciprofloxacin and M1 by probenecid.</t>
  </si>
  <si>
    <t>The affinity for the renal transporter was 4.4 times higher for ciprofloxacin and 3.6 times higher for M1 than for probenecid, based on the molar ratio.</t>
  </si>
  <si>
    <t>Probenecid did not affect volume of distribution of ciprofloxacin or M1, nonrenal clearance or intercompartmental clearance of ciprofloxacin.</t>
  </si>
  <si>
    <t xml:space="preserve">Probenecid inhibited the renal tubular secretion of ciprofloxacin and M1, </t>
  </si>
  <si>
    <t xml:space="preserve">probably by a competitive mechanism </t>
  </si>
  <si>
    <t>and due to reaching &amp;gt;100-fold higher plasma concentrations.</t>
  </si>
  <si>
    <t>Formation of M1, nonrenal clearance and distribution of ciprofloxacin were not affected.</t>
  </si>
  <si>
    <t>Title = The effects of diltiazem on hepatic drug metabolizing enzymes in man using antipyrine, trimethadione and debrisoquine as model substrates.</t>
  </si>
  <si>
    <t>Abstract = Six healthy male subjects were given single oral doses of antipyrine (7 mg kg-1), trimethadione (4 mg kg-1) and debrisoquine (10 mg) before and during diltiazem treatment (30 mg three times daily orally for 8 days).</t>
  </si>
  <si>
    <t>Antipyrine clearance decreased from 33.7 +/- 9.1 to 22.5 +/- 4.9 ml min-1 (P less than 0.05, mean +/- s.e. mean) after diltiazem treatment</t>
  </si>
  <si>
    <t xml:space="preserve"> without any significant change in apparent volume of distribution (0.59 +/- 0.06 to 0.60 +/- 0.04 1 kg-1), </t>
  </si>
  <si>
    <t>resulting in an increase in antipyrine elimination half-life from 13.4 +/- 4.8 to 19.7 +/- 3.2 h (P less than 0.05).</t>
  </si>
  <si>
    <t xml:space="preserve">The formation clearance of antipyrine to 4-hydroxyantipyrine was decreased significantly from 10.8 +/- 2.7 to 6.6 +/- 2.7 ml min-1 (P less than 0.05), </t>
  </si>
  <si>
    <t>while that to 3-hydroxymethylantipyrine and norantipyrine was not altered by diltiazem.</t>
  </si>
  <si>
    <t>The metabolic ratio of debrisoquine (urinary excretion of debrisoquine/4-hydroxydebrisoquine) was increased significantly from 0.70 +/- 0.05 to 1.95 +/- 0.20 (P less than 0.05),</t>
  </si>
  <si>
    <t xml:space="preserve"> while that of trimethadione (serum concentration of dimethadione/trimethadione) was not changed significantly (0.48 +/- 0.08 vs 0.41 +/- 0.06) after diltiazem treatment.</t>
  </si>
  <si>
    <t>Diltiazem selectively inhibits cytochrome P-450 isoenzymes.</t>
  </si>
  <si>
    <t>Title = Interaction of sorafenib and cytochrome P450 isoenzymes in patients with advanced melanoma: a phase I/II pharmacokinetic interaction study.</t>
  </si>
  <si>
    <t>Abstract = In vitro data indicate that the sorafenib is a moderate inhibitor of cytochrome P450 (CYP) enzymes, including CYP3A4, CYP2C19, and CYP2D6.</t>
  </si>
  <si>
    <t>This phase I/II study in patients with advanced melanoma evaluated the potential effect of sorafenib on the pharmacokinetics of midazolam, omeprazole, and dextromethorphan, specific substrates of CYP3A4, CYP2C19, and CYP2D6, respectively.</t>
  </si>
  <si>
    <t>Twenty-one patients received sorafenib 400Â mg twice daily for 28 consecutive days.</t>
  </si>
  <si>
    <t>On days 1 and 28, a cocktail containing midazolam 2Â mg, omeprazole 20Â mg, and dextromethorphan 30Â mg was administered.</t>
  </si>
  <si>
    <t>Pharmacokinetic analyses were performed on day 1 without sorafenib and day 28 after steady-state sorafenib exposure; sorafenib pharmacokinetics were evaluated on day 28.</t>
  </si>
  <si>
    <t>We defined an interaction to be excluded if the 90% confidence interval of the ratio of all day 28:day 1 analyses fell within a range from 0.80 to 1.25.</t>
  </si>
  <si>
    <t>In all, 18 patients were evaluable.</t>
  </si>
  <si>
    <t>On day 28, area under the plasma concentration-time curve from time 0 to 12Â h (AUC(0-12)) and maximum plasma concentration (C(max)) for sorafenib were 38.1Â mgÂ h/l and 4.9Â mg/l, respectively.</t>
  </si>
  <si>
    <t>Day 28:day 1 ratios for AUC from time 0 extrapolated to infinity (AUC(0-inf)) and C(max) for midazolam were 0.85 and 0.98, respectively.</t>
  </si>
  <si>
    <t>Day 28:day 1 ratio for 5-OH-omeprazole:omeprazole plasma concentration at 3Â h postdose was 1.26, slightly outside of the 0.80-1.25 range.</t>
  </si>
  <si>
    <t xml:space="preserve">Thus, an interaction could not be excluded, </t>
  </si>
  <si>
    <t>but is considered unlikely to be clinically significant.</t>
  </si>
  <si>
    <t>Day 28:day 1 ratio for dextromethorphan:dextrorphan concentration in urine was 0.94.</t>
  </si>
  <si>
    <t>Sorafenib had an acceptable safety profile.</t>
  </si>
  <si>
    <t>The most frequently observed grade 3-4 toxicities in cycle 1 included elevated lipase (19%) and hypertension (10%).</t>
  </si>
  <si>
    <t>In this patient population, our results demonstrate that exposures of probes of CYP3A4, CYP2D6, or CYP2C19 activity are potentially altered by administration of sorafenib at 400Â mg twice daily.</t>
  </si>
  <si>
    <t>However, these differences are sufficiently small that a clinically significant inhibition or induction of these important drug metabolizing P450 isoenzymes is unlikely.</t>
  </si>
  <si>
    <t>Clinical and, where possible, drug level monitoring may still be appropriate for drugs of narrow therapeutic range co-administered with sorafenib.</t>
  </si>
  <si>
    <t>Title = Pharmacokinetic drug interactions with vandetanib during coadministration with rifampicin or itraconazole.</t>
  </si>
  <si>
    <t>Abstract = Vandetanib, an inhibitor of vascular endothelial growth factor receptor 2 (VEGFR-2), epidermal growth factor receptor (EGFR), and rearranged during transfection (RET), is a developmental oncology drug, that is in part metabolized by cytochrome P450 (CYP) 3A4.</t>
  </si>
  <si>
    <t>Clinical studies were performed to assess the potential for 3A4 inhibitors and inducers to affect exposure to vandetanib.</t>
  </si>
  <si>
    <t>The aim of this study was to investigate the effects of a potent CYP3A4 inducer, rifampicin (Study A), and a potent CYP3A4 inhibitor, itraconazole (Study B), on the pharmacokinetics of a single 300â€‰mg dose of vandetanib in healthy subjects.</t>
  </si>
  <si>
    <t>Two phase I, randomized, open-label, two-way crossover, single-center studies.</t>
  </si>
  <si>
    <t>Study A: 18 healthy male subjects aged 21-44 years were randomized to receive each of the following two regimens, separated by a â‰¥6-week washout period: (i) oral rifampicin 600â€‰mg/day on days 1-31 with a single oral dose of vandetanib 300â€‰mg on day 10; and (ii) a single oral dose of vandetanib 300â€‰mg on day 1.</t>
  </si>
  <si>
    <t>Study B: 16 healthy male subjects aged 20-44 years were randomized to receive each of the following two regimens, separated by a 3-month washout period: (i) oral itraconazole 200â€‰mg/day on days 1-24 with a single oral dose of vandetanib 300â€‰mg on day 4; and (ii) a single oral dose of vandetanib 300â€‰mg on day 1.</t>
  </si>
  <si>
    <t>Blood samples for measurement of vandetanib (both studies) concentrations and its metabolites, N-desmethylvandetanib and vandetanib N-oxide (Study A only), were collected before and at various timepoints after vandetanib administration for up to 28 days (Study A) and 37 days (Study B).</t>
  </si>
  <si>
    <t>Pharmacokinetic parameters were determined using non-compartmental methods.</t>
  </si>
  <si>
    <t>The area under the plasma concentration-time curve from time 0 to 504 hours (AUC(504)) and maximum plasma concentration (C(max)) of vandetanib were compared in the presence and absence of rifampicin, and in the presence and absence of itraconazole.</t>
  </si>
  <si>
    <t>Study A: coadministration of vandetanib with rifampicin resulted in a statistically significant reduction in AUC(504) (geometric least square [GLS]mean ratio [vandetanibâ€‰+â€‰rifampicin/vandetanib alone] 0.60; 90% CI 0.58, 0.63).</t>
  </si>
  <si>
    <t>There was no significant difference in C(max) of vandetanib (GLSmean ratio 1.03; 90% CI 0.95, 1.11).</t>
  </si>
  <si>
    <t>AUC(504) and C(max) of N-desmethylvandetanib increased by 266.0% and 414.3%, respectively, in the presence of rifampicin compared with vandetanib alone.</t>
  </si>
  <si>
    <t>but was increased in the presence of rifampicin.</t>
  </si>
  <si>
    <t>Exposure to vandetanib N-oxide was very low compared with that of vandetanib, but was increased in the presence of rifampicin.</t>
  </si>
  <si>
    <t>Study B: coadministration of vandetanib with itraconazole resulted in a significant increase in AUC(504) (GLSmean ratio [vandetanibâ€‰+â€‰itraconazole/vandetanib alone] 1.09; 90% CI 1.01, 1.18) and no significant change in C(max) (GLSmean ratio 0.96; 90% CI 0.83, 1.11).</t>
  </si>
  <si>
    <t>and no significant change in C(max) (GLSmean ratio 0.96; 90% CI 0.83, 1.11).</t>
  </si>
  <si>
    <t>Vandetanib was well tolerated in both studies.</t>
  </si>
  <si>
    <t>Exposure to vandetanib, as assessed by AUC(504) in healthy subjects, was reduced by around 40% when a single dose was given in combination with the potent CYP3A4 inducer rifampicin.</t>
  </si>
  <si>
    <t>Because of this, it may be appropriate to avoid coadministration of potent CYP3A4 inducers with vandetanib.</t>
  </si>
  <si>
    <t>Vandetanib exposure was increased by about 9% when it was taken in combination with the CYP3A4 inhibitor itraconazole.</t>
  </si>
  <si>
    <t>It is unlikely that coadministration of vandetanib and potent CYP3A4 inhibitors will need to be contraindicated.</t>
  </si>
  <si>
    <t>Title = Serum Nevirapine and Efavirenz concentrations and effect of concomitant rifampicin in HIV infected children on antiretroviral therapy.</t>
  </si>
  <si>
    <t>Abstract = To determine factors affecting serum levels of Efavirenz and Nevirapine and analyze the effect of Rifampicin on Nevirapine drug levels.</t>
  </si>
  <si>
    <t>A cross-sectional study was conducted on 30 HIV infected children on Antiretroviral therapy (ART) with Nevirapine or Efavirenz.</t>
  </si>
  <si>
    <t>Patients on simultaneous Rifampicin and Nevirapine were given higher doses of Nevirapine with regular monitoring of liver function tests.</t>
  </si>
  <si>
    <t>Trough levels (before morning dose of Nevirapine) and levels after 2 hours of administration of Nevirapine and levels of Efavirenz were assessed using HPLC</t>
  </si>
  <si>
    <t xml:space="preserve"> and were checked to see if they fall within the therapeutic range.</t>
  </si>
  <si>
    <t>Thirty patients (14 males) were enrolled in the study with 20 on Nevirapine and 10 (33.3%) on Efavirenz.</t>
  </si>
  <si>
    <t>Seven (23.3%) patients were simultaneously taking rifampicin.</t>
  </si>
  <si>
    <t>The mean Nevirapine dose given to the patients was 350.9Â±59.8 mg/m2/day (on simultaneous rifampicin) and 309.2Â±54.6 mg/m2/day (not on concurrent rifampicin).</t>
  </si>
  <si>
    <t>Thirteen (81.3%) of the 16 patients with trough Nevirapine had values in the normal range, 1 (6.3%) had low Nevirapine trough levels and 2 (12.5%) had high Nevirapine trough levels.</t>
  </si>
  <si>
    <t>Of the post 2 hours Nevirapine levels, 1 (5%) had low levels and 3 (15%) had high Nevirapine blood levels.</t>
  </si>
  <si>
    <t xml:space="preserve">Factors like age (P=0.4, P=0.4087), nourishment (P=0.2679, P=0.4132), ART combination (P=0.4199, P=0.4132), form of the drug (tablet/syrup) (P=0.1964, P=0.4696) </t>
  </si>
  <si>
    <t xml:space="preserve">or if it was being given as single or in a fixed dose combination (P=0.4179, P=0.4696) </t>
  </si>
  <si>
    <t>and even concurrent rifampicin administration (P=0.284, P=0.472) did not significantly affect the trough and post 2 hours Nevirapine values, respectively.</t>
  </si>
  <si>
    <t>All the five patients being given concurrent rifampicin had normal trough and post 2 hours levels of Nevirapine.</t>
  </si>
  <si>
    <t>The Efavirenz drug levels were 1.9Â±1.1 g/mL.</t>
  </si>
  <si>
    <t>Of the 10 patients on Efavirenz, 2 (20%) had high and 1 (10%) had low blood levels.</t>
  </si>
  <si>
    <t>provided the dose of Nevirapine is increased by 20-30%.</t>
  </si>
  <si>
    <t>Concurrent Rifampicin administration does not alter blood levels of Nevirapine; provided the dose of Nevirapine is increased by 20-30%.</t>
  </si>
  <si>
    <t>Formulation of drugs does not alter the blood levels provided drug administered is in the recommended dose.</t>
  </si>
  <si>
    <t>Title = Carbamazepine differentially affects the pharmacokinetics of fexofenadine enantiomers.</t>
  </si>
  <si>
    <t>Abstract = This aim of this study was to characterize the impact of the P-glycoprotein (P-gp) inducer, carbamazepine, on fexofenadine enantiomer pharmacokinetics.</t>
  </si>
  <si>
    <t>Twelve healthy volunteers initially received a 60mg dose of fexofenadine alone.</t>
  </si>
  <si>
    <t>Subsequently, a 100mg dose of carbamazepine was administered three times daily (300mg day(-1) ), and on day 7, fexofenadine was co-administered.</t>
  </si>
  <si>
    <t>Carbamazepine significantly decreased the area under the plasma concentration-time curve and the amount excreted into the urine of (S)- and (R)-fexofenadine.</t>
  </si>
  <si>
    <t>The P-gp inducer showed a greater effect on the pharmacokinetic parameters of (S)-fexofenadine.</t>
  </si>
  <si>
    <t>This study indicates that carbamazepine may alter the pharmacokinetics of fexofenadine enantiomers.</t>
  </si>
  <si>
    <t>Title = A phase I pharmacokinetic study of bexarotene with vinorelbine and cisplatin in patients with advanced non-small-cell lung cancer (NSCLC).</t>
  </si>
  <si>
    <t>Abstract = This is a phase I study of the retinoid X receptor agonist bexarotene (Targretin(Â®)) in combination with the chemotherapeutic drugs cisplatin and vinorelbine and lipid-lowering therapy.</t>
  </si>
  <si>
    <t>This study looked for pharmacokinetic (PK) interactions between the agents in parallel with a phase III study of the combination.</t>
  </si>
  <si>
    <t>Patients (n = 26) with advanced-stage non-small-cell lung cancer received intravenous cisplatin 100 mg/m(2) on day 1 and at 4-week intervals plus intravenous vinorelbine 25 mg/m(2) weekly.</t>
  </si>
  <si>
    <t>Continuous oral bexarotene therapy (400 mg/m(2)/day) was initiated at day 4.</t>
  </si>
  <si>
    <t>Lipid-lowering therapy was initiated in all patients due to hypertriglyceridemia associated with bexarotene use.</t>
  </si>
  <si>
    <t>PK profiles of the chemotherapeutic agents were obtained on day 1 (without bexarotene) and during cycles 2-4 (with bexarotene).</t>
  </si>
  <si>
    <t>Vinorelbine (n = 18) and free cisplatin (n = 17) PK parameters in evaluable patients were determined using non-compartmental methods.</t>
  </si>
  <si>
    <t>Mean vinorelbine and free cisplatin clearance and dose-corrected AUC values with bexarotene were within 20% of respective values without concomitant bexarotene.</t>
  </si>
  <si>
    <t>Bexarotene levels did not vary with or without co-administration of the chemotherapeutic agents.</t>
  </si>
  <si>
    <t>There was no evidence of increased toxicity when bexarotene was co-administered with the chemotherapeutic agents.</t>
  </si>
  <si>
    <t>and the combination is well tolerated.</t>
  </si>
  <si>
    <t>Bexarotene does not substantially affect vinorelbine or cisplatin PK, and the combination is well tolerated.</t>
  </si>
  <si>
    <t>The results are consistent with the mechanisms of elimination of vinorelbine (high metabolic clearance) and cisplatin (non-enzymatic and renal elimination).</t>
  </si>
  <si>
    <t>Title = Effect of duration of lidocaine infusion and route of cimetidine administration on lidocaine pharmacokinetics.</t>
  </si>
  <si>
    <t>Abstract = The effects of the duration of lidocaine infusion and the route of cimetidine administration on lidocaine pharmacokinetics were evaluated in a randomized, three-phase crossover study of six healthy men.</t>
  </si>
  <si>
    <t>Lidocaine hydrochloride 100 mg was administered intravenously over two minutes,</t>
  </si>
  <si>
    <t xml:space="preserve"> and plasma lidocaine concentrations were determined before treatment and at various intervals for three hours.</t>
  </si>
  <si>
    <t>Immediately after the three-hour sample was obtained, a second 100-mg dose of lidocaine hydrochloride was given, followed by a 21-hour constant infusion at a rate of 2 mg/min.</t>
  </si>
  <si>
    <t>Plasma lidocaine concentrations were determined at various intervals during the infusion and for eight hours afterward.</t>
  </si>
  <si>
    <t>Urine was collected during the last five hours of the infusion and assayed for lidocaine, monoethylglycinexylidide (MEGX), and glycinexylidide (GX).</t>
  </si>
  <si>
    <t>The following treatments were administered to each subject in a crossover manner: a placebo tablet every six hours, beginning two days before lidocaine administration; cimetidine 300 mg orally every six hours, beginning two days before lidocaine administration; and cimetidine hydrochloride 300 mg i.v. every six hours, beginning one hour before lidocaine administration.</t>
  </si>
  <si>
    <t>Each medication was given until the lidocaine infusion was discontinued.</t>
  </si>
  <si>
    <t>Subjects fasted and remained supine throughout each treatment period.</t>
  </si>
  <si>
    <t>i.v. cimetidine did not have a significant effect on lidocaine disposition.</t>
  </si>
  <si>
    <t>Oral cimetidine increased the area under the concentration-time curve for lidocaine by 14.7% and increased the elimination half-life of lidocaine; i.v. cimetidine did not have a significant effect on lidocaine disposition.</t>
  </si>
  <si>
    <t>but the effects of cimetidine on lidocaine disposition were similar under both conditions.(ABSTRACT TRUNCATED AT 250 WORDS)</t>
  </si>
  <si>
    <t>Lidocaine clearance was 34% lower under steady-state than single-dose conditions, but the effects of cimetidine on lidocaine disposition were similar under both conditions.(ABSTRACT TRUNCATED AT 250 WORDS)</t>
  </si>
  <si>
    <t>Title = Mexiletine kinetics in healthy subjects taking cimetidine.</t>
  </si>
  <si>
    <t>Abstract = Cimetidine, a commonly used H2-receptor antagonist, was found to interact adversely with many drugs, including class I antiarrhythmics such as lidocaine and quinidine.</t>
  </si>
  <si>
    <t xml:space="preserve">To test the effect of cimetidine on the kinetics of mexiletine, a class I antiarrhythmic similar to lidocaine, </t>
  </si>
  <si>
    <t>the absorption and disposition of mexiletine were followed in six healthy subjects before and after 1 week of cimetidine, 300 mg by mouth four times a day.</t>
  </si>
  <si>
    <t>Cimetidine did not alter the distribution and elimination of mexiletine, as shown by similar mean kinetics including total body clearance, AUC, and the elimination t1/2 before and after cimetidine treatment.</t>
  </si>
  <si>
    <t xml:space="preserve">Cimetidine did have a significant effect on mexiletine absorption, as demonstrated by a longer mean absorption t1/2 (from 0.20 +/- 0.14 to 0.61 +/- 0.35 hours), a longer mean time to peak mexiletine concentration (from 1.13 +/- 0.31 to 1.88 +/- 0.83 hours), </t>
  </si>
  <si>
    <t>and decreased mexiletine plasma concentration (from 0.74 +/- 0.19 to 0.59 +/- 0.15 mg/ml).</t>
  </si>
  <si>
    <t>We conclude that cimetidine does not alter the disposition of oral mexiletine in normal subjects.</t>
  </si>
  <si>
    <t>Title = Effects of oral contraceptive steroids on acetaminophen metabolism and elimination.</t>
  </si>
  <si>
    <t>Abstract = Plasma acetaminophen elimination was examined in women taking low-dose estrogen oral contraceptive (OC) steroids and in age-matched control women.</t>
  </si>
  <si>
    <t>Fractional rates of elimination and fractional clearances were calculated for each of the metabolic pathways, including oxidation, sulfation, and glucuronidation.</t>
  </si>
  <si>
    <t xml:space="preserve">The cysteine adduct and mercapturic acid derivative of acetaminophen were used as an index of oxidative biotransformation, </t>
  </si>
  <si>
    <t>a potentially toxic route of metabolism for acetaminophen.</t>
  </si>
  <si>
    <t>whereas elimination t1/2 decreased from 2.40 +/- 0.14 hr to 1.67 +/- 0.16 hr.</t>
  </si>
  <si>
    <t>Plasma acetaminophen clearance rose from 287 +/- 13 ml/min to 470 +/- 51 ml/min in women taking OC steroids, whereas elimination t1/2 decreased from 2.40 +/- 0.14 hr to 1.67 +/- 0.16 hr.</t>
  </si>
  <si>
    <t>whereas the clearance and elimination by sulfation did not differ significantly from values in control subjects.</t>
  </si>
  <si>
    <t>The fractional clearance and rate of elimination of acetaminophen by glucuronidation increased in women taking OC steroids, whereas the clearance and elimination by sulfation did not differ significantly from values in control subjects.</t>
  </si>
  <si>
    <t>Fractional clearance of the cysteine adduct also increased significantly, but clearance of acetaminophen mercapturic acid did not change.</t>
  </si>
  <si>
    <t>but clearance of acetaminophen mercapturic acid did not change.</t>
  </si>
  <si>
    <t>although the mechanism is not known.</t>
  </si>
  <si>
    <t>These data suggest that the increased clearance of acetaminophen from plasma in women taking OC steroids results from increased glucuronidation of the drug, although the mechanism is not known.</t>
  </si>
  <si>
    <t>Title = Influence of phenobarbital treatment on cimetidine kinetics.</t>
  </si>
  <si>
    <t>Abstract = The pharmacokinetics of orally administered cimetidine was studied in 8 healthy subjects before and after 3 weeks of treatment with phenobarbital 100 mg daily, and in a separate study 4 subjects received cimetidine intravenously before and after the administration of phenobarbital.</t>
  </si>
  <si>
    <t>but total plasma clearance was increased by a mean of 18%, mainly due to a 37% increase of nonrenal clearance.</t>
  </si>
  <si>
    <t>There was no change in the volume of distribution, but total plasma clearance was increased by a mean of 18%, mainly due to a 37% increase of nonrenal clearance.</t>
  </si>
  <si>
    <t>Renal clearance and half-life were not significantly altered.</t>
  </si>
  <si>
    <t>The area under the plasma concentration-time curve after oral administration was significantly (P less than 0.05) reduced by a mean of 15% after phenobarbital treatment.</t>
  </si>
  <si>
    <t>The amount of cimetidine excreted in urine and its sulphoxide metabolite were significantly (P less than 0.05) reduced, on average by 34% and 26%, respectively by phenobarbital treatment.</t>
  </si>
  <si>
    <t>The data indicate that an apparent 20% reduction in the absorption of cimetidine was due to induction of gastrointestinal metabolism of cimetidine, with some contribution also from hepatic metabolism.</t>
  </si>
  <si>
    <t>Reduced absorption per se could not be totally excluded.</t>
  </si>
  <si>
    <t xml:space="preserve">Although the magnitude of the change was small, </t>
  </si>
  <si>
    <t xml:space="preserve">the finding of an 11% decrease in the time to achieve an effective plasma level of cimetidine after phenobarbital treatment </t>
  </si>
  <si>
    <t>may contribute to the ineffectiveness of cimetidine in certain patients.</t>
  </si>
  <si>
    <t>Title = Cimetidine-phenytoin interaction: effect on serum phenytoin concentration and antipyrine test.</t>
  </si>
  <si>
    <t>Abstract = In a prospective study in nine patients the effects of phenytoin and of cimetidine (1000 mg/day) + phenytoin on the antipyrine test and serum phenytoin concentrations were studied.</t>
  </si>
  <si>
    <t xml:space="preserve">Serum phenytoin increased from the steady state level of 5.7 +1.3 mg/l to 9.1 +1.4 mg/l after three weeks on cimetidine (p less than 0.01), </t>
  </si>
  <si>
    <t>and fell to 5.8 +1.2 mg/l within two weeks after withdrawal of cimetidine.</t>
  </si>
  <si>
    <t>The protein binding of phenytoin was not changed by cimetidine.</t>
  </si>
  <si>
    <t xml:space="preserve">After use of phenytoin for 2-4 months, antipyrine clearance increased from 0.67 +0.06 ml/min/kg to 1.61 +0.22 ml/min/kg, </t>
  </si>
  <si>
    <t>and antipyrine half-live fell from 10.9 +1.3 h to 4.5 +0.6 h as compared to the values before phenytoin treatment (p less than 0.01).</t>
  </si>
  <si>
    <t>and antipyrine half-life was prolonged to 6.1 +0.5 h, (p less than 0.01) compared to the values on phenytoin alone.</t>
  </si>
  <si>
    <t>After three weeks combined use of cimetidine and phenytoin, antipyrine clearance was decreased to 1.01 +0.07 ml/min/kg and antipyrine half-life was prolonged to 6.1 +0.5 h, (p less than 0.01) compared to the values on phenytoin alone.</t>
  </si>
  <si>
    <t>The distribution volume of antipyrine was not affected by phenytoin nor by cimetidine + phenytoin.</t>
  </si>
  <si>
    <t>The half-life of cimetidine was 2.8 +0.3 h in the patients in the longterm phenytoin treatment.</t>
  </si>
  <si>
    <t>There was a significant positive correlation (p less than 0.001) between the increase in serum phenytoin concentration and the prolongation of antipyrine half-life caused by cimetidine.</t>
  </si>
  <si>
    <t xml:space="preserve">Thus, cimetidine increases serum phenytoin concentration, </t>
  </si>
  <si>
    <t>very probably by inhibiting its metabolism.</t>
  </si>
  <si>
    <t>Care should be taken in the concomitant use of cimetidine ad phenytoin, and the dose of phenytoin should be modified according to the clinical symptoms and serum phenytoin concentrations.</t>
  </si>
  <si>
    <t xml:space="preserve">Title = Aminophylline alters pharmacokinetics of carbamazepine </t>
  </si>
  <si>
    <t>but not that of sodium valproate--a single dose pharmacokinetic study in human volunteers.</t>
  </si>
  <si>
    <t>Abstract = Pharmacokinetic interaction of aminophylline with single dose sodium valproate (400 mg) and carbamazepine (200 mg) was evaluated in normal healthy volunteers using a cross over design.</t>
  </si>
  <si>
    <t>Neither the serum concentrations nor the pharmacokinetic parameters of sodium valproate (SV) were altered by the coadministration of aminophylline (AMP).</t>
  </si>
  <si>
    <t>In contrast AMP significantly decreased the plasma concentrations of carbamazepine (CBZ).</t>
  </si>
  <si>
    <t>The Cmax of CBZ was significantly lowered from 1.73 +/- 0.18 to 0.94 +/- 0.08 microgram/ml and the AUC o-t was significantly decreased from 76.19 +/- 6.20 to 52.66 +/- 1.84 micrograms/h/ml (P &amp;lt; 0.05).</t>
  </si>
  <si>
    <t>The pharmacokinetic parameters of CBZ that were altered in the presence of AMP were: the Tmax and t1/2 which was prolonged about threefold from 5.60 +/- 1.60 to 16.80 +/- 7.94 h and 44.88 +/- 4.50 to 125.07 +/- 29.09 h, respectively.</t>
  </si>
  <si>
    <t>The Vd was marginally increased from 2.19 +/- 0.13 to 3.85 +/- 0.57 L/kg and the Cl was decreased from 34.07 +/- 3.78 to 25.26 +/- 5.15 mL/min.</t>
  </si>
  <si>
    <t xml:space="preserve"> the Cl was decreased from 34.07 +/- 3.78 to 25.26 +/- 5.15 mL/min.</t>
  </si>
  <si>
    <t>None of these alterations are statistically significant.</t>
  </si>
  <si>
    <t>while that of SV was increased by about 8%.</t>
  </si>
  <si>
    <t>Bioavailability of CBZ was reduced by 29% in the presence of AMP, while that of SV was increased by about 8%.</t>
  </si>
  <si>
    <t>Results are of clinical significance because simultaneous administration of CBZ and AMP may reduce the efficacy of CBZ in epileptic patients.</t>
  </si>
  <si>
    <t>Title = A pharmacokinetic and pharmacodynamic evaluation of the combined administration of alprazolam and fluvoxamine.</t>
  </si>
  <si>
    <t>Abstract = We have assessed the pharmacokinetic and pharmacodynamic interaction between fluvoxamine, a serotonin reuptake inhibitor, and alprazolam, a triazolobenzo-diazepine.</t>
  </si>
  <si>
    <t>Healthy men took fluvoxamine maleate daily for 10 days (50 mg on days 1-3, 100 mg on days 4-10) (n = 20), 1 mg of alprazolam four times daily for four days (days 7-10 of the study period) (n = 20), or a combination of the two (n = 20), according to a parallel study design.</t>
  </si>
  <si>
    <t>Alprazolam and fluvoxamine concentrations were measured in serial plasma samples by HPLC and gas chromatography respectively, and psychomotor performance and memory were assessed on days 1, 7, and 10.</t>
  </si>
  <si>
    <t>Fluvoxamine increased plasma alprazolam concentrations by 100%.</t>
  </si>
  <si>
    <t>The mean apparent half-life of alprazolam was increased from 20 h to 34 h after fluvoxamine co-administration.</t>
  </si>
  <si>
    <t>The increased plasma concentrations of alprazolam resulted in significantly greater reductions in psychomotor performance evident on day 10.</t>
  </si>
  <si>
    <t xml:space="preserve"> resulted in significantly greater reductions in psychomotor performance evident on day 10.</t>
  </si>
  <si>
    <t>this was more likely due to heterogeneity between the treatment groups than to an effect of alprazolam.</t>
  </si>
  <si>
    <t>Mean fluvoxamine plasma concentrations were about 25% lower in those who took the combination than in those who took only fluvoxamine; this was more likely due to heterogeneity between the treatment groups than to an effect of alprazolam.</t>
  </si>
  <si>
    <t>The dosage of alprazolam should be reduced during co-administration with fluvoxamine.</t>
  </si>
  <si>
    <t>Title = Neither cimetidine nor probenecid affect the pharmacokinetics of tenoxicam in normal volunteers.</t>
  </si>
  <si>
    <t>Abstract = The effect of pretreatment with cimetidine (1 g day-1, 7 days) and of probenecid (1 g twice daily, 4 days) on the pharmacokinetics of tenoxicam (single oral dose, 20 mg) was studied in six healthy volunteers.</t>
  </si>
  <si>
    <t>Cmax was increased significantly when tenoxicam was given with probenecid (2.8 micrograms ml-1 alone, 3.5 micrograms ml-1 after probenecid; P &amp;lt; 0.005).</t>
  </si>
  <si>
    <t>No other pharmacokinetic parameters were altered significantly by either drug.</t>
  </si>
  <si>
    <t>It is concluded that neither cimetidine nor probenecid affects the pharmacokinetics of tenoxicam in a clinically important way.</t>
  </si>
  <si>
    <t>Title = Pharmacokinetic interaction studies between felbamate and vigabatrin.</t>
  </si>
  <si>
    <t xml:space="preserve">Abstract = To assess the possible occurrence of pharmacokinetic interactions between the antiepileptic agents felbamate and vigabatrin, </t>
  </si>
  <si>
    <t>two randomized, double-blind, placebo-controlled, crossover studies were conducted in healthy male volunteers.</t>
  </si>
  <si>
    <t>In Study I, 18 subjects received oral vigabatrin 1000 mg every 12 h for two 8 days periods with felbamate 1200 mg every 12 h or placebo.</t>
  </si>
  <si>
    <t>In Study II, 18 other volunteers were administered oral felbamate 1200 mg every 12 h for two 8 days periods with vigabatrin 1000 mg every 12 h or placebo.</t>
  </si>
  <si>
    <t>On the eighth day of each treatment period, blood and urine samples were collected over 12 h for determination of the active S(+)- and inactive R(-)-vigabatrin enantiomer concentrations (Study I) or felbamate concentrations (Study II).</t>
  </si>
  <si>
    <t>In Study I, the pharmacokinetic parameters of R(-)-vigabatrin were similar during co-administration with felbamate or placebo.</t>
  </si>
  <si>
    <t>Felbamate produced a 13% increase in AUC(0.12 h) and an 8% increase in urinary excretion of S(+)-vigabatrin.</t>
  </si>
  <si>
    <t>Although these changes were statistically significant, their magnitude was small.</t>
  </si>
  <si>
    <t>In Study II, the pharmacokinetic parameters of felbamate were similar during concurrent administration with vigabatrin or placebo.</t>
  </si>
  <si>
    <t>These data indicate that there are no clinically relevant pharmacokinetic interactions between felbamate and vigabatrin in man.</t>
  </si>
  <si>
    <t>Title = Lack of interaction between nefazodone and cimetidine: a steady state pharmacokinetic study in humans.</t>
  </si>
  <si>
    <t>Abstract = The steady-state pharmacokinetic interaction between nefazodone and cimetidine was evaluated in a three-period crossover study consisting of three treatments of 1 week duration with a 1 week washout between treatments.</t>
  </si>
  <si>
    <t>The 18 healthy, male study subjects received: nefazodone hydrochloride 200 mg twice daily (every 12 h) for 6 days; cimetidine 300 mg four times daily for 6 days; and 200 mg nefazodone hydrochloride twice daily + 300 mg cimetidine four times daily for 6 days.</t>
  </si>
  <si>
    <t>On day 7 of each treatment, only the morning dose was administered.</t>
  </si>
  <si>
    <t>Serial blood samples were collected for pharmacokinetic analysis after drug administration on day 7 of each treatment; blood samples for trough levels (Cmin) to assess attainment of steady state, were also collected just prior to the morning doses on days 2-7 of each study period.</t>
  </si>
  <si>
    <t>Plasma samples were assayed for cimetidine, and nefazodone and its metabolites hydroxynefazodone and m-chlorophenylpiperazine by specific, validated h.p.l.c. methods.</t>
  </si>
  <si>
    <t>and that there were no significant differences in Cmin levels between treatments.</t>
  </si>
  <si>
    <t>Statistical analyses of Cmin data indicated that, regardless of treatment, steady state was achieved for cimetidine by day 2 and for nefazodone and its metabolites by day 3 of multiple dosing, and that there were no significant differences in Cmin levels between treatments.</t>
  </si>
  <si>
    <t>When nefazodone and cimetidine were co-administered for 1 week, no change in steady-state pharmacokinetic parameters for cimetidine, nefazodone or hydroxynefazodone was observed compared with each drug dosed alone.(ABSTRACT TRUNCATED AT 250 WORDS)</t>
  </si>
  <si>
    <t>Title = Effect of valproate on the pharmacokinetics and pharmacodynamics of lorazepam.</t>
  </si>
  <si>
    <t>Abstract = The pharmacokinetic-pharmacodynamic interaction between valproate and lorazepam was evaluated in this randomized, double-blind, placebo-controlled crossover study.</t>
  </si>
  <si>
    <t>Sixteen healthy male volunteers enrolled in the study to receive either divalproex sodium (500 mg every 12 hours) or matching placebo for 12 days in the first period, and then to receive the other regimen for an identical second 12-day period.</t>
  </si>
  <si>
    <t>In both periods, lorazepam (1 mg every 12 hours) was administered on days 6 through 9 and on the morning of day 10.</t>
  </si>
  <si>
    <t>Concomitant administration of divalproex sodium with lorazepam resulted in an 8%, 20%, and 31% increase in steady-state maximum plasma concentration, area under the concentration-time curve, and trough plasma concentrations of lorazepam, respectively.</t>
  </si>
  <si>
    <t>The apparent clearance of lorazepam through the formation of lorazepam glucuronide was reduced by 31% during coadministration of divalproex sodium.</t>
  </si>
  <si>
    <t>Pharmacokinetic properties of valproate did not change significantly in the ten available participants during coadministration of lorazepam.</t>
  </si>
  <si>
    <t>Sedation scales revealed no statistically significant differences in sedation between the two regimens.</t>
  </si>
  <si>
    <t xml:space="preserve">It is concluded that valproate increases plasma concentrations </t>
  </si>
  <si>
    <t xml:space="preserve">and reduces clearance of lorazepam, </t>
  </si>
  <si>
    <t xml:space="preserve">most likely by impairing hepatic glucuronidation, </t>
  </si>
  <si>
    <t>and that coadministration of lorazepam does not affect the steady-state pharmacokinetic properties of valproate.</t>
  </si>
  <si>
    <t>Title = Multidose pharmacokinetics of ritonavir and zidovudine in human immunodeficiency virus-infected patients.</t>
  </si>
  <si>
    <t>Abstract = The effect of coadministration of ritonavir and zidovudine (ZDV) on the pharmacokinetics of these drugs was investigated in a three-period, multidose, crossover study.</t>
  </si>
  <si>
    <t>Eighteen asymptomatic, human immunodeficiency virus-positive men were assigned randomly to six different sequences of the following three regimens: ZDV (200 mg every 8 h [q8h] alone for 4 days, ritonavir (300 mg q6h) alone for 4 days, and ZDV with ritonavir for 4 days.</t>
  </si>
  <si>
    <t>Ritonavir pharmacokinetics were unaffected by coadministration with ZDV.</t>
  </si>
  <si>
    <t>However, ZDV exposure was reduced by about 26% (P &amp;lt; 0.05) in the presence of ritonavir.</t>
  </si>
  <si>
    <t>The maximum concentration in (Cmax) of ZDV plasma decreased from 748 +/- 375 (mean +/- standard deviation) to 546 +/- 296, and area under the concentration-time curve from 0 to 24 h (AUC0-24) decreased from 3,052 +/- 1,007 to 2,261 +/- 715 when coadministered with ritonavir.</t>
  </si>
  <si>
    <t xml:space="preserve">In contrast, the ZDV elimination rate constant was unaffected by ritonavir, </t>
  </si>
  <si>
    <t>suggesting that there was no change in ZDV systemic metabolism.</t>
  </si>
  <si>
    <t>Correspondingly, differences in ZDV-glucuronide Cmax and AUC were not statistically significantly different between regimens (P &amp;gt; 0.31).</t>
  </si>
  <si>
    <t>Also, there were no apparent differences in the formation of 3'-amino-3'-deoxythymidine or in the adverse event profiles between the regimens.</t>
  </si>
  <si>
    <t>The lack of change in ritonavir pharmacokinetics suggests that dosage adjustment of ritonavir is unnecessary when it is administered concurrently with ZDV.</t>
  </si>
  <si>
    <t>The clinical relevance of a 26% reduction in ZDV exposure when ZDV is administered with ritonavir is unknown.</t>
  </si>
  <si>
    <t>In addition to other multidrug regimens, the long-term safety and efficacy of coadministration of ritonavir and ZDV is being investigated.</t>
  </si>
  <si>
    <t>Sj</t>
  </si>
  <si>
    <t>Title = The effects of fluvastatin, a CYP2C9 inhibitor, on losartan pharmacokinetics in healthy volunteers.</t>
  </si>
  <si>
    <t>Abstract = Losartan is an angiotensin II receptor antagonist that is metabolized by CYP2C9 and CYP3A4 to a more potent antihypertensive metabolite, E3174.</t>
  </si>
  <si>
    <t>Interaction studies with inhibitors of CYP3A4 have not demonstrated significant changes in the pharmacokinetics of losartan or E3174.</t>
  </si>
  <si>
    <t>The authors assessed the steady-state pharmacokinetics of losartan and E3174 when administered alone and concomitantly with fluvastatin, a specific CYP2C9 inhibitor.</t>
  </si>
  <si>
    <t>A prospective, open-label, crossover study was conducted in 12 healthy volunteers with losartan alone and in combination with fluvastatin.</t>
  </si>
  <si>
    <t>The baseline phase was 7 days of losartan (50 mg QAM), and the inhibition phase was 14 total days of fluvastatin (40 mg QHS), with the final 7 days including losartan.</t>
  </si>
  <si>
    <t>The authors found that fluvastatin did not significantly change the steady-state AUC0-24 or half-life of losartan or E3174.</t>
  </si>
  <si>
    <t>Losartan apparent oral clearance was not affected by fluvastatin.</t>
  </si>
  <si>
    <t>Inhibition of losartan metabolism appears to require both CYP2C9 and CYP3A4 inhibition.</t>
  </si>
  <si>
    <t>Title = Drug interaction studies with repaglinide: repaglinide on digoxin or theophylline pharmacokinetics and cimetidine on repaglinide pharmacokinetics.</t>
  </si>
  <si>
    <t>Abstract = Drug interaction studies were carried out to ensure that hypoglycemia due to inhibition of repaglinide elimination or chronic hyperglycemia due to inhibition of repaglinide absorption was avoided.</t>
  </si>
  <si>
    <t>Conversely, the effects of repaglinide on the pharmacokinetics of drugs with only a narrow margin between effective and toxic concentrations, such as digoxin or theophylline, were determined.</t>
  </si>
  <si>
    <t>The studies reported here compared monotherapy with combined therapies in healthy volunteers.</t>
  </si>
  <si>
    <t>There were no significant differences between the pharmacokinetic parameters of repaglinide when given as monotherapy and when administered concurrently with cimetidine.</t>
  </si>
  <si>
    <t>Similarly, the coadministration of repaglinide and digoxin did not influence the pharmacokinetics of digoxin administered alone.</t>
  </si>
  <si>
    <t>When repaglinide was coadministered with theophylline, the only pharmacokinetic change was that the peak plasma theophylline concentration was slightly reduced.</t>
  </si>
  <si>
    <t xml:space="preserve">No direct drug-drug interactions were found in these studies, </t>
  </si>
  <si>
    <t>suggesting that repaglinide may be coprescribed with cimetidine, digoxin, or theophylline at the dosage used for monotherapy.</t>
  </si>
  <si>
    <t>Title = Pharmacokinetic interaction between proton pump inhibitors and roxithromycin in volunteers.</t>
  </si>
  <si>
    <t>Abstract = Triple therapy including two antibiotics and a proton pump inhibitor is a rational approach to the treatment of Helicobacter pylori induced peptic ulcer disease.</t>
  </si>
  <si>
    <t>The interaction of antimicrobial therapy and acid suppression is not yet well elucidated.</t>
  </si>
  <si>
    <t>To investigate the effects of proton pump inhibitors on roxithromycin levels in plasma and gastric tissue under steady-state conditions in volunteers.</t>
  </si>
  <si>
    <t>In two crossover studies omeprazole 20 mg b.d., lansoprazole 30 mg b.d., roxithromycin 300 mg b.d., and the combination of roxithromycin with either omeprazole or lansoprazole were administered to 12 healthy volunteers over 6 days.</t>
  </si>
  <si>
    <t>Blood plasma levels of the drugs were measured.</t>
  </si>
  <si>
    <t>In addition, roxithromycin concentrations were also determined in gastric juice and gastric tissue obtained during endoscopy.</t>
  </si>
  <si>
    <t>The proton pump inhibitors and roxithromycin did not alter the blood plasma pharmacokinetics of each other.</t>
  </si>
  <si>
    <t>When compared to roxithromycin administered alone, its combination with a proton pump inhibitor significantly increased the roxithromycin concentrations in gastric juice (3.0-5.0 microg/mL vs. 0.3-0.4 microg/mL) and gastric tissue (antrum: 3.8-4.0 vs. 2.8 microg/g, fundus: 5.9-7.4 vs. 4.2-4.4 microg/g).</t>
  </si>
  <si>
    <t>Proton pump inhibitors and roxithromycin do not alter the systemic bioavailability of each other.</t>
  </si>
  <si>
    <t xml:space="preserve">However, proton pump inhibitors increase the local concentration of roxithromycin in the stomach </t>
  </si>
  <si>
    <t>which may contribute to the clinically proven synergic beneficial action in eradication therapy of H. pylori.</t>
  </si>
  <si>
    <t>Title = Multiple-dose pharmacokinetics of telmisartan and of hydrochlorothiazide following concurrent administration in healthy subjects.</t>
  </si>
  <si>
    <t xml:space="preserve">Abstract = This open-label, crossover study had two objectives: </t>
  </si>
  <si>
    <t>to compare the steady-state pharmacokinetics of high-dose telmisartan with and without coadministered high-dose hydrochlorothiazide and  to compare the steady-state pharmacokinetics of hydrochlorothiazide with and without coadministered telmisartan.</t>
  </si>
  <si>
    <t>A total of 13 healthy males and females of nonchildbearing potential received the following oral, once-daily medications, each for 7 days: telmisartan 160 mg, hydrochlorothiazide 25 mg, and telmisartan 160 mg plus hydrochlorothiazide 25 mg.</t>
  </si>
  <si>
    <t>Between medication periods, there was a 14-day washout.</t>
  </si>
  <si>
    <t>Blood was collected at intervals over 48 and 84 hours, respectively, at the end of the 7-day dosing period for the determination of plasma telmisartan and hydrochlorothiazide concentrations by high-performance liquid chromatography.</t>
  </si>
  <si>
    <t>Predose blood samples were also collected on days 1, 6, and 7.</t>
  </si>
  <si>
    <t>Tolerability of single-agent and combination medication was monitored.</t>
  </si>
  <si>
    <t>For hydrochlorothiazide and telmisartan, given alone or in combination, there were no appreciable differences in trough plasma concentrations between days 6, 7, and 8; thus, at day 7, both agents had achieved steady state.</t>
  </si>
  <si>
    <t>Mean values of the primary end points (Cmax and AUC0-24) and secondary end points (Cmin and t1/2) for both telmisartan and hyrochlorothiazide were unaffected when administered simultaneously.</t>
  </si>
  <si>
    <t>Moreover, concurrent telmisartan had no effect on urinary excretion of hydrochlorothiazide.</t>
  </si>
  <si>
    <t>Transient lightheadedness, associated with postural hypotension, was the most common adverse event.</t>
  </si>
  <si>
    <t xml:space="preserve">The absence of any significant effects on the pharmacokinetics of either hydrochlorothiazide or telmisartan shows that no dose adjustment is required </t>
  </si>
  <si>
    <t>if the two agents are given concurrently for the management of hypertension.</t>
  </si>
  <si>
    <t>Title = Plasma concentrations of active lovastatin acid are markedly increased by gemfibrozil</t>
  </si>
  <si>
    <t xml:space="preserve"> but not by bezafibrate.</t>
  </si>
  <si>
    <t xml:space="preserve">Abstract = Concomitant use of fibrates with statins has been associated with an increased risk of myopathy, </t>
  </si>
  <si>
    <t>but the underlying mechanism of this adverse reaction remains unclear.</t>
  </si>
  <si>
    <t>Our aim was to study the effects of bezafibrate and gemfibrozil on the pharmacokinetics of lovastatin.</t>
  </si>
  <si>
    <t>This was a randomized, double-blind, 3-phase crossover study.</t>
  </si>
  <si>
    <t>Eleven healthy volunteers took 400 mg/day bezafibrate, 1200 mg/day gemfibrozil, or placebo for 3 days.</t>
  </si>
  <si>
    <t>On day 3, each subject ingested a single 40 mg dose of lovastatin.</t>
  </si>
  <si>
    <t>Plasma concentrations of lovastatin, lovastatin acid, gemfibrozil, and bezafibrate were measured up to 24 hours.</t>
  </si>
  <si>
    <t xml:space="preserve">Gemfibrozil markedly increased the plasma concentrations of lovastatin acid, </t>
  </si>
  <si>
    <t>without affecting those of the parent lovastatin compared with placebo.</t>
  </si>
  <si>
    <t>During the gemfibrozil phase, the mean area under the plasma concentration-time curve from 0 to 24 hours [AUC(0-24)] of lovastatin acid was 280% (range, 131% to 1184%; P &amp;lt; .001) and the peak plasma concentration (Cmax) was 280% (range, 123% to 1042%; P &amp;lt; .05) of the corresponding value during the placebo phase.</t>
  </si>
  <si>
    <t>Bezafibrate had no statistically significant effect on the AUC(0-24) or Cmax of lovastatin or lovastatin acid compared with placebo.</t>
  </si>
  <si>
    <t>Gemfibrozil markedly increases plasma concentrations of lovastatin acid,</t>
  </si>
  <si>
    <t xml:space="preserve"> but bezafibrate does not.</t>
  </si>
  <si>
    <t>The increased risk of myopathy observed during concomitant treatment with statins and fibrates may be partially of a pharmacokinetic origin.</t>
  </si>
  <si>
    <t>The risk of developing myopathy during concomitant therapy with lovastatin and a fibrate may be smaller with bezafibrate than with gemfibrozil.</t>
  </si>
  <si>
    <t>Title = Pharmacokinetics of lansoprazole, amoxicillin and clarithromycin after simultaneous and single administration.</t>
  </si>
  <si>
    <t>Abstract = In a randomized, double-blind, placebo-controlled, four-way crossover study, possible influences of the triple therapy with amoxicillin, clarithromycin and the proton pump inhibitor lansoprazole on the pharmacokinetics of each of the drugs and the active 14-OH-clarithromycin metabolite were assessed.</t>
  </si>
  <si>
    <t>Twelve Helicobacter pylori-negative healthy male volunteers (age 27 +/- 4.3 years; creatinine clearance 7.0 +/- 2.0 L/h) were given lansoprazole 30 mg, amoxicillin 1 g and clarithromycin 500 mg, alone and in triple combination.</t>
  </si>
  <si>
    <t>Drug elimination intervals were at least 9 days between the dosing periods.</t>
  </si>
  <si>
    <t>The study medication was administered twice daily for 4 days.</t>
  </si>
  <si>
    <t xml:space="preserve">On the fifth day of each period, drugs were only given once in the morning, and blood and urine samples were collected for 12 h. </t>
  </si>
  <si>
    <t>The concentrations of the three substances administered, and 14-OH-clarithromycin, were determined by validated HPLC methods.</t>
  </si>
  <si>
    <t>Alterations in the serum kinetics were found for lansoprazole and the active 14-OH-clarithromycin metabolite (all data expressed as mean +/- S.D.).</t>
  </si>
  <si>
    <t>For lansoprazole, the elimination half-life (t(1/2)) was significantly prolonged (1.46 versus 1.7 h, P &amp;lt; 0.05) and the area under the concentration-time curve from 0 to 8 h (AUC(0-8)) was significantly increased (3.65 versus 4.59 mg.h/L, P &amp;lt; 0.05) by combination of the drugs.</t>
  </si>
  <si>
    <t>For 14-OH-clarithromycin, the peak concentration (C(max)) was 0.95 versus 1.18 mg/L and the AUC from 0 to 12 h (AUC(0-12)) was 8.3 versus 10.5 mg.h/L (augmented significantly, P &amp;lt; 0.05).</t>
  </si>
  <si>
    <t>The amoxicillin concentrations were slightly elevated by concomitant administration of lansoprazole and clarithromycin</t>
  </si>
  <si>
    <t xml:space="preserve"> but without statistical significance (11.1 versus 12.6 mg/L).</t>
  </si>
  <si>
    <t>For clarithromycin, the time to maximum concentration of drug in serum (T(max)) was increased (2.73 versus 3.31 h, P &amp;lt; 0.05),</t>
  </si>
  <si>
    <t xml:space="preserve"> whereas AUC and C(max) remained unchanged.</t>
  </si>
  <si>
    <t>Simultaneous administration of lansoprazole, amoxicillin and clarithromycin increases the serum concentrations of lansoprazole and the active 14-OH-clarithromycin metabolite significantly.</t>
  </si>
  <si>
    <t>These effects were not so pronounced as to have any therapeutic influence, making dosage adjustment unnecessary.</t>
  </si>
  <si>
    <t>Title = The pharmacokinetics of sumatriptan when administered with norethindrone 1 mg/ethinyl estradiol 0.035 mg in healthy volunteers.</t>
  </si>
  <si>
    <t>Abstract = Because the majority of migraineurs are young women in their peak reproductive years,</t>
  </si>
  <si>
    <t xml:space="preserve"> it is important to understand the possible effects on the pharmacokinetics of both medications when sumatriptan is coadministered with an oral contraceptive (OC).</t>
  </si>
  <si>
    <t>The primary objective of this study was to assess the effect of multiple dosing of the OC norethindrone 1 mg/ethinyl estradiol 0.035 mg (NE/EE) on the single-dose pharmacokinetics of sumatriptan in healthy volunteers.</t>
  </si>
  <si>
    <t xml:space="preserve">Secondary objectives were to determine the effect of a single dose of sumatriptan on the multiple-dose pharmacokinetics of NE and EE, </t>
  </si>
  <si>
    <t>and to assess the safety and tolerability of the combination.</t>
  </si>
  <si>
    <t>This was an open-label, 1-sequence, crossover study in healthy women who had been receiving NE/EE for at least 3 months.</t>
  </si>
  <si>
    <t>Subjects received 1 cycle of NE/EE, consisting of 21 days of OC and 7 days of placebo.</t>
  </si>
  <si>
    <t>They also received a single dose of sumatriptan 50 mg on the last day of the OC or placebo regimen.</t>
  </si>
  <si>
    <t>Blood samples for the determination of plasma sumatriptan concentrations were collected on days 21 and 28, and blood samples for the determination of plasma NE and EE concentrations were collected on days 20 and 21.</t>
  </si>
  <si>
    <t>Treatments were compared by analysis of variance.</t>
  </si>
  <si>
    <t>Equivalence between treatments was to be concluded if the 90% Cl for the ratio of reference to test means for log(e)-transformed parameters (area under the plasma concentration-time curve [AUCI and maximum measured plasma concentration [C(max)]) for each analyte fell within the interval 0.80 to 1.25.</t>
  </si>
  <si>
    <t>Twenty-six women (mean age, 29.8 years; age range, 18-44 years; weight range, 52-82 kg) participated in the study.</t>
  </si>
  <si>
    <t>The 90% CI for the ratio of reference to test means for the AUC extrapolated to infinity (AUC(infinity)) of sumatriptan was 1.11 to 1.22, and the 90% CIs for the AUC over the dosing interval at steady state (AUC(tau)) of NE and EE were 0.96 to 1.00 and 0.91 to 0.97, respectively.</t>
  </si>
  <si>
    <t>The 90% CIs for the ratio of reference to test means for the C(max) of sumatriptan, NE, and EE were a respective 1.05 to 1.30, 0.76 to 0.88, and 0.88 to 1.04.</t>
  </si>
  <si>
    <t>Study treatments were well tolerated.</t>
  </si>
  <si>
    <t>Adverse events were mild or moderate,</t>
  </si>
  <si>
    <t xml:space="preserve"> and there were no clinically significant changes in vital signs or laboratory values.</t>
  </si>
  <si>
    <t>The extent of absorption (AUC) of sumatriptan, NE, and EE was similar after oral administration of sumatriptan and NE/EE, both alone and in combination.</t>
  </si>
  <si>
    <t>Thus, in the opinion of the study investigators, there were no clinically relevant changes in the AUC of any of the medications when sumatriptan and NE/EE were administered concomitantly compared with administration alone.</t>
  </si>
  <si>
    <t>The results of this study suggest that dose adjustment is not necessary when sumatriptan is administered concomitantly with NE/EE in healthy premenopausal women.</t>
  </si>
  <si>
    <t>Title = Effect of cimetidine on the pharmacokinetics of temafloxacin.</t>
  </si>
  <si>
    <t>Abstract = Cimetidine, a widely prescribed histamine H2-receptor antagonist, is known to interact with a variety of drugs; consequently, it is important to determine its potential for interaction with any new drug.</t>
  </si>
  <si>
    <t>The interaction between cimetidine and a new quinolone, temafloxacin, has been examined in an open randomised 2-period crossover study in 12 healthy adults.</t>
  </si>
  <si>
    <t>Half the volunteers received cimetidine 400mg 3 times daily for 8 days.</t>
  </si>
  <si>
    <t>On day 5, a single temafloxacin 400mg dose was administered.</t>
  </si>
  <si>
    <t>No other drugs were allowed during this period.</t>
  </si>
  <si>
    <t>The other volunteers did not receive cimetidine (or any other drugs) for an 8-day period except for temafloxacin 400mg on day 5.</t>
  </si>
  <si>
    <t>Blood and urine were sampled serially after temafloxacin administration and daily thereafter until the last day of the study.</t>
  </si>
  <si>
    <t>A 2-week washout period preceded crossover.</t>
  </si>
  <si>
    <t>Pharmacokinetic analyses showed that cimetidine did not affect the rate or extent of temafloxacin absorption, as evidenced by unchanged peak plasma concentration, time to peak plasma concentration, and terminal-phase volume of distribution.</t>
  </si>
  <si>
    <t>However, renal and total clearance values for temafloxacin were reduced by 19%, and elimination half-life and</t>
  </si>
  <si>
    <t xml:space="preserve"> area under the concentration vs time curve were increased in the presence of cimetidine.</t>
  </si>
  <si>
    <t>The most likely mechanism underlying these effects is inhibition by cimetidine of tubular secretion of temafloxacin in the kidney.</t>
  </si>
  <si>
    <t xml:space="preserve">The lack of clinically significant adverse effects </t>
  </si>
  <si>
    <t>and the small magnitude of the reduction in temafloxacin clearance suggest that the interaction is of little clinical consequence.</t>
  </si>
  <si>
    <t>Title = Plasma risperidone concentrations during combined treatment with sertraline.</t>
  </si>
  <si>
    <t>Abstract = The effect of sertraline on the steady-state plasma concentrations of risperidone and its active metabolite 9-hydroxyrisperidone (9-OH-risperidone) was studied in 11 patients with schizophrenia or schizoaffective disorder.</t>
  </si>
  <si>
    <t>To treat concomitant depressive symptoms, additional sertraline, at the dose of 50 mg/d, was administered for 4 weeks to patients stabilized on risperidone (4-6 mg/d).</t>
  </si>
  <si>
    <t>Mean plasma concentrations of risperidone, 9-OH-risperidone, and the active moiety (sum of the concentrations of risperidone and 9-OH-risperidone) did not change significantly during combined treatment with sertraline.</t>
  </si>
  <si>
    <t>At the end of week 4, sertraline dosage was adjusted in some patients on the basis of the individual response and then maintained until the end of week 8.</t>
  </si>
  <si>
    <t>At final evaluation, mean plasma levels of risperidone active moiety were not modified in the 4 patients who were still receiving the initial sertraline dose,</t>
  </si>
  <si>
    <t>but concentrations were slightly but not significantly increased (by a mean 15% over pretreatment) in the subgroup of 5 subjects treated with a final dose of 100 mg/d.</t>
  </si>
  <si>
    <t>In the 2 patients receiving the highest dose of sertraline, 150 mg/d, at week 8 total plasma risperidone concentrations were increased by 36% and 52%, respectively, as compared with baseline values.</t>
  </si>
  <si>
    <t xml:space="preserve">Sertraline coadministration with risperidone was well tolerated, </t>
  </si>
  <si>
    <t>and no patient developed extrapyramidal symptoms.</t>
  </si>
  <si>
    <t>These findings indicate that sertraline at dosages up to 100 mg/d is not associated with clinically significant changes in plasma risperidone concentrations.</t>
  </si>
  <si>
    <t xml:space="preserve">However, higher doses of sertraline may elevate plasma risperidone levels, </t>
  </si>
  <si>
    <t>presumably as a result of a dose-dependent inhibitory effect of sertraline on CYP2D6-mediated 9-hydroxylation of risperidone.</t>
  </si>
  <si>
    <t>Title = Lack of a clinically significant effect of zonisamide on phenytoin steady-state pharmacokinetics in patients with epilepsy.</t>
  </si>
  <si>
    <t>Abstract = This study was designed to measure the effect of the addition of zonisamide on phenytoin pharmacokinetics under steady-state conditions in patients with epilepsy.</t>
  </si>
  <si>
    <t>Nineteen patients stabilized under phenytoin monotherapy were included in a 3-center, open-label, 1-way drug interaction trial.</t>
  </si>
  <si>
    <t>Zonisamide was gradually increased to 400 mg/day, taken twice daily.</t>
  </si>
  <si>
    <t xml:space="preserve">Three pharmacokinetic profiles were performed: on days -7 and -1, to assess pharmacokinetic parameters of oral phenytoin administered alone, and </t>
  </si>
  <si>
    <t>on day 35, after 14 days of zonisamide treatment, to evaluate the effect of zonisamide on phenytoin pharmacokinetics and to characterize zonisamide pharmacokinetics in the presence of phenytoin.</t>
  </si>
  <si>
    <t>Fourteen patients completed the study; the coadministration of zonisamide and phenytoin was safe and well tolerated.</t>
  </si>
  <si>
    <t>Zonisamide did not significantly affect the mean C(min), C(max), AUC(0-12), and CL/F of phenytoin measured before and after zonisamide administration.</t>
  </si>
  <si>
    <t>The pharmacokinetic measures of zonisamide in the presence of phenytoin were consistent with previous reports of induction of zonisamide metabolism by phenytoin.</t>
  </si>
  <si>
    <t>Title = Effect of efavirenz on the pharmacokinetics of simvastatin, atorvastatin, and pravastatin: results of AIDS Clinical Trials Group 5108 Study.</t>
  </si>
  <si>
    <t>Abstract = Efavirenz (EFV) is associated with hyperlipidemia when used in combination with other antiretroviral drugs.</t>
  </si>
  <si>
    <t xml:space="preserve">EFV is a mixed inducer/inhibitor of cytochrome P450 (CYP) 3A4 isozyme </t>
  </si>
  <si>
    <t>and may interact with hydroxymethylglutaryl coenzyme A (HMG-CoA) reductase inhibitors that are primarily metabolized via CYP3A4.</t>
  </si>
  <si>
    <t xml:space="preserve">To assess the drug-drug interaction of EFV used in combination with simvastatin (SIM), atorvastatin (ATR), or pravastatin (PRA), </t>
  </si>
  <si>
    <t>an open-label trial was conducted in 52 healthy adult HIV-seronegative subjects across AIDS Clinical Trials Group sites in the United States.</t>
  </si>
  <si>
    <t>Subjects received 40 mg of SIM, 10 mg of ATR, or 40 mg of PRA daily on days 0 through 3 and days 15 through 18.</t>
  </si>
  <si>
    <t>EFV was administered daily at a dose of 600 mg on days 4 through 18.</t>
  </si>
  <si>
    <t>SIM, ATR, and PRA concentrations were determined before and after EFV, and EFV concentrations were determined before and after statins.</t>
  </si>
  <si>
    <t xml:space="preserve">EFV reduced SIM acid exposure (area under the curve at 0 to 24 hours [AUC0-24 h]) by 58% (Wilcoxon signed rank test, P=0.003) </t>
  </si>
  <si>
    <t>and active HMG-CoA reductase inhibitory activity by 60% (P&amp;lt;0.001).</t>
  </si>
  <si>
    <t>EFV reduced ATR exposure by 43% (P&amp;lt;0.001) and the total active ATR exposure by 34% (P=0.005).</t>
  </si>
  <si>
    <t>EFV administration resulted in a 40% decrease in PRA exposure (P=0.005).</t>
  </si>
  <si>
    <t>SIM, ATR, and PRA had no effect on non-steady-state EFV concentrations.</t>
  </si>
  <si>
    <t>In conclusion, EFV, when administered with SIM, ATR, or PRA, can result in significant induction of statin metabolism.</t>
  </si>
  <si>
    <t>The reduced inhibition of HMG-CoA reductase activity during coadministration of EFV may result in diminished antilipid efficacy at usual doses of SIM, ATR, and PRA.</t>
  </si>
  <si>
    <t>Title = Effect of verapamil on pharmacokinetics and pharmacodynamics of risperidone: in vivo evidence of involvement of P-glycoprotein in risperidone disposition.</t>
  </si>
  <si>
    <t>Abstract = A recent in vitro study has shown that risperidone is a substrate of P-glycoprotein.</t>
  </si>
  <si>
    <t>The aim of this study was to confirm the effects of verapamil, a P-glycoprotein inhibitor, on the pharmacokinetics of risperidone.</t>
  </si>
  <si>
    <t>Two 6-day courses of either 240 mg verapamil daily, an inhibitor of P-glycoprotein, or placebo were administered in a randomized crossover fashion with at least a 4-week washout period.</t>
  </si>
  <si>
    <t>Twelve male volunteers took a single oral 1-mg dose of risperidone on day 6 of both courses.</t>
  </si>
  <si>
    <t>Plasma concentrations of risperidone, 9-hydroxyrisperidone, and prolactin were monitored up to 24 hours after dosing.</t>
  </si>
  <si>
    <t xml:space="preserve">Compared with placebo, verapamil treatment significantly increased the peak plasma concentration of risperidone by 1.8-fold and the area under the plasma concentration-time curve (AUC) from 0 to 24 hours of risperidone by 2.0-fold </t>
  </si>
  <si>
    <t>but did not alter the elimination half-life.</t>
  </si>
  <si>
    <t xml:space="preserve">The AUC from 0 to 24 hours of 9-hydroxyrisperidone, </t>
  </si>
  <si>
    <t xml:space="preserve">but not other pharmacokinetic parameters, </t>
  </si>
  <si>
    <t>was significantly increased during verapamil treatment.</t>
  </si>
  <si>
    <t>However, the AUC from 0 to 4 hours and the AUC from 0 to 8 hours of prolactin concentrations were not increased by verapamil treatment despite the pharmacokinetic alterations.</t>
  </si>
  <si>
    <t xml:space="preserve">This study demonstrated that the bioavailability of risperidone was increased by verapamil, </t>
  </si>
  <si>
    <t>suggesting in vivo involvement of P-glycoprotein in the pharmacokinetics of risperidone.</t>
  </si>
  <si>
    <t>Title = The effects of berberine on the pharmacokinetics of cyclosporin A in healthy volunteers.</t>
  </si>
  <si>
    <t>Abstract = The effects of berberine (BBR) on the pharmacokinetics of ciclosporin A (CsA) were examined in healthy volunteers.</t>
  </si>
  <si>
    <t>Six healthy male volunteers were orally treated with 0.3 g BBR, twice daily for 10 days.</t>
  </si>
  <si>
    <t>Pharmacokinetic investigations on CsA at 6 mg/kg were done both before and at the end of the BBR treatment period.</t>
  </si>
  <si>
    <t>Another six healthy male volunteers were involved in the pharmacokinetic study with 3 mg CsA/kg, in which the subjects orally received the second single dose of 3 mg CsA/kg, followed by a single oral dose of 0.3 g BBR.</t>
  </si>
  <si>
    <t>The blood CsA concentrations were determined by fluorescence polarization immunoassay.</t>
  </si>
  <si>
    <t>In the pharmacokinetic study with 6 mg CsA/kg, BBR caused no significant changes in the pharmacokinetic parameters of CsA.</t>
  </si>
  <si>
    <t>However, in the trial with 3 mg CsA/kg, the average percentage increase in area under the blood concentration-time curve of CsA was 19.2% (P &amp;lt; 0.05) and the mean C12 increased to 123 microg/l from 104 microg/l (P &amp;lt; 0.05),</t>
  </si>
  <si>
    <t xml:space="preserve"> without altering elimination half-life (t(1/2)), maximum blood drug concentration (Cmax), time to Cmax (tmax), apparent oral clearance (CL/F).</t>
  </si>
  <si>
    <t>The present results suggest that BBR can increase the oral bioavailability of CsA at the dosage of 3 mg/kg.</t>
  </si>
  <si>
    <t>The BBR-mediated increase in CsA bioavailability may be partly attributed to a decrease in liver and/or intestinal metabolism through the inhibition of CYP3A4 in the liver and/or gut wall.</t>
  </si>
  <si>
    <t>The BBR-induced increase in emptying time of stomach and small intestine might be another reason for the increase in CsA bioavailability.</t>
  </si>
  <si>
    <t>However, the speculation should be proved by further investigation.</t>
  </si>
  <si>
    <t>Title = Absence of clinically relevant pharmacokinetic interaction between ribavirin and tenofovir in healthy subjects.</t>
  </si>
  <si>
    <t xml:space="preserve">Abstract = This was a 36-day, open-label, fixed-sequence, multiple-dose drug interaction study in 23 healthy subjects </t>
  </si>
  <si>
    <t>to evaluate the effects of multiple doses of tenofovir disoproxil fumarate on the single-dose pharmacokinetics of ribavirin.</t>
  </si>
  <si>
    <t>Subjects received a 600-mg once-daily oral dose of ribavirin on days 1 and 22 and 300-mg once-daily oral doses of tenofovir disoproxil fumarate on days 17 through 24.</t>
  </si>
  <si>
    <t>Pharmacokinetic sampling was performed on days 1 through 4 and 22 through 25.</t>
  </si>
  <si>
    <t xml:space="preserve">Pharmacokinetics of ribavirin was not altered by its coadministration with tenofovir disoproxil fumarate as the point estimates (day 22 [test treatment]/day 1 [reference treatment]), </t>
  </si>
  <si>
    <t>and the 90% confidence interval for maximum observed concentration (0.95; 88.7-101) and area under the plasma concentration-time curve up to time of last measurable concentration (1.12; 106-117) were within the equivalence bounds of 80% to 125%.</t>
  </si>
  <si>
    <t>Tenofovir pharmacokinetics after ribavirin coadministration was similar to that observed in previous studies.</t>
  </si>
  <si>
    <t>These results indicate that coadministration of tenofovir disoproxil fumarate and ribavirin does not result in substantial changes to their individual pharmacokinetic profiles.</t>
  </si>
  <si>
    <t>Title = Pharmacokinetic interactions of concomitant administration of febuxostat and NSAIDs.</t>
  </si>
  <si>
    <t>Abstract = To evaluate the effect of febuxostat on the pharmacokinetics of indomethacin and naproxen and vice versa, 2 multiple-dose, 3-period crossover studies were performed in healthy subjects.</t>
  </si>
  <si>
    <t>In study 1, subjects received febuxostat 80 mg once daily, indomethacin 50 mg twice daily, or both.</t>
  </si>
  <si>
    <t>In study 2, subjects received febuxostat 80 mg, naproxen 500 mg twice daily, or both.</t>
  </si>
  <si>
    <t>Twenty-four-hour blood samples were collected on day 5 in study 1 and day 7 in study 2.</t>
  </si>
  <si>
    <t>In study 1, 90% confidence intervals of geometric mean ratios for maximum plasma concentration (Cmax) and area under the curve (AUC) were within the 0.80 to 1.25 no-effect range for febuxostat and indomethacin.</t>
  </si>
  <si>
    <t>In study 2, 90% confidence intervals for febuxostat C(max) and AUC extended above that range, with increases of 28% and 40% in Cmax and AUC24, respectively.</t>
  </si>
  <si>
    <t>However, 90% confidence intervals for naproxen C(max) and AUC were within the 0.80 to 1.25 range.</t>
  </si>
  <si>
    <t>Febuxostat had no effect on the plasma pharmacokinetics of indomethacin and naproxen.</t>
  </si>
  <si>
    <t>Similarly, indomethacin had no effect on the plasma pharmacokinetics of febuxostat.</t>
  </si>
  <si>
    <t xml:space="preserve">Although naproxen caused an increase in plasma exposure to febuxostat, </t>
  </si>
  <si>
    <t>this increase is not expected to be clinically significant.</t>
  </si>
  <si>
    <t xml:space="preserve">Therefore, based on the plasma pharmacokinetic data in healthy subjects, febuxostat may be administered with indomethacin or naproxen </t>
  </si>
  <si>
    <t>with no dose adjustments for febuxostat, indomethacin, or naproxen.</t>
  </si>
  <si>
    <t>Title = A phase I study on the reversal of multidrug resistance (MDR) in vivo: nifedipine plus etoposide.</t>
  </si>
  <si>
    <t>Abstract = Multidrug resistance (MDR) is one of the mechanisms of resistance to multiple cytotoxic drugs and is mediated by the expression of a membrane pump called the P-glycoprotein.</t>
  </si>
  <si>
    <t>Nifedipine is one of the calcium channel blocking agents which reverses MDR in vitro.</t>
  </si>
  <si>
    <t>Fifteen patients with various malignancies received nifedipine at three dose levels: 40 mg, 60 mg and 80 mg orally twice daily for 6 days.</t>
  </si>
  <si>
    <t>Etoposide was administered intravenously on day 2 in a dose of 150-250 mg m-2 and orally 150-300 mg twice daily on days 3 and 4.</t>
  </si>
  <si>
    <t>Cardiovascular effects of nifedipine were dose limiting and the maximum tolerated dose was 60 mg bid.</t>
  </si>
  <si>
    <t>Mean area under the plasma concentration curve (AUC0-00) and plasma half-life (beta) of nifedipine and its major metabolite MI at the highest dose level were 7.87 microM.h, 7.97 h and 4.97 microM.h, 14.0 h respectively.</t>
  </si>
  <si>
    <t>Nifedipine did not interfere with the pharmacokinetics of etoposide.</t>
  </si>
  <si>
    <t>Title = Absence of an interaction between tigecycline and digoxin in healthy men.</t>
  </si>
  <si>
    <t>Abstract = To evaluate a potential interaction between tigecycline and digoxin using pharmacokinetic and pharmacodynamic assessments.</t>
  </si>
  <si>
    <t>Open-label, three-period, one-sequence crossover study.</t>
  </si>
  <si>
    <t>Hospital-affiliated, inpatient clinical pharmacology unit.</t>
  </si>
  <si>
    <t>Twenty healthy men.</t>
  </si>
  <si>
    <t>Tigecycline 100 mg was administered intravenously as a single dose on day 1 (period 1).</t>
  </si>
  <si>
    <t>Digoxin was administered as a 0.5-mg oral loading dose on day 7, followed by 0.25 mg/day on days 8-14 (period 2).</t>
  </si>
  <si>
    <t>Digoxin 0.25 mg/day was continued on days 15-19; in addition, on day 15, a loading dose of tigecycline 100 mg was administered intravenously, followed by 50 mg every 12 hours starting on the evening of day 15 through the morning of day 19 (period 3).</t>
  </si>
  <si>
    <t>Pharmacokinetic assessments were performed on days 1 and 19 for tigecycline and on days 14 and 19 for digoxin.</t>
  </si>
  <si>
    <t>Electrocardiographic parameters were measured at baseline and on days 1, 14, and 19 to assess digoxin pharmacodynamics.</t>
  </si>
  <si>
    <t>Serum tigecycline concentrations were determined by liquid chromatography with tandem mass spectrometry detection, and plasma and urine digoxin concentrations were determined by radioimmunoassay.</t>
  </si>
  <si>
    <t xml:space="preserve">Tigecycline area under the concentration-time curve (AUC), AUC from 0-12 hours (AUC(0-12)), weight-normalized clearance, and mean resistance time were not affected by concomitant multiple-dose digoxin administration, </t>
  </si>
  <si>
    <t>but tigecycline half-life was decreased during period 1, apparently due to fewer detectable terminal concentrations in some subjects.</t>
  </si>
  <si>
    <t>Digoxin steady-state AUC(0-24), weight-normalized oral dose clearance, cumulative amount of drug excreted in urine over 24 hours, renal clearance, and QTc (change from baseline) were not affected by multiple-dose tigecycline administration.</t>
  </si>
  <si>
    <t xml:space="preserve">No significant effects of tigecycline on digoxin pharmacokinetics and pharmacodynamics were noted, </t>
  </si>
  <si>
    <t>but a small effect of digoxin on tigecycline pharmacokinetics cannot be ruled out due to design issues with period 1 of the study.</t>
  </si>
  <si>
    <t>Title = Assessment of the CYP3A-mediated drug interaction potential of anacetrapib, a potent cholesteryl ester transfer protein (CETP) inhibitor, in healthy volunteers.</t>
  </si>
  <si>
    <t>Abstract = In this study, midazolam was used as a probe-sensitive CYP3A substrate to investigate the effect of anacetrapib on CYP3A activity, and ketoconazole was used as a probe-inhibitor to investigate the effect of potent CYP3A inhibition on the pharmacokinetics of anacetrapib, a novel cholesteryl ester transfer protein inhibitor in development for the treatment of dyslipidemia.</t>
  </si>
  <si>
    <t>Two partially blinded, randomized, 2-period, fixed-sequence studies were performed.</t>
  </si>
  <si>
    <t>Safety, tolerability, and midazolam and anacetrapib plasma concentrations were assessed.</t>
  </si>
  <si>
    <t>All treatments were generally well tolerated.</t>
  </si>
  <si>
    <t>The geometric mean ratios (90% confidence interval) of midazolam with anacetrapib/midazolam alone for AUC0-infinity and Cmax were 1.04 (0.94, 1.14) and 1.15 (0.97, 1.37), respectively.</t>
  </si>
  <si>
    <t>Exposure to anacetrapib was increased by ketoconazole--specifically, the geometric mean ratios (90% confidence interval) of anacetrapib with ketoconazole/anacetrapib alone for AUC0-infinity and Cmax were 4.58 (3.68, 5.71) and 2.37 (2.02, 2.78), respectively.</t>
  </si>
  <si>
    <t>The study showed that anacetrapib does not inhibit or induce CYP3A activity.</t>
  </si>
  <si>
    <t>Furthermore, anacetrapib appears to be a moderately sensitive substrate of CYP3A.</t>
  </si>
  <si>
    <t>Title = Effect of eslicarbazepine acetate on the pharmacokinetics of digoxin in healthy subjects.</t>
  </si>
  <si>
    <t>Abstract = Eslicarbazepine acetate (ESL) is a new-generation voltage-gated sodium channel blocker, which has been demonstrated to be effective and well tolerated in the treatment of epilepsy.</t>
  </si>
  <si>
    <t>The primary objective of this study was to investigate the effect of ESL on the pharmacokinetics of digoxin.</t>
  </si>
  <si>
    <t>This study was a randomized, double-blind, placebo-controlled, two-way crossover study of 12 healthy subjects (six men and six women).</t>
  </si>
  <si>
    <t>The study included two 8-day treatment periods with a washout of &amp;gt;or=10 days.</t>
  </si>
  <si>
    <t>In each period, subjects received either ESL 1200 mg once-daily or placebo, concomitantly with a loading oral dose of digoxin 0.5 mg on days 1 and 2, followed by a once-daily maintenance dose of 0.25 mg on days 3-8.</t>
  </si>
  <si>
    <t>Maximum serum digoxin plasma concentrations (C(max)) were reached (t(max)) at 0.5-2.0 h post-dose (median = 1.0 h) and at 0.5-4.0 h post-dose (median = 1.0 h) with Reference (digoxin plus placebo) and Test (digoxin plus ESL) treatments, respectively.</t>
  </si>
  <si>
    <t>The Test/Reference digoxin geometric mean ratios and 90% confidence intervals (90% CI) were 0.96 and 0.90-1.03 for the area under the plasma concentration-time curve over the dosing interval (AUC(0-24)) and 0.85 and 0.68-1.07 for C(max).</t>
  </si>
  <si>
    <t>The 90% CI was within the bioequivalence range (0.80-1.25) for AUC(0-24), thus demonstrating bioequivalence.</t>
  </si>
  <si>
    <t xml:space="preserve">The 90% CI was outside the 0.80-1.25 range for digoxin C(max), </t>
  </si>
  <si>
    <t>but it appeared to be caused by a higher variability in digoxin C(max) following co-administration of digoxin with placebo than with ESL.</t>
  </si>
  <si>
    <t>Co-administration of ESL and digoxin was well tolerated.</t>
  </si>
  <si>
    <t>Concomitant administration of ESL has no clinically relevant effect in the systemic exposure to digoxin.</t>
  </si>
  <si>
    <t>Title = In vitro P-glycoprotein interactions and steady-state pharmacokinetic interactions between tolvaptan and digoxin in healthy subjects.</t>
  </si>
  <si>
    <t>Abstract = Interactions between tolvaptan and digoxin were determined in an open-label, sequential study where 14 healthy subjects received tolvaptan 60 mg once daily (QD) on days 1 and 12 to 16 and digoxin 0.25 mg QD on days 5 to 16.</t>
  </si>
  <si>
    <t xml:space="preserve">Mean maximal concentrations (C(max)) and area under the curve during the dosing interval (AUC(Ï„)) for digoxin with tolvaptan (day 16) were increased 1.27- and 1.18-fold compared with digoxin alone (day 11); </t>
  </si>
  <si>
    <t>mean renal clearance of digoxin was decreased by 59% (P &amp;lt; .05).</t>
  </si>
  <si>
    <t>Tolvaptan C(max) and AUC(0-24h) for a single dose with digoxin (day 12) were each increased about 10% compared with tolvaptan alone (day 1).</t>
  </si>
  <si>
    <t>Tolvaptan did not accumulate upon multiple dosing.</t>
  </si>
  <si>
    <t xml:space="preserve">After a single dose of tolvaptan (day 1, day 12), 24-hour urine volume was about 7.5 L. </t>
  </si>
  <si>
    <t>As expected, after 5 days of tolvaptan, 24-hour urine volume decreased about 20%.</t>
  </si>
  <si>
    <t>In vitro studies in control and MDR1-expressing LLC-PK1 cells indicate that tolvaptan is a substrate of P-glycoprotein.</t>
  </si>
  <si>
    <t>Tolvaptan (50 ÂµM) inhibited basolateral to apical digoxin secretion to the same extent as 30 ÂµM verapamil; the IC50 of tolvaptan was determined to be 15.9 ÂµM.</t>
  </si>
  <si>
    <t>The increase in steady-state digoxin concentrations is likely mediated by tolvaptan inhibition of digoxin secretion.</t>
  </si>
  <si>
    <t>Title = Lack of pharmacokinetic interaction between dapagliflozin, a novel sodium-glucose transporter 2 inhibitor, and metformin, pioglitazone, glimepiride or sitagliptin in healthy subjects.</t>
  </si>
  <si>
    <t xml:space="preserve">Abstract = Dapagliflozin increases urinary glucose excretion by selectively inhibiting renal sodium-glucose transporter 2, </t>
  </si>
  <si>
    <t>an insulin-independent mechanism of action that may be complementary to that of other oral antidiabetes drugs.</t>
  </si>
  <si>
    <t>The current studies assessed the potential for pharmacokinetic (PK) interaction between dapagliflozin and pioglitazone, metformin, glimepiride or sitagliptin in healthy subjects following single-dose administration.</t>
  </si>
  <si>
    <t>In open-label, randomized, three-period, three-treatment crossover studies, 24 subjects received 50 mg dapagliflozin, 45 mg pioglitazone or the combination, while 18 subjects received 20 mg dapagliflozin, 1000 mg metformin or the combination.</t>
  </si>
  <si>
    <t>In an open-label, randomized, five-period, five-treatment, unbalanced crossover study, 18 subjects first received 20 mg dapagliflozin, 4 mg glimepiride or the combination, and afterward 100 mg sitagliptin or sitagliptin plus 20 mg dapagliflozin.</t>
  </si>
  <si>
    <t>Blood samples were taken over 72 h of each treatment period.</t>
  </si>
  <si>
    <t>Lack of PK interaction was defined as the ratio of geometric means and 90% confidence interval (CI) for combination:monotherapy being within the range of 0.80-1.25.</t>
  </si>
  <si>
    <t>Co-administration of dapagliflozin with pioglitazone, metformin, glimepiride or sitagliptin had no effect on dapagliflozin maximum plasma concentration (C(max) ) or area under the plasma concentration-time curve (AUC).</t>
  </si>
  <si>
    <t>Similarly, dapagliflozin did not affect the C(max) or AUC for the co-administered drug, except for slight extensions of the 90% CI for the ratio of geometric means for glimepiride AUC (upper limit 1.29) and pioglitazone C(max) (lower limit 0.75).</t>
  </si>
  <si>
    <t>All monotherapies and combination therapies were well tolerated.</t>
  </si>
  <si>
    <t xml:space="preserve">Dapagliflozin can be co-administered with pioglitazone, metformin, glimepiride or sitagliptin </t>
  </si>
  <si>
    <t>without dose adjustment of either drug.</t>
  </si>
  <si>
    <t>Title = The effect of the newly developed angiotensin receptor II antagonist fimasartan on the pharmacokinetics of atorvastatin in relation to OATP1B1 in healthy male volunteers.</t>
  </si>
  <si>
    <t>Abstract = Interactions between coadministered drugs may unfavorably affect pharmacokinetics.</t>
  </si>
  <si>
    <t>This study evaluated whether fimasartan, an angiotensin receptor II antagonist, affected the pharmacokinetics of atorvastatin.</t>
  </si>
  <si>
    <t>A randomized, open-label, 2-period, 2-sequence, crossover, multiple-dosing study was conducted with 24 healthy male volunteers.</t>
  </si>
  <si>
    <t>Twelve subjects received 80-mg atorvastatin once daily for 7 days; later, they received 80-mg atorvastatin with 240-mg fimasartan for 7 days.</t>
  </si>
  <si>
    <t>Twelve other subjects received the same drugs in the opposite sequence.</t>
  </si>
  <si>
    <t xml:space="preserve">Blood samples were collected scheduled intervals for 24 hours after the last dosing </t>
  </si>
  <si>
    <t>to determine plasma concentrations of atorvastatin acid, atorvastatin lactone, 2-hydroxy atorvastatin acid, and 2-hydroxy atorvastatin lactone.</t>
  </si>
  <si>
    <t>Compared with atorvastatin alone, coadministration of fimasartan and atorvastatin increased the atorvastatin acid mean (95% confidence interval) maximum concentration (Cmax,ss) by 1.89-fold (1.49-2.39) and the area under the concentration curve (AUCÏ„,ss) by 1.19-fold (0.96-1.48).</t>
  </si>
  <si>
    <t>Fimasartan also increased the mean 2-hydroxy atorvastatin acid Cmax,ss and AUCÏ„,ss by 2.45-fold (1.80-3.35) and 1.42-fold (1.09-1.85), respectively.</t>
  </si>
  <si>
    <t>The Cmax,ss and AUCÏ„,ss of the lactone forms of atorvastatin showed smaller changes than those observed for the acidic forms.</t>
  </si>
  <si>
    <t>We showed that fimasartan raised plasma atorvastatin concentrations.</t>
  </si>
  <si>
    <t>In vitro tests suggested that this effect may have been mediated by fimasartan inhibition of organic anion-transporting polypeptide 1B1.</t>
  </si>
  <si>
    <t>Title = Effect of nifedipine on antipyrine and theophylline disposition.</t>
  </si>
  <si>
    <t>Abstract = On the basis of reports that some calcium channel blockers impair the elimination of some drugs,</t>
  </si>
  <si>
    <t xml:space="preserve"> the effect of nifedipine on the disposition of antipyrine and theophylline was assessed in healthy volunteers.</t>
  </si>
  <si>
    <t>Antipyrine half-life of 10.04 +/- 1.43 h (mean +/- SD) after a week intake of nifedipine (20 mg twice daily) was not significantly different from the control value of 10.64 +/- 2.15 h; nor was that of 10.02 +/- 1.49 h after 2 weeks pretreatment with the calcium channel blocker in eight healthy volunteers.</t>
  </si>
  <si>
    <t>Control antipyrine clearance (ml min-1) of 44.40 +/- 10.58 was not significantly different from that of 45.66 +/- 9.34 and 46.87 +/- 9.63 after nifedipine pretreatment of 1 and 2 weeks, respectively.</t>
  </si>
  <si>
    <t>Similarly volume of distribution was unaltered: 0.601 +/- 0.074, 0.591 +/- 0.078 and 0.602 +/- 0.051 l kg-1, respectively.</t>
  </si>
  <si>
    <t>A week pretreatment with nifedipine did not significantly alter either of theophylline half-life (7.32 +/- 0.81 h (control) to 7.50 +/- 0.80 h) or clearance (42.10 +/- 5.84 ml min-1 (control) to 43.77 +/- 4.00 ml min-1) in six volunteers.</t>
  </si>
  <si>
    <t>However the change in volume of distribution: 0.451 +/- 0.053 l kg-1 (control) to 0.483 +/- 0.062 l kg-1 was significant (p less than 0.025).</t>
  </si>
  <si>
    <t>Generally, theophylline plasma levels were lower after nifedipine pretreatment and the difference was significant at 2 and 4 h post-dosing (p less than 0.05).</t>
  </si>
  <si>
    <t>It is suggested that nifedipine, unlike diltiazem and verapamil, is unlikely to interfere with the functional integrity of the hepatic mixed-function oxygenase enzymes, but might displace theophylline from plasma protein.</t>
  </si>
  <si>
    <t>Title = Pharmacokinetics and safety of coadministered oseltamivir and rimantadine in healthy volunteers: an open-label, multiple-dose, randomized, crossover study.</t>
  </si>
  <si>
    <t>Abstract = Preclinical data suggest increased antiviral activity and less viral resistance when neuraminidase inhibitors and adamantanes are used in combination to harness the complementary effects of their different mechanisms of action.</t>
  </si>
  <si>
    <t>Healthy volunteers were randomized to 5-day oral treatment with oseltamivir 75 mg or rimantadine 100 mg twice daily as monotherapy or to combination treatment.</t>
  </si>
  <si>
    <t>Each participant received all 3 regimens in 1 of 6 treatment sequences, with a minimum of 7 days' washout between periods.</t>
  </si>
  <si>
    <t>Final follow-up was 10 to 14 days after the final dose.</t>
  </si>
  <si>
    <t>Drug exposure, elimination, safety, and tolerability were assessed</t>
  </si>
  <si>
    <t>There were no clinically relevant differences in 12-hour areas under the concentration-time curves of drug in plasma or peak plasma drug concentrations with combination versus monotherapy.</t>
  </si>
  <si>
    <t>Elimination half-life was unaffected by coadministration.</t>
  </si>
  <si>
    <t>There were no safety/tolerability concerns.</t>
  </si>
  <si>
    <t>One case of vomiting and 1 of paresthesia were considered remotely related to combination treatment, and 1 episode of toothache and 1 of acne were considered unrelated.</t>
  </si>
  <si>
    <t>There were no serious adverse events and no deaths.</t>
  </si>
  <si>
    <t>Combination therapy with oseltamivir and rimantadine at recommended dosages in adults had no discernible effect on the pharmacokinetics of either drug and raised no tolerability issues.</t>
  </si>
  <si>
    <t>Title = The effect of dacomitinib (PF-00299804) on CYP2D6 activity in healthy volunteers who are extensive or intermediate metabolizers.</t>
  </si>
  <si>
    <t>Abstract = This study evaluated the effect of a single 45-mg dose of dacomitinib (PF-00299804), an irreversible small-molecule inhibitor of human epidermal growth factor receptors-1, -2, and -4, on CYP2D6 activity in healthy volunteers (HV) using dextromethorphan (DM), a selective CYP2D6 probe.</t>
  </si>
  <si>
    <t>Fourteen male HVs were enrolled in this open-label, randomized, cross-over, single-dose study of DM alone or with dacomitinib.</t>
  </si>
  <si>
    <t>Each HV received both treatments separated by a 14-day washout period.</t>
  </si>
  <si>
    <t>The pharmacokinetics of DM, dextrorphan (DX; the major DM metabolite), dacomitinib and PF-05199265 (an active metabolite of dacomitinib) were calculated.</t>
  </si>
  <si>
    <t>When combined with dacomitinib, the ratio of adjusted geometric means (90% CI) of DM area under the concentration-time curve (AUC)(last) was 955% (90% CI: 560%, 1,630%) and maximum plasma concentration (C (max)) was 973% (90% CI: 590%, 1,606%), compared with DM alone.</t>
  </si>
  <si>
    <t>For dacomitinib plus DM, exposures were consistent with those in patients receiving single-dose dacomitinib.</t>
  </si>
  <si>
    <t xml:space="preserve">Terminal elimination half-life (t (1/2)) was 51.4 h. </t>
  </si>
  <si>
    <t>Mild and moderate treatment-related adverse events were reported.</t>
  </si>
  <si>
    <t>No HV withdrew from the study.</t>
  </si>
  <si>
    <t xml:space="preserve">Single-dose administration of dacomitinib plus DM was safe and well tolerated in HVs </t>
  </si>
  <si>
    <t>and resulted in a significant increase in systemic exposures of DM in extensive metabolizers.</t>
  </si>
  <si>
    <t>No effect was observed on the pharmacokinetics of dacomitinib.</t>
  </si>
  <si>
    <t>Drug-drug interaction may occur when dacomitinib is concomitantly administered with therapeutic agents metabolized by cytochrome P450 (CYP) 2D6.</t>
  </si>
  <si>
    <t>Administration of drugs which are highly dependent on CYP2D6 metabolism may require dose adjustment, or substitution with an alternative medication.</t>
  </si>
  <si>
    <t>Title = The effect of multiple doses of rifampin and ketoconazole on the single-dose pharmacokinetics of ridaforolimus.</t>
  </si>
  <si>
    <t>Abstract = Ridaforolimus is an inhibitor of the mammalian target of rapamycin protein, with potent activity in vitro and in vivo.</t>
  </si>
  <si>
    <t>Ridaforolimus is primarily cleared by metabolism via cytochrome P450 3A (CYP3A) and is a P-glycoprotein (P-gp) substrate.</t>
  </si>
  <si>
    <t xml:space="preserve">Since potential exists for ridaforolimus to be co-administered with agents that affect CYP3A and P-gp activity, </t>
  </si>
  <si>
    <t>this healthy volunteer study was conducted to assess the effect of rifampin or ketoconazole on ridaforolimus pharmacokinetics.</t>
  </si>
  <si>
    <t>Part 1: single-dose ridaforolimus 40 mg followed by rifampin 600 mg daily for 21 days and singledose ridaforolimus 40 mg on day 14.</t>
  </si>
  <si>
    <t>Part 2: single-dose ridaforolimus 5 mg followed by ketoconazole 400 mg daily for 14 days and single-dose ridaforolimus 2 mg on day 2.</t>
  </si>
  <si>
    <t>Part 1: the geometric mean ratios (GMRs) (90% confidence interval [CI]) for ridaforolimus area under the concentration-time curve to the last time point with a detectable blood concentration (AUCâ‚€-âˆž) and maximum blood concentration (Cmax) (rifampin + ridaforolimus/ ridaforolimus) were 0.57 (0.41, 0.78) and 0.66 (0.49, 0.90), respectively.</t>
  </si>
  <si>
    <t>Both time to Cmax (Tmax) and apparent halflife (tâ‚/â‚‚) were similar.</t>
  </si>
  <si>
    <t>Part 2: the GMRs (90% CI) based on dose-normalized AUCâ‚€-âˆž and Cmax (ketoconazole + ridaforolimus/ridaforolimus alone) were 8.51 (6.97, 10.39) and 5.35 (4.40, 6.52), respectively.</t>
  </si>
  <si>
    <t xml:space="preserve">Ridaforolimus apparent tâ‚/â‚‚ was *1.5-fold increased for ketoconazole ? ridaforolimus; </t>
  </si>
  <si>
    <t>however, Tmax values were similar.</t>
  </si>
  <si>
    <t>Rifampin and ketoconazole both have a clinically meaningful effect on the pharmacokinetics of ridaforolimus.</t>
  </si>
  <si>
    <t>Title = Tocilizumab has no clinically relevant effects on methotrexate pharmacokinetics in patients with rheumatoid arthritis.</t>
  </si>
  <si>
    <t>Abstract = To assess the effects of tocilizumab on methotrexate and 7-hydroxymethotrexate pharmacokinetics in patients with rheumatoid arthritis and to explore the pharmacodynamic effect of tocilizumab on C-reactive protein (CRP), a marker of inflammation.</t>
  </si>
  <si>
    <t>Methotrexate (10 - 25 mg) was administered orally on Days 1, 8, 15, 22, 29, 36, and 43.</t>
  </si>
  <si>
    <t>On Day 8 patients received 10 mg/kg tocilizumab intravenously.</t>
  </si>
  <si>
    <t>Blood samples for pharmacokinetic analyses were collected on Days 1, 15, and 43 and for pharmacodynamics (CRP) throughout the study.</t>
  </si>
  <si>
    <t>90% CIs for mean effect ratios (Day 15/Day 1 and Day 43/Day 1) of methotrexate and 7-hydroxymethotrexate (AUClast and Cmax) were close to or within the bioequivalence boundaries (80 - 125%).</t>
  </si>
  <si>
    <t>CRP normalized within 1 week after tocilizumab injection and remained within normal limits for 3 weeks.</t>
  </si>
  <si>
    <t>Tocilizumab and methotrexate can be administered concurrently without dosage adjustments.</t>
  </si>
  <si>
    <t>Title = Rapid clinical induction of bupropion hydroxylation by metamizole in healthy Chinese men.</t>
  </si>
  <si>
    <t>Abstract = This study aimed to investigate the effect of metamizole on bupropion hydroxylation related to different CYP2B6 genotype groups in healthy volunteers.</t>
  </si>
  <si>
    <t>Sixteen healthy male volunteers (6 CYP2B6*1/*1, 6 CYP2B6*1/*6 and 4 CYP2B6*6/*6) received orally administered bupropion alone and during daily treatment with metamizole 1500â€ƒmg day(-1) (500â€ƒmg tablet taken three times daily) for 4â€ƒdays.</t>
  </si>
  <si>
    <t>Serial blood samples were obtained up to 48â€ƒh after each bupropion dose.</t>
  </si>
  <si>
    <t>After metamizole treatment relative to bupropion alone, the geometric mean ratios (GMRs) and 90% confidence interval (CI) of the AUC(0,âˆž) ratio of 4-hydroxybupropion over bupropion were 1.99 (1.57, 2.55) for the CYP2B6*1/*1 group, 2.15 (1.53, 3.05) for the CYP2B6*1/*6 group and 1.86 (1.36, 2.57) for the CYP2B6*6/*6 group.</t>
  </si>
  <si>
    <t>The GMRs and 90% CI of bupropion were 0.695 (0.622, 0.774) for AUC(0,âˆž) and 0.400 (0.353, 0.449) for C(max) , respectively.</t>
  </si>
  <si>
    <t>The corresponding values for 4-hydroxybupropion were 1.43 (1.28, 1.53) and 2.63 (2.07, 2.92).</t>
  </si>
  <si>
    <t>The t(1/2) value was significantly increased for bupropion and .</t>
  </si>
  <si>
    <t>decreased for 4-hydroxybupropion</t>
  </si>
  <si>
    <t>The t(max) values of bupropion and 4-hydroxybupropion were both significantly decreased.</t>
  </si>
  <si>
    <t>The mean percentage changes in pharmacokinetic parameters among the CYP2B6 genotype groups were not significantly different.</t>
  </si>
  <si>
    <t xml:space="preserve">Oral administration of metamizole for 4â€ƒdays significantly altered the pharmacokinetics of both bupropion and its active metabolite, 4-hydroxybupropion, </t>
  </si>
  <si>
    <t>and significantly increased the CYP2B6-catalyzed bupropion hydroxylation in all of the subjects.</t>
  </si>
  <si>
    <t>Cautions should be taken when metamizole is co-administered with CYP2B6 substrate drugs.</t>
  </si>
  <si>
    <t>Title = Ticlopidine inhibits both O-demethylation and renal clearance of tramadol, increasing the exposure to it, but</t>
  </si>
  <si>
    <t xml:space="preserve"> itraconazole has no marked effect on the ticlopidine-tramadol interaction.</t>
  </si>
  <si>
    <t>Abstract = We assessed possible drug interactions of tramadol given concomitantly with the potent CYP2B6 inhibitor ticlopidine, alone or together with the potent CYP3A4 and P-glycoprotein inhibitor itraconazole.</t>
  </si>
  <si>
    <t>In a randomized, placebo-controlled cross-over study, 12 healthy subjects ingested 50 mg of tramadol after 4 days of pretreatment with either placebo, ticlopidine (250 mg twice daily) or ticlopidine plus itraconazole (200 mg once daily).</t>
  </si>
  <si>
    <t>Plasma and urine concentrations of tramadol and its active metabolite O-desmethyltramadol (M1) were monitored over 48 h and 24 h, respectively.</t>
  </si>
  <si>
    <t xml:space="preserve">Ticlopidine increased the mean area under the plasma concentration-time curve (AUC0-âˆž) of tramadol by 2.0-fold (90 % confidence interval (CI) 1.6-2.4; pâ€‰&amp;lt;â€‰0.001) and Cmax by 1.4-fold (pâ€‰&amp;lt;â€‰0.001), and </t>
  </si>
  <si>
    <t>reduced its oral and renal clearance (pâ€‰&amp;lt;â€‰0.01).</t>
  </si>
  <si>
    <t xml:space="preserve">Ticlopidine reduced the AUC0-3 of M1 (pâ€‰&amp;lt;â€‰0.001) and the ratio of the AUC0-âˆž of M1 to that of tramadol, </t>
  </si>
  <si>
    <t>but did not influence the AUC0-âˆž of M1.</t>
  </si>
  <si>
    <t>Tramadol or M1 pharmacokinetics did not differ between the ticlopidine alone and ticlopidine plus itraconazole phases.</t>
  </si>
  <si>
    <t xml:space="preserve">Ticlopidine increased exposure to tramadol,  </t>
  </si>
  <si>
    <t>reduced its renal clearance</t>
  </si>
  <si>
    <t>and inhibited the formation of M1, most likely via inhibition of CYP2B6 and/or CYP2D6.</t>
  </si>
  <si>
    <t>The addition of itraconazole to ticlopidine did not modify the outcome of the drug interaction.</t>
  </si>
  <si>
    <t>Concomitant clinical use of ticlopidine and tramadol may enhance the risk of serotonergic effects, especially when higher doses of tramadol are used.</t>
  </si>
  <si>
    <t>Title = The effect of ticagrelor on the metabolism of midazolam in healthy volunteers.</t>
  </si>
  <si>
    <t>Abstract = In vitro studies have demonstrated that ticagrelor, an oral antiplatelet agent, is a substrate, activator, and inhibitor of cytochrome P450 (CYP) 3A.</t>
  </si>
  <si>
    <t>Thus, potential CYP3A-mediated drug-drug interactions may occur.</t>
  </si>
  <si>
    <t>The goal of this article was to report study results on the effect of ticagrelor on the pharmacokinetics of oral midazolam (oral midazolam study) and oral versus intravenous (IV) midazolam (oral/IV midazolam study).</t>
  </si>
  <si>
    <t>Secondary objectives included assessing the effect of midazolam on ticagrelor pharmacokinetic parameters, and the safety and tolerability of ticagrelor/midazolam coadministration.</t>
  </si>
  <si>
    <t>Two randomized crossover studies were conducted in healthy volunteers (n = 28 in each) with ticagrelor and midazolam.</t>
  </si>
  <si>
    <t>In the first study, volunteers received oral ticagrelor (400 mg daily) or placebo for 6 days, then oral midazolam (7.5 mg).</t>
  </si>
  <si>
    <t>The second study regimen was a single dose of ticagrelor 270 mg, then ticagrelor 180 mg BID for 6 days with a single oral (7.5 mg) or IV (2.5 mg) dose of midazolam.</t>
  </si>
  <si>
    <t>After oral midazolam administration, ticagrelor significantly reduced the AUC(0-âˆž) of midazolam (30%-32%) and 4-hydroxymidazolam (42%-47%) but not 1-hydroxymidazolam.</t>
  </si>
  <si>
    <t>but not 1-hydroxymidazolam.</t>
  </si>
  <si>
    <t xml:space="preserve">After administration of IV midazolam, ticagrelor reduced the AUC(0-âˆž) of midazolam (12%) and 4-hydroxymidazolam (23%) </t>
  </si>
  <si>
    <t xml:space="preserve">These results indicate that ticagrelor can weakly activate the metabolism of midazolam to its major 1'-hydroxy metabolite, and at the same time, </t>
  </si>
  <si>
    <t>seems to weakly inhibit midazolam 4'-hydroxylation.</t>
  </si>
  <si>
    <t>Furthermore, ticagrelor affects both hepatic and intestinal CYP3A activity.</t>
  </si>
  <si>
    <t>Title = Pharmacokinetic interactions between eperisone hydrochloride and aceclofenac: a randomized, open-label, crossover study of healthy Korean men.</t>
  </si>
  <si>
    <t>Abstract = Eperisone hydrochloride, a centrally acting muscle relaxant, is a calcium antagonist that causes vasodilation and antispastic actions.</t>
  </si>
  <si>
    <t>Aceclofenac, an anti-inflammatory analgesic and antipyretic drug, has similar efficacy and improved gastrointestinal tolerance compared with other nonsteroidal anti-inflammatory drugs, such as diclofenac.</t>
  </si>
  <si>
    <t xml:space="preserve">Although eperisone hydrochloride and aceclofenac are frequently coadministered, </t>
  </si>
  <si>
    <t>no published studies have reported on the pharmacokinetic interactions between these 2 drugs.</t>
  </si>
  <si>
    <t>The aim of this study was to investigate any pharmacokinetic interactions between eperisone hydrochloride and aceclofenac in healthy Korean men.</t>
  </si>
  <si>
    <t>This was a randomized, open-label, crossover study.</t>
  </si>
  <si>
    <t>Each participant was randomly assigned to 1 of 6 treatment sequences and received eperisone hydrochloride (3 doses of 50 mg each), aceclofenac (2 doses of 100 mg each), or both as a single dose with a 7-day washout period between each dose.</t>
  </si>
  <si>
    <t xml:space="preserve">Blood samples were collected â‰¤ 24 hours after dosing, and plasma eperisone hydrochloride and aceclofenac concentrations were determined using validated LC/MS-MS. </t>
  </si>
  <si>
    <t>Pharmacokinetic analyses were conducted using noncompartmental methods.</t>
  </si>
  <si>
    <t>A safety profile was determined using the measurement of vital signs, ECG, and clinical laboratory tests.</t>
  </si>
  <si>
    <t>A total 24 of men were enrolled, and all completed the study.</t>
  </si>
  <si>
    <t>The geometric mean ratios (90% CIs) of the Cmax and AUC0-âˆž values for eperisone were 1.18 (0.828-1.673) and 1.12 (0.836-1.507), respectively.</t>
  </si>
  <si>
    <t>The geometric mean ratios (90% CIs) of the Cmax and AUC0-âˆž for aceclofenac were 0.93 (0.847-1.022) and 1.01 (0.979-1.036), respectively.</t>
  </si>
  <si>
    <t>A total of 7 adverse events were reported in 7 men.</t>
  </si>
  <si>
    <t xml:space="preserve">All adverse events were mild, </t>
  </si>
  <si>
    <t>and no significant differences were found between treatment groups.</t>
  </si>
  <si>
    <t>No clinically significant pharmacokinetic differences exist between 150 mg eperisone hydrochloride and 200 mg aceclofenac when administrated as a monotherapy or in combination.</t>
  </si>
  <si>
    <t>Title = Investigation into CYP3A4-mediated drug-drug interactions on midostaurin in healthy volunteers.</t>
  </si>
  <si>
    <t>Abstract = Midostaurin (PKC412), a multitargeted tyrosine kinase inhibitor that targets FMS-related tyrosine kinase 3 and KIT, is in clinical trials for the treatment for acute myeloid leukemia and advanced systemic mastocytosis.</t>
  </si>
  <si>
    <t>In vitro studies showed that midostaurin is predominantly metabolized by cytochrome P450 3A4 (CYP3A4)</t>
  </si>
  <si>
    <t xml:space="preserve"> and that midostaurin inhibits and/or induces the same enzyme.</t>
  </si>
  <si>
    <t>Here, we address the clinical relevance of CYP3A4-related drug-drug interactions with midostaurin as either a "victim" or "perpetrator."</t>
  </si>
  <si>
    <t>Three phase I studies in healthy volunteers evaluated the effects of a CYP3A4 inhibitor (ketoconazole 400 mg daily for 10 days) or CYP3A4 inducer (rifampicin 600 mg daily for 14 days) on concentrations of midostaurin and its metabolites following a single 50-mg dose of midostaurin and the effects of midostaurin as a single dose (100 mg) and multiple doses (50 mg twice daily) on midazolam (a sensitive CYP3A4 probe) concentration.</t>
  </si>
  <si>
    <t>The plasma concentrations of midostaurin and its 2 active metabolites, CGP62221 and CGP52421, were determined using a sensitive liquid chromatography/tandem mass spectrometry method.</t>
  </si>
  <si>
    <t xml:space="preserve">Inhibition of CYP3A4 by ketoconazole increased midostaurin exposure more than tenfold, and </t>
  </si>
  <si>
    <t>induction of CYP3A4 by rifampicin decreased midostaurin exposure by more than tenfold.</t>
  </si>
  <si>
    <t>Midostaurin did not appreciably affect the concentrations of midazolam or its metabolite, 1'-hydroxymidazolam, at single or multiple doses.</t>
  </si>
  <si>
    <t>The pharmacokinetics of midostaurin and its metabolites was affected substantially by ketoconazole and rifampicin,</t>
  </si>
  <si>
    <t xml:space="preserve"> suggesting that midostaurin is a sensitive CYP3A4 substrate.</t>
  </si>
  <si>
    <t>Midostaurin did not appear to inhibit or induce CYP3A4 in vivo.</t>
  </si>
  <si>
    <t>Title = Interaction of steady-state procainamide with H2-receptor antagonists cimetidine and ranitidine.</t>
  </si>
  <si>
    <t>Abstract = This study was designed to compare the effects of equivalent therapeutic doses of two H2 antagonists, cimetidine and ranitidine, on steady-state procainamide pharmacokinetics.</t>
  </si>
  <si>
    <t>Six healthy men were given 500 mg sustained-release procainamide every 6 h, for a total of 13 doses, on three occasions.</t>
  </si>
  <si>
    <t>Subjects were randomly assigned to three treatments by a Latin-square design: cimetidine 1,200 mg/day, ranitidine 300 mg/day, and no H2-receptor antagonist (control) for 4 days.</t>
  </si>
  <si>
    <t xml:space="preserve">Cimetidine significantly increased the procainamide area under the serum concentration-time curve by 43%, </t>
  </si>
  <si>
    <t>decreased renal clearance by 36%, and decreased the ratio of systemic clearance of procainamide to bioavailability by 28%.</t>
  </si>
  <si>
    <t>Ranitidine did not significantly alter procainamide steady-state pharmacokinetics.</t>
  </si>
  <si>
    <t>Title = Glucuronidation converts clopidogrel to a strong time-dependent inhibitor of CYP2C8: a phase II metabolite as a perpetrator of drug-drug interactions.</t>
  </si>
  <si>
    <t>Abstract = Cerivastatin and repaglinide are substrates of cytochrome P450 (CYP)2C8, CYP3A4, and organic anion-transporting polypeptide (OATP)1B1.</t>
  </si>
  <si>
    <t>A recent study revealed an increased risk of rhabdomyolysis in patients using cerivastatin with clopidogrel, warranting further studies on clopidogrel interactions.</t>
  </si>
  <si>
    <t>In healthy volunteers, repaglinide area under the concentration-time curve (AUC(0-âˆž)) was increased 5.1-fold by a 300-mg loading dose of clopidogrel and 3.9-fold by continued administration of 75â€‰mg clopidogrel daily.</t>
  </si>
  <si>
    <t>In vitro, we identified clopidogrel acyl-Î²-D-glucuronide as a potent time-dependent inhibitor of CYP2C8.</t>
  </si>
  <si>
    <t>A physiologically based pharmacokinetic model indicated that inactivation of CYP2C8 by clopidogrel acyl-Î²-D-glucuronide leads to uninterrupted 60-85% inhibition of CYP2C8 during daily clopidogrel treatment.</t>
  </si>
  <si>
    <t>Computational modeling resulted in docking of clopidogrel acyl-Î²-D-glucuronide at the CYP2C8 active site with its thiophene moiety close to heme.</t>
  </si>
  <si>
    <t xml:space="preserve">The results indicate that clopidogrel is a strong CYP2C8 inhibitor via its acyl-Î²-D-glucuronide and </t>
  </si>
  <si>
    <t>imply that glucuronide metabolites should be considered potential inhibitors of CYP enzymes.</t>
  </si>
  <si>
    <t>Title = Pharmacokinetic interaction of aztreonam with other antibiotics.</t>
  </si>
  <si>
    <t>Abstract = The pharmacokinetic interaction of the monobactam antibiotic aztreonam with cephradine, clindamycin, gentamicin, metronidazole, and nafcillin was investigated in five separate studies in 48 healthy male volunteers.</t>
  </si>
  <si>
    <t>All drugs were administered by 30-minute intravenous infusions in single-dose, three-way balanced cross-over studies.</t>
  </si>
  <si>
    <t>Drug levels were measured in serum, protein-free filtrate of serum, and urine.</t>
  </si>
  <si>
    <t>Small changes of no clinical significance were seen when aztreonam was given simultaneously with another antibiotic as compared with each drug alone.</t>
  </si>
  <si>
    <t>Maximum serum concentrations of aztreonam were reduced by 12.6 and 9.8 per cent when it was given with gentamicin and metronidazole, respectively.</t>
  </si>
  <si>
    <t xml:space="preserve">The percentage of serum aztreonam bound to protein fell by a maximum of 5.0 per cent when the monobactam was given in conjunction with nafcillin and </t>
  </si>
  <si>
    <t>rose by 5.1 per cent when accompanied by cephradine.</t>
  </si>
  <si>
    <t>Twenty-four-hour cumulative urinary excretion of aztreonam and clindamycin rose by 5.2 and 10.9 per cent, respectively, when they were administered simultaneously.</t>
  </si>
  <si>
    <t>Title = Assessment of pharmacokinetic and pharmacodynamic drug interactions between nefazodone and digoxin in healthy male volunteers.</t>
  </si>
  <si>
    <t>Abstract = The effect of nefazodone on pharmacokinetic and pharmacodynamic parameters of digoxin were evaluated in an open, randomized, multiple-dose, three-way crossover study of 18 healthy male volunteers.</t>
  </si>
  <si>
    <t>The volunteers received nefazodone alone (200 mg twice daily), digoxin alone (0.2 mg daily), or nefazodone combined with digoxin during three 8-day treatment periods, with a single dose on the ninth day.</t>
  </si>
  <si>
    <t>There was a 10-day washout period between treatment periods.</t>
  </si>
  <si>
    <t>Coadministration of nefazodone with digoxin had no effect on the frequency and severity of adverse events compared with those observed with either drug alone.</t>
  </si>
  <si>
    <t>Steady-state area under the concentration-time curve (AUC) and peak (Cmax) and trough (Cmin) concentrations of digoxin were significantly higher (15%, 29%, and 27%, respectively) after coadministration of nefazodone/digoxin than after administration of digoxin.</t>
  </si>
  <si>
    <t xml:space="preserve">Despite these increases, </t>
  </si>
  <si>
    <t>no clinically significant changes in vital signs, heart rate, or PR, QRS, and QT intervals on the electrocardiogram occurred after coadministration from those measured after digoxin monotherapy.</t>
  </si>
  <si>
    <t>Coadministration did not affect the pharmacokinetics of nefazodone or its metabolites (hydroxynefazodone, m-chlorophenylpiperazine, triazole dione).</t>
  </si>
  <si>
    <t>Because digoxin has a narrow therapeutic index, monitoring of plasma digoxin levels and appropriate adjustment of dosage are recommended when nefazodone and digoxin are administered concurrently.</t>
  </si>
  <si>
    <t>Title = Pharmacokinetic interaction between ritonavir and clarithromycin.</t>
  </si>
  <si>
    <t xml:space="preserve">Abstract = Because ritonavir, a human immunodeficiency virus (HIV) protease inhibitor, and clarithromycin, a macrolide antibiotic used in the treatment of disseminated infection caused by Mycobacterium avium complex, are likely to be administered concurrently for treatment of patients with HIV and acquired immunodeficiency syndrome (AIDS), </t>
  </si>
  <si>
    <t>the drug interaction potential of these 2 agents was evaluated.</t>
  </si>
  <si>
    <t xml:space="preserve">Both clarithromycin and ritonavir are metabolized to a significant extent through cytochrome P450-mediated biotransformation </t>
  </si>
  <si>
    <t>and are potential inhibitors of these enzymes.</t>
  </si>
  <si>
    <t>To evaluate the pharmacokinetic effects of concomitant administration of multiple doses of ritonavir and clarithromycin.</t>
  </si>
  <si>
    <t>This was an open-label, randomized, 3-period crossover study.</t>
  </si>
  <si>
    <t>Ritonavir alone (200 mg every 8 hours), clarithromycin alone (500 mg every 12 hours), and ritonavir and clarithromycin in combination were administered to 22 healthy volunteers.</t>
  </si>
  <si>
    <t>Blood samples were collected on day 4 for determination of ritonavir, clarithromycin, and its metabolite 14-(R)-hydroxyclarithromycin.</t>
  </si>
  <si>
    <t>Ritonavir practically completely inhibited the formation of 14-(R)-hydroxyclarithromycin.</t>
  </si>
  <si>
    <t>The mean area under the plasma concentration-time curve (AUC) for clarithromycin increased by 77% with concomitant ritonavir, and the harmonic mean terminal half-life increased from 5 hours to 14 hours.</t>
  </si>
  <si>
    <t>Statistically significant increases in peak plasma concentration (31%) and minimum plasma concentration (182%) were also observed.</t>
  </si>
  <si>
    <t>The effect of concomitant clarithromycin administration on ritonavir pharmacokinetics was statistically significant but small, with a 12.5% increase in mean AUC and a 15.3% increase in peak plasma concentration.</t>
  </si>
  <si>
    <t>The terminal half-life increased from 3.47 to 3.87 hours with concomitant clarithromycin.</t>
  </si>
  <si>
    <t>No adjustment of the ritonavir dose is necessary when administered with clarithromycin.</t>
  </si>
  <si>
    <t>In addition, no changes in clarithromycin dose are warranted in patients with normal renal function.</t>
  </si>
  <si>
    <t>Pairwise Agreement</t>
  </si>
  <si>
    <t>1(SJ)-4(DL)</t>
  </si>
  <si>
    <t>2(Michael)-6(Anvesh)</t>
  </si>
  <si>
    <t>3(HP)-7(Rohith)</t>
  </si>
  <si>
    <t>4(DL)-3(HP)</t>
  </si>
  <si>
    <t>6(Anvesh)-1(SJ)</t>
  </si>
  <si>
    <t>7(Rohith)-1(SJ)</t>
  </si>
  <si>
    <r>
      <t>Pairwise Agreement</t>
    </r>
    <r>
      <rPr>
        <sz val="14"/>
        <color theme="1"/>
        <rFont val="Calibri"/>
        <family val="2"/>
        <scheme val="minor"/>
      </rPr>
      <t>(3rd reviewer vs. weight 1 annotator)</t>
    </r>
  </si>
  <si>
    <t>1(SJ)-4(Michael)</t>
  </si>
  <si>
    <t>1(SJ)-5(Michael)</t>
  </si>
  <si>
    <t>2(Michael)-6(SJ)</t>
  </si>
  <si>
    <t>3(HP)-7(SJ)</t>
  </si>
  <si>
    <t>4(SJ)-3(HP)</t>
  </si>
  <si>
    <t>5(SJ)-2(Michael)</t>
  </si>
  <si>
    <t>6(Michael)-1(SJ)</t>
  </si>
  <si>
    <t>7(Michael)-1(SJ)</t>
  </si>
  <si>
    <t># of fragments</t>
  </si>
  <si>
    <t>Focus</t>
  </si>
  <si>
    <t>Polarity</t>
  </si>
  <si>
    <t>Certainty</t>
  </si>
  <si>
    <t>Evidence</t>
  </si>
  <si>
    <t>Trend</t>
  </si>
  <si>
    <t>Study type</t>
  </si>
  <si>
    <t>Interaction type</t>
  </si>
  <si>
    <t>Mechanism</t>
  </si>
  <si>
    <t>Overall annotation agreements of 8 dimensions</t>
  </si>
  <si>
    <t>Total # of Sentences</t>
  </si>
  <si>
    <t>**1MP3EN(V0D0M0)</t>
  </si>
  <si>
    <t>**1MP3EN(V0DRM0)</t>
  </si>
  <si>
    <t>**1MP3EN(V0DDM0)</t>
  </si>
  <si>
    <t>**1MP3EN(VVDDM0)</t>
  </si>
  <si>
    <t>**1MP3EN(VVDRM0)</t>
  </si>
  <si>
    <t>**1GP3EN(VVDRM0)</t>
  </si>
  <si>
    <t>**1SP3EN(VVD0M0)</t>
  </si>
  <si>
    <t>**1SP3EN-(V0D0M0)</t>
  </si>
  <si>
    <t>**1SP3EN(VVDRM0)</t>
  </si>
  <si>
    <t>**1SP2E3(V0DDM0)</t>
  </si>
  <si>
    <t>**1SP3E0(VCDRM0)</t>
  </si>
  <si>
    <t>**1SP3E0(VNDEMM)</t>
  </si>
  <si>
    <t>**1SP3EN(VVDDM0)</t>
  </si>
  <si>
    <t>**1SP2E1(V0DDM0)</t>
  </si>
  <si>
    <t>**1GP3E0(V0D0M0)</t>
  </si>
  <si>
    <t>**1SP3EN+(VVDRM0)</t>
  </si>
  <si>
    <t>**1SP3EN-(VVDRM0)</t>
  </si>
  <si>
    <t>**1SP2E0-(VCD0M0)</t>
  </si>
  <si>
    <t>**1SP3E0(VNDEMI)</t>
  </si>
  <si>
    <t>**1MP3EN-(V0DRM0)</t>
  </si>
  <si>
    <t>**1GP3E0+(VND0M0)</t>
  </si>
  <si>
    <t>**1SP3EN+(V0DRMI)</t>
  </si>
  <si>
    <t>**1SP3EN+(VVDDM0)</t>
  </si>
  <si>
    <t>**1SN0EN(V0DRMI)</t>
  </si>
  <si>
    <t>**1SP3E0-(VVDDM0)</t>
  </si>
  <si>
    <t>**1GP3E0(VNDRM0)</t>
  </si>
  <si>
    <t>**1SP3EN-(VVDDM0)</t>
  </si>
  <si>
    <t>**1SP2E0-(V0D0M0)</t>
  </si>
  <si>
    <t>**1GP3E0(VCDRM0)</t>
  </si>
  <si>
    <t>**1SN2E0(VVDDM0)</t>
  </si>
  <si>
    <t>**1SP3E0+(V0DDM0)</t>
  </si>
  <si>
    <t>**1SP3E1(VNDRMT)</t>
  </si>
  <si>
    <t>**1SP2E0+(VVDRMI)</t>
  </si>
  <si>
    <t>**1SP3EN(V0D0M0)</t>
  </si>
  <si>
    <t>**1SP3E0(V0DDM0)</t>
  </si>
  <si>
    <t>**1SP3E0(V0DEMM)</t>
  </si>
  <si>
    <t>**1SP0E0(VVDEM0)</t>
  </si>
  <si>
    <t>**1MP3EN(V0DDMD)</t>
  </si>
  <si>
    <t>**1SP3EN(V0DDM0)</t>
  </si>
  <si>
    <t>**1SP0E0(VCDEM0)</t>
  </si>
  <si>
    <t>**1SP2E0(V0DRM0)</t>
  </si>
  <si>
    <t>**1SP3E0(VVDDM0)</t>
  </si>
  <si>
    <t>**1SP2E0+(VVDDM0)</t>
  </si>
  <si>
    <t>**1SP2E0(V0DDM0)</t>
  </si>
  <si>
    <t>**1SN3E0(V0DDM0)</t>
  </si>
  <si>
    <t>**1GP3E0(VCDEMI)</t>
  </si>
  <si>
    <t>**1SN3EN(VVDDM0)</t>
  </si>
  <si>
    <t>**1SP3E0(VNDRMM)</t>
  </si>
  <si>
    <t>**1SN0E0(V0DDM0)</t>
  </si>
  <si>
    <t>**1SN3EN-(VVDDM0)</t>
  </si>
  <si>
    <t>**1SP0E0(VVDDM0)</t>
  </si>
  <si>
    <t>**1SP3E0(VVDRMT)</t>
  </si>
  <si>
    <t>**1MP3E2(V0D0M0)</t>
  </si>
  <si>
    <t>**1SP3EN-(V0DDM0)</t>
  </si>
  <si>
    <t>**1SP3EN+(VVDRMT)</t>
  </si>
  <si>
    <t>**1SP3E1(VTDEMI)</t>
  </si>
  <si>
    <t>**1GP3EN(V0D0M0)</t>
  </si>
  <si>
    <t>**1GP3EN(VCD0M0)</t>
  </si>
  <si>
    <t>**1SP2E3(VVDRM0)</t>
  </si>
  <si>
    <t>**1SN3EN(V0DRM0)</t>
  </si>
  <si>
    <t>**1SN2E1(V0DRM0)</t>
  </si>
  <si>
    <t>**1SP3EN(V0DRM0)</t>
  </si>
  <si>
    <t>**1SP3E3(VVDRM0)</t>
  </si>
  <si>
    <t>**1GP3E3(V0DDM0)</t>
  </si>
  <si>
    <t>**1SP2E3+(VVDDM0)</t>
  </si>
  <si>
    <t>**1SP3EN+(VVD0M0)</t>
  </si>
  <si>
    <t>**1SP3E0-(V0DDM0)</t>
  </si>
  <si>
    <t>**1SN3E3(VVDDM0)</t>
  </si>
  <si>
    <t>**1SN2E3(V0DDM0)</t>
  </si>
  <si>
    <t>**1SP0EN-(VVDDM0)</t>
  </si>
  <si>
    <t>**1SP0E0(VCDDM0)</t>
  </si>
  <si>
    <t>**1[S|M]P0EN(VVDDM0)</t>
  </si>
  <si>
    <t>**1SP3EN([VC|VV]DRM0)</t>
  </si>
  <si>
    <t>**1SP3EN([VV|VC]DRM0)</t>
  </si>
  <si>
    <t>**1SP3EN(VTDD[MI|MT])</t>
  </si>
  <si>
    <t>**1MP3EN(V0DR[MI|MD])</t>
  </si>
  <si>
    <t>**1SP0EN(VVDD[MI|MD])</t>
  </si>
  <si>
    <t>**1SP3EN-(VVDR[MD|MM])</t>
  </si>
  <si>
    <t>**2SP3EN-(VVDRM0)</t>
  </si>
  <si>
    <t>**2GN3E0(V0D0M0)</t>
  </si>
  <si>
    <t>**2SP3EN-(VVD0M0)</t>
  </si>
  <si>
    <t>**2GN2E0(V0D0M0)</t>
  </si>
  <si>
    <t>**2SN3E0-(V0DRM0)</t>
  </si>
  <si>
    <t>**2SP3EN-(V0D0MI)</t>
  </si>
  <si>
    <t>**2SP3EN-(V0D0M0)</t>
  </si>
  <si>
    <t>**2GN3E0(VND0M0)</t>
  </si>
  <si>
    <t>**2SP3E0+(V0DRM0)</t>
  </si>
  <si>
    <t>**2SN3E1(VVDDM0)</t>
  </si>
  <si>
    <t>**2SP2E0(VVD0M0)</t>
  </si>
  <si>
    <t>**2GP2E3(VND0M0)</t>
  </si>
  <si>
    <t>**2SN3E0(V0D0M0)</t>
  </si>
  <si>
    <t>**2SP3EN-(VVDDM0)</t>
  </si>
  <si>
    <t>**2GP2E0(VND0M0)</t>
  </si>
  <si>
    <t>**2SP2E0(VCD0M0)</t>
  </si>
  <si>
    <t>**2SP3EN+(VVD0M0)</t>
  </si>
  <si>
    <t>**2SP3E0-(VVDRM0)</t>
  </si>
  <si>
    <t>**2SP2E0(VND0M0)</t>
  </si>
  <si>
    <t>**2SN3EN(VVD0M0)</t>
  </si>
  <si>
    <t>**2SN3EN(VVDDM0)</t>
  </si>
  <si>
    <t>**2SN3EN(V0D0M0)</t>
  </si>
  <si>
    <t>**2MP3EN(VVDDM0)</t>
  </si>
  <si>
    <t>**2GP2E0(V0DRMM)</t>
  </si>
  <si>
    <t>**2SP0E0(VND0M0)</t>
  </si>
  <si>
    <t>**2SP3EN+(VVDDM0)</t>
  </si>
  <si>
    <t>**2SP2E0(V0D0MI)</t>
  </si>
  <si>
    <t>**2SP3EN+(V0D0M0)</t>
  </si>
  <si>
    <t>**2SN2E1(VVDRM0)</t>
  </si>
  <si>
    <t>**3SP3EN+(VTDRM0)</t>
  </si>
  <si>
    <t>**3GN3E0(VND0M0)</t>
  </si>
  <si>
    <t>**3SP3E0(VCDDM0)</t>
  </si>
  <si>
    <t>**3SP3EN+(VVD0M0)</t>
  </si>
  <si>
    <t>**3SP3EN+(VVDRM0)</t>
  </si>
  <si>
    <t>**3SN3EN(VVDDM0)</t>
  </si>
  <si>
    <t>**3SP2E0(V0DRM0)</t>
  </si>
  <si>
    <t>**3SP2E0-(VND0M0)</t>
  </si>
  <si>
    <t>**3SP2E0(VVDR[MD|MM])</t>
  </si>
  <si>
    <t>**1[S|G]P3E0(V0DEMM)</t>
  </si>
  <si>
    <t>**1MP3EN(VCDRM0)</t>
  </si>
  <si>
    <t>**1SP3EN(VCDRMI)</t>
  </si>
  <si>
    <t>**1SP3EN(VCD0M0)</t>
  </si>
  <si>
    <t>**1SN3E3(VCDDM0)</t>
  </si>
  <si>
    <t>**1SP3E0+(VVDEM0)</t>
  </si>
  <si>
    <t>**1SMP3EN+(VVDDM0)</t>
  </si>
  <si>
    <t>**1SP2E3-(VVDDMI)</t>
  </si>
  <si>
    <t>**1SP2E0(VVDDM0)</t>
  </si>
  <si>
    <t>**1SP3EN(VTD0M0)</t>
  </si>
  <si>
    <t>**1GP2E0(V0D0M0)</t>
  </si>
  <si>
    <t>**1SP3E0+(VVDDM0)</t>
  </si>
  <si>
    <t>**1SP3E0(VVDRMM)</t>
  </si>
  <si>
    <t>**1GP0E0(VCD0M0)</t>
  </si>
  <si>
    <t>**1SP3EN(VVDDMD)</t>
  </si>
  <si>
    <t>**1SP3EN(VVDRMD)</t>
  </si>
  <si>
    <t>**1GP3E1-(VVDRM0)</t>
  </si>
  <si>
    <t>**1GP0E3(V0D0M0)</t>
  </si>
  <si>
    <t>**1SP3E1+(VVDRM0)</t>
  </si>
  <si>
    <t>**1SN2E0(VVDEMM)</t>
  </si>
  <si>
    <t>**1GP3E0(V0DDM0)</t>
  </si>
  <si>
    <t>**1SP3E3(VVDDM0)</t>
  </si>
  <si>
    <t>**1GP3E0(VND0M0)</t>
  </si>
  <si>
    <t>**1SP2E3-(VVDDM0)</t>
  </si>
  <si>
    <t>**1SP3E1(VCDRM0)</t>
  </si>
  <si>
    <t>**1GP3E0+(VCD0M0)</t>
  </si>
  <si>
    <t>**1GN3E0(V0DDM0)</t>
  </si>
  <si>
    <t>**1SP2E1(V0DDMI)</t>
  </si>
  <si>
    <t>**1MP3EN(VCD0M0)</t>
  </si>
  <si>
    <t>**1GP3E1(V0DRM0)</t>
  </si>
  <si>
    <t>**1SP3E1(V0DDMD)</t>
  </si>
  <si>
    <t>**1SP0E1(V0DDM0)</t>
  </si>
  <si>
    <t>**1GP3E1(V0D0M0)</t>
  </si>
  <si>
    <t>**1SN3E3(VVDRM0)</t>
  </si>
  <si>
    <t>**1SN3E1(VVDRM0)</t>
  </si>
  <si>
    <t>**1GN3E1(V0D0M0)</t>
  </si>
  <si>
    <t>**1SN3E3(VVDEMI)</t>
  </si>
  <si>
    <t>**1SP3EN(VCDDM0)</t>
  </si>
  <si>
    <t>**1GP2E3(V0D0M0)</t>
  </si>
  <si>
    <t>**1SP1E1-(VVDDMD)</t>
  </si>
  <si>
    <t>**1GP2E0(VCD0M0)</t>
  </si>
  <si>
    <t>**1SP3E1(V0DDM0)</t>
  </si>
  <si>
    <t>**1GN3E0(VVDRM0)</t>
  </si>
  <si>
    <t>**1SN3E1(V0D0M0)</t>
  </si>
  <si>
    <t>**1SP3E3(V0DRM0)</t>
  </si>
  <si>
    <t>**1SP0EN(VVDDM0)</t>
  </si>
  <si>
    <t>**1SP3E0(V0DEMD)</t>
  </si>
  <si>
    <t>**1SP3E0(V0DEMI)</t>
  </si>
  <si>
    <t>**1SP2E0-(V0DDM0)</t>
  </si>
  <si>
    <t>**1SP3E1(V0DRM0)</t>
  </si>
  <si>
    <t>**1SN3EN(VVDRM0)</t>
  </si>
  <si>
    <t>**1SP3E3-(VVDDM0)</t>
  </si>
  <si>
    <t>**1GP3E0(V0DRM0)</t>
  </si>
  <si>
    <t>**1SP2E1+(V0DDM0)</t>
  </si>
  <si>
    <t>**1SP3E3(V0D0M0)</t>
  </si>
  <si>
    <t>**1GP3E3(V0D0M0)</t>
  </si>
  <si>
    <t>**1SP3E0+(VVDRM0)</t>
  </si>
  <si>
    <t>**1SP2E0(VVDRMI)</t>
  </si>
  <si>
    <t>**1SP2E1(VCDDM0)</t>
  </si>
  <si>
    <t>**1SP2E0(VVDDMI)</t>
  </si>
  <si>
    <t>**1[S|M]P3EN+(VVDDM0)</t>
  </si>
  <si>
    <t>**1[S|M]P3EN-(VNDDM0)</t>
  </si>
  <si>
    <t>**1SP3E1([VT|VV]DEMI)</t>
  </si>
  <si>
    <t>**1SN3E1([VV|VC]DDM0)</t>
  </si>
  <si>
    <t>**1MP3EN([VV|VC]DRM0)</t>
  </si>
  <si>
    <t>**1SP3EN([VV|VT]DDMI)</t>
  </si>
  <si>
    <t>**2SP3EN(V0D0M0)</t>
  </si>
  <si>
    <t>**2SP2E0+(VCD0M0)</t>
  </si>
  <si>
    <t>**2SP3E1(V0DEMM)</t>
  </si>
  <si>
    <t>**2SP3E0-(V0DRMM)</t>
  </si>
  <si>
    <t>**2SP2E0-(V0D0M0)</t>
  </si>
  <si>
    <t>**2SP3EN+(V0DRM0)</t>
  </si>
  <si>
    <t>**2SP3EN+(VVDRM0)</t>
  </si>
  <si>
    <t>**2GP3E1+(VCD0M0)</t>
  </si>
  <si>
    <t>**2SP2E1(V0D0MI)</t>
  </si>
  <si>
    <t>**2GP3E1(V0D0M0)</t>
  </si>
  <si>
    <t>**2SP2E0(VCDRM0)</t>
  </si>
  <si>
    <t>**2SP2E0-(VCDRM0)</t>
  </si>
  <si>
    <t>**2SP2E0(V0DRMD)</t>
  </si>
  <si>
    <t>**2MP3EN(V0D0M0)</t>
  </si>
  <si>
    <t>**2GP3E0(VVDRM0)</t>
  </si>
  <si>
    <t>**2GP2E0(V0D0M0)</t>
  </si>
  <si>
    <t>**2SN2E0(V0DRM0)</t>
  </si>
  <si>
    <t>**2GP1E1(VVDRM0)</t>
  </si>
  <si>
    <t>**2SN3E0(VCDRM0)</t>
  </si>
  <si>
    <t>**2SP2E0(V0DDM0)</t>
  </si>
  <si>
    <t>**2GP0E0(V0D0M0)</t>
  </si>
  <si>
    <t>**2SN3E0(VVDRM0)</t>
  </si>
  <si>
    <t>**2SP3E0(V0D0MI)</t>
  </si>
  <si>
    <t>**2SP3E0-(V0DEMM)</t>
  </si>
  <si>
    <t>**2GP2E1(VND0M0)</t>
  </si>
  <si>
    <t>**2SP3E1(VVDRM0)</t>
  </si>
  <si>
    <t>**2SP2E0+(VVDDM0)</t>
  </si>
  <si>
    <t>**2SP0E0(V0DEMD)</t>
  </si>
  <si>
    <t>**1GN3E0(V0D0M0)</t>
  </si>
  <si>
    <t>**2SP3E0+([VC|VV]D0M0)</t>
  </si>
  <si>
    <t>**3GP2E0(VND0M0)</t>
  </si>
  <si>
    <t>**3GN3E0(V0D0M0)</t>
  </si>
  <si>
    <t>**4SP1E0-(VCD0M0)</t>
  </si>
  <si>
    <t>**1SP3E1(V0DEMM)</t>
  </si>
  <si>
    <t>**1SN3E1(V0DRM0)</t>
  </si>
  <si>
    <t>**1SN3E3(V0DDMN)</t>
  </si>
  <si>
    <t>**1SP0E1(V0DDMI)</t>
  </si>
  <si>
    <t>**1GP3E1(V0DDM0)</t>
  </si>
  <si>
    <t>**1GN1E0(V0DRM0)</t>
  </si>
  <si>
    <t>**1SP3EN+(V0DDM0)</t>
  </si>
  <si>
    <t>**1SP3E1+(VCDDM0)</t>
  </si>
  <si>
    <t>**1SP3E0-(VCDDM0)</t>
  </si>
  <si>
    <t>**1MP3EN(VVD0M0)</t>
  </si>
  <si>
    <t>**1MN3EN(V0DRM0)</t>
  </si>
  <si>
    <t>**1SP2E3(VCDDMI)</t>
  </si>
  <si>
    <t>**1GN3E0(VCD0M0)</t>
  </si>
  <si>
    <t>**1SP0EN(VVDDMM)</t>
  </si>
  <si>
    <t>**1MP3EN(VCDDM0)</t>
  </si>
  <si>
    <t>**1MP3EN+(V0DRM0)</t>
  </si>
  <si>
    <t>**1SP3E1(VCDDM0)</t>
  </si>
  <si>
    <t>**1SP3E1(VTDRM0)</t>
  </si>
  <si>
    <t>**1SP3E3+(VVDDM0)</t>
  </si>
  <si>
    <t>**1SP3E3+(V0DDM0)</t>
  </si>
  <si>
    <t>**1GP2E0(VND0M0)</t>
  </si>
  <si>
    <t>**1SN2E3(VVDDM0)</t>
  </si>
  <si>
    <t>**1SP2E1(VVDDM0)</t>
  </si>
  <si>
    <t>**1SP3EN(VCDRM0)</t>
  </si>
  <si>
    <t>**1SP3EN(VVDRMM)</t>
  </si>
  <si>
    <t>**1SP2E1(V0DEM0)</t>
  </si>
  <si>
    <t>**1SP3EN-(V0DRM0)</t>
  </si>
  <si>
    <t>**1SP3E3(VTDRM0)</t>
  </si>
  <si>
    <t>**1SP3EN(VTDDMI)</t>
  </si>
  <si>
    <t>**1SP2E1+(V0DDMI)</t>
  </si>
  <si>
    <t>**1SP3E1+(V0DRMI)</t>
  </si>
  <si>
    <t>**1GN3EN(V0D0M0)</t>
  </si>
  <si>
    <t>**1GP0E0(VVD0M0)</t>
  </si>
  <si>
    <t>**1SP2E3(VTDRM0)</t>
  </si>
  <si>
    <t>**1GP3E1-(V0DRM0)</t>
  </si>
  <si>
    <t>**1SP1EN-(V0DDM0)</t>
  </si>
  <si>
    <t>**1SP0E3-(V0DDM0)</t>
  </si>
  <si>
    <t>**1GP2E0(V0D0MM)</t>
  </si>
  <si>
    <t>**1SP2E0(V0DEM0)</t>
  </si>
  <si>
    <t>**1SP2E3(V0DRM0)</t>
  </si>
  <si>
    <t>**1GP2E1(V0D0M0)</t>
  </si>
  <si>
    <t>**1SP2E3+(V0DDM0)</t>
  </si>
  <si>
    <t>**1SP3E1(VTDEMM)</t>
  </si>
  <si>
    <t>**1SP0EN(V0DDM0)</t>
  </si>
  <si>
    <t>**1SP3EN+(V0DDMI)</t>
  </si>
  <si>
    <t>**1SP1E1(V0DRM0)</t>
  </si>
  <si>
    <t>**1SP3E3(VTDEMI)</t>
  </si>
  <si>
    <t>**1SP3E3(VVDEMI)</t>
  </si>
  <si>
    <t>**1SP3E3(V0DEM0)</t>
  </si>
  <si>
    <t>**1SP3E3(V0DEMI)</t>
  </si>
  <si>
    <t>**1SP3E1(V0DE[MI|MD])</t>
  </si>
  <si>
    <t>**1SN3E3(V0DE[MI|MD])</t>
  </si>
  <si>
    <t>**1SP3E1([VV|VT]DDMI)</t>
  </si>
  <si>
    <t>**1[S|M]P3EN(V0DDM0)</t>
  </si>
  <si>
    <t>**1[S|M]N3EN(VVDDM0)</t>
  </si>
  <si>
    <t>**2SP2E1(V0DDM0)</t>
  </si>
  <si>
    <t>**2SP1E0(V0D0MS)</t>
  </si>
  <si>
    <t>**2SP3E0(VCD0M0)</t>
  </si>
  <si>
    <t>**2GN3E0(V0DRM0)</t>
  </si>
  <si>
    <t>**2GP0E0(VCD0M0)</t>
  </si>
  <si>
    <t>**2SN3E0(V0DRM0)</t>
  </si>
  <si>
    <t>**2SP2E0(VVDDM0)</t>
  </si>
  <si>
    <t>**2SN3EN+(VVD0M0)</t>
  </si>
  <si>
    <t>**2SP2E0(V0DDMI)</t>
  </si>
  <si>
    <t>**2SP2E1(V0DEMM)</t>
  </si>
  <si>
    <t>**2SP3EN+(V0D0MI)</t>
  </si>
  <si>
    <t>**2GP3E0(V0D0M0)</t>
  </si>
  <si>
    <t>**2SP2E1(V0D0M0)</t>
  </si>
  <si>
    <t>**2SP3EN(VVD0M0)</t>
  </si>
  <si>
    <t>**2SN2E0+(V0D0M0)</t>
  </si>
  <si>
    <t>**2SN2E0(V0DDM0)</t>
  </si>
  <si>
    <t>**2GP2E0(VNDRM0)</t>
  </si>
  <si>
    <t>**2SP3E0-(VVD0M0)</t>
  </si>
  <si>
    <t>**2SP2E0(V0DRMI)</t>
  </si>
  <si>
    <t>**2SN3E1(V0D0M0)</t>
  </si>
  <si>
    <t>**2SP2E0(V0DEM0)</t>
  </si>
  <si>
    <t>**2SN3EN-(VVDRM0)</t>
  </si>
  <si>
    <t>**2SP2E0(V0D0MM)</t>
  </si>
  <si>
    <t>**2SP3E0(V0DR[MI|MD])</t>
  </si>
  <si>
    <t>**2SP3EN-(V0[DR|DE]MD)</t>
  </si>
  <si>
    <t>**1SP2E3(VVDDM0)</t>
  </si>
  <si>
    <t>**1SP3EN+(V0DRM0)</t>
  </si>
  <si>
    <t>**1SP3E0(V0DRM0)</t>
  </si>
  <si>
    <t>**1SP3E1(V0DRMD)</t>
  </si>
  <si>
    <t>**1SP3EN+(V0D0M0)</t>
  </si>
  <si>
    <t>**1SP3EN(V0DEMI)</t>
  </si>
  <si>
    <t>**1SP3EN(VVD0MI)</t>
  </si>
  <si>
    <t>**1SP0E3(VVDDM0)</t>
  </si>
  <si>
    <t>**1SP3E1+(V0DRM0)</t>
  </si>
  <si>
    <t>**1GN2E0(V0DRM0)</t>
  </si>
  <si>
    <t>**1MP3E3(V0D0M0)</t>
  </si>
  <si>
    <t>**1MN3EN(V0DDM0)</t>
  </si>
  <si>
    <t>**1SP3EN-(VVD0M0)</t>
  </si>
  <si>
    <t>**1SP0E0(VVDRM0)</t>
  </si>
  <si>
    <t>**1GP3E1(VCDRM0)</t>
  </si>
  <si>
    <t>**1SP0E3(V0DDM0)</t>
  </si>
  <si>
    <t>**1SP3E1+(V0DDM0)</t>
  </si>
  <si>
    <t>**1MP0EN(V0DDM0)</t>
  </si>
  <si>
    <t>**1SP3EN-(VCDDM0)</t>
  </si>
  <si>
    <t>**1SP3E3+(VCDDM0)</t>
  </si>
  <si>
    <t>**1SP0E3(V0D0M0)</t>
  </si>
  <si>
    <t>**1SN3E1(VVDDM0)</t>
  </si>
  <si>
    <t>**1SP3E0(V0DRMT)</t>
  </si>
  <si>
    <t>**1SP3E3(VCDRM0)</t>
  </si>
  <si>
    <t>**1GP3E1(VCD0M0)</t>
  </si>
  <si>
    <t>**1SP3EN(VTDEMI)</t>
  </si>
  <si>
    <t>**1SP3E1(V0D0M0)</t>
  </si>
  <si>
    <t>**1SP0E3(VVDEM0)</t>
  </si>
  <si>
    <t>**1SN2E3(VVDRM0)</t>
  </si>
  <si>
    <t>**1SP3E0(V0D0MM)</t>
  </si>
  <si>
    <t>**1SP3E1(VNDRMI)</t>
  </si>
  <si>
    <t>**1SP3E1(V0DEMI)</t>
  </si>
  <si>
    <t>**1SN3E3(V0DDM0)</t>
  </si>
  <si>
    <t>**1SP2E1(VTDRM0)</t>
  </si>
  <si>
    <t>**1SP0E3(VVDRM0)</t>
  </si>
  <si>
    <t>**1SP3E1(VTD0M0)</t>
  </si>
  <si>
    <t>**1MP3EN(V0DEM0)</t>
  </si>
  <si>
    <t>**1SP2EN(VVD0M0)</t>
  </si>
  <si>
    <t>**1SP3E1(V0DEMD)</t>
  </si>
  <si>
    <t>**1SP2E0-(V0DRM0)</t>
  </si>
  <si>
    <t>**1MP3E1(VCDDM0)</t>
  </si>
  <si>
    <t>**1GP2E1(VCDRM0)</t>
  </si>
  <si>
    <t>**1SP0E3(VTD0M0)</t>
  </si>
  <si>
    <t>**1SP3EN(V0D0MI)</t>
  </si>
  <si>
    <t>**1SP3EN+(V0DEMD)</t>
  </si>
  <si>
    <t>**1SN3E3(VTDRM0)</t>
  </si>
  <si>
    <t>**1SP3EN-(VCDRM0)</t>
  </si>
  <si>
    <t>**1SN3EN(V0D0M0)</t>
  </si>
  <si>
    <t>**1SN3EN(V0DDM0)</t>
  </si>
  <si>
    <t>**1SP2EN(VCDRM0)</t>
  </si>
  <si>
    <t>**1GP1EN(V0D0M0)</t>
  </si>
  <si>
    <t>**1SP3E3+(VVDRM0)</t>
  </si>
  <si>
    <t>**1SP3E3(VVDDMI)</t>
  </si>
  <si>
    <t>**1SP3E3(V0DDM0)</t>
  </si>
  <si>
    <t>**1SP3E1+(VVDDM0)</t>
  </si>
  <si>
    <t>**1GP3E1(VND0M0)</t>
  </si>
  <si>
    <t>**1SP2E1-(VVDRM0)</t>
  </si>
  <si>
    <t>**1SP3EN+(VVDDMD)</t>
  </si>
  <si>
    <t>**1SP2EN-(VVDRM0)</t>
  </si>
  <si>
    <t>**1SP3EN+(VVDRMD)</t>
  </si>
  <si>
    <t>**1GP3EN(VND0M0)</t>
  </si>
  <si>
    <t>**1SP2E1(V0DEMM)</t>
  </si>
  <si>
    <t>**1SP2E3(VVDEMD)</t>
  </si>
  <si>
    <t>**1SP3E0(VVDRM0)</t>
  </si>
  <si>
    <t>**1SP3E3(V0DDMD)</t>
  </si>
  <si>
    <t>**1[S|M]P0EN(V0[DD|DE][MI|MD])</t>
  </si>
  <si>
    <t>**1SN3E3([VC|VV]DDM0)</t>
  </si>
  <si>
    <t>**1SP0EN([VV|VC]DDM0)</t>
  </si>
  <si>
    <t>**1[S|M]P3EN(VVDRM0)</t>
  </si>
  <si>
    <t>**1SP0E3([VV|VC]DDM0)</t>
  </si>
  <si>
    <t>**1SP3EN(VTDE[MM|MI])</t>
  </si>
  <si>
    <t>**2SP3E0(V0DRMI)</t>
  </si>
  <si>
    <t>**2GN3E0(VCD0M0)</t>
  </si>
  <si>
    <t>**2SP3EN+(V0DDM0)</t>
  </si>
  <si>
    <t>**2GP2E1(VCDDM0)</t>
  </si>
  <si>
    <t>**2SP2E1(VVDRM0)</t>
  </si>
  <si>
    <t>**2SP2E0+(V0DDM0)</t>
  </si>
  <si>
    <t>**2GP2E0+(V0D0M0)</t>
  </si>
  <si>
    <t>**2SP3E0-(VCD0M0)</t>
  </si>
  <si>
    <t>**2SP3E1-(V0D0MI)</t>
  </si>
  <si>
    <t>**2SP3E0-(VVDRMM)</t>
  </si>
  <si>
    <t>**2SP3E0+(V0D0M0)</t>
  </si>
  <si>
    <t>**2SP2E1(V0DRM0)</t>
  </si>
  <si>
    <t>**2SN3EN-(V0DRM0)</t>
  </si>
  <si>
    <t>**2SP3EN-(V0DRM0)</t>
  </si>
  <si>
    <t>**2GP3E0-(VCD0M0)</t>
  </si>
  <si>
    <t>**3SP2EN-(V0DRM0)</t>
  </si>
  <si>
    <t>**3SP2E0(V0D0MD)</t>
  </si>
  <si>
    <t>**3SP3E1+(V0D0M0)</t>
  </si>
  <si>
    <t>**3SN3EN(VVD0M0)</t>
  </si>
  <si>
    <t>**3SP3E0+(VVDRM0)</t>
  </si>
  <si>
    <t>**1SP2E3(V0DEMI)</t>
  </si>
  <si>
    <t>**1SP2EN+(V0D0M0)</t>
  </si>
  <si>
    <t>**1SN3E3+(V0DDM0)</t>
  </si>
  <si>
    <t>**1SP2E1-(V0DRMI)</t>
  </si>
  <si>
    <t>**1SP2E1(VTDEMM)</t>
  </si>
  <si>
    <t>**1SP2EN-(V0DDM0)</t>
  </si>
  <si>
    <t>**1GP3E1(V0DEM0)</t>
  </si>
  <si>
    <t>**1SP3E1(VCDEMI)</t>
  </si>
  <si>
    <t>**1SP2E3+(VCDRM0)</t>
  </si>
  <si>
    <t>**1SN2E3(V0DRM0)</t>
  </si>
  <si>
    <t>**1SN3E3(V0D0M0)</t>
  </si>
  <si>
    <t>**1SP0E0+(V0DRM0)</t>
  </si>
  <si>
    <t>**1SP2EN+(VVDDM0)</t>
  </si>
  <si>
    <t>**1GP2E1(VCD0M0)</t>
  </si>
  <si>
    <t>**1SP3EN+(VCD0M0)</t>
  </si>
  <si>
    <t>**1MP3E3(V0DDM0)</t>
  </si>
  <si>
    <t>**1SP3E1-(V0DEMI)</t>
  </si>
  <si>
    <t>**1SP3EN+(VCDDM0)</t>
  </si>
  <si>
    <t>**1SP3EN-(VVDDMI)</t>
  </si>
  <si>
    <t>**1SP3E1(VCD0M0)</t>
  </si>
  <si>
    <t>**1SP2E0(VCD0M0)</t>
  </si>
  <si>
    <t>**1SP2E1(V0DEMI)</t>
  </si>
  <si>
    <t>**1GP2E0(V0DDM0)</t>
  </si>
  <si>
    <t>**1SP2E1(VTDEMI)</t>
  </si>
  <si>
    <t>**1GP2E0(V0DEM0)</t>
  </si>
  <si>
    <t>**1SP3E1-(V0DRM0)</t>
  </si>
  <si>
    <t>**1SP2EN(V0DDM0)</t>
  </si>
  <si>
    <t>**1MP3E3(VVD0M0)</t>
  </si>
  <si>
    <t>**1SP3E1(VVDDM0)</t>
  </si>
  <si>
    <t>**1SP0E3(VV[DE|DD]M0)</t>
  </si>
  <si>
    <t>**1SP3E3([VV|VT]DEMI)</t>
  </si>
  <si>
    <t>**1SP3EN(VT[DD|DE]MI)</t>
  </si>
  <si>
    <t>**1GP2E0[+|-](VVD0M0)</t>
  </si>
  <si>
    <t>**1SN3E3([VV|VC]DDM0)</t>
  </si>
  <si>
    <t>**1SP3E3+(VV[DD|DE][MI|MM])</t>
  </si>
  <si>
    <t>**1SP3EN+(VV[DD|DE]MI)</t>
  </si>
  <si>
    <t>**1[S|M]P3EN(VVDDM0)</t>
  </si>
  <si>
    <t>**2GN3E1(V0DRM0)</t>
  </si>
  <si>
    <t>**2SP2E0+(VND0M0)</t>
  </si>
  <si>
    <t>**2SP3E1(VTD0MI)</t>
  </si>
  <si>
    <t>**2SP1E0(V0D0M0)</t>
  </si>
  <si>
    <t>**2GP2E1(V0D0M0)</t>
  </si>
  <si>
    <t>**2SP3E0(V0DRMM)</t>
  </si>
  <si>
    <t>**2SP3E3-(VVD0M0)</t>
  </si>
  <si>
    <t>**2SP3E1+(VCDRM0)</t>
  </si>
  <si>
    <t>**3GP1E0(VND0M0)</t>
  </si>
  <si>
    <t>**3SP2E0(V0DEMI)</t>
  </si>
  <si>
    <t>**3SP3EN-(VVDRM0)</t>
  </si>
  <si>
    <t>**4SP3EN+(VVD0M0)</t>
  </si>
  <si>
    <t>**1SP2E0+(V0DDMI)</t>
  </si>
  <si>
    <t>**1SN3E0-(V0DRM0)</t>
  </si>
  <si>
    <t>**1GP3E0(VVDRM0)</t>
  </si>
  <si>
    <t>**1SN3E0+(VVDRM0)</t>
  </si>
  <si>
    <t>**1SP3E3(VND0M0)</t>
  </si>
  <si>
    <t>**1SN3E1(VTDDM0)</t>
  </si>
  <si>
    <t>**1GP3E0(VTDEMI)</t>
  </si>
  <si>
    <t>**1SP2E1+(V0DRM0)</t>
  </si>
  <si>
    <t>**1SP0EN(VVDRM0)</t>
  </si>
  <si>
    <t>**1SP3E0+(VVD0M0)</t>
  </si>
  <si>
    <t>**1SP3EN(VVDEM0)</t>
  </si>
  <si>
    <t>**1SP3E0(V0DEM0)</t>
  </si>
  <si>
    <t>**1SP3E1-(VVDDMA)</t>
  </si>
  <si>
    <t>**1SP3E1(VCDRMI)</t>
  </si>
  <si>
    <t>**1GN3E0(VND0M0)</t>
  </si>
  <si>
    <t>**1SP2E1-(V0D0M0)</t>
  </si>
  <si>
    <t>**1SP3EN(VVD0MD)</t>
  </si>
  <si>
    <t>**1SP2E3(V0D0M0)</t>
  </si>
  <si>
    <t>**1SN2E1(V0D0M0)</t>
  </si>
  <si>
    <t>**1SP3E1(VTD0MI)</t>
  </si>
  <si>
    <t>**1SN3E1(V0D0MI)</t>
  </si>
  <si>
    <t>**1SP2EN(V0DRM0)</t>
  </si>
  <si>
    <t>**1SP2E0(VVDEMI)</t>
  </si>
  <si>
    <t>**1SP2E0(VNDRM0)</t>
  </si>
  <si>
    <t>**1SP0E0(V0DRM0)</t>
  </si>
  <si>
    <t>**1SP3E0(VNDRM0)</t>
  </si>
  <si>
    <t>**1SP3E3(V0DEMM)</t>
  </si>
  <si>
    <t>**1SP3E0(VCDDM0)</t>
  </si>
  <si>
    <t>**1SP2E0(VCDRM0)</t>
  </si>
  <si>
    <t>**1SN2E0(V0D0M0)</t>
  </si>
  <si>
    <t>**1GP3EN(VNDRM0)</t>
  </si>
  <si>
    <t>**1SP0EN(V0DRM0)</t>
  </si>
  <si>
    <t>**1SP3E0(VCDRMI)</t>
  </si>
  <si>
    <t>**1MP3E0(VVDRM0)</t>
  </si>
  <si>
    <t>**1SP3E0(VNDDM0)</t>
  </si>
  <si>
    <t>**1SP2E3([V0|VC]D0M0)</t>
  </si>
  <si>
    <t>**1MP3EN(V0[DE|DD]MI)</t>
  </si>
  <si>
    <t>**1SP0EN([VV|VC]DRM0)</t>
  </si>
  <si>
    <t>**1SP3EN(VV[DR|DD]M0)</t>
  </si>
  <si>
    <t>**1[S|G]P3E0(V0DRM0)</t>
  </si>
  <si>
    <t>**2GN2E0(VVD0M0)</t>
  </si>
  <si>
    <t>**2SP2E0-(VVDRM0)</t>
  </si>
  <si>
    <t>**2SN3E0(VCD0M0)</t>
  </si>
  <si>
    <t>**2GP3E0-(V0D0M0)</t>
  </si>
  <si>
    <t>**2SP3E0(V0DRMD)</t>
  </si>
  <si>
    <t>**2SN3EN(VVDRM0)</t>
  </si>
  <si>
    <t>**2SP3E3-(VVDDM0)</t>
  </si>
  <si>
    <t>**2SP3E0(VVDEM0)</t>
  </si>
  <si>
    <t>**2SP3E0(V0D0M0)</t>
  </si>
  <si>
    <t>**2SP2E0-(VVD0M0)</t>
  </si>
  <si>
    <t>**2SP3E1(VVDDM0)</t>
  </si>
  <si>
    <t>**2SP3EN(VVDRM0)</t>
  </si>
  <si>
    <t>**2SP2E0(V0DRM0)</t>
  </si>
  <si>
    <t>**2SN2E1(V0DDM0)</t>
  </si>
  <si>
    <t>**2SN3E3(V0DDM0)</t>
  </si>
  <si>
    <t>**2SN3E3(V0DEMI)</t>
  </si>
  <si>
    <t>**2MP3EN(V0DDM0)</t>
  </si>
  <si>
    <t>**2SN3E3(V0D0M0)</t>
  </si>
  <si>
    <t>**2SN3E1(V0DDM0)</t>
  </si>
  <si>
    <t>**2SP2E3-(VNDDM0)</t>
  </si>
  <si>
    <t>**2SN2E3(V0D0M0)</t>
  </si>
  <si>
    <t>**2GP3E0(VND0M0)</t>
  </si>
  <si>
    <t>**2SP3E0(VNDEMI)</t>
  </si>
  <si>
    <t>**2MP3EN(VVDRM0)</t>
  </si>
  <si>
    <t>**2SP2E0(V0[DR|DE]MM)</t>
  </si>
  <si>
    <t>**3SP3E0+(VVD0M0)</t>
  </si>
  <si>
    <t>**3SN3E3(VVD0M0)</t>
  </si>
  <si>
    <t>**3MP3EN(VCD0M0)</t>
  </si>
  <si>
    <t>**3SN2E0[+|-](VVD0M0)</t>
  </si>
  <si>
    <t>**1SN3E3(V0DRM0)</t>
  </si>
  <si>
    <t>**1SP2E3+(V0DEM0)</t>
  </si>
  <si>
    <t>**1SP2E0(V0D0M0)</t>
  </si>
  <si>
    <t>**1SN2E0(V0DDM0)</t>
  </si>
  <si>
    <t>**1SP3E0(V0DDMI)</t>
  </si>
  <si>
    <t>**1MP3EN(V0DEMD)</t>
  </si>
  <si>
    <t>**1SP2E0-(V0DRMD)</t>
  </si>
  <si>
    <t>**1GP3E0(VNDDM0)</t>
  </si>
  <si>
    <t>**1SP2E0(V0DEMI)</t>
  </si>
  <si>
    <t>**1GN3E0(VVD0M0)</t>
  </si>
  <si>
    <t>**1SN2E1(V0DEM0)</t>
  </si>
  <si>
    <t>**1SMP0EN(V0DDM0)</t>
  </si>
  <si>
    <t>**1SP2E1+(VVDDM0)</t>
  </si>
  <si>
    <t>**1SP3E1+(VTDEM0)</t>
  </si>
  <si>
    <t>**1SP3EN+(VVDDMI)</t>
  </si>
  <si>
    <t>**1SN2E0(V0DEMI)</t>
  </si>
  <si>
    <t>**1GP0E1(V0D0M0)</t>
  </si>
  <si>
    <t>**1SP3E1-(VVDDM0)</t>
  </si>
  <si>
    <t>**1SP2E3+(VVDRM0)</t>
  </si>
  <si>
    <t>**1SN2E0(VVDRM0)</t>
  </si>
  <si>
    <t>**1SN3E1(V0DDM0)</t>
  </si>
  <si>
    <t>**1SP0E0(V0DDM0)</t>
  </si>
  <si>
    <t>**1SP2E3+(VCDDM0)</t>
  </si>
  <si>
    <t>**1SP2E0(VCDDM0)</t>
  </si>
  <si>
    <t>**1SP3EN(VVD0M0 )</t>
  </si>
  <si>
    <t>**1SN2E1(V0DDM0)</t>
  </si>
  <si>
    <t>**1SN2E0(V0[DE|DD]MM)</t>
  </si>
  <si>
    <t>**2SP3E0(V0D0MM)</t>
  </si>
  <si>
    <t>**2GP3E0(VNDRM0)</t>
  </si>
  <si>
    <t>**2SP2E0(V0D0M0)</t>
  </si>
  <si>
    <t>**2SP2E0-(V0DRMD)</t>
  </si>
  <si>
    <t>**2SP3E0+(VVDRM0)</t>
  </si>
  <si>
    <t>**2SP2E1-(V0D0M0)</t>
  </si>
  <si>
    <t>**2SP2E1-(V0DDM0)</t>
  </si>
  <si>
    <t>**2GP3E0(V0DDM0)</t>
  </si>
  <si>
    <t>**2MP3EN-(V0DRM0)</t>
  </si>
  <si>
    <t>**2SP2E0-(V0DRM0)</t>
  </si>
  <si>
    <t>**2SN2E1(V0D0M0)</t>
  </si>
  <si>
    <t>**2SP3EN-(V0DDM0)</t>
  </si>
  <si>
    <t>**2SP2E0(V0DDMA)</t>
  </si>
  <si>
    <t>**2SN3E1(V0DEMI)</t>
  </si>
  <si>
    <t>**2SP2E1(VND0M0)</t>
  </si>
  <si>
    <t>**2SP0EN+(VVDRM0)</t>
  </si>
  <si>
    <t>**2[S|M]P3EN-(VVDRM0)</t>
  </si>
  <si>
    <t>**2[S|M]P3EN+(VVDDM0)</t>
  </si>
  <si>
    <t>**3SP3E0(V0D0MM)</t>
  </si>
  <si>
    <t>sj</t>
  </si>
  <si>
    <t>**1SP3E3-(V0DDM0)</t>
  </si>
  <si>
    <t>**1MP3E3(VVDRM0)</t>
  </si>
  <si>
    <t>**1SP3E3-(V0DDMM)</t>
  </si>
  <si>
    <t>**1GN3E3(V0D0M0)</t>
  </si>
  <si>
    <t>**1SP3E3(VCDDM0)</t>
  </si>
  <si>
    <t>**1SP3E3(V0DRMI)</t>
  </si>
  <si>
    <t>**1SP3E3(VVD0M0)</t>
  </si>
  <si>
    <t>**1SN3E3(VCD0M0)</t>
  </si>
  <si>
    <t>**1SN3EN+(VVDRM0)</t>
  </si>
  <si>
    <t>**1SP3EN(V0DDMI)</t>
  </si>
  <si>
    <t>**1SN0E3(VVDDM0)</t>
  </si>
  <si>
    <t>**1SP0E3(VCD0M0)</t>
  </si>
  <si>
    <t>**1MP3E3(VCD0M0)</t>
  </si>
  <si>
    <t>**1GN3E3+(V0D0M0)</t>
  </si>
  <si>
    <t>**1SN2E3(VCD0M0)</t>
  </si>
  <si>
    <t>**1SP3E3+(VCDRM0)</t>
  </si>
  <si>
    <t>**1SP2E3-(V0DRM0)</t>
  </si>
  <si>
    <t>**1MP3E3(V0DRM0)</t>
  </si>
  <si>
    <t>**1SP3E1(VNDRM0)</t>
  </si>
  <si>
    <t>**1SP2E0+(V0DDM0)</t>
  </si>
  <si>
    <t>**1SP3E0(V0DDMD)</t>
  </si>
  <si>
    <t>**1MP3E3(VVDDM0)</t>
  </si>
  <si>
    <t>**1SN3E3(V0DDMD)</t>
  </si>
  <si>
    <t>**1SP3E3-(V0DRMD)</t>
  </si>
  <si>
    <t>**1SP3E3-(V0DRM0)</t>
  </si>
  <si>
    <t>**1GP0E0(V0D0M0)</t>
  </si>
  <si>
    <t>**1SP2E3(VCDDM0)</t>
  </si>
  <si>
    <t>**1SP2EN+(V0DDM0)</t>
  </si>
  <si>
    <t>**1SP0E3(V0DRM0)</t>
  </si>
  <si>
    <t>**1SN2E3(V0DRM0 )</t>
  </si>
  <si>
    <t>**1SP3E3(VCD0M0)</t>
  </si>
  <si>
    <t>**1SP0E3(VCDDM0)</t>
  </si>
  <si>
    <t>**1MP3E3(VCDRM0)</t>
  </si>
  <si>
    <t>**1SN3E3(VCDRM0)</t>
  </si>
  <si>
    <t>**1SP3E3(V0DDMI)</t>
  </si>
  <si>
    <t>**1SP3E1(V0DEM0)</t>
  </si>
  <si>
    <t>**1SP1E3(VVDDM0)</t>
  </si>
  <si>
    <t>**1SP3E1+(VNDEM0)</t>
  </si>
  <si>
    <t>**1SP2E3-(V0DDM0)</t>
  </si>
  <si>
    <t>**1SP2E1-(VCDRM0)</t>
  </si>
  <si>
    <t>**1GP3E3(VCD0M0)</t>
  </si>
  <si>
    <t>**1GN3E3(VCD0M0)</t>
  </si>
  <si>
    <t>**1SN3E0(VVDDM0)</t>
  </si>
  <si>
    <t>**1SN3E3(VNDRM0)</t>
  </si>
  <si>
    <t>**1GP3E3(VND0M0)</t>
  </si>
  <si>
    <t>**1GN3E1(VVDRM0)</t>
  </si>
  <si>
    <t>**1SP0E3(VVDDMM)</t>
  </si>
  <si>
    <t>**1SP3E3-(VVDRM0)</t>
  </si>
  <si>
    <t>**1SP2E3+(V0DDMI)</t>
  </si>
  <si>
    <t>**1SP2E3(V0DDMI)</t>
  </si>
  <si>
    <t>**1GN3E3(VVD0M0)</t>
  </si>
  <si>
    <t>**1SN3E3-(VVDRM0)</t>
  </si>
  <si>
    <t>**1SN3E3(VVD0M0)</t>
  </si>
  <si>
    <t>**1SP3E3+(V0DEMD)</t>
  </si>
  <si>
    <t>**1SP2E1-(V0DRM0)</t>
  </si>
  <si>
    <t>**1SP0E1(V0DRM0)</t>
  </si>
  <si>
    <t>**1SP0E3(VCDRM0)</t>
  </si>
  <si>
    <t>**1SN3E3-(VVDDM0)</t>
  </si>
  <si>
    <t>**1SN3E3-(V0DRM0)</t>
  </si>
  <si>
    <t>**1SN3E3+(VCDDM0)</t>
  </si>
  <si>
    <t>**1SP3E3([VV|VC]DDM0)</t>
  </si>
  <si>
    <t>**1MP3E3([VV|VC]DRM0)</t>
  </si>
  <si>
    <t>**1SN3E3(V0[DD|DE]M0)</t>
  </si>
  <si>
    <t>**1SP3E3-(VV[DD|DE]MI)</t>
  </si>
  <si>
    <t>**1MP3E3([VV|VC]DDM0)</t>
  </si>
  <si>
    <t>**2SP0E3(V0DDM0)</t>
  </si>
  <si>
    <t>**2SN3E3(V0DRM0)</t>
  </si>
  <si>
    <t>**2SN2E3(V0DRM0)</t>
  </si>
  <si>
    <t>**2SP2E1+(V0DRM0)</t>
  </si>
  <si>
    <t>**2SP1E1(V0DRM0)</t>
  </si>
  <si>
    <t>**2SP0EN(VVDDM0)</t>
  </si>
  <si>
    <t>**2SP2E1-(V0DRM0)</t>
  </si>
  <si>
    <t>**2SP3E3(VVD0M0)</t>
  </si>
  <si>
    <t>**2SN3E3-(V0D0M0)</t>
  </si>
  <si>
    <t>**2GP0E3(V0D0M0)</t>
  </si>
  <si>
    <t>**2MP3EN(V0DRM0)</t>
  </si>
  <si>
    <t>**2SN3E3(VVDRM0)</t>
  </si>
  <si>
    <t>**2SP2E1(V0DEM0)</t>
  </si>
  <si>
    <t>**2SN3E3(V0DEM0)</t>
  </si>
  <si>
    <t>**2SP3E3+(V0D0M0)</t>
  </si>
  <si>
    <t>**2SP2E3-(V0DRM0)</t>
  </si>
  <si>
    <t>**2SN3E3(VVD0M0)</t>
  </si>
  <si>
    <t>**2MP3EN(VVD0M0)</t>
  </si>
  <si>
    <t>**2SP2E3-(VVDDM0)</t>
  </si>
  <si>
    <t>**2GP2E3+(V0D0M0)</t>
  </si>
  <si>
    <t>**2SN3E3(V0D0MI)</t>
  </si>
  <si>
    <t>**2SP0E3+(V0DDM0)</t>
  </si>
  <si>
    <t>**2GN3E3(VND0M0)</t>
  </si>
  <si>
    <t>**2SP3E3+(VVDRM0)</t>
  </si>
  <si>
    <t>**2SP3E0+(VCDRM0)</t>
  </si>
  <si>
    <t>**2SP3E3+(VCDRM0)</t>
  </si>
  <si>
    <t>**3SP2E0(V0DDM0)</t>
  </si>
  <si>
    <t>**2SP2E3(VC[DD|DE]M0)</t>
  </si>
  <si>
    <t xml:space="preserve">Sildenafil C(max) was increased slightly (113.4% **99.6%-129.1%]), </t>
  </si>
  <si>
    <t>**3SP3EN-(V0DRM0)</t>
  </si>
  <si>
    <t>**3SP3E0+(VCDRM0)</t>
  </si>
  <si>
    <t>1(SJ)-5(Akhil)</t>
  </si>
  <si>
    <t>5(Akhil)-2(Michael)</t>
  </si>
  <si>
    <t>FIRST ROUND</t>
  </si>
  <si>
    <t>VALIDATED BY A THIRD ANNOTATOR</t>
  </si>
  <si>
    <t>**1MP3E3(VTDRM0)</t>
  </si>
  <si>
    <t>**1SP3E3(V0D0MI)</t>
  </si>
  <si>
    <t>**1SP3E3(VVDEMM)</t>
  </si>
  <si>
    <t>**1SN3E3(VVDEM0)</t>
  </si>
  <si>
    <t>**1SMP0E3(VVDDM0)</t>
  </si>
  <si>
    <t>**1SP0E3(VTDDM0)</t>
  </si>
  <si>
    <t>**1MP3E3(V0DDMT)</t>
  </si>
  <si>
    <t>**1SP2E3(V0DD[MI|MT])</t>
  </si>
  <si>
    <t>**1SP3E3(VVDEM0)</t>
  </si>
  <si>
    <t>**1SP1E3([VV|VC]DEM0)</t>
  </si>
  <si>
    <t>**1SP3E3(VVDRMM)</t>
  </si>
  <si>
    <t>**1MP3E3(VVDDMT)</t>
  </si>
  <si>
    <t>**1SP2E3(VVDD[MI|MT])</t>
  </si>
  <si>
    <t>**1MP0E3(VTDRMT)</t>
  </si>
  <si>
    <t>**1SP3E3(VTDDMI)</t>
  </si>
  <si>
    <t>**1SP3E3(VVDD[MI|MT])</t>
  </si>
  <si>
    <t>**1SP0E3(VVDDMI)</t>
  </si>
  <si>
    <t>**1SP0E3(VVD0M0)</t>
  </si>
  <si>
    <t>**1[S|M]N3E3(VVDDM0)</t>
  </si>
  <si>
    <t>**1GP3E3(VVDRM0)</t>
  </si>
  <si>
    <t>**1[S|M]P3E3(V0D0M0)</t>
  </si>
  <si>
    <t>**1SP3E3+(V0D0M0)</t>
  </si>
  <si>
    <t>**1SN3E3(VCDE[MI|MN])</t>
  </si>
  <si>
    <t>**1SP0E3(VVDR[MI|MD])</t>
  </si>
  <si>
    <t>**1MP3E3(VCDDM0)</t>
  </si>
  <si>
    <t>**1SP3E3(VVDD[MD|MT])</t>
  </si>
  <si>
    <t>**1SP3E3(VVDDMM)</t>
  </si>
  <si>
    <t>**1MP3E3(VNDRM0)</t>
  </si>
  <si>
    <t>**1SP3E3+(VVD0M0)</t>
  </si>
  <si>
    <t>**1SN2E3(VVD0M0)</t>
  </si>
  <si>
    <t>**1SP3E3([VC|VV]DDM0)</t>
  </si>
  <si>
    <t>**1[S|M]P3E3(VVDDM0)</t>
  </si>
  <si>
    <t>**1[S|M]P0E3(VVDDM0)</t>
  </si>
  <si>
    <t>**1MP3E3(VTDDM0)</t>
  </si>
  <si>
    <t>**1SN3E3([VV|VC]DRM0)</t>
  </si>
  <si>
    <t>**2SP3E3+(VVD0M0)</t>
  </si>
  <si>
    <t>**2SP3E3(V0DEMI)</t>
  </si>
  <si>
    <t>**2SP3E3(VVDRM0)</t>
  </si>
  <si>
    <t>**2SP3E3+(VVDDM0)</t>
  </si>
  <si>
    <t>**2SP3E3-(V0DRM0)</t>
  </si>
  <si>
    <t>**1SP3E3+(V0DRM0)</t>
  </si>
  <si>
    <t>**2SN3E3(VCD0M0)</t>
  </si>
  <si>
    <t>**2SP0E3(V0D0M0)</t>
  </si>
  <si>
    <t>**2SP3E3+(V0DRM0)</t>
  </si>
  <si>
    <t>**2SP0E3-(V0D0M0)</t>
  </si>
  <si>
    <t>**2SP3E3(VCD0M0)</t>
  </si>
  <si>
    <t>**2MP3E3(VVDRM0)</t>
  </si>
  <si>
    <t>**2SP3E3(VVDDM0)</t>
  </si>
  <si>
    <t>**2SP3E3-(VCD0M0)</t>
  </si>
  <si>
    <t>**2SP2E3(V0DRM0)</t>
  </si>
  <si>
    <t>**2MP3E3(V0D0M0)</t>
  </si>
  <si>
    <t>**2SP3E3-(VVDRM0)</t>
  </si>
  <si>
    <t>**3SP3E3-(VVD0M0)</t>
  </si>
  <si>
    <t>**3SP3E3(V0DDM0)</t>
  </si>
  <si>
    <t>**3SP1E3(V0D0MI)</t>
  </si>
  <si>
    <t>**1SP3E3(VV[DD|DE]MI)</t>
  </si>
  <si>
    <t>**1SP2E3(VV[DE|DD]M0)</t>
  </si>
  <si>
    <t>**1SN3E3(VTDDMI)</t>
  </si>
  <si>
    <t>**1GP3E3(VNDRM0)</t>
  </si>
  <si>
    <t>**1GP3E3-(VVDRM0)</t>
  </si>
  <si>
    <t>**1[S|M]P3E3(VVDRM0)</t>
  </si>
  <si>
    <t>**1SP3E3(VVDDMD)</t>
  </si>
  <si>
    <t>**1SP0E3(VVDDMD)</t>
  </si>
  <si>
    <t>**1[S|M]P0E3(VVDRM0)</t>
  </si>
  <si>
    <t>**1SP3E3(VTDEMM)</t>
  </si>
  <si>
    <t>**1GP2E3(VVDRM0)</t>
  </si>
  <si>
    <t>**1SP0E3([VV|VC]DRM0)</t>
  </si>
  <si>
    <t>**1SN3E3-(VCDRM0)</t>
  </si>
  <si>
    <t>**1SN2E3+(V0DDM0)</t>
  </si>
  <si>
    <t>**1SP0E3(VV[DE|DD]MD)</t>
  </si>
  <si>
    <t>**1SN0E3(V0DDM0)</t>
  </si>
  <si>
    <t>**1[S|M]P0E3(V0DDM0)</t>
  </si>
  <si>
    <t>**1SP2E3(VCD0M0)</t>
  </si>
  <si>
    <t>**1SP0E3(V0DDMI)</t>
  </si>
  <si>
    <t>**2SN3E3(VVDDM0)</t>
  </si>
  <si>
    <t>**2GP3E3-(VVD0M0)</t>
  </si>
  <si>
    <t>**2SP3E3-(VCDRM0)</t>
  </si>
  <si>
    <t>**2SP0E3(V0DEMD)</t>
  </si>
  <si>
    <t>**3GP3E3+(VVD0M0)</t>
  </si>
  <si>
    <t>**1SP1E3(V0DEMI)</t>
  </si>
  <si>
    <t>**1SP1E3+(VCDDM0)</t>
  </si>
  <si>
    <t>**1SP3E3+(V0DDMM)</t>
  </si>
  <si>
    <t>**1SP2E3(V0DDMD)</t>
  </si>
  <si>
    <t>**1SP2E3-(VCDDMI)</t>
  </si>
  <si>
    <t>**1SN3E3+(VVDDM0)</t>
  </si>
  <si>
    <t>**1SP1E3-(VV[DD|DE]MI)</t>
  </si>
  <si>
    <t>**1SN1E3-(V0DDM0)</t>
  </si>
  <si>
    <t>**1SP0E3(V0[DD|DE]M0)</t>
  </si>
  <si>
    <t>**1GN3E3+(V0DRM0)</t>
  </si>
  <si>
    <t>**1MP3E3([VV|VC]D0M0)</t>
  </si>
  <si>
    <t>**1MP2E3(V0DDM0)</t>
  </si>
  <si>
    <t>**1SP3E3(V0DDMM)</t>
  </si>
  <si>
    <t>**2SP0E3(VVDDM0)</t>
  </si>
  <si>
    <t>**2GP0E3(VCD0M0)</t>
  </si>
  <si>
    <t>**2SP2E3+(VVDDM0)</t>
  </si>
  <si>
    <t>**2SP0E3(V0DRM0)</t>
  </si>
  <si>
    <t>**2GN3E3(V0D0M0)</t>
  </si>
  <si>
    <t>**2SN3E3(VCDRM0)</t>
  </si>
  <si>
    <t>**3SP3E3+(V0DRM0)</t>
  </si>
  <si>
    <t>**3SN2E3(V0D0MI)</t>
  </si>
  <si>
    <t>**1MP3E3+(VCDRM0)</t>
  </si>
  <si>
    <t>**1SP3E3+(VVDDMI)</t>
  </si>
  <si>
    <t>**1SP3E3(VVDRMD)</t>
  </si>
  <si>
    <t>**1SP3E3+(V0D0MD)</t>
  </si>
  <si>
    <t>**1SP3E3(VVDRMI)</t>
  </si>
  <si>
    <t>**1SP3E3-(VCDDM0)</t>
  </si>
  <si>
    <t>**1SP3E3(VTD0MI)</t>
  </si>
  <si>
    <t>**1SP3E3([VV|VT]DEMM)</t>
  </si>
  <si>
    <t>**1SP0E3-(V0DRM0)</t>
  </si>
  <si>
    <t>**1SP3E3(VTDEM0)</t>
  </si>
  <si>
    <t>**1SP0E3(VVDRMI)</t>
  </si>
  <si>
    <t>**1[S|M]P3E3(VCDRM0)</t>
  </si>
  <si>
    <t>**1SP3E3-(V0DDMI)</t>
  </si>
  <si>
    <t>**1[S|M]P3E3-(VVDDM0)</t>
  </si>
  <si>
    <t>**1[S|M]P1E3+(VVDDM0)</t>
  </si>
  <si>
    <t>**1GP3E3+(V0D0M0)</t>
  </si>
  <si>
    <t>**1SP3E3+(VVDDMM)</t>
  </si>
  <si>
    <t>**2GN3E3+(V0D0M0)</t>
  </si>
  <si>
    <t>**2SP3E3(V0DDMD)</t>
  </si>
  <si>
    <t>**2SP2E3(V0D0[MD|MI])</t>
  </si>
  <si>
    <t>**3SP3E3+(VVDRM0)</t>
  </si>
  <si>
    <t>**1SN3E3(VVDDMM)</t>
  </si>
  <si>
    <t>**1SN3E3(V0DDMM)</t>
  </si>
  <si>
    <t>**1SP3E3-(VVD0M0)</t>
  </si>
  <si>
    <t>**1SP0E3(V0[DD|DE]MM)</t>
  </si>
  <si>
    <t>**1SP3E3+(V0DRMI)</t>
  </si>
  <si>
    <t>**1SP3E3+(VVDDMD)</t>
  </si>
  <si>
    <t>**1SP2E3(VVDDMI)</t>
  </si>
  <si>
    <t>**1GP2E3(VVD0M0)</t>
  </si>
  <si>
    <t>**1SP2E3+(VVDEMI)</t>
  </si>
  <si>
    <t>**1GN2E3(VND0M0)</t>
  </si>
  <si>
    <t>**1SN3E3(V0D0MD)</t>
  </si>
  <si>
    <t>**1MP3E3(V0DDMI)</t>
  </si>
  <si>
    <t>**1SP3E3+(VTDDMI)</t>
  </si>
  <si>
    <t>**1SP3E3-(VVDDMM)</t>
  </si>
  <si>
    <t>**1GP2E3(VCDDM0)</t>
  </si>
  <si>
    <t>**2SP3E3-(V0D0M0)</t>
  </si>
  <si>
    <t>**2SP2E3(V0DDMI)</t>
  </si>
  <si>
    <t>**2SN2E3(V0DDM0)</t>
  </si>
  <si>
    <t>**2GP2E3(V0D0M0)</t>
  </si>
  <si>
    <t>**2SP0E3(V0DEM0)</t>
  </si>
  <si>
    <t>**2MP3E3(VCD0M0)</t>
  </si>
  <si>
    <t>**2SP3E3(V0D0M0)</t>
  </si>
  <si>
    <t>**3SP3E3-(V0D0M0)</t>
  </si>
  <si>
    <t>**3SP2E3+(VVDDM0)</t>
  </si>
  <si>
    <t>**1[S|M]P3E3+(VVDDM0)</t>
  </si>
  <si>
    <t>**1SP3E3(VC[DR|DD]M0)</t>
  </si>
  <si>
    <t>**1SP3E3+(VCD0M0)</t>
  </si>
  <si>
    <t>**1MP3E3(VND0M0)</t>
  </si>
  <si>
    <t>**1SN3E3(VVDRMI)</t>
  </si>
  <si>
    <t>**1SP0E3(V0DDMT)</t>
  </si>
  <si>
    <t>**1SP3E3(V0DRMD)</t>
  </si>
  <si>
    <t>**1SP0E3(V0[DD|DE]MI)</t>
  </si>
  <si>
    <t>**1SP0E3(VVD0MI)</t>
  </si>
  <si>
    <t>**1GP0E3(VND0M0)</t>
  </si>
  <si>
    <t>**1SN3E3+(VVDRM0)</t>
  </si>
  <si>
    <t>**1SP0E3(V0DE[MI|MD])</t>
  </si>
  <si>
    <t>**1MP3E3(V0D0MI)</t>
  </si>
  <si>
    <t>**1MN3E3(V0DRM0)</t>
  </si>
  <si>
    <t>**1GN3E3(VND0M0)</t>
  </si>
  <si>
    <t>**2SP3E3(V0DRM0)</t>
  </si>
  <si>
    <t>**2MP3E3(V0DRM0)</t>
  </si>
  <si>
    <t>**2SP2E3-(VVD0M0)</t>
  </si>
  <si>
    <t>**2MP3E3(VCDRM0)</t>
  </si>
  <si>
    <t>**2SP0E3(VVDRM0)</t>
  </si>
  <si>
    <t>**3SP3E3(VND0M0)</t>
  </si>
  <si>
    <t>**1SP3E3(VVDR[MI|MD])</t>
  </si>
  <si>
    <t>**1SP0E3(V0DEM0)</t>
  </si>
  <si>
    <t>**1MP3E3(VVDEMD)</t>
  </si>
  <si>
    <t>**1SP3E3+(VVDRMD)</t>
  </si>
  <si>
    <t>**1SP3E3-(VVDDMD)</t>
  </si>
  <si>
    <t>**1MP3E3(VVD0MD)</t>
  </si>
  <si>
    <t>**1[S|M]P0E3(VCDRM0)</t>
  </si>
  <si>
    <t>**1SMP3E3(VVDDM0)</t>
  </si>
  <si>
    <t>**1SN0E3(V0DEM0)</t>
  </si>
  <si>
    <t>**1SN3E3(VVD0MI)</t>
  </si>
  <si>
    <t>**1SN3E3(VVD0[MI|MD])</t>
  </si>
  <si>
    <t>**1SP0E3(V0[DD|DE]MD)</t>
  </si>
  <si>
    <t>**1MN3E3(VCD0M0)</t>
  </si>
  <si>
    <t>**1SN3E3(VVDDMI)</t>
  </si>
  <si>
    <t>**2MN3E3(V0DRM0)</t>
  </si>
  <si>
    <t>**2SP3E3(VCDRM0)</t>
  </si>
  <si>
    <t>**2SP2E3-(V0D0M0)</t>
  </si>
  <si>
    <t>**2[S|M]P3E3(VVDDM0)</t>
  </si>
  <si>
    <t>**2SN2E3(VNDRMM)</t>
  </si>
  <si>
    <t>**3SN3E3(VVDRM0)</t>
  </si>
  <si>
    <t>**3[S|M]N3E3(VVDRM0)</t>
  </si>
  <si>
    <t>**4SP3E3+(VVDDM0)</t>
  </si>
  <si>
    <t>**5SP3E3-(VVDRM0)</t>
  </si>
  <si>
    <t>**4SN3E3(VVDDM0)</t>
  </si>
  <si>
    <t>**3SN3E3(V0D0M0)</t>
  </si>
  <si>
    <t xml:space="preserve">Micafungin is an echinocandin antifungal agent </t>
  </si>
  <si>
    <t>and a mild inhibitor of CYP3A metabolism in vitro.</t>
  </si>
  <si>
    <t>**1[S|M]N2ED(VVDDM0)</t>
  </si>
  <si>
    <t>**1[S|M]P3EN(VVD0M0)</t>
  </si>
  <si>
    <t>**1[S|G]P0E3(V0DDM0)</t>
  </si>
  <si>
    <t>Geometric mean ratios for nevirapine pharmacokinetic parameters during versus after antitubercular therapy were 0.61 [90% confidence interval (CI) 0.49-0.79] for Cmax, 0.64 (90% CI 0.52-0.80) for area under the curve up to 12 h (AUC(0-12)) and 0.68 (90% CI 0.53-0.86) for Cmin.</t>
  </si>
  <si>
    <t xml:space="preserve">Ambrisentan C(max) was unchanged (96.3% [90% confidence interval: 86.0%-107.8%]), </t>
  </si>
  <si>
    <t>with a minor increase in AUC(0-infinity) (108.5% [102.6%-111.7%]) with sildenafil coadministration.</t>
  </si>
  <si>
    <t>and AUC(0-infinity) was unchanged (98.7% [91.2%-110.5%]) with ambrisentan coadministration.</t>
  </si>
  <si>
    <t>In the presence of ritonavir, raltegravir pharmacokinetics were weakly affected: the plasma concentration at 12 h (C(12 h)) geometric mean ratio (GMR) (90% confidence interval [CI]) was 0.99 (0.70, 1.40), area under the concentration-time curve from zero to infinity (AUC(0-infinity)) was 0.84 (0.70, 1.01), and maximum concentration of drug in serum (C(max)) was 0.76 (0.55, 1.04).</t>
  </si>
  <si>
    <t>The cutaneous microvascular reactivity did not differ between SLE patients and a group of matched controls nor did it correlate with cardiovascular damage [assessed by Systemic Lupus International Collaborating Clinics/American College of Rheumatology Damage Index (SLICC/ACR-DI)].</t>
  </si>
  <si>
    <t>Compared with asenapine alone, valproate substantially reduced N-glucuronide formation (area under the curve from 0 to infinity [AUC(0-âˆž)] reduced 7.4-fold, maximum concentration [C(max)] reduced 6.6-fold) and moderately reduced N-desmethyl-asenapine formation (AUC(0-âˆž) reduced 30%, C(max) unchanged).</t>
  </si>
  <si>
    <t>The maximal plasma drug concentration (C(max)) and exposure [area under the plasma concentration-time curve from time zero to time of quantifiable measurable concentration; (AUC(last)) or AUC(last) extrapolated to infinity (AUC(âˆž))] were assessed by analysis of variance of PK.</t>
  </si>
  <si>
    <t>The C(max) of darexaban glucuronide increased by 54% after rifampicin [ratio 1.54 (1.37, 1.73)].</t>
  </si>
  <si>
    <t>Exposure of empagliflozin was not affected by coadministration with verapamil (AUC0-âˆž: geometric mean ratio **GMR], 102.95%; 90% CI, 98.87-107.20; Cmax: GMR, 92.39%; 90% CI, 85.38-99.97) or ramipril (AUC over a uniform dosing interval Ï„ at steady state [AUCÏ„,ss]: GMR, 96.55%; 90% CI, 93.05-100.18; Cmax at steady state [Cmax,ss]: GMR, 104.47%; 90% CI 97.65-111.77).</t>
  </si>
  <si>
    <t xml:space="preserve">When trovafloxacin was coadministered with morphine, the half-life of trovafloxacin was unchanged; however, the ratio of the area under the serum concentration versus time curve (AUC(0-infinity)) estimates for trovafloxacin/morphine versus trovafloxacin/placebo was 63.8% (95% confidence interval [CI], 40.7% to 100.3%), </t>
  </si>
  <si>
    <t>Plasma concentrations of montelukast, gemfibrozil, itraconazole and their metabolites were measured up to 72 h.</t>
  </si>
  <si>
    <t>The CYP2C8 inhibitor gemfibrozil increased the AUC(0,âˆž) of montelukast 4.3-fold and its t(1/2) 2.1-fold (P &amp;lt; 0.001).</t>
  </si>
  <si>
    <t>**1GP2E0(V0DRM0)</t>
  </si>
  <si>
    <t>**3SP2E0(V0D0MI)</t>
  </si>
  <si>
    <t>**2GP3E3(V0D0M0)</t>
  </si>
  <si>
    <t>**1[S|M]P0E3(V0DDMI)</t>
  </si>
  <si>
    <t>**1[S|M]P0E3([VV|VC]DDM0)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</si>
</sst>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font>
      <sz val="11"/>
      <color theme="1"/>
      <name val="Calibri"/>
      <family val="2"/>
      <scheme val="minor"/>
    </font>
    <font>
      <sz val="11"/>
      <color theme="1"/>
      <name val="Calibri"/>
      <family val="2"/>
      <charset val="134"/>
      <scheme val="minor"/>
    </font>
    <font>
      <sz val="11"/>
      <color theme="1"/>
      <name val="Calibri"/>
      <family val="2"/>
      <scheme val="minor"/>
    </font>
    <font>
      <sz val="11"/>
      <color rgb="FF9C6500"/>
      <name val="Calibri"/>
      <family val="2"/>
      <scheme val="minor"/>
    </font>
    <font>
      <sz val="11"/>
      <name val="Calibri"/>
      <family val="2"/>
      <scheme val="minor"/>
    </font>
    <font>
      <sz val="11"/>
      <color rgb="FF9C0006"/>
      <name val="Calibri"/>
      <family val="2"/>
      <scheme val="minor"/>
    </font>
    <font>
      <sz val="11"/>
      <color rgb="FFFF0000"/>
      <name val="Calibri"/>
      <family val="2"/>
      <scheme val="minor"/>
    </font>
    <font>
      <b/>
      <sz val="9"/>
      <color indexed="81"/>
      <name val="Tahoma"/>
      <family val="2"/>
    </font>
    <font>
      <sz val="9"/>
      <color indexed="81"/>
      <name val="Tahoma"/>
      <family val="2"/>
    </font>
    <font>
      <sz val="11"/>
      <name val="Calibri"/>
      <family val="2"/>
      <charset val="134"/>
      <scheme val="minor"/>
    </font>
    <font>
      <sz val="11"/>
      <color rgb="FF3F3F76"/>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b/>
      <sz val="14"/>
      <name val="Calibri"/>
      <family val="2"/>
      <scheme val="minor"/>
    </font>
    <font>
      <sz val="12"/>
      <name val="Calibri"/>
      <family val="2"/>
      <scheme val="minor"/>
    </font>
    <font>
      <sz val="16"/>
      <name val="Calibri"/>
      <family val="2"/>
      <scheme val="minor"/>
    </font>
    <font>
      <sz val="18"/>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theme="7" tint="0.59999389629810485"/>
        <bgColor indexed="64"/>
      </patternFill>
    </fill>
    <fill>
      <patternFill patternType="solid">
        <fgColor theme="3" tint="0.79998168889431442"/>
        <bgColor indexed="64"/>
      </patternFill>
    </fill>
    <fill>
      <patternFill patternType="solid">
        <fgColor rgb="FFFFFF00"/>
        <bgColor indexed="64"/>
      </patternFill>
    </fill>
  </fills>
  <borders count="28">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8">
    <xf numFmtId="0" fontId="0" fillId="0" borderId="0"/>
    <xf numFmtId="0" fontId="5" fillId="2" borderId="0" applyNumberFormat="0" applyBorder="0" applyAlignment="0" applyProtection="0"/>
    <xf numFmtId="0" fontId="3" fillId="3" borderId="0" applyNumberFormat="0" applyBorder="0" applyAlignment="0" applyProtection="0"/>
    <xf numFmtId="0" fontId="2" fillId="0" borderId="0"/>
    <xf numFmtId="0" fontId="1" fillId="0" borderId="0"/>
    <xf numFmtId="0" fontId="3" fillId="3" borderId="0" applyNumberFormat="0" applyBorder="0" applyAlignment="0" applyProtection="0"/>
    <xf numFmtId="0" fontId="5" fillId="2" borderId="0" applyNumberFormat="0" applyBorder="0" applyAlignment="0" applyProtection="0"/>
    <xf numFmtId="0" fontId="10" fillId="4" borderId="1" applyNumberFormat="0" applyAlignment="0" applyProtection="0"/>
  </cellStyleXfs>
  <cellXfs count="161">
    <xf numFmtId="0" fontId="0" fillId="0" borderId="0" xfId="0"/>
    <xf numFmtId="0" fontId="0" fillId="0" borderId="0" xfId="0" applyAlignment="1">
      <alignment horizontal="center" vertical="center" wrapText="1"/>
    </xf>
    <xf numFmtId="0" fontId="3" fillId="3" borderId="0" xfId="5" applyAlignment="1">
      <alignment horizontal="center" vertical="center"/>
    </xf>
    <xf numFmtId="0" fontId="3" fillId="3" borderId="0" xfId="5" applyAlignment="1">
      <alignment horizontal="center" vertical="center" wrapText="1"/>
    </xf>
    <xf numFmtId="0" fontId="4" fillId="0" borderId="0" xfId="6" applyFont="1" applyFill="1"/>
    <xf numFmtId="0" fontId="0" fillId="0" borderId="0" xfId="0" applyFont="1" applyFill="1" applyAlignment="1">
      <alignment vertical="center" wrapText="1"/>
    </xf>
    <xf numFmtId="0" fontId="0" fillId="0" borderId="0" xfId="0" applyFont="1" applyFill="1"/>
    <xf numFmtId="0" fontId="0" fillId="0" borderId="0" xfId="0" applyFont="1" applyFill="1" applyAlignment="1">
      <alignment wrapText="1"/>
    </xf>
    <xf numFmtId="0" fontId="4" fillId="0" borderId="0" xfId="0" applyFont="1" applyFill="1" applyAlignment="1">
      <alignment wrapText="1"/>
    </xf>
    <xf numFmtId="0" fontId="4" fillId="0" borderId="0" xfId="0" applyFont="1" applyFill="1"/>
    <xf numFmtId="0" fontId="4" fillId="0" borderId="0" xfId="0" applyFont="1" applyFill="1" applyAlignment="1"/>
    <xf numFmtId="0" fontId="4" fillId="0" borderId="0" xfId="0" applyFont="1" applyFill="1" applyAlignment="1">
      <alignment vertical="center" wrapText="1"/>
    </xf>
    <xf numFmtId="0" fontId="0" fillId="0" borderId="0" xfId="0" applyFont="1" applyFill="1" applyBorder="1"/>
    <xf numFmtId="0" fontId="11" fillId="0" borderId="0" xfId="0" applyFont="1" applyFill="1"/>
    <xf numFmtId="0" fontId="11" fillId="0" borderId="0" xfId="0" applyFont="1" applyFill="1" applyAlignment="1">
      <alignment vertical="center" wrapText="1"/>
    </xf>
    <xf numFmtId="0" fontId="0" fillId="0" borderId="0" xfId="0" applyAlignment="1">
      <alignment horizontal="center" vertical="center"/>
    </xf>
    <xf numFmtId="0" fontId="11" fillId="0" borderId="0" xfId="0" applyFont="1" applyAlignment="1">
      <alignment horizontal="center" vertical="center"/>
    </xf>
    <xf numFmtId="0" fontId="12" fillId="0" borderId="5" xfId="0" applyFont="1" applyBorder="1" applyAlignment="1">
      <alignment horizontal="center" vertical="center" wrapText="1"/>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4" fillId="0" borderId="13" xfId="0" applyFont="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14" fillId="0" borderId="19"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0" xfId="0" applyFont="1" applyBorder="1" applyAlignment="1">
      <alignment horizontal="center" vertical="center" wrapText="1"/>
    </xf>
    <xf numFmtId="0" fontId="0" fillId="0" borderId="14" xfId="0" applyBorder="1" applyAlignment="1">
      <alignment wrapText="1"/>
    </xf>
    <xf numFmtId="0" fontId="0" fillId="0" borderId="20" xfId="0" applyBorder="1" applyAlignment="1">
      <alignment wrapText="1"/>
    </xf>
    <xf numFmtId="0" fontId="12" fillId="0" borderId="22" xfId="0" applyFont="1" applyFill="1" applyBorder="1" applyAlignment="1">
      <alignment horizontal="center" vertical="center"/>
    </xf>
    <xf numFmtId="0" fontId="11" fillId="0" borderId="23" xfId="0" applyFont="1" applyFill="1" applyBorder="1" applyAlignment="1">
      <alignment horizontal="center" vertical="center" wrapText="1"/>
    </xf>
    <xf numFmtId="0" fontId="11" fillId="0" borderId="24" xfId="0" applyFont="1" applyFill="1" applyBorder="1" applyAlignment="1">
      <alignment horizontal="center" vertical="center" wrapText="1"/>
    </xf>
    <xf numFmtId="0" fontId="14"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4" fillId="0" borderId="0" xfId="0" applyFont="1" applyFill="1" applyBorder="1" applyAlignment="1">
      <alignment horizontal="center" vertical="center" wrapText="1"/>
    </xf>
    <xf numFmtId="0" fontId="0" fillId="0" borderId="20" xfId="0" applyFill="1" applyBorder="1" applyAlignment="1">
      <alignment horizontal="center" vertical="center"/>
    </xf>
    <xf numFmtId="0" fontId="0" fillId="0" borderId="3"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0" xfId="0" applyFill="1" applyAlignment="1">
      <alignment horizontal="center" vertical="center" wrapText="1"/>
    </xf>
    <xf numFmtId="0" fontId="0" fillId="0" borderId="22" xfId="0" applyFill="1" applyBorder="1" applyAlignment="1">
      <alignment horizontal="center" vertical="center"/>
    </xf>
    <xf numFmtId="0" fontId="0" fillId="0" borderId="23" xfId="0" applyFill="1" applyBorder="1" applyAlignment="1">
      <alignment horizontal="center" vertical="center" wrapText="1"/>
    </xf>
    <xf numFmtId="0" fontId="0" fillId="0" borderId="24" xfId="0" applyFill="1" applyBorder="1" applyAlignment="1">
      <alignment horizontal="center" vertical="center" wrapText="1"/>
    </xf>
    <xf numFmtId="164" fontId="0" fillId="0" borderId="15" xfId="0" applyNumberFormat="1" applyFill="1" applyBorder="1" applyAlignment="1">
      <alignment horizontal="center" vertical="center"/>
    </xf>
    <xf numFmtId="164" fontId="0" fillId="0" borderId="16" xfId="0" applyNumberFormat="1" applyFill="1" applyBorder="1" applyAlignment="1">
      <alignment horizontal="center" vertical="center"/>
    </xf>
    <xf numFmtId="164" fontId="0" fillId="0" borderId="26" xfId="0" applyNumberFormat="1" applyFill="1" applyBorder="1" applyAlignment="1">
      <alignment horizontal="center" vertical="center"/>
    </xf>
    <xf numFmtId="164" fontId="0" fillId="0" borderId="27" xfId="0" applyNumberFormat="1" applyFill="1" applyBorder="1" applyAlignment="1">
      <alignment horizontal="center" vertical="center"/>
    </xf>
    <xf numFmtId="0" fontId="4" fillId="0" borderId="0" xfId="0" applyFont="1" applyFill="1" applyAlignment="1">
      <alignment vertical="center"/>
    </xf>
    <xf numFmtId="0" fontId="0" fillId="0" borderId="0" xfId="0" applyFont="1" applyFill="1" applyAlignment="1">
      <alignment horizontal="center"/>
    </xf>
    <xf numFmtId="20" fontId="0" fillId="0" borderId="0" xfId="0" applyNumberFormat="1" applyFont="1" applyFill="1"/>
    <xf numFmtId="0" fontId="0" fillId="0" borderId="0" xfId="0" applyFont="1" applyFill="1" applyAlignment="1">
      <alignment vertical="center"/>
    </xf>
    <xf numFmtId="0" fontId="0" fillId="0" borderId="0" xfId="0" applyFont="1" applyFill="1" applyAlignment="1">
      <alignment horizontal="center" vertical="center" wrapText="1"/>
    </xf>
    <xf numFmtId="0" fontId="0" fillId="0" borderId="0" xfId="1" applyFont="1" applyFill="1"/>
    <xf numFmtId="0" fontId="0" fillId="0" borderId="0" xfId="0" applyFont="1" applyFill="1" applyAlignment="1">
      <alignment horizontal="center" wrapText="1"/>
    </xf>
    <xf numFmtId="0" fontId="4" fillId="0" borderId="0" xfId="4" applyFont="1" applyFill="1" applyAlignment="1">
      <alignment wrapText="1"/>
    </xf>
    <xf numFmtId="0" fontId="4" fillId="0" borderId="0" xfId="4" applyFont="1" applyFill="1" applyAlignment="1">
      <alignment vertical="center" wrapText="1"/>
    </xf>
    <xf numFmtId="0" fontId="4" fillId="0" borderId="0" xfId="4" applyFont="1" applyFill="1"/>
    <xf numFmtId="0" fontId="4" fillId="0" borderId="0" xfId="4" applyFont="1" applyFill="1" applyAlignment="1"/>
    <xf numFmtId="0" fontId="4" fillId="0" borderId="0" xfId="4" applyFont="1" applyFill="1" applyBorder="1"/>
    <xf numFmtId="0" fontId="4" fillId="0" borderId="0" xfId="4" applyFont="1" applyFill="1" applyBorder="1" applyAlignment="1">
      <alignment vertical="center" wrapText="1"/>
    </xf>
    <xf numFmtId="0" fontId="4" fillId="0" borderId="0" xfId="4" applyFont="1" applyFill="1" applyBorder="1" applyAlignment="1">
      <alignment wrapText="1"/>
    </xf>
    <xf numFmtId="0" fontId="4" fillId="0" borderId="0" xfId="4" applyFont="1" applyFill="1" applyAlignment="1">
      <alignment horizontal="center" vertical="center"/>
    </xf>
    <xf numFmtId="0" fontId="4" fillId="0" borderId="0" xfId="4" applyFont="1" applyFill="1" applyAlignment="1">
      <alignment horizontal="center" wrapText="1"/>
    </xf>
    <xf numFmtId="0" fontId="4" fillId="0" borderId="0" xfId="3" applyFont="1" applyFill="1" applyAlignment="1">
      <alignment horizontal="center" vertical="center" wrapText="1"/>
    </xf>
    <xf numFmtId="0" fontId="4" fillId="0" borderId="0" xfId="4" applyFont="1" applyFill="1" applyAlignment="1">
      <alignment horizontal="center" vertical="center" wrapText="1"/>
    </xf>
    <xf numFmtId="20" fontId="4" fillId="0" borderId="0" xfId="0" applyNumberFormat="1" applyFont="1" applyFill="1" applyAlignment="1">
      <alignment wrapText="1"/>
    </xf>
    <xf numFmtId="0" fontId="4" fillId="0" borderId="0" xfId="1" applyFont="1" applyFill="1"/>
    <xf numFmtId="0" fontId="4" fillId="5" borderId="0" xfId="2" applyFont="1" applyFill="1" applyAlignment="1">
      <alignment wrapText="1"/>
    </xf>
    <xf numFmtId="0" fontId="4" fillId="5" borderId="0" xfId="0" applyFont="1" applyFill="1"/>
    <xf numFmtId="20" fontId="4" fillId="0" borderId="0" xfId="0" applyNumberFormat="1" applyFont="1" applyFill="1" applyAlignment="1">
      <alignment vertical="center" wrapText="1"/>
    </xf>
    <xf numFmtId="0" fontId="4" fillId="0" borderId="0" xfId="0" quotePrefix="1" applyFont="1" applyFill="1" applyAlignment="1">
      <alignment wrapText="1"/>
    </xf>
    <xf numFmtId="0" fontId="4" fillId="0" borderId="3" xfId="0" applyFont="1" applyFill="1" applyBorder="1"/>
    <xf numFmtId="0" fontId="4" fillId="0" borderId="3" xfId="0" applyFont="1" applyFill="1" applyBorder="1" applyAlignment="1">
      <alignment wrapText="1"/>
    </xf>
    <xf numFmtId="0" fontId="4" fillId="5" borderId="0" xfId="2" applyFont="1" applyFill="1"/>
    <xf numFmtId="0" fontId="4" fillId="5" borderId="0" xfId="2" applyFont="1" applyFill="1" applyAlignment="1">
      <alignment vertical="center" wrapText="1"/>
    </xf>
    <xf numFmtId="0" fontId="4" fillId="0" borderId="0" xfId="0" applyFont="1" applyFill="1" applyAlignment="1">
      <alignment horizontal="center"/>
    </xf>
    <xf numFmtId="0" fontId="4" fillId="0" borderId="0" xfId="0" applyFont="1" applyFill="1" applyAlignment="1">
      <alignment horizontal="center" wrapText="1"/>
    </xf>
    <xf numFmtId="0" fontId="4" fillId="0" borderId="0" xfId="0" applyFont="1" applyFill="1" applyAlignment="1">
      <alignment horizontal="center" vertical="center" wrapText="1"/>
    </xf>
    <xf numFmtId="0" fontId="4" fillId="0" borderId="0" xfId="2" applyFont="1" applyFill="1"/>
    <xf numFmtId="20" fontId="4" fillId="0" borderId="0" xfId="0" applyNumberFormat="1" applyFont="1" applyFill="1"/>
    <xf numFmtId="0" fontId="4" fillId="0" borderId="0" xfId="0" applyFont="1" applyFill="1" applyBorder="1" applyAlignment="1">
      <alignment horizontal="center" vertical="center" wrapText="1"/>
    </xf>
    <xf numFmtId="0" fontId="4" fillId="0" borderId="0" xfId="0" applyFont="1" applyFill="1" applyBorder="1"/>
    <xf numFmtId="0" fontId="4" fillId="0" borderId="0" xfId="0" applyFont="1" applyFill="1" applyBorder="1" applyAlignment="1">
      <alignment vertical="center" wrapText="1"/>
    </xf>
    <xf numFmtId="0" fontId="4" fillId="0" borderId="0" xfId="0" applyFont="1" applyFill="1" applyBorder="1" applyAlignment="1">
      <alignment wrapText="1"/>
    </xf>
    <xf numFmtId="0" fontId="4" fillId="0" borderId="2" xfId="0" applyFont="1" applyFill="1" applyBorder="1"/>
    <xf numFmtId="0" fontId="3" fillId="3" borderId="0" xfId="5"/>
    <xf numFmtId="0" fontId="2" fillId="0" borderId="0" xfId="3" applyFont="1" applyFill="1" applyAlignment="1">
      <alignment horizontal="center" vertical="center"/>
    </xf>
    <xf numFmtId="0" fontId="1" fillId="0" borderId="0" xfId="4" applyFill="1" applyAlignment="1">
      <alignment wrapText="1"/>
    </xf>
    <xf numFmtId="0" fontId="2" fillId="0" borderId="0" xfId="3" applyFont="1" applyFill="1" applyAlignment="1">
      <alignment horizontal="center" vertical="center" wrapText="1"/>
    </xf>
    <xf numFmtId="20" fontId="2" fillId="0" borderId="0" xfId="3" applyNumberFormat="1" applyFont="1" applyFill="1" applyAlignment="1">
      <alignment horizontal="center" vertical="center" wrapText="1"/>
    </xf>
    <xf numFmtId="0" fontId="2" fillId="0" borderId="0" xfId="3" applyFont="1" applyFill="1" applyBorder="1" applyAlignment="1">
      <alignment horizontal="center" vertical="center" wrapText="1"/>
    </xf>
    <xf numFmtId="0" fontId="4" fillId="0" borderId="0" xfId="3" applyFont="1" applyFill="1" applyBorder="1" applyAlignment="1">
      <alignment horizontal="center" vertical="center" wrapText="1"/>
    </xf>
    <xf numFmtId="0" fontId="1" fillId="0" borderId="0" xfId="4" applyFont="1" applyFill="1" applyAlignment="1">
      <alignment horizontal="center" vertical="center"/>
    </xf>
    <xf numFmtId="0" fontId="9" fillId="0" borderId="0" xfId="4" applyFont="1" applyFill="1" applyAlignment="1">
      <alignment wrapText="1"/>
    </xf>
    <xf numFmtId="0" fontId="9" fillId="0" borderId="0" xfId="4" applyFont="1" applyFill="1"/>
    <xf numFmtId="0" fontId="1" fillId="0" borderId="0" xfId="4" applyFont="1" applyFill="1"/>
    <xf numFmtId="0" fontId="1" fillId="0" borderId="0" xfId="4" applyFill="1"/>
    <xf numFmtId="0" fontId="6" fillId="0" borderId="0" xfId="4" applyFont="1" applyFill="1"/>
    <xf numFmtId="0" fontId="9" fillId="0" borderId="0" xfId="4" applyFont="1" applyFill="1" applyAlignment="1"/>
    <xf numFmtId="0" fontId="1" fillId="0" borderId="0" xfId="4" applyFill="1" applyAlignment="1"/>
    <xf numFmtId="0" fontId="1" fillId="0" borderId="0" xfId="4" applyFont="1" applyFill="1" applyAlignment="1">
      <alignment horizontal="center" vertical="center" wrapText="1"/>
    </xf>
    <xf numFmtId="0" fontId="2" fillId="0" borderId="0" xfId="4" applyFont="1" applyFill="1"/>
    <xf numFmtId="0" fontId="2" fillId="0" borderId="0" xfId="4" applyFont="1" applyFill="1" applyAlignment="1">
      <alignment horizontal="center" vertical="center"/>
    </xf>
    <xf numFmtId="0" fontId="9" fillId="0" borderId="0" xfId="4" applyFont="1" applyFill="1" applyBorder="1" applyAlignment="1">
      <alignment wrapText="1"/>
    </xf>
    <xf numFmtId="0" fontId="9" fillId="0" borderId="0" xfId="4" applyFont="1" applyFill="1" applyBorder="1"/>
    <xf numFmtId="0" fontId="1" fillId="0" borderId="0" xfId="4" applyFont="1" applyFill="1" applyBorder="1"/>
    <xf numFmtId="0" fontId="1" fillId="0" borderId="0" xfId="4" applyFont="1" applyFill="1" applyBorder="1" applyAlignment="1">
      <alignment horizontal="center" vertical="center" wrapText="1"/>
    </xf>
    <xf numFmtId="0" fontId="4" fillId="0" borderId="0" xfId="4" applyFont="1" applyFill="1" applyBorder="1" applyAlignment="1">
      <alignment horizontal="center" vertical="center" wrapText="1"/>
    </xf>
    <xf numFmtId="0" fontId="9" fillId="0" borderId="0" xfId="4" applyFont="1" applyFill="1" applyAlignment="1">
      <alignment horizontal="center" vertical="center"/>
    </xf>
    <xf numFmtId="0" fontId="9" fillId="0" borderId="0" xfId="4" applyFont="1" applyFill="1" applyAlignment="1">
      <alignment vertical="center" wrapText="1"/>
    </xf>
    <xf numFmtId="0" fontId="3" fillId="3" borderId="0" xfId="5" applyBorder="1" applyAlignment="1">
      <alignment horizontal="center" vertical="center" wrapText="1"/>
    </xf>
    <xf numFmtId="0" fontId="3" fillId="3" borderId="0" xfId="5" applyAlignment="1">
      <alignment wrapText="1"/>
    </xf>
    <xf numFmtId="0" fontId="4" fillId="0" borderId="0" xfId="2" applyFont="1" applyFill="1" applyAlignment="1"/>
    <xf numFmtId="0" fontId="4" fillId="0" borderId="0" xfId="2" applyFont="1" applyFill="1" applyAlignment="1">
      <alignment wrapText="1"/>
    </xf>
    <xf numFmtId="0" fontId="4" fillId="0" borderId="0" xfId="0" applyFont="1" applyFill="1" applyAlignment="1">
      <alignment horizontal="left" wrapText="1"/>
    </xf>
    <xf numFmtId="0" fontId="3" fillId="3" borderId="0" xfId="5" applyAlignment="1"/>
    <xf numFmtId="0" fontId="15" fillId="0" borderId="5" xfId="0" applyFont="1" applyFill="1" applyBorder="1" applyAlignment="1">
      <alignment horizontal="center" vertical="center"/>
    </xf>
    <xf numFmtId="0" fontId="16" fillId="0" borderId="6" xfId="0" applyFont="1" applyFill="1" applyBorder="1" applyAlignment="1">
      <alignment horizontal="center" vertical="center" wrapText="1"/>
    </xf>
    <xf numFmtId="0" fontId="16" fillId="0" borderId="7" xfId="0" applyFont="1" applyFill="1" applyBorder="1" applyAlignment="1">
      <alignment horizontal="center" vertical="center" wrapText="1"/>
    </xf>
    <xf numFmtId="0" fontId="17"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4" fillId="0" borderId="23" xfId="0" applyFont="1" applyFill="1" applyBorder="1" applyAlignment="1">
      <alignment horizontal="center" vertical="center"/>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8" fillId="0" borderId="0" xfId="0" applyFont="1" applyAlignment="1">
      <alignment horizontal="center" vertical="center"/>
    </xf>
    <xf numFmtId="0" fontId="0" fillId="0" borderId="0" xfId="0" applyFill="1" applyAlignment="1">
      <alignment horizontal="center" vertical="center"/>
    </xf>
    <xf numFmtId="0" fontId="4" fillId="0" borderId="0" xfId="2" applyFont="1" applyFill="1" applyAlignment="1">
      <alignment horizontal="center" wrapText="1"/>
    </xf>
    <xf numFmtId="14" fontId="4" fillId="0" borderId="0" xfId="0" applyNumberFormat="1" applyFont="1" applyFill="1" applyAlignment="1"/>
    <xf numFmtId="0" fontId="3" fillId="3" borderId="0" xfId="5" applyAlignment="1">
      <alignment horizontal="center" wrapText="1"/>
    </xf>
    <xf numFmtId="0" fontId="0" fillId="6" borderId="0" xfId="0" applyFill="1"/>
    <xf numFmtId="0" fontId="5" fillId="2" borderId="0" xfId="1"/>
    <xf numFmtId="0" fontId="4" fillId="0" borderId="0" xfId="5" applyFont="1" applyFill="1" applyAlignment="1">
      <alignment horizontal="center" wrapText="1"/>
    </xf>
    <xf numFmtId="0" fontId="4" fillId="0" borderId="0" xfId="5" applyFont="1" applyFill="1" applyAlignment="1">
      <alignment wrapText="1"/>
    </xf>
    <xf numFmtId="0" fontId="4" fillId="0" borderId="0" xfId="4" applyFont="1" applyFill="1" applyAlignment="1">
      <alignment horizontal="center" vertical="center"/>
    </xf>
    <xf numFmtId="0" fontId="4" fillId="7" borderId="0" xfId="0" applyFont="1" applyFill="1" applyAlignment="1"/>
    <xf numFmtId="0" fontId="0" fillId="7" borderId="0" xfId="0" applyFont="1" applyFill="1"/>
    <xf numFmtId="0" fontId="4" fillId="0" borderId="0" xfId="4" applyFont="1" applyFill="1" applyAlignment="1">
      <alignment horizontal="center" vertical="center"/>
    </xf>
    <xf numFmtId="0" fontId="18" fillId="0" borderId="4" xfId="0" applyFont="1" applyBorder="1" applyAlignment="1">
      <alignment horizontal="center" vertical="center" wrapText="1"/>
    </xf>
    <xf numFmtId="0" fontId="18" fillId="0" borderId="4" xfId="0" applyFont="1" applyBorder="1" applyAlignment="1">
      <alignment horizontal="center" vertical="center"/>
    </xf>
    <xf numFmtId="0" fontId="4" fillId="0" borderId="0" xfId="0" applyFont="1" applyFill="1" applyAlignment="1">
      <alignment horizontal="center" wrapText="1"/>
    </xf>
    <xf numFmtId="0" fontId="4" fillId="0" borderId="0" xfId="0" applyFont="1" applyFill="1" applyAlignment="1">
      <alignment horizontal="center"/>
    </xf>
    <xf numFmtId="0" fontId="0" fillId="0" borderId="0" xfId="0" applyFont="1" applyFill="1" applyAlignment="1">
      <alignment horizontal="center"/>
    </xf>
    <xf numFmtId="0" fontId="0" fillId="0" borderId="0" xfId="0" applyFont="1" applyFill="1" applyAlignment="1">
      <alignment horizontal="center" wrapText="1"/>
    </xf>
    <xf numFmtId="0" fontId="4" fillId="0" borderId="0" xfId="4" applyFont="1" applyFill="1" applyAlignment="1">
      <alignment horizontal="center" vertical="center"/>
    </xf>
    <xf numFmtId="0" fontId="4" fillId="7" borderId="0" xfId="0" applyFont="1" applyFill="1"/>
    <xf numFmtId="0" fontId="11" fillId="7" borderId="0" xfId="0" applyFont="1" applyFill="1"/>
    <xf numFmtId="0" fontId="4" fillId="7" borderId="0" xfId="0" applyFont="1" applyFill="1" applyAlignment="1">
      <alignment wrapText="1"/>
    </xf>
  </cellXfs>
  <cellStyles count="8">
    <cellStyle name="Bad" xfId="1" builtinId="27"/>
    <cellStyle name="Bad 2" xfId="6"/>
    <cellStyle name="Input 2" xfId="7"/>
    <cellStyle name="Neutral" xfId="2" builtinId="28"/>
    <cellStyle name="Neutral 2" xfId="5"/>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workbookViewId="0">
      <selection activeCell="L2" sqref="L1:S1048576"/>
    </sheetView>
  </sheetViews>
  <sheetFormatPr defaultRowHeight="15"/>
  <cols>
    <col min="1" max="1" width="31.28515625" style="15" customWidth="1"/>
    <col min="2" max="2" width="11.5703125" style="15" customWidth="1"/>
    <col min="3" max="3" width="9.42578125" style="1" customWidth="1"/>
    <col min="4" max="4" width="12.28515625" style="1" customWidth="1"/>
    <col min="5" max="5" width="9.7109375" style="1" customWidth="1"/>
    <col min="6" max="6" width="10.140625" style="1" customWidth="1"/>
    <col min="7" max="7" width="12.28515625" style="1" customWidth="1"/>
    <col min="8" max="8" width="11" style="1" customWidth="1"/>
    <col min="9" max="9" width="11.140625" style="1" customWidth="1"/>
    <col min="10" max="10" width="1.42578125" style="15" customWidth="1"/>
    <col min="11" max="11" width="41" style="15" customWidth="1"/>
    <col min="12" max="13" width="10.140625" style="139" customWidth="1"/>
    <col min="14" max="14" width="10.28515625" style="139" customWidth="1"/>
    <col min="15" max="15" width="8.85546875" style="139" customWidth="1"/>
    <col min="16" max="16" width="8.42578125" style="139" customWidth="1"/>
    <col min="17" max="19" width="10" style="139" customWidth="1"/>
    <col min="20" max="16384" width="9.140625" style="15"/>
  </cols>
  <sheetData>
    <row r="1" spans="1:19" ht="24" thickBot="1">
      <c r="A1" s="152" t="s">
        <v>4679</v>
      </c>
      <c r="B1" s="152"/>
      <c r="C1" s="152"/>
      <c r="D1" s="152"/>
      <c r="E1" s="152"/>
      <c r="F1" s="152"/>
      <c r="G1" s="152"/>
      <c r="H1" s="152"/>
      <c r="I1" s="152"/>
      <c r="J1" s="138"/>
      <c r="K1" s="151" t="s">
        <v>4680</v>
      </c>
      <c r="L1" s="151"/>
      <c r="M1" s="151"/>
      <c r="N1" s="151"/>
      <c r="O1" s="151"/>
      <c r="P1" s="151"/>
      <c r="Q1" s="151"/>
      <c r="R1" s="151"/>
      <c r="S1" s="151"/>
    </row>
    <row r="2" spans="1:19" ht="48" thickBot="1">
      <c r="A2" s="117" t="s">
        <v>4003</v>
      </c>
      <c r="B2" s="118" t="s">
        <v>4004</v>
      </c>
      <c r="C2" s="118" t="s">
        <v>4677</v>
      </c>
      <c r="D2" s="118" t="s">
        <v>4005</v>
      </c>
      <c r="E2" s="118" t="s">
        <v>4006</v>
      </c>
      <c r="F2" s="118" t="s">
        <v>4007</v>
      </c>
      <c r="G2" s="118" t="s">
        <v>4678</v>
      </c>
      <c r="H2" s="118" t="s">
        <v>4008</v>
      </c>
      <c r="I2" s="119" t="s">
        <v>4009</v>
      </c>
      <c r="J2" s="16"/>
      <c r="K2" s="17" t="s">
        <v>4010</v>
      </c>
      <c r="L2" s="18" t="s">
        <v>4011</v>
      </c>
      <c r="M2" s="18" t="s">
        <v>4012</v>
      </c>
      <c r="N2" s="18" t="s">
        <v>4013</v>
      </c>
      <c r="O2" s="18" t="s">
        <v>4014</v>
      </c>
      <c r="P2" s="18" t="s">
        <v>4015</v>
      </c>
      <c r="Q2" s="18" t="s">
        <v>4016</v>
      </c>
      <c r="R2" s="18" t="s">
        <v>4017</v>
      </c>
      <c r="S2" s="19" t="s">
        <v>4018</v>
      </c>
    </row>
    <row r="3" spans="1:19" ht="21">
      <c r="A3" s="120" t="s">
        <v>4019</v>
      </c>
      <c r="B3" s="121">
        <v>0.89</v>
      </c>
      <c r="C3" s="122">
        <v>0.88400000000000001</v>
      </c>
      <c r="D3" s="122">
        <v>0.82</v>
      </c>
      <c r="E3" s="122">
        <v>0.92900000000000005</v>
      </c>
      <c r="F3" s="122">
        <v>0.86899999999999999</v>
      </c>
      <c r="G3" s="122">
        <v>0.875</v>
      </c>
      <c r="H3" s="122">
        <v>0.83299999999999996</v>
      </c>
      <c r="I3" s="123">
        <v>0.84</v>
      </c>
      <c r="K3" s="20" t="s">
        <v>4019</v>
      </c>
      <c r="L3" s="21">
        <v>0.94899999999999995</v>
      </c>
      <c r="M3" s="22">
        <v>0.97</v>
      </c>
      <c r="N3" s="22">
        <v>0.91600000000000004</v>
      </c>
      <c r="O3" s="22">
        <v>0.9</v>
      </c>
      <c r="P3" s="22">
        <v>0.91100000000000003</v>
      </c>
      <c r="Q3" s="22">
        <v>0.95599999999999996</v>
      </c>
      <c r="R3" s="22">
        <v>0.96499999999999997</v>
      </c>
      <c r="S3" s="23">
        <v>0.96399999999999997</v>
      </c>
    </row>
    <row r="4" spans="1:19" ht="18.75" customHeight="1">
      <c r="A4" s="124" t="s">
        <v>4020</v>
      </c>
      <c r="B4" s="125">
        <v>0.88200000000000001</v>
      </c>
      <c r="C4" s="126">
        <v>0.82499999999999996</v>
      </c>
      <c r="D4" s="126">
        <v>0.70299999999999996</v>
      </c>
      <c r="E4" s="126">
        <v>0.745</v>
      </c>
      <c r="F4" s="126">
        <v>0.86299999999999999</v>
      </c>
      <c r="G4" s="126">
        <v>0.85399999999999998</v>
      </c>
      <c r="H4" s="126">
        <v>0.7</v>
      </c>
      <c r="I4" s="127">
        <v>0.82399999999999995</v>
      </c>
      <c r="K4" s="24" t="s">
        <v>4020</v>
      </c>
      <c r="L4" s="37">
        <v>0.95799999999999996</v>
      </c>
      <c r="M4" s="38">
        <v>0.98299999999999998</v>
      </c>
      <c r="N4" s="38">
        <v>0.99299999999999999</v>
      </c>
      <c r="O4" s="38">
        <v>0.94699999999999995</v>
      </c>
      <c r="P4" s="38">
        <v>0.95199999999999996</v>
      </c>
      <c r="Q4" s="38">
        <v>0.96699999999999997</v>
      </c>
      <c r="R4" s="38">
        <v>0.96699999999999997</v>
      </c>
      <c r="S4" s="39">
        <v>0.96099999999999997</v>
      </c>
    </row>
    <row r="5" spans="1:19" ht="25.5" customHeight="1">
      <c r="A5" s="124" t="s">
        <v>4021</v>
      </c>
      <c r="B5" s="125">
        <v>0.96699999999999997</v>
      </c>
      <c r="C5" s="126">
        <v>0.92400000000000004</v>
      </c>
      <c r="D5" s="126">
        <v>0.86499999999999999</v>
      </c>
      <c r="E5" s="126">
        <v>0.94</v>
      </c>
      <c r="F5" s="126">
        <v>0.94299999999999995</v>
      </c>
      <c r="G5" s="126">
        <v>0.92800000000000005</v>
      </c>
      <c r="H5" s="126">
        <v>0.86099999999999999</v>
      </c>
      <c r="I5" s="127">
        <v>0.95499999999999996</v>
      </c>
      <c r="K5" s="24" t="s">
        <v>4021</v>
      </c>
      <c r="L5" s="37">
        <v>0.996</v>
      </c>
      <c r="M5" s="38">
        <v>0.998</v>
      </c>
      <c r="N5" s="38">
        <v>0.999</v>
      </c>
      <c r="O5" s="38">
        <v>0.96399999999999997</v>
      </c>
      <c r="P5" s="38">
        <v>0.96799999999999997</v>
      </c>
      <c r="Q5" s="40">
        <v>0.98099999999999998</v>
      </c>
      <c r="R5" s="38">
        <v>0.98799999999999999</v>
      </c>
      <c r="S5" s="39">
        <v>0.99099999999999999</v>
      </c>
    </row>
    <row r="6" spans="1:19" ht="21.75" customHeight="1">
      <c r="A6" s="124" t="s">
        <v>4022</v>
      </c>
      <c r="B6" s="125">
        <v>0.92300000000000004</v>
      </c>
      <c r="C6" s="126">
        <v>0.76</v>
      </c>
      <c r="D6" s="126">
        <v>0.61799999999999999</v>
      </c>
      <c r="E6" s="126">
        <v>0.77900000000000003</v>
      </c>
      <c r="F6" s="126">
        <v>0.92</v>
      </c>
      <c r="G6" s="126">
        <v>0.76300000000000001</v>
      </c>
      <c r="H6" s="126">
        <v>0.66100000000000003</v>
      </c>
      <c r="I6" s="127">
        <v>0.80500000000000005</v>
      </c>
      <c r="K6" s="24" t="s">
        <v>4022</v>
      </c>
      <c r="L6" s="37">
        <v>0.98799999999999999</v>
      </c>
      <c r="M6" s="38">
        <v>0.98899999999999999</v>
      </c>
      <c r="N6" s="38">
        <v>0.99099999999999999</v>
      </c>
      <c r="O6" s="38">
        <v>0.94399999999999995</v>
      </c>
      <c r="P6" s="38">
        <v>0.96499999999999997</v>
      </c>
      <c r="Q6" s="38">
        <v>0.95799999999999996</v>
      </c>
      <c r="R6" s="38">
        <v>0.98399999999999999</v>
      </c>
      <c r="S6" s="39">
        <v>0.99299999999999999</v>
      </c>
    </row>
    <row r="7" spans="1:19" ht="24" customHeight="1">
      <c r="A7" s="124" t="s">
        <v>4023</v>
      </c>
      <c r="B7" s="125">
        <v>0.77100000000000002</v>
      </c>
      <c r="C7" s="126">
        <v>0.41099999999999998</v>
      </c>
      <c r="D7" s="126">
        <v>0.46500000000000002</v>
      </c>
      <c r="E7" s="126">
        <v>0.56699999999999995</v>
      </c>
      <c r="F7" s="126">
        <v>0.747</v>
      </c>
      <c r="G7" s="126">
        <v>0.44400000000000001</v>
      </c>
      <c r="H7" s="126">
        <v>0.54</v>
      </c>
      <c r="I7" s="127">
        <v>0.68</v>
      </c>
      <c r="K7" s="24" t="s">
        <v>4023</v>
      </c>
      <c r="L7" s="37">
        <v>0.95199999999999996</v>
      </c>
      <c r="M7" s="38">
        <v>0.96</v>
      </c>
      <c r="N7" s="38">
        <v>0.99099999999999999</v>
      </c>
      <c r="O7" s="38">
        <v>0.96599999999999997</v>
      </c>
      <c r="P7" s="38">
        <v>0.96299999999999997</v>
      </c>
      <c r="Q7" s="40">
        <v>0.97899999999999998</v>
      </c>
      <c r="R7" s="38">
        <v>0.97799999999999998</v>
      </c>
      <c r="S7" s="39">
        <v>0.98399999999999999</v>
      </c>
    </row>
    <row r="8" spans="1:19" ht="19.5" customHeight="1">
      <c r="A8" s="124" t="s">
        <v>4024</v>
      </c>
      <c r="B8" s="125">
        <v>0.96399999999999997</v>
      </c>
      <c r="C8" s="126">
        <v>0.96299999999999997</v>
      </c>
      <c r="D8" s="126">
        <v>0.871</v>
      </c>
      <c r="E8" s="126">
        <v>0.92100000000000004</v>
      </c>
      <c r="F8" s="126">
        <v>0.93300000000000005</v>
      </c>
      <c r="G8" s="126">
        <v>0.93400000000000005</v>
      </c>
      <c r="H8" s="126">
        <v>0.94099999999999995</v>
      </c>
      <c r="I8" s="127">
        <v>0.96599999999999997</v>
      </c>
      <c r="K8" s="24" t="s">
        <v>4024</v>
      </c>
      <c r="L8" s="37">
        <v>0.99199999999999999</v>
      </c>
      <c r="M8" s="38">
        <v>0.998</v>
      </c>
      <c r="N8" s="38">
        <v>0.996</v>
      </c>
      <c r="O8" s="38">
        <v>0.95399999999999996</v>
      </c>
      <c r="P8" s="38">
        <v>0.97199999999999998</v>
      </c>
      <c r="Q8" s="38">
        <v>0.96699999999999997</v>
      </c>
      <c r="R8" s="38">
        <v>0.97199999999999998</v>
      </c>
      <c r="S8" s="39">
        <v>0.99099999999999999</v>
      </c>
    </row>
    <row r="9" spans="1:19" ht="21">
      <c r="A9" s="124" t="s">
        <v>4025</v>
      </c>
      <c r="B9" s="126">
        <v>0.65</v>
      </c>
      <c r="C9" s="126">
        <v>0.52400000000000002</v>
      </c>
      <c r="D9" s="126">
        <v>0.46800000000000003</v>
      </c>
      <c r="E9" s="126">
        <v>0.626</v>
      </c>
      <c r="F9" s="126">
        <v>0.52600000000000002</v>
      </c>
      <c r="G9" s="126">
        <v>0.19</v>
      </c>
      <c r="H9" s="126">
        <v>0.65300000000000002</v>
      </c>
      <c r="I9" s="127">
        <v>0.76800000000000002</v>
      </c>
      <c r="K9" s="24" t="s">
        <v>4025</v>
      </c>
      <c r="L9" s="37">
        <v>0.94399999999999995</v>
      </c>
      <c r="M9" s="38">
        <v>0.98</v>
      </c>
      <c r="N9" s="38">
        <v>0.99299999999999999</v>
      </c>
      <c r="O9" s="38">
        <v>0.97799999999999998</v>
      </c>
      <c r="P9" s="38">
        <v>0.90200000000000002</v>
      </c>
      <c r="Q9" s="38">
        <v>0.96</v>
      </c>
      <c r="R9" s="38">
        <v>0.95099999999999996</v>
      </c>
      <c r="S9" s="39">
        <v>0.98</v>
      </c>
    </row>
    <row r="10" spans="1:19" ht="25.5" customHeight="1">
      <c r="A10" s="124" t="s">
        <v>4026</v>
      </c>
      <c r="B10" s="125">
        <v>0.78900000000000003</v>
      </c>
      <c r="C10" s="126">
        <v>0.64700000000000002</v>
      </c>
      <c r="D10" s="126">
        <v>0.85</v>
      </c>
      <c r="E10" s="126">
        <v>0.752</v>
      </c>
      <c r="F10" s="126">
        <v>0.747</v>
      </c>
      <c r="G10" s="126">
        <v>0.50700000000000001</v>
      </c>
      <c r="H10" s="126">
        <v>0.78</v>
      </c>
      <c r="I10" s="127">
        <v>0.84699999999999998</v>
      </c>
      <c r="K10" s="24" t="s">
        <v>4026</v>
      </c>
      <c r="L10" s="37">
        <v>0.95799999999999996</v>
      </c>
      <c r="M10" s="38">
        <v>0.99099999999999999</v>
      </c>
      <c r="N10" s="38">
        <v>0.995</v>
      </c>
      <c r="O10" s="38">
        <v>0.98799999999999999</v>
      </c>
      <c r="P10" s="38">
        <v>0.90700000000000003</v>
      </c>
      <c r="Q10" s="38">
        <v>0.94399999999999995</v>
      </c>
      <c r="R10" s="38">
        <v>0.95099999999999996</v>
      </c>
      <c r="S10" s="39">
        <v>0.99099999999999999</v>
      </c>
    </row>
    <row r="11" spans="1:19" ht="21" customHeight="1">
      <c r="A11" s="128" t="s">
        <v>4027</v>
      </c>
      <c r="B11" s="125">
        <v>0.9</v>
      </c>
      <c r="C11" s="126">
        <v>0.95599999999999996</v>
      </c>
      <c r="D11" s="126">
        <v>0.93700000000000006</v>
      </c>
      <c r="E11" s="126">
        <v>0.95</v>
      </c>
      <c r="F11" s="126">
        <v>0.85199999999999998</v>
      </c>
      <c r="G11" s="126">
        <v>0.97199999999999998</v>
      </c>
      <c r="H11" s="126">
        <v>0.95299999999999996</v>
      </c>
      <c r="I11" s="127">
        <v>0.97699999999999998</v>
      </c>
      <c r="K11" s="25" t="s">
        <v>4027</v>
      </c>
      <c r="L11" s="37">
        <v>0.97499999999999998</v>
      </c>
      <c r="M11" s="38">
        <v>1</v>
      </c>
      <c r="N11" s="38">
        <v>0.997</v>
      </c>
      <c r="O11" s="38">
        <v>0.96599999999999997</v>
      </c>
      <c r="P11" s="38">
        <v>0.96299999999999997</v>
      </c>
      <c r="Q11" s="38">
        <v>0.998</v>
      </c>
      <c r="R11" s="38">
        <v>0.99399999999999999</v>
      </c>
      <c r="S11" s="39">
        <v>1</v>
      </c>
    </row>
    <row r="12" spans="1:19" ht="38.25" customHeight="1" thickBot="1">
      <c r="A12" s="129" t="s">
        <v>4028</v>
      </c>
      <c r="B12" s="130">
        <v>0.85299999999999998</v>
      </c>
      <c r="C12" s="131">
        <v>0.75</v>
      </c>
      <c r="D12" s="131">
        <v>0.72099999999999997</v>
      </c>
      <c r="E12" s="131">
        <v>0.78600000000000003</v>
      </c>
      <c r="F12" s="131">
        <v>0.83899999999999997</v>
      </c>
      <c r="G12" s="131">
        <v>0.7</v>
      </c>
      <c r="H12" s="131">
        <v>0.75700000000000001</v>
      </c>
      <c r="I12" s="132">
        <v>0.85199999999999998</v>
      </c>
      <c r="K12" s="26" t="s">
        <v>4028</v>
      </c>
      <c r="L12" s="41">
        <v>0.96799999999999997</v>
      </c>
      <c r="M12" s="42">
        <v>0.98699999999999999</v>
      </c>
      <c r="N12" s="42">
        <v>0.95499999999999996</v>
      </c>
      <c r="O12" s="42">
        <v>0.96299999999999997</v>
      </c>
      <c r="P12" s="42">
        <v>0.94799999999999995</v>
      </c>
      <c r="Q12" s="42">
        <v>0.97</v>
      </c>
      <c r="R12" s="42">
        <v>0.93700000000000006</v>
      </c>
      <c r="S12" s="43">
        <v>0.98599999999999999</v>
      </c>
    </row>
    <row r="13" spans="1:19" ht="16.5" customHeight="1" thickBot="1">
      <c r="A13" s="133"/>
      <c r="B13" s="134"/>
      <c r="C13" s="81"/>
      <c r="D13" s="81"/>
      <c r="E13" s="81"/>
      <c r="F13" s="81"/>
      <c r="G13" s="81"/>
      <c r="H13" s="81"/>
      <c r="I13" s="81"/>
      <c r="K13" s="27"/>
      <c r="L13" s="34"/>
      <c r="M13" s="35"/>
      <c r="N13" s="35"/>
      <c r="O13" s="35"/>
      <c r="P13" s="35"/>
      <c r="Q13" s="35"/>
      <c r="R13" s="35"/>
      <c r="S13" s="35"/>
    </row>
    <row r="14" spans="1:19" ht="22.5" customHeight="1">
      <c r="A14" s="135"/>
      <c r="B14" s="134"/>
      <c r="C14" s="81"/>
      <c r="D14" s="81"/>
      <c r="E14" s="81"/>
      <c r="F14" s="81"/>
      <c r="G14" s="81"/>
      <c r="H14" s="81"/>
      <c r="I14" s="81"/>
      <c r="K14" s="28" t="s">
        <v>2</v>
      </c>
      <c r="L14" s="44">
        <f>326/439</f>
        <v>0.74259681093394081</v>
      </c>
      <c r="M14" s="44">
        <f>335/431</f>
        <v>0.77726218097447797</v>
      </c>
      <c r="N14" s="44">
        <f>280/N19</f>
        <v>0.69135802469135799</v>
      </c>
      <c r="O14" s="44">
        <f>381/O19</f>
        <v>0.84292035398230092</v>
      </c>
      <c r="P14" s="44">
        <f>324/P19</f>
        <v>0.75878220140515218</v>
      </c>
      <c r="Q14" s="44">
        <f>332/Q19</f>
        <v>0.8</v>
      </c>
      <c r="R14" s="44">
        <f>367/R19</f>
        <v>0.75670103092783503</v>
      </c>
      <c r="S14" s="45">
        <f>330/S19</f>
        <v>0.7857142857142857</v>
      </c>
    </row>
    <row r="15" spans="1:19" ht="32.25" customHeight="1">
      <c r="A15" s="135"/>
      <c r="B15" s="134"/>
      <c r="C15" s="81"/>
      <c r="D15" s="81"/>
      <c r="E15" s="81"/>
      <c r="F15" s="81"/>
      <c r="G15" s="81"/>
      <c r="H15" s="81"/>
      <c r="I15" s="81"/>
      <c r="K15" s="29" t="s">
        <v>4</v>
      </c>
      <c r="L15" s="46">
        <f>22/439</f>
        <v>5.011389521640091E-2</v>
      </c>
      <c r="M15" s="46">
        <f>13/431</f>
        <v>3.0162412993039442E-2</v>
      </c>
      <c r="N15" s="46">
        <f>34/N19</f>
        <v>8.3950617283950618E-2</v>
      </c>
      <c r="O15" s="46">
        <f>46/O19</f>
        <v>0.10176991150442478</v>
      </c>
      <c r="P15" s="46">
        <f>38/P19</f>
        <v>8.899297423887588E-2</v>
      </c>
      <c r="Q15" s="46">
        <f>12/Q19</f>
        <v>2.891566265060241E-2</v>
      </c>
      <c r="R15" s="46">
        <f>17/R19</f>
        <v>3.5051546391752578E-2</v>
      </c>
      <c r="S15" s="47">
        <f>15/S19</f>
        <v>3.5714285714285712E-2</v>
      </c>
    </row>
    <row r="16" spans="1:19" ht="34.5" customHeight="1">
      <c r="A16" s="135"/>
      <c r="B16" s="134"/>
      <c r="C16" s="81"/>
      <c r="D16" s="81"/>
      <c r="E16" s="81"/>
      <c r="F16" s="81"/>
      <c r="G16" s="81"/>
      <c r="H16" s="81"/>
      <c r="I16" s="81"/>
      <c r="K16" s="29" t="s">
        <v>6</v>
      </c>
      <c r="L16" s="46">
        <f>91/439</f>
        <v>0.2072892938496583</v>
      </c>
      <c r="M16" s="46">
        <f>82/431</f>
        <v>0.1902552204176334</v>
      </c>
      <c r="N16" s="46">
        <f>87/N19</f>
        <v>0.21481481481481482</v>
      </c>
      <c r="O16" s="46">
        <f>26/O19</f>
        <v>5.7522123893805309E-2</v>
      </c>
      <c r="P16" s="46">
        <f>65/P19</f>
        <v>0.1522248243559719</v>
      </c>
      <c r="Q16" s="46">
        <v>64</v>
      </c>
      <c r="R16" s="46">
        <f>101/R19</f>
        <v>0.20824742268041238</v>
      </c>
      <c r="S16" s="47">
        <f>75/S19</f>
        <v>0.17857142857142858</v>
      </c>
    </row>
    <row r="17" spans="1:19" ht="30">
      <c r="A17" s="135"/>
      <c r="B17" s="134"/>
      <c r="C17" s="81"/>
      <c r="D17" s="81"/>
      <c r="E17" s="81"/>
      <c r="F17" s="81"/>
      <c r="G17" s="81"/>
      <c r="H17" s="81"/>
      <c r="I17" s="81"/>
      <c r="K17" s="29" t="s">
        <v>8</v>
      </c>
      <c r="L17" s="46">
        <f>91/439</f>
        <v>0.2072892938496583</v>
      </c>
      <c r="M17" s="46">
        <f>82/431</f>
        <v>0.1902552204176334</v>
      </c>
      <c r="N17" s="46">
        <f>90/N19</f>
        <v>0.22222222222222221</v>
      </c>
      <c r="O17" s="46">
        <f>26/O19</f>
        <v>5.7522123893805309E-2</v>
      </c>
      <c r="P17" s="46">
        <f>65/P19</f>
        <v>0.1522248243559719</v>
      </c>
      <c r="Q17" s="46">
        <f>66/Q19</f>
        <v>0.15903614457831325</v>
      </c>
      <c r="R17" s="46">
        <f>101/R19</f>
        <v>0.20824742268041238</v>
      </c>
      <c r="S17" s="47">
        <f>75/S19</f>
        <v>0.17857142857142858</v>
      </c>
    </row>
    <row r="18" spans="1:19" ht="30">
      <c r="A18" s="135"/>
      <c r="B18" s="134"/>
      <c r="C18" s="81"/>
      <c r="D18" s="81"/>
      <c r="E18" s="81"/>
      <c r="F18" s="81"/>
      <c r="G18" s="81"/>
      <c r="H18" s="81"/>
      <c r="I18" s="81"/>
      <c r="K18" s="29" t="s">
        <v>10</v>
      </c>
      <c r="L18" s="46">
        <f>12/439</f>
        <v>2.7334851936218679E-2</v>
      </c>
      <c r="M18" s="46">
        <f>4/431</f>
        <v>9.2807424593967514E-3</v>
      </c>
      <c r="N18" s="46">
        <f>1/N19</f>
        <v>2.4691358024691358E-3</v>
      </c>
      <c r="O18" s="46">
        <f>1/O19</f>
        <v>2.2123893805309734E-3</v>
      </c>
      <c r="P18" s="46">
        <v>0</v>
      </c>
      <c r="Q18" s="46">
        <f>1/Q19</f>
        <v>2.4096385542168677E-3</v>
      </c>
      <c r="R18" s="46">
        <f>4/R19</f>
        <v>8.2474226804123713E-3</v>
      </c>
      <c r="S18" s="47">
        <f>3/S19</f>
        <v>7.1428571428571426E-3</v>
      </c>
    </row>
    <row r="19" spans="1:19" ht="19.5" thickBot="1">
      <c r="A19" s="136"/>
      <c r="B19" s="137"/>
      <c r="C19" s="137"/>
      <c r="D19" s="137"/>
      <c r="E19" s="137"/>
      <c r="F19" s="137"/>
      <c r="G19" s="137"/>
      <c r="H19" s="137"/>
      <c r="I19" s="137"/>
      <c r="K19" s="30" t="s">
        <v>4029</v>
      </c>
      <c r="L19" s="31">
        <v>439</v>
      </c>
      <c r="M19" s="31">
        <v>431</v>
      </c>
      <c r="N19" s="31">
        <v>405</v>
      </c>
      <c r="O19" s="31">
        <v>452</v>
      </c>
      <c r="P19" s="31">
        <v>427</v>
      </c>
      <c r="Q19" s="31">
        <v>415</v>
      </c>
      <c r="R19" s="31">
        <v>485</v>
      </c>
      <c r="S19" s="32">
        <v>420</v>
      </c>
    </row>
    <row r="20" spans="1:19" ht="21">
      <c r="A20" s="33"/>
      <c r="B20" s="34"/>
      <c r="C20" s="35"/>
      <c r="D20" s="35"/>
      <c r="E20" s="35"/>
      <c r="F20" s="35"/>
      <c r="G20" s="35"/>
      <c r="H20" s="35"/>
      <c r="I20" s="35"/>
    </row>
    <row r="21" spans="1:19" ht="21">
      <c r="A21" s="36"/>
      <c r="B21" s="34"/>
      <c r="C21" s="35"/>
      <c r="D21" s="35"/>
      <c r="E21" s="35"/>
      <c r="F21" s="35"/>
      <c r="G21" s="35"/>
      <c r="H21" s="35"/>
      <c r="I21" s="35"/>
    </row>
    <row r="22" spans="1:19" ht="21">
      <c r="A22" s="36"/>
      <c r="B22" s="34"/>
      <c r="C22" s="35"/>
      <c r="D22" s="35"/>
      <c r="E22" s="35"/>
      <c r="F22" s="35"/>
      <c r="G22" s="35"/>
      <c r="H22" s="35"/>
      <c r="I22" s="35"/>
    </row>
    <row r="23" spans="1:19" ht="21">
      <c r="A23" s="36"/>
      <c r="B23" s="34"/>
      <c r="C23" s="35"/>
      <c r="D23" s="35"/>
      <c r="E23" s="35"/>
      <c r="F23" s="35"/>
      <c r="G23" s="35"/>
      <c r="H23" s="35"/>
      <c r="I23" s="35"/>
    </row>
    <row r="24" spans="1:19" ht="21">
      <c r="A24" s="36"/>
      <c r="B24" s="34"/>
      <c r="C24" s="35"/>
      <c r="D24" s="35"/>
      <c r="E24" s="35"/>
      <c r="F24" s="35"/>
      <c r="G24" s="35"/>
      <c r="H24" s="35"/>
      <c r="I24" s="35"/>
    </row>
    <row r="25" spans="1:19" ht="21">
      <c r="A25" s="36"/>
      <c r="B25" s="34"/>
      <c r="C25" s="35"/>
      <c r="D25" s="35"/>
      <c r="E25" s="35"/>
      <c r="F25" s="35"/>
      <c r="G25" s="35"/>
      <c r="H25" s="35"/>
      <c r="I25" s="35"/>
    </row>
    <row r="26" spans="1:19" ht="21">
      <c r="A26" s="36"/>
      <c r="B26" s="34"/>
      <c r="C26" s="35"/>
      <c r="D26" s="35"/>
      <c r="E26" s="35"/>
      <c r="F26" s="35"/>
      <c r="G26" s="35"/>
      <c r="H26" s="35"/>
      <c r="I26" s="35"/>
    </row>
    <row r="27" spans="1:19" ht="21">
      <c r="A27" s="36"/>
      <c r="B27" s="34"/>
      <c r="C27" s="35"/>
      <c r="D27" s="35"/>
      <c r="E27" s="35"/>
      <c r="F27" s="35"/>
      <c r="G27" s="35"/>
      <c r="H27" s="35"/>
      <c r="I27" s="35"/>
    </row>
    <row r="28" spans="1:19" ht="21">
      <c r="A28" s="36"/>
      <c r="B28" s="34"/>
      <c r="C28" s="35"/>
      <c r="D28" s="35"/>
      <c r="E28" s="35"/>
      <c r="F28" s="35"/>
      <c r="G28" s="35"/>
      <c r="H28" s="35"/>
      <c r="I28" s="35"/>
    </row>
    <row r="29" spans="1:19" ht="21">
      <c r="A29" s="36"/>
      <c r="B29" s="34"/>
      <c r="C29" s="35"/>
      <c r="D29" s="35"/>
      <c r="E29" s="35"/>
      <c r="F29" s="35"/>
      <c r="G29" s="35"/>
      <c r="H29" s="35"/>
      <c r="I29" s="35"/>
    </row>
  </sheetData>
  <mergeCells count="2">
    <mergeCell ref="K1:S1"/>
    <mergeCell ref="A1:I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0"/>
  <sheetViews>
    <sheetView tabSelected="1" zoomScaleNormal="100" workbookViewId="0">
      <selection activeCell="D421" sqref="D421"/>
    </sheetView>
  </sheetViews>
  <sheetFormatPr defaultRowHeight="15"/>
  <cols>
    <col min="1" max="1" width="10.7109375" style="10" customWidth="1"/>
    <col min="2" max="2" width="5.140625" style="10" customWidth="1"/>
    <col min="3" max="3" width="32" style="8" customWidth="1"/>
    <col min="4" max="4" width="23.7109375" style="10" customWidth="1"/>
    <col min="5" max="5" width="32.42578125" style="10" customWidth="1"/>
    <col min="6" max="6" width="21.7109375" style="10" customWidth="1"/>
    <col min="7" max="8" width="24.28515625" style="113" customWidth="1"/>
    <col min="9" max="9" width="15" style="146" customWidth="1"/>
    <col min="10" max="10" width="9.140625" style="10"/>
    <col min="11" max="11" width="9.140625" style="116"/>
    <col min="12" max="16384" width="9.140625" style="10"/>
  </cols>
  <sheetData>
    <row r="1" spans="1:11" s="77" customFormat="1">
      <c r="A1" s="153" t="s">
        <v>2051</v>
      </c>
      <c r="B1" s="153"/>
      <c r="C1" s="153"/>
      <c r="D1" s="153"/>
      <c r="E1" s="153"/>
      <c r="F1" s="153"/>
      <c r="G1" s="140"/>
      <c r="H1" s="140"/>
      <c r="I1" s="145"/>
      <c r="J1" s="85"/>
      <c r="K1" s="142"/>
    </row>
    <row r="2" spans="1:11" s="8" customFormat="1" ht="45">
      <c r="A2" s="10">
        <v>10383550</v>
      </c>
      <c r="B2" s="10">
        <v>1</v>
      </c>
      <c r="C2" s="8" t="s">
        <v>3018</v>
      </c>
      <c r="D2" s="10" t="s">
        <v>4167</v>
      </c>
      <c r="E2" s="10"/>
      <c r="F2" s="10"/>
      <c r="G2" s="113"/>
      <c r="H2" s="113"/>
      <c r="I2" s="146"/>
      <c r="K2" s="112"/>
    </row>
    <row r="3" spans="1:11" s="8" customFormat="1" ht="90">
      <c r="A3" s="10">
        <v>10383550</v>
      </c>
      <c r="B3" s="10">
        <v>2</v>
      </c>
      <c r="C3" s="8" t="s">
        <v>3019</v>
      </c>
      <c r="D3" s="10" t="s">
        <v>4332</v>
      </c>
      <c r="E3" s="10"/>
      <c r="F3" s="10"/>
      <c r="G3" s="113"/>
      <c r="H3" s="113"/>
      <c r="I3" s="146"/>
      <c r="K3" s="112"/>
    </row>
    <row r="4" spans="1:11" s="8" customFormat="1" ht="60">
      <c r="A4" s="10">
        <v>10383550</v>
      </c>
      <c r="B4" s="10">
        <v>3</v>
      </c>
      <c r="C4" s="8" t="s">
        <v>3020</v>
      </c>
      <c r="D4" s="10" t="s">
        <v>4030</v>
      </c>
      <c r="E4" s="10"/>
      <c r="F4" s="10"/>
      <c r="G4" s="113"/>
      <c r="H4" s="113"/>
      <c r="I4" s="146"/>
      <c r="K4" s="112"/>
    </row>
    <row r="5" spans="1:11" s="8" customFormat="1" ht="120">
      <c r="A5" s="10">
        <v>10383550</v>
      </c>
      <c r="B5" s="10">
        <v>4</v>
      </c>
      <c r="C5" s="8" t="s">
        <v>3021</v>
      </c>
      <c r="D5" s="10" t="s">
        <v>4031</v>
      </c>
      <c r="E5" s="10"/>
      <c r="F5" s="10"/>
      <c r="G5" s="113"/>
      <c r="H5" s="113"/>
      <c r="I5" s="146"/>
      <c r="K5" s="112"/>
    </row>
    <row r="6" spans="1:11" s="8" customFormat="1" ht="75">
      <c r="A6" s="10">
        <v>10383550</v>
      </c>
      <c r="B6" s="10">
        <v>5</v>
      </c>
      <c r="C6" s="8" t="s">
        <v>3022</v>
      </c>
      <c r="D6" s="10" t="s">
        <v>4032</v>
      </c>
      <c r="E6" s="10"/>
      <c r="F6" s="10"/>
      <c r="G6" s="113"/>
      <c r="H6" s="113"/>
      <c r="I6" s="146"/>
      <c r="K6" s="112"/>
    </row>
    <row r="7" spans="1:11" s="8" customFormat="1" ht="90">
      <c r="A7" s="10">
        <v>10383550</v>
      </c>
      <c r="B7" s="10">
        <v>6</v>
      </c>
      <c r="C7" s="8" t="s">
        <v>3023</v>
      </c>
      <c r="D7" s="10" t="s">
        <v>4033</v>
      </c>
      <c r="E7" s="10"/>
      <c r="F7" s="10"/>
      <c r="G7" s="113"/>
      <c r="H7" s="113"/>
      <c r="I7" s="146"/>
      <c r="K7" s="112"/>
    </row>
    <row r="8" spans="1:11" s="8" customFormat="1" ht="90">
      <c r="A8" s="10">
        <v>10383550</v>
      </c>
      <c r="B8" s="10">
        <v>7</v>
      </c>
      <c r="C8" s="8" t="s">
        <v>3024</v>
      </c>
      <c r="D8" s="10" t="s">
        <v>4034</v>
      </c>
      <c r="E8" s="10"/>
      <c r="F8" s="10"/>
      <c r="G8" s="113"/>
      <c r="H8" s="113"/>
      <c r="I8" s="146"/>
      <c r="K8" s="112"/>
    </row>
    <row r="9" spans="1:11" s="8" customFormat="1" ht="75">
      <c r="A9" s="10">
        <v>10383550</v>
      </c>
      <c r="B9" s="10">
        <v>8</v>
      </c>
      <c r="C9" s="8" t="s">
        <v>3025</v>
      </c>
      <c r="D9" s="10" t="s">
        <v>4593</v>
      </c>
      <c r="E9" s="10"/>
      <c r="F9" s="10"/>
      <c r="G9" s="113"/>
      <c r="H9" s="113"/>
      <c r="I9" s="146"/>
      <c r="K9" s="112"/>
    </row>
    <row r="10" spans="1:11" s="8" customFormat="1" ht="45">
      <c r="A10" s="10">
        <v>10383550</v>
      </c>
      <c r="B10" s="10">
        <v>9</v>
      </c>
      <c r="C10" s="8" t="s">
        <v>3026</v>
      </c>
      <c r="D10" s="10" t="s">
        <v>4035</v>
      </c>
      <c r="E10" s="10"/>
      <c r="F10" s="10"/>
      <c r="G10" s="113"/>
      <c r="H10" s="113"/>
      <c r="I10" s="146"/>
      <c r="K10" s="112"/>
    </row>
    <row r="11" spans="1:11" s="8" customFormat="1" ht="45">
      <c r="A11" s="10">
        <v>10383550</v>
      </c>
      <c r="B11" s="10">
        <v>10</v>
      </c>
      <c r="C11" s="8" t="s">
        <v>3027</v>
      </c>
      <c r="D11" s="10" t="s">
        <v>4092</v>
      </c>
      <c r="E11" s="10"/>
      <c r="F11" s="10"/>
      <c r="G11" s="113"/>
      <c r="H11" s="113"/>
      <c r="I11" s="146"/>
      <c r="K11" s="112"/>
    </row>
    <row r="12" spans="1:11" s="8" customFormat="1" ht="60">
      <c r="A12" s="10">
        <v>10383550</v>
      </c>
      <c r="B12" s="10">
        <v>11</v>
      </c>
      <c r="C12" s="8" t="s">
        <v>3028</v>
      </c>
      <c r="D12" s="10" t="s">
        <v>4036</v>
      </c>
      <c r="E12" s="10"/>
      <c r="F12" s="10"/>
      <c r="G12" s="113"/>
      <c r="H12" s="113"/>
      <c r="I12" s="146"/>
      <c r="K12" s="112"/>
    </row>
    <row r="13" spans="1:11" s="8" customFormat="1" ht="45">
      <c r="A13" s="10">
        <v>10383550</v>
      </c>
      <c r="B13" s="10">
        <v>12</v>
      </c>
      <c r="C13" s="8" t="s">
        <v>3029</v>
      </c>
      <c r="D13" s="10" t="s">
        <v>4097</v>
      </c>
      <c r="E13" s="10"/>
      <c r="F13" s="10"/>
      <c r="G13" s="113"/>
      <c r="H13" s="113"/>
      <c r="I13" s="146"/>
      <c r="K13" s="112"/>
    </row>
    <row r="14" spans="1:11" s="8" customFormat="1" ht="45">
      <c r="A14" s="10">
        <v>10383550</v>
      </c>
      <c r="B14" s="10">
        <v>13</v>
      </c>
      <c r="C14" s="8" t="s">
        <v>3030</v>
      </c>
      <c r="D14" s="10" t="s">
        <v>4197</v>
      </c>
      <c r="E14" s="10"/>
      <c r="F14" s="10"/>
      <c r="G14" s="113"/>
      <c r="H14" s="113"/>
      <c r="I14" s="146"/>
      <c r="K14" s="112"/>
    </row>
    <row r="15" spans="1:11" s="8" customFormat="1" ht="45">
      <c r="A15" s="10">
        <v>10383550</v>
      </c>
      <c r="B15" s="10">
        <v>14</v>
      </c>
      <c r="C15" s="8" t="s">
        <v>3031</v>
      </c>
      <c r="D15" s="10" t="s">
        <v>4037</v>
      </c>
      <c r="E15" s="10"/>
      <c r="F15" s="10"/>
      <c r="G15" s="113"/>
      <c r="H15" s="113"/>
      <c r="I15" s="146"/>
      <c r="K15" s="112"/>
    </row>
    <row r="16" spans="1:11" s="8" customFormat="1" ht="90">
      <c r="A16" s="10">
        <v>10383550</v>
      </c>
      <c r="B16" s="10">
        <v>15</v>
      </c>
      <c r="C16" s="8" t="s">
        <v>3032</v>
      </c>
      <c r="D16" s="10" t="s">
        <v>4038</v>
      </c>
      <c r="E16" s="10"/>
      <c r="G16" s="113"/>
      <c r="H16" s="113"/>
      <c r="I16" s="146"/>
      <c r="K16" s="112"/>
    </row>
    <row r="17" spans="1:11" s="8" customFormat="1" ht="75">
      <c r="A17" s="10">
        <v>10383550</v>
      </c>
      <c r="B17" s="8">
        <v>16</v>
      </c>
      <c r="C17" s="8" t="s">
        <v>3033</v>
      </c>
      <c r="D17" s="10" t="s">
        <v>4097</v>
      </c>
      <c r="E17" s="10"/>
      <c r="G17" s="113"/>
      <c r="H17" s="113"/>
      <c r="I17" s="146"/>
      <c r="K17" s="112"/>
    </row>
    <row r="18" spans="1:11" s="8" customFormat="1" ht="60">
      <c r="A18" s="10">
        <v>11210404</v>
      </c>
      <c r="B18" s="10">
        <v>1</v>
      </c>
      <c r="C18" s="8" t="s">
        <v>3034</v>
      </c>
      <c r="D18" s="10" t="s">
        <v>4097</v>
      </c>
      <c r="E18" s="10"/>
      <c r="F18" s="10"/>
      <c r="G18" s="113"/>
      <c r="H18" s="113"/>
      <c r="I18" s="146"/>
      <c r="K18" s="112"/>
    </row>
    <row r="19" spans="1:11" s="8" customFormat="1" ht="75">
      <c r="A19" s="10">
        <v>11210404</v>
      </c>
      <c r="B19" s="10">
        <v>2</v>
      </c>
      <c r="C19" s="8" t="s">
        <v>3035</v>
      </c>
      <c r="D19" s="10" t="s">
        <v>4340</v>
      </c>
      <c r="E19" s="10"/>
      <c r="F19" s="10"/>
      <c r="G19" s="113"/>
      <c r="H19" s="113"/>
      <c r="I19" s="146"/>
      <c r="K19" s="112"/>
    </row>
    <row r="20" spans="1:11" s="8" customFormat="1">
      <c r="A20" s="10">
        <v>11210404</v>
      </c>
      <c r="B20" s="10">
        <v>3</v>
      </c>
      <c r="C20" s="8" t="s">
        <v>3036</v>
      </c>
      <c r="D20" s="10" t="s">
        <v>4030</v>
      </c>
      <c r="E20" s="10"/>
      <c r="F20" s="10"/>
      <c r="G20" s="113"/>
      <c r="H20" s="113"/>
      <c r="I20" s="146"/>
      <c r="K20" s="112"/>
    </row>
    <row r="21" spans="1:11" s="8" customFormat="1" ht="105">
      <c r="A21" s="10">
        <v>11210404</v>
      </c>
      <c r="B21" s="10">
        <v>4</v>
      </c>
      <c r="C21" s="8" t="s">
        <v>3037</v>
      </c>
      <c r="D21" s="10">
        <v>11</v>
      </c>
      <c r="E21" s="10"/>
      <c r="F21" s="10"/>
      <c r="G21" s="113"/>
      <c r="H21" s="113"/>
      <c r="I21" s="146"/>
      <c r="K21" s="112"/>
    </row>
    <row r="22" spans="1:11" s="8" customFormat="1" ht="90">
      <c r="A22" s="10">
        <v>11210404</v>
      </c>
      <c r="B22" s="10">
        <v>5</v>
      </c>
      <c r="C22" s="8" t="s">
        <v>3038</v>
      </c>
      <c r="D22" s="10" t="s">
        <v>4032</v>
      </c>
      <c r="E22" s="10"/>
      <c r="F22" s="10"/>
      <c r="G22" s="113"/>
      <c r="H22" s="113"/>
      <c r="I22" s="146"/>
      <c r="K22" s="112"/>
    </row>
    <row r="23" spans="1:11" s="8" customFormat="1" ht="60">
      <c r="A23" s="10">
        <v>11210404</v>
      </c>
      <c r="B23" s="10">
        <v>6</v>
      </c>
      <c r="C23" s="8" t="s">
        <v>3039</v>
      </c>
      <c r="D23" s="10" t="s">
        <v>4598</v>
      </c>
      <c r="E23" s="10"/>
      <c r="F23" s="10"/>
      <c r="G23" s="113"/>
      <c r="H23" s="113"/>
      <c r="I23" s="146"/>
      <c r="K23" s="112"/>
    </row>
    <row r="24" spans="1:11" s="8" customFormat="1" ht="60">
      <c r="A24" s="10">
        <v>11210404</v>
      </c>
      <c r="B24" s="10">
        <v>7</v>
      </c>
      <c r="C24" s="8" t="s">
        <v>3040</v>
      </c>
      <c r="D24" s="10" t="s">
        <v>4681</v>
      </c>
      <c r="E24" s="10"/>
      <c r="F24" s="10"/>
      <c r="G24" s="113"/>
      <c r="H24" s="113"/>
      <c r="I24" s="146"/>
      <c r="K24" s="112"/>
    </row>
    <row r="25" spans="1:11" s="8" customFormat="1" ht="65.25" customHeight="1">
      <c r="A25" s="10">
        <v>11210404</v>
      </c>
      <c r="B25" s="10">
        <v>8</v>
      </c>
      <c r="C25" s="8" t="s">
        <v>3041</v>
      </c>
      <c r="D25" s="10" t="s">
        <v>4097</v>
      </c>
      <c r="E25" s="10" t="s">
        <v>3042</v>
      </c>
      <c r="F25" s="10" t="s">
        <v>4108</v>
      </c>
      <c r="G25" s="10" t="s">
        <v>3043</v>
      </c>
      <c r="H25" s="10" t="s">
        <v>4137</v>
      </c>
      <c r="I25" s="146"/>
      <c r="K25" s="112"/>
    </row>
    <row r="26" spans="1:11" s="8" customFormat="1" ht="45">
      <c r="A26" s="10">
        <v>11210404</v>
      </c>
      <c r="B26" s="10">
        <v>9</v>
      </c>
      <c r="C26" s="8" t="s">
        <v>3044</v>
      </c>
      <c r="D26" s="10" t="s">
        <v>4097</v>
      </c>
      <c r="E26" s="10"/>
      <c r="F26" s="10"/>
      <c r="G26" s="113"/>
      <c r="H26" s="113"/>
      <c r="I26" s="146"/>
      <c r="K26" s="112"/>
    </row>
    <row r="27" spans="1:11" s="8" customFormat="1" ht="75">
      <c r="A27" s="10">
        <v>11210404</v>
      </c>
      <c r="B27" s="10">
        <v>10</v>
      </c>
      <c r="C27" s="8" t="s">
        <v>3045</v>
      </c>
      <c r="D27" s="10" t="s">
        <v>4039</v>
      </c>
      <c r="E27" s="10"/>
      <c r="F27" s="10"/>
      <c r="G27" s="113"/>
      <c r="H27" s="113"/>
      <c r="I27" s="146"/>
      <c r="K27" s="112"/>
    </row>
    <row r="28" spans="1:11" s="8" customFormat="1" ht="30">
      <c r="A28" s="10">
        <v>11304902</v>
      </c>
      <c r="B28" s="10">
        <v>1</v>
      </c>
      <c r="C28" s="8" t="s">
        <v>3046</v>
      </c>
      <c r="D28" s="10" t="s">
        <v>4378</v>
      </c>
      <c r="E28" s="10"/>
      <c r="F28" s="10"/>
      <c r="G28" s="113"/>
      <c r="H28" s="113"/>
      <c r="I28" s="146"/>
      <c r="K28" s="112"/>
    </row>
    <row r="29" spans="1:11" s="8" customFormat="1" ht="105">
      <c r="A29" s="10">
        <v>11304902</v>
      </c>
      <c r="B29" s="10">
        <v>2</v>
      </c>
      <c r="C29" s="8" t="s">
        <v>3047</v>
      </c>
      <c r="D29" s="10" t="s">
        <v>4040</v>
      </c>
      <c r="E29" s="10"/>
      <c r="F29" s="10"/>
      <c r="G29" s="113"/>
      <c r="H29" s="113"/>
      <c r="I29" s="146"/>
      <c r="K29" s="112"/>
    </row>
    <row r="30" spans="1:11" s="8" customFormat="1" ht="60">
      <c r="A30" s="10">
        <v>11304902</v>
      </c>
      <c r="B30" s="10">
        <v>3</v>
      </c>
      <c r="C30" s="8" t="s">
        <v>3048</v>
      </c>
      <c r="D30" s="10" t="s">
        <v>4041</v>
      </c>
      <c r="E30" s="10"/>
      <c r="F30" s="10"/>
      <c r="G30" s="113"/>
      <c r="H30" s="113"/>
      <c r="I30" s="146"/>
      <c r="K30" s="112"/>
    </row>
    <row r="31" spans="1:11" s="8" customFormat="1" ht="75">
      <c r="A31" s="10">
        <v>11304902</v>
      </c>
      <c r="B31" s="10">
        <v>4</v>
      </c>
      <c r="C31" s="8" t="s">
        <v>3049</v>
      </c>
      <c r="D31" s="10" t="s">
        <v>4040</v>
      </c>
      <c r="E31" s="10"/>
      <c r="F31" s="10"/>
      <c r="G31" s="113"/>
      <c r="H31" s="113"/>
      <c r="I31" s="146"/>
      <c r="K31" s="112"/>
    </row>
    <row r="32" spans="1:11" s="8" customFormat="1" ht="30">
      <c r="A32" s="10">
        <v>11304902</v>
      </c>
      <c r="B32" s="10">
        <v>5</v>
      </c>
      <c r="C32" s="8" t="s">
        <v>3050</v>
      </c>
      <c r="D32" s="10" t="s">
        <v>4041</v>
      </c>
      <c r="E32" s="10"/>
      <c r="F32" s="10"/>
      <c r="G32" s="113"/>
      <c r="H32" s="113"/>
      <c r="I32" s="146"/>
      <c r="K32" s="112"/>
    </row>
    <row r="33" spans="1:11" s="8" customFormat="1" ht="75">
      <c r="A33" s="10">
        <v>11304902</v>
      </c>
      <c r="B33" s="10">
        <v>6</v>
      </c>
      <c r="C33" s="8" t="s">
        <v>3051</v>
      </c>
      <c r="D33" s="10" t="s">
        <v>4345</v>
      </c>
      <c r="E33" s="10"/>
      <c r="F33" s="10"/>
      <c r="G33" s="113"/>
      <c r="H33" s="113"/>
      <c r="I33" s="146"/>
      <c r="K33" s="112"/>
    </row>
    <row r="34" spans="1:11" s="8" customFormat="1" ht="150">
      <c r="A34" s="10">
        <v>11304902</v>
      </c>
      <c r="B34" s="10">
        <v>7</v>
      </c>
      <c r="C34" s="8" t="s">
        <v>3052</v>
      </c>
      <c r="D34" s="10" t="s">
        <v>4033</v>
      </c>
      <c r="E34" s="10"/>
      <c r="F34" s="10"/>
      <c r="G34" s="113"/>
      <c r="H34" s="113"/>
      <c r="I34" s="146"/>
      <c r="K34" s="112"/>
    </row>
    <row r="35" spans="1:11" s="8" customFormat="1" ht="45">
      <c r="A35" s="10">
        <v>11304902</v>
      </c>
      <c r="B35" s="10">
        <v>8</v>
      </c>
      <c r="C35" s="8" t="s">
        <v>3053</v>
      </c>
      <c r="D35" s="10" t="s">
        <v>4097</v>
      </c>
      <c r="E35" s="10"/>
      <c r="F35" s="10"/>
      <c r="G35" s="113"/>
      <c r="H35" s="113"/>
      <c r="I35" s="146"/>
      <c r="K35" s="112"/>
    </row>
    <row r="36" spans="1:11" s="8" customFormat="1" ht="60">
      <c r="A36" s="10">
        <v>11304902</v>
      </c>
      <c r="B36" s="10">
        <v>9</v>
      </c>
      <c r="C36" s="8" t="s">
        <v>3054</v>
      </c>
      <c r="D36" s="10" t="s">
        <v>4042</v>
      </c>
      <c r="E36" s="10"/>
      <c r="F36" s="10"/>
      <c r="G36" s="113"/>
      <c r="H36" s="113"/>
      <c r="I36" s="146"/>
      <c r="K36" s="112"/>
    </row>
    <row r="37" spans="1:11" s="8" customFormat="1" ht="45">
      <c r="A37" s="10">
        <v>11304902</v>
      </c>
      <c r="B37" s="10">
        <v>10</v>
      </c>
      <c r="C37" s="8" t="s">
        <v>3055</v>
      </c>
      <c r="D37" s="10" t="s">
        <v>4043</v>
      </c>
      <c r="E37" s="10" t="s">
        <v>3056</v>
      </c>
      <c r="F37" s="10" t="s">
        <v>4109</v>
      </c>
      <c r="G37" s="113"/>
      <c r="H37" s="113"/>
      <c r="I37" s="146"/>
      <c r="K37" s="112"/>
    </row>
    <row r="38" spans="1:11" s="8" customFormat="1" ht="45">
      <c r="A38" s="10">
        <v>11673747</v>
      </c>
      <c r="B38" s="10">
        <v>1</v>
      </c>
      <c r="C38" s="8" t="s">
        <v>3057</v>
      </c>
      <c r="D38" s="10" t="s">
        <v>4200</v>
      </c>
      <c r="E38" s="10"/>
      <c r="F38" s="10"/>
      <c r="G38" s="113"/>
      <c r="H38" s="113"/>
      <c r="I38" s="146"/>
      <c r="K38" s="112"/>
    </row>
    <row r="39" spans="1:11" s="8" customFormat="1" ht="120">
      <c r="A39" s="10">
        <v>11673747</v>
      </c>
      <c r="B39" s="10">
        <v>2</v>
      </c>
      <c r="C39" s="8" t="s">
        <v>3058</v>
      </c>
      <c r="D39" s="10" t="s">
        <v>4044</v>
      </c>
      <c r="E39" s="10"/>
      <c r="F39" s="10"/>
      <c r="G39" s="113"/>
      <c r="H39" s="113"/>
      <c r="I39" s="146"/>
      <c r="K39" s="112"/>
    </row>
    <row r="40" spans="1:11" s="8" customFormat="1" ht="45">
      <c r="A40" s="10">
        <v>11673747</v>
      </c>
      <c r="B40" s="10">
        <v>3</v>
      </c>
      <c r="C40" s="8" t="s">
        <v>3059</v>
      </c>
      <c r="D40" s="10" t="s">
        <v>4345</v>
      </c>
      <c r="E40" s="10"/>
      <c r="F40" s="10"/>
      <c r="G40" s="113"/>
      <c r="H40" s="113"/>
      <c r="I40" s="146"/>
      <c r="K40" s="112"/>
    </row>
    <row r="41" spans="1:11" s="8" customFormat="1" ht="60">
      <c r="A41" s="10">
        <v>11673747</v>
      </c>
      <c r="B41" s="10">
        <v>4</v>
      </c>
      <c r="C41" s="8" t="s">
        <v>3060</v>
      </c>
      <c r="D41" s="10" t="s">
        <v>4030</v>
      </c>
      <c r="E41" s="10"/>
      <c r="F41" s="10"/>
      <c r="G41" s="113"/>
      <c r="H41" s="113"/>
      <c r="I41" s="146"/>
      <c r="K41" s="112"/>
    </row>
    <row r="42" spans="1:11" s="8" customFormat="1" ht="165">
      <c r="A42" s="10">
        <v>11673747</v>
      </c>
      <c r="B42" s="10">
        <v>5</v>
      </c>
      <c r="C42" s="8" t="s">
        <v>3061</v>
      </c>
      <c r="D42" s="10" t="s">
        <v>4031</v>
      </c>
      <c r="E42" s="10"/>
      <c r="F42" s="10"/>
      <c r="G42" s="113"/>
      <c r="H42" s="113"/>
      <c r="I42" s="146"/>
      <c r="K42" s="112"/>
    </row>
    <row r="43" spans="1:11" s="8" customFormat="1" ht="45">
      <c r="A43" s="10">
        <v>11673747</v>
      </c>
      <c r="B43" s="10">
        <v>6</v>
      </c>
      <c r="C43" s="8" t="s">
        <v>3062</v>
      </c>
      <c r="D43" s="10" t="s">
        <v>4426</v>
      </c>
      <c r="E43" s="10"/>
      <c r="F43" s="10"/>
      <c r="G43" s="113"/>
      <c r="H43" s="113"/>
      <c r="I43" s="146"/>
      <c r="K43" s="112"/>
    </row>
    <row r="44" spans="1:11" s="8" customFormat="1" ht="75">
      <c r="A44" s="10">
        <v>11673747</v>
      </c>
      <c r="B44" s="10">
        <v>7</v>
      </c>
      <c r="C44" s="8" t="s">
        <v>3063</v>
      </c>
      <c r="D44" s="10" t="s">
        <v>4045</v>
      </c>
      <c r="E44" s="10" t="s">
        <v>3064</v>
      </c>
      <c r="F44" s="10" t="s">
        <v>4110</v>
      </c>
      <c r="G44" s="113"/>
      <c r="H44" s="113"/>
      <c r="I44" s="146"/>
      <c r="K44" s="112"/>
    </row>
    <row r="45" spans="1:11" s="8" customFormat="1" ht="135">
      <c r="A45" s="10">
        <v>11673747</v>
      </c>
      <c r="B45" s="10">
        <v>8</v>
      </c>
      <c r="C45" s="8" t="s">
        <v>3065</v>
      </c>
      <c r="D45" s="10" t="s">
        <v>4046</v>
      </c>
      <c r="E45" s="10"/>
      <c r="F45" s="10"/>
      <c r="G45" s="113"/>
      <c r="H45" s="113"/>
      <c r="I45" s="146"/>
      <c r="K45" s="112"/>
    </row>
    <row r="46" spans="1:11" s="8" customFormat="1" ht="60">
      <c r="A46" s="10">
        <v>11673747</v>
      </c>
      <c r="B46" s="10">
        <v>9</v>
      </c>
      <c r="C46" s="8" t="s">
        <v>3066</v>
      </c>
      <c r="D46" s="10" t="s">
        <v>4426</v>
      </c>
      <c r="E46" s="10"/>
      <c r="F46" s="10"/>
      <c r="G46" s="113"/>
      <c r="H46" s="113"/>
      <c r="I46" s="146"/>
      <c r="K46" s="112"/>
    </row>
    <row r="47" spans="1:11" s="8" customFormat="1" ht="75">
      <c r="A47" s="10">
        <v>11673747</v>
      </c>
      <c r="B47" s="10">
        <v>10</v>
      </c>
      <c r="C47" s="8" t="s">
        <v>3067</v>
      </c>
      <c r="D47" s="10" t="s">
        <v>4682</v>
      </c>
      <c r="E47" s="10"/>
      <c r="F47" s="10"/>
      <c r="G47" s="113"/>
      <c r="H47" s="113"/>
      <c r="I47" s="146"/>
      <c r="K47" s="112"/>
    </row>
    <row r="48" spans="1:11" s="8" customFormat="1" ht="45">
      <c r="A48" s="10">
        <v>11673747</v>
      </c>
      <c r="B48" s="10">
        <v>11</v>
      </c>
      <c r="C48" s="8" t="s">
        <v>3068</v>
      </c>
      <c r="D48" s="10" t="s">
        <v>4426</v>
      </c>
      <c r="E48" s="10"/>
      <c r="F48" s="10"/>
      <c r="G48" s="113"/>
      <c r="H48" s="113"/>
      <c r="I48" s="146"/>
      <c r="K48" s="112"/>
    </row>
    <row r="49" spans="1:11" s="8" customFormat="1" ht="75">
      <c r="A49" s="10">
        <v>11673747</v>
      </c>
      <c r="B49" s="10">
        <v>12</v>
      </c>
      <c r="C49" s="8" t="s">
        <v>3069</v>
      </c>
      <c r="D49" s="10" t="s">
        <v>4047</v>
      </c>
      <c r="E49" s="10"/>
      <c r="F49" s="10"/>
      <c r="G49" s="113"/>
      <c r="H49" s="113"/>
      <c r="I49" s="146"/>
      <c r="K49" s="112"/>
    </row>
    <row r="50" spans="1:11" s="8" customFormat="1" ht="90">
      <c r="A50" s="10">
        <v>11907488</v>
      </c>
      <c r="B50" s="10">
        <v>1</v>
      </c>
      <c r="C50" s="8" t="s">
        <v>3070</v>
      </c>
      <c r="D50" s="10" t="s">
        <v>4615</v>
      </c>
      <c r="E50" s="10"/>
      <c r="F50" s="10"/>
      <c r="G50" s="113"/>
      <c r="H50" s="113"/>
      <c r="I50" s="146"/>
      <c r="K50" s="112"/>
    </row>
    <row r="51" spans="1:11" s="8" customFormat="1" ht="60">
      <c r="A51" s="10">
        <v>11907488</v>
      </c>
      <c r="B51" s="10">
        <v>2</v>
      </c>
      <c r="C51" s="8" t="s">
        <v>3071</v>
      </c>
      <c r="D51" s="10" t="s">
        <v>4041</v>
      </c>
      <c r="E51" s="10"/>
      <c r="F51" s="10"/>
      <c r="G51" s="113"/>
      <c r="H51" s="113"/>
      <c r="I51" s="146"/>
      <c r="K51" s="112"/>
    </row>
    <row r="52" spans="1:11" s="8" customFormat="1" ht="30">
      <c r="A52" s="10">
        <v>11907488</v>
      </c>
      <c r="B52" s="10">
        <v>3</v>
      </c>
      <c r="C52" s="8" t="s">
        <v>3072</v>
      </c>
      <c r="D52" s="10" t="s">
        <v>4048</v>
      </c>
      <c r="E52" s="10"/>
      <c r="F52" s="10"/>
      <c r="G52" s="113"/>
      <c r="H52" s="113"/>
      <c r="I52" s="146"/>
      <c r="K52" s="112"/>
    </row>
    <row r="53" spans="1:11" s="8" customFormat="1" ht="150">
      <c r="A53" s="10">
        <v>11907488</v>
      </c>
      <c r="B53" s="10">
        <v>4</v>
      </c>
      <c r="C53" s="8" t="s">
        <v>3073</v>
      </c>
      <c r="D53" s="148" t="s">
        <v>4893</v>
      </c>
      <c r="E53" s="10" t="s">
        <v>3074</v>
      </c>
      <c r="F53" s="10" t="s">
        <v>4111</v>
      </c>
      <c r="G53" s="113"/>
      <c r="H53" s="113"/>
      <c r="I53" s="146"/>
      <c r="K53" s="112"/>
    </row>
    <row r="54" spans="1:11" s="8" customFormat="1" ht="90">
      <c r="A54" s="10">
        <v>11907488</v>
      </c>
      <c r="B54" s="10">
        <v>5</v>
      </c>
      <c r="C54" s="8" t="s">
        <v>3075</v>
      </c>
      <c r="D54" s="10" t="s">
        <v>4032</v>
      </c>
      <c r="E54" s="10"/>
      <c r="F54" s="10"/>
      <c r="G54" s="113"/>
      <c r="H54" s="113"/>
      <c r="I54" s="146"/>
      <c r="K54" s="112"/>
    </row>
    <row r="55" spans="1:11" s="8" customFormat="1" ht="90">
      <c r="A55" s="10">
        <v>11907488</v>
      </c>
      <c r="B55" s="10">
        <v>6</v>
      </c>
      <c r="C55" s="8" t="s">
        <v>3076</v>
      </c>
      <c r="D55" s="10" t="s">
        <v>4031</v>
      </c>
      <c r="E55" s="10"/>
      <c r="F55" s="10"/>
      <c r="G55" s="113"/>
      <c r="H55" s="113"/>
      <c r="I55" s="146"/>
      <c r="K55" s="112"/>
    </row>
    <row r="56" spans="1:11" s="8" customFormat="1" ht="60">
      <c r="A56" s="10">
        <v>11907488</v>
      </c>
      <c r="B56" s="10">
        <v>7</v>
      </c>
      <c r="C56" s="8" t="s">
        <v>3077</v>
      </c>
      <c r="D56" s="10" t="s">
        <v>4431</v>
      </c>
      <c r="E56" s="10"/>
      <c r="F56" s="10"/>
      <c r="G56" s="113"/>
      <c r="H56" s="113"/>
      <c r="I56" s="146"/>
      <c r="K56" s="112"/>
    </row>
    <row r="57" spans="1:11" s="8" customFormat="1" ht="60">
      <c r="A57" s="10">
        <v>11907488</v>
      </c>
      <c r="B57" s="10">
        <v>8</v>
      </c>
      <c r="C57" s="8" t="s">
        <v>3078</v>
      </c>
      <c r="D57" s="10" t="s">
        <v>4049</v>
      </c>
      <c r="E57" s="10"/>
      <c r="F57" s="10"/>
      <c r="G57" s="113"/>
      <c r="H57" s="113"/>
      <c r="I57" s="146"/>
      <c r="K57" s="112"/>
    </row>
    <row r="58" spans="1:11" s="8" customFormat="1" ht="75">
      <c r="A58" s="10">
        <v>11907488</v>
      </c>
      <c r="B58" s="10">
        <v>9</v>
      </c>
      <c r="C58" s="8" t="s">
        <v>3079</v>
      </c>
      <c r="D58" s="10" t="s">
        <v>4582</v>
      </c>
      <c r="E58" s="10"/>
      <c r="F58" s="10"/>
      <c r="G58" s="113"/>
      <c r="H58" s="113"/>
      <c r="I58" s="146"/>
      <c r="K58" s="112"/>
    </row>
    <row r="59" spans="1:11" s="8" customFormat="1" ht="60">
      <c r="A59" s="10">
        <v>11907488</v>
      </c>
      <c r="B59" s="10">
        <v>10</v>
      </c>
      <c r="C59" s="8" t="s">
        <v>3080</v>
      </c>
      <c r="D59" s="10" t="s">
        <v>4179</v>
      </c>
      <c r="E59" s="10"/>
      <c r="F59" s="10"/>
      <c r="G59" s="113"/>
      <c r="H59" s="113"/>
      <c r="I59" s="146"/>
      <c r="K59" s="112"/>
    </row>
    <row r="60" spans="1:11" s="8" customFormat="1">
      <c r="A60" s="10">
        <v>11907488</v>
      </c>
      <c r="B60" s="10">
        <v>11</v>
      </c>
      <c r="C60" s="8" t="s">
        <v>3081</v>
      </c>
      <c r="D60" s="10" t="s">
        <v>4050</v>
      </c>
      <c r="E60" s="10" t="s">
        <v>3082</v>
      </c>
      <c r="F60" s="10" t="s">
        <v>4112</v>
      </c>
      <c r="G60" s="10" t="s">
        <v>3083</v>
      </c>
      <c r="H60" s="10" t="s">
        <v>4733</v>
      </c>
      <c r="I60" s="146"/>
      <c r="K60" s="112"/>
    </row>
    <row r="61" spans="1:11" s="8" customFormat="1" ht="75">
      <c r="A61" s="10">
        <v>11907488</v>
      </c>
      <c r="B61" s="10">
        <v>12</v>
      </c>
      <c r="C61" s="8" t="s">
        <v>3084</v>
      </c>
      <c r="D61" s="10" t="s">
        <v>4051</v>
      </c>
      <c r="E61" s="10" t="s">
        <v>3085</v>
      </c>
      <c r="F61" s="10" t="s">
        <v>4113</v>
      </c>
      <c r="G61" s="113"/>
      <c r="H61" s="113"/>
      <c r="I61" s="146"/>
      <c r="K61" s="112"/>
    </row>
    <row r="62" spans="1:11" s="8" customFormat="1" ht="90">
      <c r="A62" s="10">
        <v>11907488</v>
      </c>
      <c r="B62" s="10">
        <v>13</v>
      </c>
      <c r="C62" s="8" t="s">
        <v>3086</v>
      </c>
      <c r="D62" s="10" t="s">
        <v>4052</v>
      </c>
      <c r="E62" s="10" t="s">
        <v>3087</v>
      </c>
      <c r="F62" s="10" t="s">
        <v>4114</v>
      </c>
      <c r="G62" s="113"/>
      <c r="H62" s="113"/>
      <c r="I62" s="146"/>
      <c r="K62" s="112"/>
    </row>
    <row r="63" spans="1:11" s="8" customFormat="1" ht="120">
      <c r="A63" s="10">
        <v>11907488</v>
      </c>
      <c r="B63" s="10">
        <v>14</v>
      </c>
      <c r="C63" s="8" t="s">
        <v>3088</v>
      </c>
      <c r="D63" s="10" t="s">
        <v>4046</v>
      </c>
      <c r="E63" s="10"/>
      <c r="F63" s="10"/>
      <c r="G63" s="113"/>
      <c r="H63" s="113"/>
      <c r="I63" s="146"/>
      <c r="K63" s="112"/>
    </row>
    <row r="64" spans="1:11" s="8" customFormat="1" ht="60">
      <c r="A64" s="10">
        <v>11907488</v>
      </c>
      <c r="B64" s="10">
        <v>15</v>
      </c>
      <c r="C64" s="8" t="s">
        <v>3089</v>
      </c>
      <c r="D64" s="10" t="s">
        <v>4683</v>
      </c>
      <c r="E64" s="10"/>
      <c r="F64" s="10"/>
      <c r="G64" s="113"/>
      <c r="H64" s="113"/>
      <c r="I64" s="146"/>
      <c r="K64" s="112"/>
    </row>
    <row r="65" spans="1:11" s="8" customFormat="1" ht="60">
      <c r="A65" s="10">
        <v>11907488</v>
      </c>
      <c r="B65" s="10">
        <v>16</v>
      </c>
      <c r="C65" s="8" t="s">
        <v>3090</v>
      </c>
      <c r="D65" s="10" t="s">
        <v>4552</v>
      </c>
      <c r="E65" s="10"/>
      <c r="F65" s="10"/>
      <c r="G65" s="113"/>
      <c r="H65" s="113"/>
      <c r="I65" s="146"/>
      <c r="K65" s="112"/>
    </row>
    <row r="66" spans="1:11" s="8" customFormat="1" ht="60">
      <c r="A66" s="10">
        <v>11907488</v>
      </c>
      <c r="B66" s="10">
        <v>17</v>
      </c>
      <c r="C66" s="8" t="s">
        <v>3091</v>
      </c>
      <c r="D66" s="10" t="s">
        <v>4684</v>
      </c>
      <c r="E66" s="10"/>
      <c r="F66" s="10"/>
      <c r="G66" s="113"/>
      <c r="H66" s="113"/>
      <c r="I66" s="146"/>
      <c r="K66" s="112"/>
    </row>
    <row r="67" spans="1:11" s="8" customFormat="1" ht="30">
      <c r="A67" s="10">
        <v>11907488</v>
      </c>
      <c r="B67" s="10">
        <v>18</v>
      </c>
      <c r="C67" s="8" t="s">
        <v>3092</v>
      </c>
      <c r="D67" s="10" t="s">
        <v>4265</v>
      </c>
      <c r="E67" s="10"/>
      <c r="F67" s="10"/>
      <c r="G67" s="113"/>
      <c r="H67" s="113"/>
      <c r="I67" s="146"/>
      <c r="K67" s="112"/>
    </row>
    <row r="68" spans="1:11" s="8" customFormat="1" ht="90">
      <c r="A68" s="10">
        <v>11907488</v>
      </c>
      <c r="B68" s="10">
        <v>19</v>
      </c>
      <c r="C68" s="8" t="s">
        <v>3093</v>
      </c>
      <c r="D68" s="10" t="s">
        <v>4615</v>
      </c>
      <c r="E68" s="10"/>
      <c r="F68" s="10"/>
      <c r="G68" s="113"/>
      <c r="H68" s="113"/>
      <c r="I68" s="146"/>
      <c r="K68" s="112"/>
    </row>
    <row r="69" spans="1:11" s="8" customFormat="1" ht="75">
      <c r="A69" s="10">
        <v>11907488</v>
      </c>
      <c r="B69" s="10">
        <v>20</v>
      </c>
      <c r="C69" s="8" t="s">
        <v>3094</v>
      </c>
      <c r="D69" s="10" t="s">
        <v>4053</v>
      </c>
      <c r="E69" s="10"/>
      <c r="F69" s="10"/>
      <c r="G69" s="113"/>
      <c r="H69" s="113"/>
      <c r="I69" s="146"/>
      <c r="K69" s="112"/>
    </row>
    <row r="70" spans="1:11" s="8" customFormat="1" ht="60">
      <c r="A70" s="10">
        <v>14655198</v>
      </c>
      <c r="B70" s="10">
        <v>1</v>
      </c>
      <c r="C70" s="8" t="s">
        <v>3095</v>
      </c>
      <c r="D70" s="10" t="s">
        <v>4167</v>
      </c>
      <c r="E70" s="10"/>
      <c r="F70" s="10"/>
      <c r="G70" s="113"/>
      <c r="H70" s="113"/>
      <c r="I70" s="146"/>
      <c r="K70" s="112"/>
    </row>
    <row r="71" spans="1:11" s="8" customFormat="1" ht="60">
      <c r="A71" s="10">
        <v>14655198</v>
      </c>
      <c r="B71" s="10">
        <v>2</v>
      </c>
      <c r="C71" s="8" t="s">
        <v>3096</v>
      </c>
      <c r="D71" s="10" t="s">
        <v>4054</v>
      </c>
      <c r="E71" s="10"/>
      <c r="F71" s="10"/>
      <c r="G71" s="113"/>
      <c r="H71" s="113"/>
      <c r="I71" s="146"/>
      <c r="K71" s="112"/>
    </row>
    <row r="72" spans="1:11" s="8" customFormat="1" ht="45">
      <c r="A72" s="10">
        <v>14655198</v>
      </c>
      <c r="B72" s="10">
        <v>3</v>
      </c>
      <c r="C72" s="8" t="s">
        <v>3097</v>
      </c>
      <c r="D72" s="10" t="s">
        <v>4055</v>
      </c>
      <c r="E72" s="10" t="s">
        <v>3098</v>
      </c>
      <c r="F72" s="10" t="s">
        <v>4115</v>
      </c>
      <c r="G72" s="113"/>
      <c r="H72" s="113"/>
      <c r="I72" s="146"/>
      <c r="K72" s="112"/>
    </row>
    <row r="73" spans="1:11" s="8" customFormat="1" ht="105">
      <c r="A73" s="10">
        <v>14655198</v>
      </c>
      <c r="B73" s="10">
        <v>4</v>
      </c>
      <c r="C73" s="8" t="s">
        <v>3099</v>
      </c>
      <c r="D73" s="148" t="s">
        <v>4713</v>
      </c>
      <c r="E73" s="10"/>
      <c r="F73" s="10"/>
      <c r="G73" s="113"/>
      <c r="H73" s="113"/>
      <c r="I73" s="146"/>
      <c r="K73" s="112"/>
    </row>
    <row r="74" spans="1:11" s="8" customFormat="1" ht="150">
      <c r="A74" s="10">
        <v>14655198</v>
      </c>
      <c r="B74" s="10">
        <v>5</v>
      </c>
      <c r="C74" s="8" t="s">
        <v>3100</v>
      </c>
      <c r="D74" s="10" t="s">
        <v>4032</v>
      </c>
      <c r="E74" s="10"/>
      <c r="F74" s="10"/>
      <c r="G74" s="113"/>
      <c r="H74" s="113"/>
      <c r="I74" s="146"/>
      <c r="K74" s="112"/>
    </row>
    <row r="75" spans="1:11" s="8" customFormat="1" ht="75">
      <c r="A75" s="10">
        <v>14655198</v>
      </c>
      <c r="B75" s="10">
        <v>6</v>
      </c>
      <c r="C75" s="8" t="s">
        <v>3101</v>
      </c>
      <c r="D75" s="10" t="s">
        <v>4582</v>
      </c>
      <c r="E75" s="10"/>
      <c r="F75" s="10"/>
      <c r="G75" s="113"/>
      <c r="H75" s="113"/>
      <c r="I75" s="146"/>
      <c r="K75" s="112"/>
    </row>
    <row r="76" spans="1:11" s="8" customFormat="1" ht="135">
      <c r="A76" s="10">
        <v>14655198</v>
      </c>
      <c r="B76" s="10">
        <v>7</v>
      </c>
      <c r="C76" s="8" t="s">
        <v>3102</v>
      </c>
      <c r="D76" s="10" t="s">
        <v>4443</v>
      </c>
      <c r="E76" s="10"/>
      <c r="F76" s="10"/>
      <c r="G76" s="113"/>
      <c r="H76" s="113"/>
      <c r="I76" s="146"/>
      <c r="K76" s="112"/>
    </row>
    <row r="77" spans="1:11" s="8" customFormat="1" ht="60">
      <c r="A77" s="10">
        <v>14655198</v>
      </c>
      <c r="B77" s="10">
        <v>8</v>
      </c>
      <c r="C77" s="8" t="s">
        <v>3103</v>
      </c>
      <c r="D77" s="10" t="s">
        <v>4582</v>
      </c>
      <c r="E77" s="10"/>
      <c r="G77" s="113"/>
      <c r="H77" s="113"/>
      <c r="I77" s="146"/>
      <c r="K77" s="112"/>
    </row>
    <row r="78" spans="1:11" s="8" customFormat="1" ht="90">
      <c r="A78" s="10">
        <v>14655198</v>
      </c>
      <c r="B78" s="8">
        <v>9</v>
      </c>
      <c r="C78" s="8" t="s">
        <v>3104</v>
      </c>
      <c r="D78" s="10" t="s">
        <v>4197</v>
      </c>
      <c r="E78" s="10" t="s">
        <v>3105</v>
      </c>
      <c r="F78" s="10" t="s">
        <v>4522</v>
      </c>
      <c r="G78" s="113"/>
      <c r="H78" s="113"/>
      <c r="I78" s="146"/>
      <c r="K78" s="112"/>
    </row>
    <row r="79" spans="1:11" s="8" customFormat="1" ht="75">
      <c r="A79" s="10">
        <v>14655198</v>
      </c>
      <c r="B79" s="10">
        <v>10</v>
      </c>
      <c r="C79" s="8" t="s">
        <v>3106</v>
      </c>
      <c r="D79" s="10" t="s">
        <v>4056</v>
      </c>
      <c r="E79" s="10"/>
      <c r="F79" s="10"/>
      <c r="G79" s="113"/>
      <c r="H79" s="113"/>
      <c r="I79" s="146"/>
      <c r="K79" s="112"/>
    </row>
    <row r="80" spans="1:11" s="8" customFormat="1" ht="75">
      <c r="A80" s="10">
        <v>14655198</v>
      </c>
      <c r="B80" s="10">
        <v>11</v>
      </c>
      <c r="C80" s="8" t="s">
        <v>3107</v>
      </c>
      <c r="D80" s="10" t="s">
        <v>4197</v>
      </c>
      <c r="E80" s="10"/>
      <c r="F80" s="10"/>
      <c r="G80" s="113"/>
      <c r="H80" s="113"/>
      <c r="I80" s="146"/>
      <c r="K80" s="112"/>
    </row>
    <row r="81" spans="1:11" s="8" customFormat="1" ht="45">
      <c r="A81" s="10">
        <v>14655198</v>
      </c>
      <c r="B81" s="10">
        <v>12</v>
      </c>
      <c r="C81" s="8" t="s">
        <v>3108</v>
      </c>
      <c r="D81" s="10" t="s">
        <v>4057</v>
      </c>
      <c r="E81" s="10" t="s">
        <v>3109</v>
      </c>
      <c r="F81" s="10" t="s">
        <v>4116</v>
      </c>
      <c r="G81" s="113"/>
      <c r="H81" s="113"/>
      <c r="I81" s="146"/>
      <c r="K81" s="112"/>
    </row>
    <row r="82" spans="1:11" s="8" customFormat="1" ht="45">
      <c r="A82" s="10">
        <v>1482143</v>
      </c>
      <c r="B82" s="10">
        <v>1</v>
      </c>
      <c r="C82" s="8" t="s">
        <v>3110</v>
      </c>
      <c r="D82" s="10" t="s">
        <v>4167</v>
      </c>
      <c r="E82" s="10"/>
      <c r="F82" s="10"/>
      <c r="G82" s="113"/>
      <c r="H82" s="113"/>
      <c r="I82" s="146"/>
      <c r="K82" s="112"/>
    </row>
    <row r="83" spans="1:11" s="8" customFormat="1" ht="60">
      <c r="A83" s="10">
        <v>1482143</v>
      </c>
      <c r="B83" s="10">
        <v>2</v>
      </c>
      <c r="C83" s="8" t="s">
        <v>3111</v>
      </c>
      <c r="D83" s="10" t="s">
        <v>4332</v>
      </c>
      <c r="E83" s="10"/>
      <c r="F83" s="10"/>
      <c r="G83" s="113"/>
      <c r="H83" s="113"/>
      <c r="I83" s="146"/>
      <c r="K83" s="112"/>
    </row>
    <row r="84" spans="1:11" s="8" customFormat="1" ht="180">
      <c r="A84" s="10">
        <v>1482143</v>
      </c>
      <c r="B84" s="10">
        <v>3</v>
      </c>
      <c r="C84" s="8" t="s">
        <v>3112</v>
      </c>
      <c r="D84" s="10" t="s">
        <v>4032</v>
      </c>
      <c r="E84" s="10"/>
      <c r="F84" s="10"/>
      <c r="G84" s="113"/>
      <c r="H84" s="113"/>
      <c r="I84" s="146"/>
      <c r="K84" s="112"/>
    </row>
    <row r="85" spans="1:11" s="8" customFormat="1" ht="75">
      <c r="A85" s="10">
        <v>1482143</v>
      </c>
      <c r="B85" s="10">
        <v>4</v>
      </c>
      <c r="C85" s="8" t="s">
        <v>3113</v>
      </c>
      <c r="D85" s="10" t="s">
        <v>4034</v>
      </c>
      <c r="E85" s="10"/>
      <c r="F85" s="10"/>
      <c r="G85" s="113"/>
      <c r="H85" s="113"/>
      <c r="I85" s="146"/>
      <c r="K85" s="112"/>
    </row>
    <row r="86" spans="1:11" s="8" customFormat="1" ht="60">
      <c r="A86" s="10">
        <v>1482143</v>
      </c>
      <c r="B86" s="10">
        <v>5</v>
      </c>
      <c r="C86" s="8" t="s">
        <v>3114</v>
      </c>
      <c r="D86" s="10" t="s">
        <v>4681</v>
      </c>
      <c r="E86" s="10"/>
      <c r="F86" s="10"/>
      <c r="G86" s="113"/>
      <c r="H86" s="113"/>
      <c r="I86" s="146"/>
      <c r="K86" s="112"/>
    </row>
    <row r="87" spans="1:11" s="8" customFormat="1" ht="90">
      <c r="A87" s="10">
        <v>1482143</v>
      </c>
      <c r="B87" s="10">
        <v>6</v>
      </c>
      <c r="C87" s="8" t="s">
        <v>3115</v>
      </c>
      <c r="D87" s="10" t="s">
        <v>4197</v>
      </c>
      <c r="E87" s="10" t="s">
        <v>3116</v>
      </c>
      <c r="F87" s="10" t="s">
        <v>4716</v>
      </c>
      <c r="G87" s="10" t="s">
        <v>3117</v>
      </c>
      <c r="H87" s="10" t="s">
        <v>4734</v>
      </c>
      <c r="I87" s="146"/>
      <c r="K87" s="112"/>
    </row>
    <row r="88" spans="1:11" s="8" customFormat="1" ht="90">
      <c r="A88" s="10">
        <v>1482143</v>
      </c>
      <c r="B88" s="10">
        <v>7</v>
      </c>
      <c r="C88" s="8" t="s">
        <v>3118</v>
      </c>
      <c r="D88" s="10" t="s">
        <v>4042</v>
      </c>
      <c r="E88" s="10"/>
      <c r="F88" s="10"/>
      <c r="G88" s="113"/>
      <c r="H88" s="113"/>
      <c r="I88" s="146"/>
      <c r="K88" s="112"/>
    </row>
    <row r="89" spans="1:11" s="8" customFormat="1" ht="75">
      <c r="A89" s="10">
        <v>1482143</v>
      </c>
      <c r="B89" s="10">
        <v>8</v>
      </c>
      <c r="C89" s="8" t="s">
        <v>3119</v>
      </c>
      <c r="D89" s="10" t="s">
        <v>4052</v>
      </c>
      <c r="E89" s="10"/>
      <c r="F89" s="10"/>
      <c r="G89" s="113"/>
      <c r="H89" s="113"/>
      <c r="I89" s="146"/>
      <c r="K89" s="112"/>
    </row>
    <row r="90" spans="1:11" s="8" customFormat="1" ht="45">
      <c r="A90" s="10">
        <v>15102876</v>
      </c>
      <c r="B90" s="10">
        <v>1</v>
      </c>
      <c r="C90" s="8" t="s">
        <v>3120</v>
      </c>
      <c r="D90" s="10" t="s">
        <v>4097</v>
      </c>
      <c r="E90" s="10"/>
      <c r="F90" s="10"/>
      <c r="G90" s="113"/>
      <c r="H90" s="113"/>
      <c r="I90" s="146"/>
      <c r="K90" s="112"/>
    </row>
    <row r="91" spans="1:11" s="8" customFormat="1" ht="135">
      <c r="A91" s="10">
        <v>15102876</v>
      </c>
      <c r="B91" s="10">
        <v>2</v>
      </c>
      <c r="C91" s="8" t="s">
        <v>3121</v>
      </c>
      <c r="D91" s="10" t="s">
        <v>4058</v>
      </c>
      <c r="E91" s="10"/>
      <c r="F91" s="10"/>
      <c r="G91" s="113"/>
      <c r="H91" s="113"/>
      <c r="I91" s="146"/>
      <c r="K91" s="112"/>
    </row>
    <row r="92" spans="1:11" s="8" customFormat="1" ht="135">
      <c r="A92" s="10">
        <v>15102876</v>
      </c>
      <c r="B92" s="10">
        <v>3</v>
      </c>
      <c r="C92" s="8" t="s">
        <v>3122</v>
      </c>
      <c r="D92" s="10" t="s">
        <v>4612</v>
      </c>
      <c r="E92" s="10"/>
      <c r="F92" s="10"/>
      <c r="G92" s="113"/>
      <c r="H92" s="113"/>
      <c r="I92" s="146"/>
      <c r="K92" s="112"/>
    </row>
    <row r="93" spans="1:11" s="8" customFormat="1" ht="105">
      <c r="A93" s="10">
        <v>15102876</v>
      </c>
      <c r="B93" s="10">
        <v>4</v>
      </c>
      <c r="C93" s="8" t="s">
        <v>3123</v>
      </c>
      <c r="D93" s="10" t="s">
        <v>4032</v>
      </c>
      <c r="E93" s="10"/>
      <c r="F93" s="10"/>
      <c r="G93" s="113"/>
      <c r="H93" s="113"/>
      <c r="I93" s="146"/>
      <c r="K93" s="112"/>
    </row>
    <row r="94" spans="1:11" s="8" customFormat="1" ht="45">
      <c r="A94" s="10">
        <v>15102876</v>
      </c>
      <c r="B94" s="10">
        <v>5</v>
      </c>
      <c r="C94" s="8" t="s">
        <v>3124</v>
      </c>
      <c r="D94" s="10" t="s">
        <v>4431</v>
      </c>
      <c r="E94" s="10"/>
      <c r="F94" s="10"/>
      <c r="G94" s="113"/>
      <c r="H94" s="113"/>
      <c r="I94" s="146"/>
      <c r="K94" s="112"/>
    </row>
    <row r="95" spans="1:11" s="8" customFormat="1" ht="105">
      <c r="A95" s="10">
        <v>15102876</v>
      </c>
      <c r="B95" s="10">
        <v>6</v>
      </c>
      <c r="C95" s="8" t="s">
        <v>3125</v>
      </c>
      <c r="D95" s="10" t="s">
        <v>4642</v>
      </c>
      <c r="E95" s="10"/>
      <c r="F95" s="10"/>
      <c r="G95" s="113"/>
      <c r="H95" s="113"/>
      <c r="I95" s="146"/>
      <c r="K95" s="112"/>
    </row>
    <row r="96" spans="1:11" s="8" customFormat="1" ht="90">
      <c r="A96" s="10">
        <v>15102876</v>
      </c>
      <c r="B96" s="10">
        <v>7</v>
      </c>
      <c r="C96" s="8" t="s">
        <v>3126</v>
      </c>
      <c r="D96" s="10" t="s">
        <v>4030</v>
      </c>
      <c r="E96" s="10"/>
      <c r="F96" s="10"/>
      <c r="G96" s="113"/>
      <c r="H96" s="113"/>
      <c r="I96" s="146"/>
      <c r="K96" s="112"/>
    </row>
    <row r="97" spans="1:11" s="8" customFormat="1" ht="45">
      <c r="A97" s="10">
        <v>15102876</v>
      </c>
      <c r="B97" s="10">
        <v>8</v>
      </c>
      <c r="C97" s="8" t="s">
        <v>3127</v>
      </c>
      <c r="D97" s="10" t="s">
        <v>4097</v>
      </c>
      <c r="E97" s="10"/>
      <c r="F97" s="10"/>
      <c r="G97" s="113"/>
      <c r="H97" s="113"/>
      <c r="I97" s="146"/>
      <c r="K97" s="112"/>
    </row>
    <row r="98" spans="1:11" s="8" customFormat="1" ht="120">
      <c r="A98" s="10">
        <v>15102876</v>
      </c>
      <c r="B98" s="10">
        <v>9</v>
      </c>
      <c r="C98" s="8" t="s">
        <v>3128</v>
      </c>
      <c r="D98" s="10" t="s">
        <v>4102</v>
      </c>
      <c r="E98" s="10"/>
      <c r="F98" s="10"/>
      <c r="G98" s="113"/>
      <c r="H98" s="113"/>
      <c r="I98" s="146"/>
      <c r="K98" s="112"/>
    </row>
    <row r="99" spans="1:11" s="8" customFormat="1" ht="60">
      <c r="A99" s="10">
        <v>15102876</v>
      </c>
      <c r="B99" s="10">
        <v>10</v>
      </c>
      <c r="C99" s="8" t="s">
        <v>3129</v>
      </c>
      <c r="D99" s="10" t="s">
        <v>4097</v>
      </c>
      <c r="E99" s="10"/>
      <c r="F99" s="10"/>
      <c r="G99" s="113"/>
      <c r="H99" s="113"/>
      <c r="I99" s="146"/>
      <c r="K99" s="112"/>
    </row>
    <row r="100" spans="1:11" s="8" customFormat="1" ht="75">
      <c r="A100" s="10">
        <v>15102876</v>
      </c>
      <c r="B100" s="10">
        <v>11</v>
      </c>
      <c r="C100" s="8" t="s">
        <v>3130</v>
      </c>
      <c r="D100" s="10" t="s">
        <v>4059</v>
      </c>
      <c r="E100" s="10" t="s">
        <v>3131</v>
      </c>
      <c r="F100" s="10" t="s">
        <v>4117</v>
      </c>
      <c r="G100" s="113"/>
      <c r="H100" s="113"/>
      <c r="I100" s="146"/>
      <c r="K100" s="112"/>
    </row>
    <row r="101" spans="1:11" s="8" customFormat="1" ht="75">
      <c r="A101" s="10">
        <v>15289793</v>
      </c>
      <c r="B101" s="10">
        <v>1</v>
      </c>
      <c r="C101" s="8" t="s">
        <v>3132</v>
      </c>
      <c r="D101" s="10" t="s">
        <v>4167</v>
      </c>
      <c r="E101" s="10"/>
      <c r="F101" s="10"/>
      <c r="G101" s="113"/>
      <c r="H101" s="113"/>
      <c r="I101" s="146"/>
      <c r="K101" s="112"/>
    </row>
    <row r="102" spans="1:11" s="8" customFormat="1" ht="45">
      <c r="A102" s="10">
        <v>15289793</v>
      </c>
      <c r="B102" s="10">
        <v>2</v>
      </c>
      <c r="C102" s="8" t="s">
        <v>3133</v>
      </c>
      <c r="D102" s="10" t="s">
        <v>4060</v>
      </c>
      <c r="E102" s="10"/>
      <c r="F102" s="10"/>
      <c r="G102" s="113"/>
      <c r="H102" s="113"/>
      <c r="I102" s="146"/>
      <c r="K102" s="112"/>
    </row>
    <row r="103" spans="1:11" s="8" customFormat="1" ht="105">
      <c r="A103" s="10">
        <v>15289793</v>
      </c>
      <c r="B103" s="10">
        <v>3</v>
      </c>
      <c r="C103" s="8" t="s">
        <v>3134</v>
      </c>
      <c r="D103" s="10" t="s">
        <v>4033</v>
      </c>
      <c r="E103" s="10"/>
      <c r="F103" s="10"/>
      <c r="G103" s="113"/>
      <c r="H103" s="113"/>
      <c r="I103" s="146"/>
      <c r="K103" s="112"/>
    </row>
    <row r="104" spans="1:11" s="8" customFormat="1" ht="75">
      <c r="A104" s="10">
        <v>15289793</v>
      </c>
      <c r="B104" s="10">
        <v>4</v>
      </c>
      <c r="C104" s="8" t="s">
        <v>3135</v>
      </c>
      <c r="D104" s="10" t="s">
        <v>4061</v>
      </c>
      <c r="E104" s="10"/>
      <c r="F104" s="10"/>
      <c r="G104" s="113"/>
      <c r="H104" s="113"/>
      <c r="I104" s="146"/>
      <c r="K104" s="112"/>
    </row>
    <row r="105" spans="1:11" s="8" customFormat="1" ht="45">
      <c r="A105" s="10">
        <v>15289793</v>
      </c>
      <c r="B105" s="10">
        <v>5</v>
      </c>
      <c r="C105" s="8" t="s">
        <v>3136</v>
      </c>
      <c r="D105" s="10" t="s">
        <v>4062</v>
      </c>
      <c r="E105" s="10"/>
      <c r="F105" s="10"/>
      <c r="G105" s="113"/>
      <c r="H105" s="113"/>
      <c r="I105" s="146"/>
      <c r="K105" s="112"/>
    </row>
    <row r="106" spans="1:11" s="8" customFormat="1" ht="60">
      <c r="A106" s="10">
        <v>15289793</v>
      </c>
      <c r="B106" s="10">
        <v>6</v>
      </c>
      <c r="C106" s="8" t="s">
        <v>3137</v>
      </c>
      <c r="D106" s="10" t="s">
        <v>4686</v>
      </c>
      <c r="E106" s="10"/>
      <c r="F106" s="10"/>
      <c r="G106" s="113"/>
      <c r="H106" s="113"/>
      <c r="I106" s="146"/>
      <c r="K106" s="112"/>
    </row>
    <row r="107" spans="1:11" s="8" customFormat="1" ht="75">
      <c r="A107" s="10">
        <v>15289793</v>
      </c>
      <c r="B107" s="10">
        <v>7</v>
      </c>
      <c r="C107" s="8" t="s">
        <v>3138</v>
      </c>
      <c r="D107" s="10" t="s">
        <v>4031</v>
      </c>
      <c r="E107" s="10"/>
      <c r="F107" s="10"/>
      <c r="G107" s="113"/>
      <c r="H107" s="113"/>
      <c r="I107" s="146"/>
      <c r="K107" s="112"/>
    </row>
    <row r="108" spans="1:11" s="8" customFormat="1" ht="135">
      <c r="A108" s="10">
        <v>15289793</v>
      </c>
      <c r="B108" s="10">
        <v>8</v>
      </c>
      <c r="C108" s="8" t="s">
        <v>3139</v>
      </c>
      <c r="D108" s="10" t="s">
        <v>4034</v>
      </c>
      <c r="E108" s="10"/>
      <c r="F108" s="10"/>
      <c r="G108" s="113"/>
      <c r="H108" s="113"/>
      <c r="I108" s="146"/>
      <c r="K108" s="112"/>
    </row>
    <row r="109" spans="1:11" s="8" customFormat="1" ht="75">
      <c r="A109" s="10">
        <v>15289793</v>
      </c>
      <c r="B109" s="10">
        <v>9</v>
      </c>
      <c r="C109" s="8" t="s">
        <v>3140</v>
      </c>
      <c r="D109" s="10" t="s">
        <v>4687</v>
      </c>
      <c r="E109" s="10"/>
      <c r="F109" s="10"/>
      <c r="G109" s="113"/>
      <c r="H109" s="113"/>
      <c r="I109" s="146"/>
      <c r="K109" s="112"/>
    </row>
    <row r="110" spans="1:11" s="8" customFormat="1" ht="105">
      <c r="A110" s="10">
        <v>15289793</v>
      </c>
      <c r="B110" s="10">
        <v>10</v>
      </c>
      <c r="C110" s="8" t="s">
        <v>3141</v>
      </c>
      <c r="D110" s="10" t="s">
        <v>4038</v>
      </c>
      <c r="E110" s="10"/>
      <c r="F110" s="10"/>
      <c r="G110" s="113"/>
      <c r="H110" s="113"/>
      <c r="I110" s="146"/>
      <c r="K110" s="112"/>
    </row>
    <row r="111" spans="1:11" s="8" customFormat="1" ht="45">
      <c r="A111" s="10">
        <v>15289793</v>
      </c>
      <c r="B111" s="10">
        <v>12</v>
      </c>
      <c r="C111" s="8" t="s">
        <v>3142</v>
      </c>
      <c r="D111" s="10" t="s">
        <v>4063</v>
      </c>
      <c r="E111" s="10"/>
      <c r="F111" s="10"/>
      <c r="G111" s="113"/>
      <c r="H111" s="113"/>
      <c r="I111" s="146"/>
      <c r="K111" s="112"/>
    </row>
    <row r="112" spans="1:11" s="8" customFormat="1" ht="75">
      <c r="A112" s="10">
        <v>15289793</v>
      </c>
      <c r="B112" s="10">
        <v>14</v>
      </c>
      <c r="C112" s="8" t="s">
        <v>3143</v>
      </c>
      <c r="D112" s="10" t="s">
        <v>4103</v>
      </c>
      <c r="E112" s="10"/>
      <c r="F112" s="10"/>
      <c r="G112" s="113"/>
      <c r="H112" s="113"/>
      <c r="I112" s="146"/>
      <c r="K112" s="112"/>
    </row>
    <row r="113" spans="1:11" s="8" customFormat="1" ht="60">
      <c r="A113" s="10">
        <v>15289793</v>
      </c>
      <c r="B113" s="10">
        <v>15</v>
      </c>
      <c r="C113" s="8" t="s">
        <v>3144</v>
      </c>
      <c r="D113" s="10" t="s">
        <v>4045</v>
      </c>
      <c r="E113" s="10"/>
      <c r="F113" s="10"/>
      <c r="G113" s="113"/>
      <c r="H113" s="113"/>
      <c r="I113" s="146"/>
      <c r="K113" s="112"/>
    </row>
    <row r="114" spans="1:11" s="8" customFormat="1" ht="45">
      <c r="A114" s="10">
        <v>15289793</v>
      </c>
      <c r="B114" s="10">
        <v>16</v>
      </c>
      <c r="C114" s="8" t="s">
        <v>3145</v>
      </c>
      <c r="D114" s="10" t="s">
        <v>4357</v>
      </c>
      <c r="E114" s="10"/>
      <c r="F114" s="10"/>
      <c r="G114" s="113"/>
      <c r="H114" s="113"/>
      <c r="I114" s="146"/>
      <c r="K114" s="112"/>
    </row>
    <row r="115" spans="1:11" s="8" customFormat="1" ht="165">
      <c r="A115" s="10">
        <v>15289793</v>
      </c>
      <c r="B115" s="10">
        <v>17</v>
      </c>
      <c r="C115" s="8" t="s">
        <v>3146</v>
      </c>
      <c r="D115" s="10" t="s">
        <v>4104</v>
      </c>
      <c r="E115" s="10"/>
      <c r="F115" s="10"/>
      <c r="G115" s="113"/>
      <c r="H115" s="113"/>
      <c r="I115" s="146"/>
      <c r="K115" s="112"/>
    </row>
    <row r="116" spans="1:11" s="8" customFormat="1" ht="75">
      <c r="A116" s="10">
        <v>15289793</v>
      </c>
      <c r="B116" s="10">
        <v>18</v>
      </c>
      <c r="C116" s="8" t="s">
        <v>3147</v>
      </c>
      <c r="D116" s="10" t="s">
        <v>4263</v>
      </c>
      <c r="E116" s="10"/>
      <c r="F116" s="10"/>
      <c r="G116" s="113"/>
      <c r="H116" s="113"/>
      <c r="I116" s="146"/>
      <c r="K116" s="112"/>
    </row>
    <row r="117" spans="1:11" s="8" customFormat="1" ht="60">
      <c r="A117" s="10">
        <v>15289793</v>
      </c>
      <c r="B117" s="10">
        <v>19</v>
      </c>
      <c r="C117" s="8" t="s">
        <v>3148</v>
      </c>
      <c r="D117" s="10" t="s">
        <v>4688</v>
      </c>
      <c r="E117" s="10"/>
      <c r="F117" s="10"/>
      <c r="G117" s="113"/>
      <c r="H117" s="113"/>
      <c r="I117" s="146"/>
      <c r="K117" s="112"/>
    </row>
    <row r="118" spans="1:11" s="8" customFormat="1" ht="45">
      <c r="A118" s="10">
        <v>15289793</v>
      </c>
      <c r="B118" s="10">
        <v>20</v>
      </c>
      <c r="C118" s="8" t="s">
        <v>3149</v>
      </c>
      <c r="D118" s="10" t="s">
        <v>4064</v>
      </c>
      <c r="E118" s="10"/>
      <c r="F118" s="10"/>
      <c r="G118" s="113"/>
      <c r="H118" s="113"/>
      <c r="I118" s="146"/>
      <c r="K118" s="112"/>
    </row>
    <row r="119" spans="1:11" s="8" customFormat="1" ht="75">
      <c r="A119" s="10">
        <v>15329598</v>
      </c>
      <c r="B119" s="10">
        <v>1</v>
      </c>
      <c r="C119" s="8" t="s">
        <v>3150</v>
      </c>
      <c r="D119" s="10" t="s">
        <v>4293</v>
      </c>
      <c r="E119" s="10"/>
      <c r="F119" s="10"/>
      <c r="G119" s="113"/>
      <c r="H119" s="113"/>
      <c r="I119" s="146"/>
      <c r="K119" s="112"/>
    </row>
    <row r="120" spans="1:11" s="8" customFormat="1" ht="90">
      <c r="A120" s="10">
        <v>15329598</v>
      </c>
      <c r="B120" s="10">
        <v>2</v>
      </c>
      <c r="C120" s="8" t="s">
        <v>3151</v>
      </c>
      <c r="D120" s="10" t="s">
        <v>4058</v>
      </c>
      <c r="E120" s="10"/>
      <c r="F120" s="10"/>
      <c r="G120" s="113"/>
      <c r="H120" s="113"/>
      <c r="I120" s="146"/>
      <c r="K120" s="112"/>
    </row>
    <row r="121" spans="1:11" s="8" customFormat="1" ht="60">
      <c r="A121" s="10">
        <v>15329598</v>
      </c>
      <c r="B121" s="10">
        <v>3</v>
      </c>
      <c r="C121" s="8" t="s">
        <v>3152</v>
      </c>
      <c r="D121" s="10" t="s">
        <v>4055</v>
      </c>
      <c r="E121" s="10"/>
      <c r="F121" s="10"/>
      <c r="G121" s="113"/>
      <c r="H121" s="113"/>
      <c r="I121" s="146"/>
      <c r="K121" s="112"/>
    </row>
    <row r="122" spans="1:11" s="8" customFormat="1" ht="30">
      <c r="A122" s="10">
        <v>15329598</v>
      </c>
      <c r="B122" s="10">
        <v>4</v>
      </c>
      <c r="C122" s="8" t="s">
        <v>3153</v>
      </c>
      <c r="D122" s="10" t="s">
        <v>4065</v>
      </c>
      <c r="E122" s="10"/>
      <c r="F122" s="10"/>
      <c r="G122" s="113"/>
      <c r="H122" s="113"/>
      <c r="I122" s="146"/>
      <c r="K122" s="112"/>
    </row>
    <row r="123" spans="1:11" s="8" customFormat="1" ht="60">
      <c r="A123" s="10">
        <v>15329598</v>
      </c>
      <c r="B123" s="10">
        <v>5</v>
      </c>
      <c r="C123" s="8" t="s">
        <v>3154</v>
      </c>
      <c r="D123" s="10" t="s">
        <v>4066</v>
      </c>
      <c r="E123" s="10"/>
      <c r="F123" s="10"/>
      <c r="G123" s="113"/>
      <c r="H123" s="113"/>
      <c r="I123" s="146"/>
      <c r="K123" s="112"/>
    </row>
    <row r="124" spans="1:11" s="8" customFormat="1" ht="60">
      <c r="A124" s="10">
        <v>15329598</v>
      </c>
      <c r="B124" s="10">
        <v>6</v>
      </c>
      <c r="C124" s="8" t="s">
        <v>3155</v>
      </c>
      <c r="D124" s="10" t="s">
        <v>4352</v>
      </c>
      <c r="E124" s="10"/>
      <c r="F124" s="10"/>
      <c r="G124" s="113"/>
      <c r="H124" s="113"/>
      <c r="I124" s="146"/>
      <c r="K124" s="112"/>
    </row>
    <row r="125" spans="1:11" s="8" customFormat="1" ht="60">
      <c r="A125" s="10">
        <v>15329598</v>
      </c>
      <c r="B125" s="10">
        <v>7</v>
      </c>
      <c r="C125" s="8" t="s">
        <v>3156</v>
      </c>
      <c r="D125" s="10" t="s">
        <v>4335</v>
      </c>
      <c r="E125" s="10"/>
      <c r="F125" s="10"/>
      <c r="G125" s="113"/>
      <c r="H125" s="113"/>
      <c r="I125" s="146"/>
      <c r="K125" s="112"/>
    </row>
    <row r="126" spans="1:11" s="8" customFormat="1" ht="45">
      <c r="A126" s="10">
        <v>15329598</v>
      </c>
      <c r="B126" s="10">
        <v>8</v>
      </c>
      <c r="C126" s="8" t="s">
        <v>3157</v>
      </c>
      <c r="D126" s="10" t="s">
        <v>4067</v>
      </c>
      <c r="E126" s="10" t="s">
        <v>3158</v>
      </c>
      <c r="F126" s="10" t="s">
        <v>4717</v>
      </c>
      <c r="G126" s="10" t="s">
        <v>3159</v>
      </c>
      <c r="H126" s="10" t="s">
        <v>4138</v>
      </c>
      <c r="I126" s="146"/>
      <c r="K126" s="112"/>
    </row>
    <row r="127" spans="1:11" s="8" customFormat="1" ht="45">
      <c r="A127" s="10">
        <v>15329598</v>
      </c>
      <c r="B127" s="10">
        <v>9</v>
      </c>
      <c r="C127" s="8" t="s">
        <v>3160</v>
      </c>
      <c r="D127" s="10" t="s">
        <v>4598</v>
      </c>
      <c r="E127" s="10"/>
      <c r="F127" s="10"/>
      <c r="G127" s="113"/>
      <c r="H127" s="113"/>
      <c r="I127" s="146"/>
      <c r="K127" s="112"/>
    </row>
    <row r="128" spans="1:11" s="8" customFormat="1" ht="60">
      <c r="A128" s="10">
        <v>15329598</v>
      </c>
      <c r="B128" s="10">
        <v>10</v>
      </c>
      <c r="C128" s="8" t="s">
        <v>3161</v>
      </c>
      <c r="D128" s="10" t="s">
        <v>4613</v>
      </c>
      <c r="E128" s="10"/>
      <c r="F128" s="10"/>
      <c r="G128" s="113"/>
      <c r="H128" s="113"/>
      <c r="I128" s="146"/>
      <c r="K128" s="112"/>
    </row>
    <row r="129" spans="1:11" s="8" customFormat="1" ht="90">
      <c r="A129" s="10">
        <v>15329598</v>
      </c>
      <c r="B129" s="10">
        <v>11</v>
      </c>
      <c r="C129" s="8" t="s">
        <v>3162</v>
      </c>
      <c r="D129" s="10" t="s">
        <v>4449</v>
      </c>
      <c r="E129" s="10"/>
      <c r="F129" s="10"/>
      <c r="G129" s="113"/>
      <c r="H129" s="113"/>
      <c r="I129" s="146"/>
      <c r="K129" s="112"/>
    </row>
    <row r="130" spans="1:11" s="8" customFormat="1" ht="45">
      <c r="A130" s="10">
        <v>15329598</v>
      </c>
      <c r="B130" s="10">
        <v>12</v>
      </c>
      <c r="C130" s="8" t="s">
        <v>3163</v>
      </c>
      <c r="D130" s="10" t="s">
        <v>4689</v>
      </c>
      <c r="E130" s="10"/>
      <c r="F130" s="10"/>
      <c r="G130" s="113"/>
      <c r="H130" s="113"/>
      <c r="I130" s="146"/>
      <c r="K130" s="112"/>
    </row>
    <row r="131" spans="1:11" s="8" customFormat="1" ht="165">
      <c r="A131" s="10">
        <v>15329598</v>
      </c>
      <c r="B131" s="10">
        <v>13</v>
      </c>
      <c r="C131" s="8" t="s">
        <v>3164</v>
      </c>
      <c r="D131" s="10" t="s">
        <v>4068</v>
      </c>
      <c r="E131" s="10"/>
      <c r="F131" s="10"/>
      <c r="G131" s="113"/>
      <c r="H131" s="113"/>
      <c r="I131" s="146"/>
      <c r="K131" s="112"/>
    </row>
    <row r="132" spans="1:11" s="8" customFormat="1" ht="75">
      <c r="A132" s="10">
        <v>15329598</v>
      </c>
      <c r="B132" s="10">
        <v>14</v>
      </c>
      <c r="C132" s="8" t="s">
        <v>3165</v>
      </c>
      <c r="D132" s="10" t="s">
        <v>4690</v>
      </c>
      <c r="E132" s="10" t="s">
        <v>3166</v>
      </c>
      <c r="F132" s="10" t="s">
        <v>4718</v>
      </c>
      <c r="G132" s="10" t="s">
        <v>3167</v>
      </c>
      <c r="H132" s="10" t="s">
        <v>4735</v>
      </c>
      <c r="I132" s="146"/>
      <c r="K132" s="112"/>
    </row>
    <row r="133" spans="1:11" s="8" customFormat="1" ht="45">
      <c r="A133" s="10">
        <v>15329598</v>
      </c>
      <c r="B133" s="10">
        <v>15</v>
      </c>
      <c r="C133" s="8" t="s">
        <v>3168</v>
      </c>
      <c r="D133" s="10" t="s">
        <v>4691</v>
      </c>
      <c r="E133" s="10"/>
      <c r="F133" s="10"/>
      <c r="G133" s="113"/>
      <c r="H133" s="113"/>
      <c r="I133" s="146"/>
      <c r="K133" s="112"/>
    </row>
    <row r="134" spans="1:11" s="8" customFormat="1" ht="105">
      <c r="A134" s="10">
        <v>15329598</v>
      </c>
      <c r="B134" s="10">
        <v>16</v>
      </c>
      <c r="C134" s="8" t="s">
        <v>3169</v>
      </c>
      <c r="D134" s="10" t="s">
        <v>4069</v>
      </c>
      <c r="E134" s="10" t="s">
        <v>3170</v>
      </c>
      <c r="F134" s="10" t="s">
        <v>4118</v>
      </c>
      <c r="G134" s="113"/>
      <c r="H134" s="113"/>
      <c r="I134" s="146"/>
      <c r="K134" s="112"/>
    </row>
    <row r="135" spans="1:11" s="8" customFormat="1" ht="75">
      <c r="A135" s="10">
        <v>16221754</v>
      </c>
      <c r="B135" s="10">
        <v>1</v>
      </c>
      <c r="C135" s="8" t="s">
        <v>3171</v>
      </c>
      <c r="D135" s="10" t="s">
        <v>4092</v>
      </c>
      <c r="E135" s="141"/>
      <c r="F135" s="10"/>
      <c r="G135" s="113"/>
      <c r="H135" s="113"/>
      <c r="I135" s="146"/>
      <c r="K135" s="112"/>
    </row>
    <row r="136" spans="1:11" s="8" customFormat="1" ht="75">
      <c r="A136" s="10">
        <v>16221754</v>
      </c>
      <c r="B136" s="10">
        <v>2</v>
      </c>
      <c r="C136" s="8" t="s">
        <v>3172</v>
      </c>
      <c r="D136" s="10" t="s">
        <v>4070</v>
      </c>
      <c r="E136" s="10"/>
      <c r="F136" s="10"/>
      <c r="G136" s="113"/>
      <c r="H136" s="113"/>
      <c r="I136" s="146"/>
      <c r="K136" s="112"/>
    </row>
    <row r="137" spans="1:11" s="8" customFormat="1" ht="90">
      <c r="A137" s="10">
        <v>16221754</v>
      </c>
      <c r="B137" s="10">
        <v>3</v>
      </c>
      <c r="C137" s="8" t="s">
        <v>3173</v>
      </c>
      <c r="D137" s="10" t="s">
        <v>4692</v>
      </c>
      <c r="E137" s="10"/>
      <c r="F137" s="10"/>
      <c r="G137" s="113"/>
      <c r="H137" s="113"/>
      <c r="I137" s="146"/>
      <c r="K137" s="112"/>
    </row>
    <row r="138" spans="1:11" s="8" customFormat="1" ht="105">
      <c r="A138" s="10">
        <v>16221754</v>
      </c>
      <c r="B138" s="10">
        <v>4</v>
      </c>
      <c r="C138" s="8" t="s">
        <v>3174</v>
      </c>
      <c r="D138" s="10" t="s">
        <v>4031</v>
      </c>
      <c r="E138" s="10"/>
      <c r="F138" s="10"/>
      <c r="G138" s="113"/>
      <c r="H138" s="113"/>
      <c r="I138" s="146"/>
      <c r="K138" s="112"/>
    </row>
    <row r="139" spans="1:11" s="8" customFormat="1" ht="90">
      <c r="A139" s="10">
        <v>16221754</v>
      </c>
      <c r="B139" s="10">
        <v>5</v>
      </c>
      <c r="C139" s="8" t="s">
        <v>3175</v>
      </c>
      <c r="D139" s="10" t="s">
        <v>4105</v>
      </c>
      <c r="E139" s="10"/>
      <c r="F139" s="10"/>
      <c r="G139" s="113"/>
      <c r="H139" s="113"/>
      <c r="I139" s="146"/>
      <c r="K139" s="112"/>
    </row>
    <row r="140" spans="1:11" s="8" customFormat="1" ht="60">
      <c r="A140" s="10">
        <v>16221754</v>
      </c>
      <c r="B140" s="10">
        <v>6</v>
      </c>
      <c r="C140" s="8" t="s">
        <v>3176</v>
      </c>
      <c r="D140" s="10" t="s">
        <v>4033</v>
      </c>
      <c r="E140" s="10"/>
      <c r="F140" s="10"/>
      <c r="G140" s="113"/>
      <c r="H140" s="113"/>
      <c r="I140" s="146"/>
      <c r="K140" s="112"/>
    </row>
    <row r="141" spans="1:11" s="8" customFormat="1" ht="60">
      <c r="A141" s="10">
        <v>16221754</v>
      </c>
      <c r="B141" s="10">
        <v>7</v>
      </c>
      <c r="C141" s="8" t="s">
        <v>3177</v>
      </c>
      <c r="D141" s="10" t="s">
        <v>4582</v>
      </c>
      <c r="E141" s="10"/>
      <c r="F141" s="10"/>
      <c r="G141" s="113"/>
      <c r="H141" s="113"/>
      <c r="I141" s="146"/>
      <c r="K141" s="112"/>
    </row>
    <row r="142" spans="1:11" s="8" customFormat="1" ht="150">
      <c r="A142" s="10">
        <v>16221754</v>
      </c>
      <c r="B142" s="10">
        <v>8</v>
      </c>
      <c r="C142" s="8" t="s">
        <v>3178</v>
      </c>
      <c r="D142" s="10" t="s">
        <v>4602</v>
      </c>
      <c r="E142" s="10"/>
      <c r="F142" s="10"/>
      <c r="G142" s="113"/>
      <c r="H142" s="113"/>
      <c r="I142" s="146"/>
      <c r="K142" s="112"/>
    </row>
    <row r="143" spans="1:11" s="8" customFormat="1" ht="45">
      <c r="A143" s="10">
        <v>16221754</v>
      </c>
      <c r="B143" s="10">
        <v>9</v>
      </c>
      <c r="C143" s="8" t="s">
        <v>3179</v>
      </c>
      <c r="D143" s="10" t="s">
        <v>4056</v>
      </c>
      <c r="E143" s="10" t="s">
        <v>3180</v>
      </c>
      <c r="F143" s="10" t="s">
        <v>4719</v>
      </c>
      <c r="G143" s="113"/>
      <c r="H143" s="113"/>
      <c r="I143" s="146"/>
      <c r="K143" s="112"/>
    </row>
    <row r="144" spans="1:11" s="8" customFormat="1" ht="45">
      <c r="A144" s="10">
        <v>16221754</v>
      </c>
      <c r="B144" s="10">
        <v>10</v>
      </c>
      <c r="C144" s="8" t="s">
        <v>3181</v>
      </c>
      <c r="D144" s="10" t="s">
        <v>4167</v>
      </c>
      <c r="E144" s="10"/>
      <c r="F144" s="10"/>
      <c r="G144" s="113"/>
      <c r="H144" s="113"/>
      <c r="I144" s="146"/>
      <c r="K144" s="112"/>
    </row>
    <row r="145" spans="1:11" s="8" customFormat="1" ht="75">
      <c r="A145" s="10">
        <v>16221754</v>
      </c>
      <c r="B145" s="10">
        <v>11</v>
      </c>
      <c r="C145" s="8" t="s">
        <v>3182</v>
      </c>
      <c r="D145" s="10" t="s">
        <v>4179</v>
      </c>
      <c r="E145" s="10" t="s">
        <v>3183</v>
      </c>
      <c r="F145" s="10" t="s">
        <v>4718</v>
      </c>
      <c r="G145" s="113"/>
      <c r="H145" s="113"/>
      <c r="I145" s="146"/>
      <c r="K145" s="112"/>
    </row>
    <row r="146" spans="1:11" s="8" customFormat="1" ht="135">
      <c r="A146" s="10">
        <v>16221754</v>
      </c>
      <c r="B146" s="10">
        <v>12</v>
      </c>
      <c r="C146" s="8" t="s">
        <v>3184</v>
      </c>
      <c r="D146" s="10" t="s">
        <v>4179</v>
      </c>
      <c r="E146" s="10"/>
      <c r="F146" s="10"/>
      <c r="G146" s="113"/>
      <c r="H146" s="113"/>
      <c r="I146" s="146"/>
      <c r="K146" s="112"/>
    </row>
    <row r="147" spans="1:11" s="8" customFormat="1" ht="45">
      <c r="A147" s="10">
        <v>16377669</v>
      </c>
      <c r="B147" s="10">
        <v>1</v>
      </c>
      <c r="C147" s="8" t="s">
        <v>3185</v>
      </c>
      <c r="D147" s="10" t="s">
        <v>4097</v>
      </c>
      <c r="E147" s="10"/>
      <c r="F147" s="10"/>
      <c r="G147" s="113"/>
      <c r="H147" s="113"/>
      <c r="I147" s="146"/>
      <c r="K147" s="112"/>
    </row>
    <row r="148" spans="1:11" s="8" customFormat="1" ht="75">
      <c r="A148" s="10">
        <v>16377669</v>
      </c>
      <c r="B148" s="10">
        <v>2</v>
      </c>
      <c r="C148" s="8" t="s">
        <v>3186</v>
      </c>
      <c r="D148" s="10" t="s">
        <v>4071</v>
      </c>
      <c r="E148" s="10"/>
      <c r="F148" s="10"/>
      <c r="G148" s="113"/>
      <c r="H148" s="113"/>
      <c r="I148" s="146"/>
      <c r="K148" s="112"/>
    </row>
    <row r="149" spans="1:11" s="8" customFormat="1" ht="60">
      <c r="A149" s="10">
        <v>16377669</v>
      </c>
      <c r="B149" s="10">
        <v>3</v>
      </c>
      <c r="C149" s="8" t="s">
        <v>3187</v>
      </c>
      <c r="D149" s="10" t="s">
        <v>4340</v>
      </c>
      <c r="E149" s="10"/>
      <c r="F149" s="10"/>
      <c r="G149" s="113"/>
      <c r="H149" s="113"/>
      <c r="I149" s="146"/>
      <c r="K149" s="112"/>
    </row>
    <row r="150" spans="1:11" s="8" customFormat="1" ht="135">
      <c r="A150" s="10">
        <v>16377669</v>
      </c>
      <c r="B150" s="10">
        <v>4</v>
      </c>
      <c r="C150" s="8" t="s">
        <v>3188</v>
      </c>
      <c r="D150" s="10" t="s">
        <v>4033</v>
      </c>
      <c r="E150" s="10"/>
      <c r="F150" s="10"/>
      <c r="G150" s="113"/>
      <c r="H150" s="113"/>
      <c r="I150" s="146"/>
      <c r="K150" s="112"/>
    </row>
    <row r="151" spans="1:11" s="8" customFormat="1" ht="90">
      <c r="A151" s="10">
        <v>16377669</v>
      </c>
      <c r="B151" s="10">
        <v>5</v>
      </c>
      <c r="C151" s="8" t="s">
        <v>3189</v>
      </c>
      <c r="D151" s="10" t="s">
        <v>4582</v>
      </c>
      <c r="E151" s="10"/>
      <c r="F151" s="10"/>
      <c r="G151" s="113"/>
      <c r="H151" s="113"/>
      <c r="I151" s="146"/>
      <c r="K151" s="112"/>
    </row>
    <row r="152" spans="1:11" s="8" customFormat="1" ht="45">
      <c r="A152" s="10">
        <v>16377669</v>
      </c>
      <c r="B152" s="10">
        <v>6</v>
      </c>
      <c r="C152" s="8" t="s">
        <v>3190</v>
      </c>
      <c r="D152" s="10" t="s">
        <v>4097</v>
      </c>
      <c r="E152" s="10"/>
      <c r="F152" s="10"/>
      <c r="G152" s="113"/>
      <c r="H152" s="113"/>
      <c r="I152" s="146"/>
      <c r="K152" s="112"/>
    </row>
    <row r="153" spans="1:11" s="8" customFormat="1" ht="135">
      <c r="A153" s="10">
        <v>16377669</v>
      </c>
      <c r="B153" s="10">
        <v>7</v>
      </c>
      <c r="C153" s="8" t="s">
        <v>3191</v>
      </c>
      <c r="D153" s="10" t="s">
        <v>4042</v>
      </c>
      <c r="E153" s="10"/>
      <c r="F153" s="10"/>
      <c r="G153" s="113"/>
      <c r="H153" s="113"/>
      <c r="I153" s="146"/>
      <c r="K153" s="112"/>
    </row>
    <row r="154" spans="1:11" s="8" customFormat="1" ht="105">
      <c r="A154" s="10">
        <v>16377669</v>
      </c>
      <c r="B154" s="10">
        <v>8</v>
      </c>
      <c r="C154" s="8" t="s">
        <v>3192</v>
      </c>
      <c r="D154" s="10" t="s">
        <v>4633</v>
      </c>
      <c r="E154" s="10"/>
      <c r="F154" s="10"/>
      <c r="G154" s="113"/>
      <c r="H154" s="113"/>
      <c r="I154" s="146"/>
      <c r="K154" s="112"/>
    </row>
    <row r="155" spans="1:11" s="8" customFormat="1" ht="45">
      <c r="A155" s="10">
        <v>16377669</v>
      </c>
      <c r="B155" s="10">
        <v>9</v>
      </c>
      <c r="C155" s="8" t="s">
        <v>3193</v>
      </c>
      <c r="D155" s="10" t="s">
        <v>4587</v>
      </c>
      <c r="E155" s="10" t="s">
        <v>3194</v>
      </c>
      <c r="F155" s="10" t="s">
        <v>4119</v>
      </c>
      <c r="G155" s="113"/>
      <c r="H155" s="113"/>
      <c r="I155" s="146"/>
      <c r="K155" s="112"/>
    </row>
    <row r="156" spans="1:11" s="8" customFormat="1" ht="45">
      <c r="A156" s="10">
        <v>16377669</v>
      </c>
      <c r="B156" s="10">
        <v>10</v>
      </c>
      <c r="C156" s="8" t="s">
        <v>3195</v>
      </c>
      <c r="D156" s="10" t="s">
        <v>4588</v>
      </c>
      <c r="E156" s="10"/>
      <c r="F156" s="10"/>
      <c r="G156" s="113"/>
      <c r="H156" s="113"/>
      <c r="I156" s="146"/>
      <c r="K156" s="112"/>
    </row>
    <row r="157" spans="1:11" s="8" customFormat="1" ht="45">
      <c r="A157" s="10">
        <v>16377669</v>
      </c>
      <c r="B157" s="10">
        <v>11</v>
      </c>
      <c r="C157" s="8" t="s">
        <v>3196</v>
      </c>
      <c r="D157" s="10" t="s">
        <v>4097</v>
      </c>
      <c r="E157" s="10"/>
      <c r="F157" s="10"/>
      <c r="G157" s="113"/>
      <c r="H157" s="113"/>
      <c r="I157" s="146"/>
      <c r="K157" s="112"/>
    </row>
    <row r="158" spans="1:11" s="8" customFormat="1" ht="90">
      <c r="A158" s="10">
        <v>16377669</v>
      </c>
      <c r="B158" s="10">
        <v>12</v>
      </c>
      <c r="C158" s="8" t="s">
        <v>3197</v>
      </c>
      <c r="D158" s="10" t="s">
        <v>4097</v>
      </c>
      <c r="E158" s="10"/>
      <c r="F158" s="10"/>
      <c r="G158" s="113"/>
      <c r="H158" s="113"/>
      <c r="I158" s="146"/>
      <c r="K158" s="112"/>
    </row>
    <row r="159" spans="1:11" s="8" customFormat="1" ht="45">
      <c r="A159" s="10">
        <v>16377669</v>
      </c>
      <c r="B159" s="10">
        <v>13</v>
      </c>
      <c r="C159" s="8" t="s">
        <v>3198</v>
      </c>
      <c r="D159" s="10" t="s">
        <v>4378</v>
      </c>
      <c r="E159" s="10"/>
      <c r="F159" s="10"/>
      <c r="G159" s="113"/>
      <c r="H159" s="113"/>
      <c r="I159" s="146"/>
      <c r="K159" s="112"/>
    </row>
    <row r="160" spans="1:11" s="8" customFormat="1" ht="75">
      <c r="A160" s="10">
        <v>16455803</v>
      </c>
      <c r="B160" s="10">
        <v>1</v>
      </c>
      <c r="C160" s="8" t="s">
        <v>3199</v>
      </c>
      <c r="D160" s="10" t="s">
        <v>4693</v>
      </c>
      <c r="E160" s="10"/>
      <c r="F160" s="10"/>
      <c r="G160" s="113"/>
      <c r="H160" s="113"/>
      <c r="I160" s="146"/>
      <c r="K160" s="112"/>
    </row>
    <row r="161" spans="1:11" s="8" customFormat="1" ht="90">
      <c r="A161" s="10">
        <v>16455803</v>
      </c>
      <c r="B161" s="10">
        <v>2</v>
      </c>
      <c r="C161" s="8" t="s">
        <v>3200</v>
      </c>
      <c r="D161" s="10" t="s">
        <v>4167</v>
      </c>
      <c r="E161" s="10"/>
      <c r="F161" s="10"/>
      <c r="G161" s="113"/>
      <c r="H161" s="113"/>
      <c r="I161" s="146"/>
      <c r="K161" s="112"/>
    </row>
    <row r="162" spans="1:11" s="8" customFormat="1" ht="165">
      <c r="A162" s="10">
        <v>16455803</v>
      </c>
      <c r="B162" s="10">
        <v>3</v>
      </c>
      <c r="C162" s="8" t="s">
        <v>3201</v>
      </c>
      <c r="D162" s="10" t="s">
        <v>4694</v>
      </c>
      <c r="E162" s="10"/>
      <c r="F162" s="10"/>
      <c r="G162" s="113"/>
      <c r="H162" s="113"/>
      <c r="I162" s="146"/>
      <c r="K162" s="112"/>
    </row>
    <row r="163" spans="1:11" s="8" customFormat="1" ht="285">
      <c r="A163" s="10">
        <v>16455803</v>
      </c>
      <c r="B163" s="10">
        <v>4</v>
      </c>
      <c r="C163" s="8" t="s">
        <v>3202</v>
      </c>
      <c r="D163" s="10" t="s">
        <v>4033</v>
      </c>
      <c r="E163" s="10"/>
      <c r="F163" s="10"/>
      <c r="G163" s="113"/>
      <c r="H163" s="113"/>
      <c r="I163" s="146"/>
      <c r="K163" s="112"/>
    </row>
    <row r="164" spans="1:11" s="8" customFormat="1" ht="135">
      <c r="A164" s="10">
        <v>16455803</v>
      </c>
      <c r="B164" s="10">
        <v>5</v>
      </c>
      <c r="C164" s="8" t="s">
        <v>3203</v>
      </c>
      <c r="D164" s="10" t="s">
        <v>4150</v>
      </c>
      <c r="E164" s="10"/>
      <c r="F164" s="10"/>
      <c r="G164" s="113"/>
      <c r="H164" s="113"/>
      <c r="I164" s="146"/>
      <c r="K164" s="112"/>
    </row>
    <row r="165" spans="1:11" s="8" customFormat="1" ht="45">
      <c r="A165" s="10">
        <v>16455803</v>
      </c>
      <c r="B165" s="10">
        <v>6</v>
      </c>
      <c r="C165" s="8" t="s">
        <v>3204</v>
      </c>
      <c r="D165" s="10" t="s">
        <v>4585</v>
      </c>
      <c r="E165" s="10"/>
      <c r="F165" s="10"/>
      <c r="G165" s="113"/>
      <c r="H165" s="113"/>
      <c r="I165" s="146"/>
      <c r="K165" s="112"/>
    </row>
    <row r="166" spans="1:11" s="8" customFormat="1" ht="60">
      <c r="A166" s="10">
        <v>16455803</v>
      </c>
      <c r="B166" s="10">
        <v>7</v>
      </c>
      <c r="C166" s="8" t="s">
        <v>3205</v>
      </c>
      <c r="D166" s="10" t="s">
        <v>4695</v>
      </c>
      <c r="E166" s="10" t="s">
        <v>3206</v>
      </c>
      <c r="F166" s="10" t="s">
        <v>4720</v>
      </c>
      <c r="G166" s="113"/>
      <c r="H166" s="113"/>
      <c r="I166" s="146"/>
      <c r="K166" s="112"/>
    </row>
    <row r="167" spans="1:11" s="8" customFormat="1" ht="135">
      <c r="A167" s="10">
        <v>16455803</v>
      </c>
      <c r="B167" s="10">
        <v>8</v>
      </c>
      <c r="C167" s="8" t="s">
        <v>3207</v>
      </c>
      <c r="D167" s="10" t="s">
        <v>4696</v>
      </c>
      <c r="E167" s="10" t="s">
        <v>3208</v>
      </c>
      <c r="F167" s="10" t="s">
        <v>4721</v>
      </c>
      <c r="G167" s="113"/>
      <c r="H167" s="113"/>
      <c r="I167" s="146"/>
      <c r="K167" s="112"/>
    </row>
    <row r="168" spans="1:11" s="8" customFormat="1" ht="60">
      <c r="A168" s="10">
        <v>17074798</v>
      </c>
      <c r="B168" s="10">
        <v>1</v>
      </c>
      <c r="C168" s="8" t="s">
        <v>3209</v>
      </c>
      <c r="D168" s="10" t="s">
        <v>4167</v>
      </c>
      <c r="E168" s="10"/>
      <c r="F168" s="10"/>
      <c r="G168" s="113"/>
      <c r="H168" s="113"/>
      <c r="I168" s="146"/>
      <c r="K168" s="112"/>
    </row>
    <row r="169" spans="1:11" s="8" customFormat="1" ht="120">
      <c r="A169" s="10">
        <v>17074798</v>
      </c>
      <c r="B169" s="10">
        <v>2</v>
      </c>
      <c r="C169" s="8" t="s">
        <v>3210</v>
      </c>
      <c r="D169" s="10" t="s">
        <v>4394</v>
      </c>
      <c r="E169" s="10"/>
      <c r="F169" s="10"/>
      <c r="G169" s="113"/>
      <c r="H169" s="113"/>
      <c r="I169" s="146"/>
      <c r="K169" s="112"/>
    </row>
    <row r="170" spans="1:11" s="8" customFormat="1" ht="105">
      <c r="A170" s="10">
        <v>17074798</v>
      </c>
      <c r="B170" s="10">
        <v>3</v>
      </c>
      <c r="C170" s="8" t="s">
        <v>3211</v>
      </c>
      <c r="D170" s="10" t="s">
        <v>4031</v>
      </c>
      <c r="E170" s="10"/>
      <c r="F170" s="10"/>
      <c r="G170" s="113"/>
      <c r="H170" s="113"/>
      <c r="I170" s="146"/>
      <c r="K170" s="112"/>
    </row>
    <row r="171" spans="1:11" s="8" customFormat="1" ht="150">
      <c r="A171" s="10">
        <v>17074798</v>
      </c>
      <c r="B171" s="10">
        <v>4</v>
      </c>
      <c r="C171" s="8" t="s">
        <v>3212</v>
      </c>
      <c r="D171" s="10" t="s">
        <v>4033</v>
      </c>
      <c r="E171" s="10"/>
      <c r="F171" s="10"/>
      <c r="G171" s="113"/>
      <c r="H171" s="113"/>
      <c r="I171" s="146"/>
      <c r="K171" s="112"/>
    </row>
    <row r="172" spans="1:11" s="8" customFormat="1" ht="60">
      <c r="A172" s="10">
        <v>17074798</v>
      </c>
      <c r="B172" s="10">
        <v>5</v>
      </c>
      <c r="C172" s="8" t="s">
        <v>3213</v>
      </c>
      <c r="D172" s="10" t="s">
        <v>4602</v>
      </c>
      <c r="E172" s="10"/>
      <c r="F172" s="10"/>
      <c r="G172" s="113"/>
      <c r="H172" s="113"/>
      <c r="I172" s="146"/>
      <c r="K172" s="112"/>
    </row>
    <row r="173" spans="1:11" s="8" customFormat="1" ht="30">
      <c r="A173" s="10">
        <v>17074798</v>
      </c>
      <c r="B173" s="10">
        <v>6</v>
      </c>
      <c r="C173" s="8" t="s">
        <v>3214</v>
      </c>
      <c r="D173" s="10" t="s">
        <v>4593</v>
      </c>
      <c r="E173" s="10"/>
      <c r="F173" s="10"/>
      <c r="G173" s="113"/>
      <c r="H173" s="113"/>
      <c r="I173" s="146"/>
      <c r="K173" s="112"/>
    </row>
    <row r="174" spans="1:11" s="8" customFormat="1" ht="180">
      <c r="A174" s="10">
        <v>17074798</v>
      </c>
      <c r="B174" s="10">
        <v>7</v>
      </c>
      <c r="C174" s="8" t="s">
        <v>3215</v>
      </c>
      <c r="D174" s="10" t="s">
        <v>4052</v>
      </c>
      <c r="E174" s="10"/>
      <c r="F174" s="10"/>
      <c r="G174" s="113"/>
      <c r="H174" s="113"/>
      <c r="I174" s="146"/>
      <c r="K174" s="112"/>
    </row>
    <row r="175" spans="1:11" s="8" customFormat="1" ht="105">
      <c r="A175" s="10">
        <v>17074798</v>
      </c>
      <c r="B175" s="10">
        <v>8</v>
      </c>
      <c r="C175" s="8" t="s">
        <v>3216</v>
      </c>
      <c r="D175" s="10" t="s">
        <v>4045</v>
      </c>
      <c r="E175" s="10"/>
      <c r="F175" s="10"/>
      <c r="G175" s="113"/>
      <c r="H175" s="113"/>
      <c r="I175" s="146"/>
      <c r="K175" s="112"/>
    </row>
    <row r="176" spans="1:11" s="8" customFormat="1" ht="75">
      <c r="A176" s="10">
        <v>17074798</v>
      </c>
      <c r="B176" s="10">
        <v>9</v>
      </c>
      <c r="C176" s="8" t="s">
        <v>3217</v>
      </c>
      <c r="D176" s="10" t="s">
        <v>4266</v>
      </c>
      <c r="E176" s="10"/>
      <c r="F176" s="10"/>
      <c r="G176" s="113"/>
      <c r="H176" s="113"/>
      <c r="I176" s="146"/>
      <c r="K176" s="112"/>
    </row>
    <row r="177" spans="1:11" s="8" customFormat="1" ht="60">
      <c r="A177" s="10">
        <v>17074798</v>
      </c>
      <c r="B177" s="10">
        <v>10</v>
      </c>
      <c r="C177" s="8" t="s">
        <v>3218</v>
      </c>
      <c r="D177" s="10" t="s">
        <v>4150</v>
      </c>
      <c r="E177" s="10"/>
      <c r="F177" s="10"/>
      <c r="G177" s="113"/>
      <c r="H177" s="113"/>
      <c r="I177" s="146"/>
      <c r="K177" s="112"/>
    </row>
    <row r="178" spans="1:11" s="8" customFormat="1" ht="60">
      <c r="A178" s="10">
        <v>17074798</v>
      </c>
      <c r="B178" s="10">
        <v>11</v>
      </c>
      <c r="C178" s="8" t="s">
        <v>3219</v>
      </c>
      <c r="D178" s="10" t="s">
        <v>4585</v>
      </c>
      <c r="E178" s="10"/>
      <c r="F178" s="10"/>
      <c r="G178" s="113"/>
      <c r="H178" s="113"/>
      <c r="I178" s="146"/>
      <c r="K178" s="112"/>
    </row>
    <row r="179" spans="1:11" s="8" customFormat="1" ht="105">
      <c r="A179" s="10">
        <v>17074798</v>
      </c>
      <c r="B179" s="10">
        <v>12</v>
      </c>
      <c r="C179" s="8" t="s">
        <v>3220</v>
      </c>
      <c r="D179" s="10" t="s">
        <v>4072</v>
      </c>
      <c r="E179" s="10"/>
      <c r="F179" s="10"/>
      <c r="G179" s="113"/>
      <c r="H179" s="113"/>
      <c r="I179" s="146"/>
      <c r="K179" s="112"/>
    </row>
    <row r="180" spans="1:11" s="8" customFormat="1" ht="60">
      <c r="A180" s="10">
        <v>17596110</v>
      </c>
      <c r="B180" s="10">
        <v>1</v>
      </c>
      <c r="C180" s="8" t="s">
        <v>3221</v>
      </c>
      <c r="D180" s="10" t="s">
        <v>4167</v>
      </c>
      <c r="E180" s="10"/>
      <c r="F180" s="10"/>
      <c r="G180" s="113"/>
      <c r="H180" s="113"/>
      <c r="I180" s="146"/>
      <c r="K180" s="112"/>
    </row>
    <row r="181" spans="1:11" s="8" customFormat="1" ht="120">
      <c r="A181" s="10">
        <v>17596110</v>
      </c>
      <c r="B181" s="10">
        <v>2</v>
      </c>
      <c r="C181" s="8" t="s">
        <v>3222</v>
      </c>
      <c r="D181" s="10" t="s">
        <v>4697</v>
      </c>
      <c r="E181" s="10"/>
      <c r="F181" s="10"/>
      <c r="G181" s="113"/>
      <c r="H181" s="113"/>
      <c r="I181" s="146"/>
      <c r="K181" s="112"/>
    </row>
    <row r="182" spans="1:11" s="8" customFormat="1" ht="45">
      <c r="A182" s="10">
        <v>17596110</v>
      </c>
      <c r="B182" s="10">
        <v>3</v>
      </c>
      <c r="C182" s="8" t="s">
        <v>3223</v>
      </c>
      <c r="D182" s="10" t="s">
        <v>4335</v>
      </c>
      <c r="E182" s="10"/>
      <c r="F182" s="10"/>
      <c r="G182" s="113"/>
      <c r="H182" s="113"/>
      <c r="I182" s="146"/>
      <c r="K182" s="112"/>
    </row>
    <row r="183" spans="1:11" s="8" customFormat="1" ht="135">
      <c r="A183" s="10">
        <v>17596110</v>
      </c>
      <c r="B183" s="10">
        <v>4</v>
      </c>
      <c r="C183" s="8" t="s">
        <v>3224</v>
      </c>
      <c r="D183" s="10">
        <v>11</v>
      </c>
      <c r="E183" s="10"/>
      <c r="F183" s="10"/>
      <c r="G183" s="113"/>
      <c r="H183" s="113"/>
      <c r="I183" s="146"/>
      <c r="K183" s="112"/>
    </row>
    <row r="184" spans="1:11" s="8" customFormat="1">
      <c r="A184" s="10">
        <v>17596110</v>
      </c>
      <c r="B184" s="10">
        <v>5</v>
      </c>
      <c r="C184" s="8" t="s">
        <v>3225</v>
      </c>
      <c r="D184" s="10">
        <v>11</v>
      </c>
      <c r="E184" s="10"/>
      <c r="F184" s="10"/>
      <c r="G184" s="113"/>
      <c r="H184" s="113"/>
      <c r="I184" s="146"/>
      <c r="K184" s="112"/>
    </row>
    <row r="185" spans="1:11" s="8" customFormat="1" ht="30">
      <c r="A185" s="10">
        <v>17596110</v>
      </c>
      <c r="B185" s="10">
        <v>6</v>
      </c>
      <c r="C185" s="8" t="s">
        <v>3226</v>
      </c>
      <c r="D185" s="10" t="s">
        <v>4030</v>
      </c>
      <c r="E185" s="10"/>
      <c r="F185" s="10"/>
      <c r="G185" s="113"/>
      <c r="H185" s="113"/>
      <c r="I185" s="146"/>
      <c r="K185" s="112"/>
    </row>
    <row r="186" spans="1:11" s="8" customFormat="1" ht="45">
      <c r="A186" s="10">
        <v>17596110</v>
      </c>
      <c r="B186" s="10">
        <v>7</v>
      </c>
      <c r="C186" s="8" t="s">
        <v>3227</v>
      </c>
      <c r="D186" s="10">
        <v>11</v>
      </c>
      <c r="E186" s="10"/>
      <c r="F186" s="10"/>
      <c r="G186" s="113"/>
      <c r="H186" s="113"/>
      <c r="I186" s="146"/>
      <c r="K186" s="112"/>
    </row>
    <row r="187" spans="1:11" s="8" customFormat="1" ht="90">
      <c r="A187" s="10">
        <v>17596110</v>
      </c>
      <c r="B187" s="10">
        <v>8</v>
      </c>
      <c r="C187" s="8" t="s">
        <v>3228</v>
      </c>
      <c r="D187" s="10" t="s">
        <v>4443</v>
      </c>
      <c r="E187" s="10"/>
      <c r="F187" s="10"/>
      <c r="G187" s="113"/>
      <c r="H187" s="113"/>
      <c r="I187" s="146"/>
      <c r="K187" s="112"/>
    </row>
    <row r="188" spans="1:11" s="8" customFormat="1" ht="45">
      <c r="A188" s="10">
        <v>17596110</v>
      </c>
      <c r="B188" s="10">
        <v>9</v>
      </c>
      <c r="C188" s="8" t="s">
        <v>3229</v>
      </c>
      <c r="D188" s="10" t="s">
        <v>4593</v>
      </c>
      <c r="E188" s="10"/>
      <c r="F188" s="10"/>
      <c r="G188" s="113"/>
      <c r="H188" s="113"/>
      <c r="I188" s="146"/>
      <c r="K188" s="112"/>
    </row>
    <row r="189" spans="1:11" s="8" customFormat="1" ht="30">
      <c r="A189" s="10">
        <v>17596110</v>
      </c>
      <c r="B189" s="10">
        <v>10</v>
      </c>
      <c r="C189" s="8" t="s">
        <v>3230</v>
      </c>
      <c r="D189" s="10">
        <v>11</v>
      </c>
      <c r="E189" s="10"/>
      <c r="F189" s="10"/>
      <c r="G189" s="113"/>
      <c r="H189" s="113"/>
      <c r="I189" s="146"/>
      <c r="K189" s="112"/>
    </row>
    <row r="190" spans="1:11" s="8" customFormat="1" ht="60">
      <c r="A190" s="10">
        <v>17596110</v>
      </c>
      <c r="B190" s="10">
        <v>11</v>
      </c>
      <c r="C190" s="8" t="s">
        <v>3231</v>
      </c>
      <c r="D190" s="10" t="s">
        <v>4097</v>
      </c>
      <c r="E190" s="10"/>
      <c r="F190" s="10"/>
      <c r="G190" s="113"/>
      <c r="H190" s="113"/>
      <c r="I190" s="146"/>
      <c r="K190" s="112"/>
    </row>
    <row r="191" spans="1:11" s="8" customFormat="1" ht="75">
      <c r="A191" s="10">
        <v>17596110</v>
      </c>
      <c r="B191" s="8">
        <v>12</v>
      </c>
      <c r="C191" s="8" t="s">
        <v>3232</v>
      </c>
      <c r="D191" s="10">
        <v>11</v>
      </c>
      <c r="E191" s="10"/>
      <c r="F191" s="10"/>
      <c r="G191" s="113"/>
      <c r="H191" s="113"/>
      <c r="I191" s="146"/>
      <c r="K191" s="112"/>
    </row>
    <row r="192" spans="1:11" s="8" customFormat="1" ht="90">
      <c r="A192" s="10">
        <v>17596110</v>
      </c>
      <c r="B192" s="10">
        <v>13</v>
      </c>
      <c r="C192" s="8" t="s">
        <v>3233</v>
      </c>
      <c r="D192" s="10" t="s">
        <v>4045</v>
      </c>
      <c r="E192" s="10"/>
      <c r="F192" s="10"/>
      <c r="G192" s="113"/>
      <c r="H192" s="113"/>
      <c r="I192" s="146"/>
      <c r="K192" s="112"/>
    </row>
    <row r="193" spans="1:11" s="8" customFormat="1" ht="75">
      <c r="A193" s="10">
        <v>17596110</v>
      </c>
      <c r="B193" s="10">
        <v>14</v>
      </c>
      <c r="C193" s="8" t="s">
        <v>3234</v>
      </c>
      <c r="D193" s="10" t="s">
        <v>4150</v>
      </c>
      <c r="E193" s="10"/>
      <c r="F193" s="10"/>
      <c r="G193" s="113"/>
      <c r="H193" s="113"/>
      <c r="I193" s="146"/>
      <c r="K193" s="112"/>
    </row>
    <row r="194" spans="1:11" s="8" customFormat="1" ht="45">
      <c r="A194" s="10">
        <v>17596110</v>
      </c>
      <c r="B194" s="10">
        <v>15</v>
      </c>
      <c r="C194" s="8" t="s">
        <v>3235</v>
      </c>
      <c r="D194" s="10" t="s">
        <v>4348</v>
      </c>
      <c r="E194" s="10"/>
      <c r="F194" s="10"/>
      <c r="G194" s="113"/>
      <c r="H194" s="113"/>
      <c r="I194" s="146"/>
      <c r="K194" s="112"/>
    </row>
    <row r="195" spans="1:11" s="8" customFormat="1" ht="60">
      <c r="A195" s="10">
        <v>17596110</v>
      </c>
      <c r="B195" s="10">
        <v>16</v>
      </c>
      <c r="C195" s="8" t="s">
        <v>3236</v>
      </c>
      <c r="D195" s="10" t="s">
        <v>4073</v>
      </c>
      <c r="E195" s="10" t="s">
        <v>3237</v>
      </c>
      <c r="F195" s="10" t="s">
        <v>4120</v>
      </c>
      <c r="G195" s="10" t="s">
        <v>3238</v>
      </c>
      <c r="H195" s="10" t="s">
        <v>4139</v>
      </c>
      <c r="I195" s="146"/>
      <c r="K195" s="112"/>
    </row>
    <row r="196" spans="1:11" s="8" customFormat="1" ht="90">
      <c r="A196" s="10">
        <v>17713166</v>
      </c>
      <c r="B196" s="10">
        <v>1</v>
      </c>
      <c r="C196" s="8" t="s">
        <v>3239</v>
      </c>
      <c r="D196" s="10" t="s">
        <v>4167</v>
      </c>
      <c r="E196" s="10"/>
      <c r="F196" s="10"/>
      <c r="G196" s="113"/>
      <c r="H196" s="113"/>
      <c r="I196" s="146"/>
      <c r="K196" s="112"/>
    </row>
    <row r="197" spans="1:11" s="8" customFormat="1" ht="60">
      <c r="A197" s="10">
        <v>17713166</v>
      </c>
      <c r="B197" s="10">
        <v>2</v>
      </c>
      <c r="C197" s="8" t="s">
        <v>3240</v>
      </c>
      <c r="D197" s="10" t="s">
        <v>4074</v>
      </c>
      <c r="E197" s="10"/>
      <c r="F197" s="10"/>
      <c r="G197" s="113"/>
      <c r="H197" s="113"/>
      <c r="I197" s="146"/>
      <c r="K197" s="112"/>
    </row>
    <row r="198" spans="1:11" s="8" customFormat="1" ht="90">
      <c r="A198" s="10">
        <v>17713166</v>
      </c>
      <c r="B198" s="10">
        <v>3</v>
      </c>
      <c r="C198" s="8" t="s">
        <v>3241</v>
      </c>
      <c r="D198" s="10" t="s">
        <v>4332</v>
      </c>
      <c r="E198" s="10"/>
      <c r="F198" s="10"/>
      <c r="G198" s="113"/>
      <c r="H198" s="113"/>
      <c r="I198" s="146"/>
      <c r="K198" s="112"/>
    </row>
    <row r="199" spans="1:11" s="8" customFormat="1" ht="105">
      <c r="A199" s="10">
        <v>17713166</v>
      </c>
      <c r="B199" s="10">
        <v>4</v>
      </c>
      <c r="C199" s="8" t="s">
        <v>3242</v>
      </c>
      <c r="D199" s="10" t="s">
        <v>4033</v>
      </c>
      <c r="E199" s="10"/>
      <c r="F199" s="10"/>
      <c r="G199" s="113"/>
      <c r="H199" s="113"/>
      <c r="I199" s="146"/>
      <c r="K199" s="112"/>
    </row>
    <row r="200" spans="1:11" s="8" customFormat="1" ht="105">
      <c r="A200" s="10">
        <v>17713166</v>
      </c>
      <c r="B200" s="10">
        <v>5</v>
      </c>
      <c r="C200" s="8" t="s">
        <v>3243</v>
      </c>
      <c r="D200" s="10">
        <v>11</v>
      </c>
      <c r="E200" s="10"/>
      <c r="F200" s="10"/>
      <c r="G200" s="113"/>
      <c r="H200" s="113"/>
      <c r="I200" s="146"/>
      <c r="K200" s="112"/>
    </row>
    <row r="201" spans="1:11" s="8" customFormat="1" ht="60">
      <c r="A201" s="10">
        <v>17713166</v>
      </c>
      <c r="B201" s="10">
        <v>6</v>
      </c>
      <c r="C201" s="8" t="s">
        <v>3244</v>
      </c>
      <c r="D201" s="10" t="s">
        <v>4431</v>
      </c>
      <c r="E201" s="10"/>
      <c r="F201" s="10"/>
      <c r="G201" s="113"/>
      <c r="H201" s="113"/>
      <c r="I201" s="146"/>
      <c r="K201" s="112"/>
    </row>
    <row r="202" spans="1:11" s="8" customFormat="1" ht="120">
      <c r="A202" s="10">
        <v>17713166</v>
      </c>
      <c r="B202" s="10">
        <v>7</v>
      </c>
      <c r="C202" s="8" t="s">
        <v>3245</v>
      </c>
      <c r="D202" s="10" t="s">
        <v>4033</v>
      </c>
      <c r="E202" s="10"/>
      <c r="F202" s="10"/>
      <c r="G202" s="113"/>
      <c r="H202" s="113"/>
      <c r="I202" s="146"/>
      <c r="K202" s="112"/>
    </row>
    <row r="203" spans="1:11" s="8" customFormat="1" ht="60">
      <c r="A203" s="10">
        <v>17713166</v>
      </c>
      <c r="B203" s="10">
        <v>8</v>
      </c>
      <c r="C203" s="8" t="s">
        <v>3246</v>
      </c>
      <c r="D203" s="10" t="s">
        <v>4698</v>
      </c>
      <c r="E203" s="10"/>
      <c r="F203" s="10"/>
      <c r="G203" s="113"/>
      <c r="H203" s="113"/>
      <c r="I203" s="146"/>
      <c r="K203" s="112"/>
    </row>
    <row r="204" spans="1:11" s="8" customFormat="1" ht="30">
      <c r="A204" s="10">
        <v>17713166</v>
      </c>
      <c r="B204" s="10">
        <v>9</v>
      </c>
      <c r="C204" s="8" t="s">
        <v>3247</v>
      </c>
      <c r="D204" s="10" t="s">
        <v>4030</v>
      </c>
      <c r="E204" s="10"/>
      <c r="F204" s="10"/>
      <c r="G204" s="113"/>
      <c r="H204" s="113"/>
      <c r="I204" s="146"/>
      <c r="K204" s="112"/>
    </row>
    <row r="205" spans="1:11" s="8" customFormat="1" ht="120">
      <c r="A205" s="10">
        <v>17713166</v>
      </c>
      <c r="B205" s="10">
        <v>10</v>
      </c>
      <c r="C205" s="8" t="s">
        <v>3248</v>
      </c>
      <c r="D205" s="10">
        <v>11</v>
      </c>
      <c r="E205" s="10"/>
      <c r="F205" s="10"/>
      <c r="G205" s="113"/>
      <c r="H205" s="113"/>
      <c r="I205" s="146"/>
      <c r="K205" s="112"/>
    </row>
    <row r="206" spans="1:11" s="8" customFormat="1" ht="105">
      <c r="A206" s="10">
        <v>17713166</v>
      </c>
      <c r="B206" s="10">
        <v>11</v>
      </c>
      <c r="C206" s="8" t="s">
        <v>3249</v>
      </c>
      <c r="D206" s="10" t="s">
        <v>4042</v>
      </c>
      <c r="E206" s="10"/>
      <c r="F206" s="10"/>
      <c r="G206" s="113"/>
      <c r="H206" s="113"/>
      <c r="I206" s="146"/>
      <c r="K206" s="112"/>
    </row>
    <row r="207" spans="1:11" s="8" customFormat="1" ht="135">
      <c r="A207" s="10">
        <v>17713166</v>
      </c>
      <c r="B207" s="10">
        <v>12</v>
      </c>
      <c r="C207" s="8" t="s">
        <v>3251</v>
      </c>
      <c r="D207" s="10" t="s">
        <v>4699</v>
      </c>
      <c r="E207" s="10" t="s">
        <v>3250</v>
      </c>
      <c r="F207" s="10" t="s">
        <v>4121</v>
      </c>
      <c r="G207" s="113"/>
      <c r="H207" s="113"/>
      <c r="I207" s="146"/>
      <c r="K207" s="112"/>
    </row>
    <row r="208" spans="1:11" s="8" customFormat="1" ht="60">
      <c r="A208" s="10">
        <v>18321743</v>
      </c>
      <c r="B208" s="10">
        <v>1</v>
      </c>
      <c r="C208" s="8" t="s">
        <v>3252</v>
      </c>
      <c r="D208" s="10" t="s">
        <v>4097</v>
      </c>
      <c r="E208" s="10"/>
      <c r="F208" s="10"/>
      <c r="G208" s="113"/>
      <c r="H208" s="113"/>
      <c r="I208" s="146"/>
      <c r="K208" s="112"/>
    </row>
    <row r="209" spans="1:11" s="8" customFormat="1" ht="90">
      <c r="A209" s="10">
        <v>18321743</v>
      </c>
      <c r="B209" s="10">
        <v>2</v>
      </c>
      <c r="C209" s="8" t="s">
        <v>3253</v>
      </c>
      <c r="D209" s="10" t="s">
        <v>4075</v>
      </c>
      <c r="E209" s="10"/>
      <c r="F209" s="10"/>
      <c r="G209" s="113"/>
      <c r="H209" s="113"/>
      <c r="I209" s="146"/>
      <c r="K209" s="112"/>
    </row>
    <row r="210" spans="1:11" s="8" customFormat="1" ht="60">
      <c r="A210" s="10">
        <v>18321743</v>
      </c>
      <c r="B210" s="10">
        <v>3</v>
      </c>
      <c r="C210" s="8" t="s">
        <v>3254</v>
      </c>
      <c r="D210" s="10" t="s">
        <v>4700</v>
      </c>
      <c r="E210" s="10"/>
      <c r="F210" s="10"/>
      <c r="G210" s="113"/>
      <c r="H210" s="113"/>
      <c r="I210" s="146"/>
      <c r="K210" s="112"/>
    </row>
    <row r="211" spans="1:11" s="8" customFormat="1" ht="105">
      <c r="A211" s="10">
        <v>18321743</v>
      </c>
      <c r="B211" s="10">
        <v>4</v>
      </c>
      <c r="C211" s="8" t="s">
        <v>3255</v>
      </c>
      <c r="D211" s="10" t="s">
        <v>4394</v>
      </c>
      <c r="E211" s="10"/>
      <c r="F211" s="10"/>
      <c r="G211" s="113"/>
      <c r="H211" s="113"/>
      <c r="I211" s="146"/>
      <c r="K211" s="112"/>
    </row>
    <row r="212" spans="1:11" s="8" customFormat="1" ht="120">
      <c r="A212" s="10">
        <v>18321743</v>
      </c>
      <c r="B212" s="10">
        <v>5</v>
      </c>
      <c r="C212" s="8" t="s">
        <v>3256</v>
      </c>
      <c r="D212" s="10" t="s">
        <v>4394</v>
      </c>
      <c r="E212" s="10"/>
      <c r="F212" s="10"/>
      <c r="G212" s="113"/>
      <c r="H212" s="113"/>
      <c r="I212" s="146"/>
      <c r="K212" s="112"/>
    </row>
    <row r="213" spans="1:11" s="8" customFormat="1" ht="60">
      <c r="A213" s="10">
        <v>18321743</v>
      </c>
      <c r="B213" s="10">
        <v>6</v>
      </c>
      <c r="C213" s="8" t="s">
        <v>3257</v>
      </c>
      <c r="D213" s="10" t="s">
        <v>4030</v>
      </c>
      <c r="E213" s="10"/>
      <c r="F213" s="10"/>
      <c r="G213" s="113"/>
      <c r="H213" s="113"/>
      <c r="I213" s="146"/>
      <c r="K213" s="112"/>
    </row>
    <row r="214" spans="1:11" s="8" customFormat="1" ht="75">
      <c r="A214" s="10">
        <v>18321743</v>
      </c>
      <c r="B214" s="10">
        <v>7</v>
      </c>
      <c r="C214" s="8" t="s">
        <v>3258</v>
      </c>
      <c r="D214" s="10" t="s">
        <v>4032</v>
      </c>
      <c r="E214" s="10"/>
      <c r="F214" s="10"/>
      <c r="G214" s="113"/>
      <c r="H214" s="113"/>
      <c r="I214" s="146"/>
      <c r="K214" s="112"/>
    </row>
    <row r="215" spans="1:11" s="8" customFormat="1" ht="45">
      <c r="A215" s="10">
        <v>18321743</v>
      </c>
      <c r="B215" s="10">
        <v>8</v>
      </c>
      <c r="C215" s="8" t="s">
        <v>3259</v>
      </c>
      <c r="D215" s="10" t="s">
        <v>4031</v>
      </c>
      <c r="E215" s="10"/>
      <c r="F215" s="10"/>
      <c r="G215" s="113"/>
      <c r="H215" s="113"/>
      <c r="I215" s="146"/>
      <c r="K215" s="112"/>
    </row>
    <row r="216" spans="1:11" s="8" customFormat="1" ht="60">
      <c r="A216" s="10">
        <v>18321743</v>
      </c>
      <c r="B216" s="10">
        <v>9</v>
      </c>
      <c r="C216" s="8" t="s">
        <v>3260</v>
      </c>
      <c r="D216" s="10" t="s">
        <v>4582</v>
      </c>
      <c r="E216" s="10"/>
      <c r="F216" s="10"/>
      <c r="G216" s="113"/>
      <c r="H216" s="113"/>
      <c r="I216" s="146"/>
      <c r="K216" s="112"/>
    </row>
    <row r="217" spans="1:11" s="8" customFormat="1">
      <c r="A217" s="10">
        <v>18321743</v>
      </c>
      <c r="B217" s="10">
        <v>10</v>
      </c>
      <c r="C217" s="8" t="s">
        <v>3261</v>
      </c>
      <c r="D217" s="10" t="s">
        <v>4701</v>
      </c>
      <c r="E217" s="10"/>
      <c r="F217" s="10"/>
      <c r="G217" s="113"/>
      <c r="H217" s="113"/>
      <c r="I217" s="146"/>
      <c r="K217" s="112"/>
    </row>
    <row r="218" spans="1:11" s="8" customFormat="1" ht="30">
      <c r="A218" s="10">
        <v>18321743</v>
      </c>
      <c r="B218" s="10">
        <v>11</v>
      </c>
      <c r="C218" s="8" t="s">
        <v>3262</v>
      </c>
      <c r="D218" s="10" t="s">
        <v>4611</v>
      </c>
      <c r="E218" s="10" t="s">
        <v>3263</v>
      </c>
      <c r="F218" s="10" t="s">
        <v>4722</v>
      </c>
      <c r="G218" s="113"/>
      <c r="H218" s="113"/>
      <c r="I218" s="146"/>
      <c r="K218" s="112"/>
    </row>
    <row r="219" spans="1:11" s="8" customFormat="1" ht="180">
      <c r="A219" s="10">
        <v>18321743</v>
      </c>
      <c r="B219" s="10">
        <v>12</v>
      </c>
      <c r="C219" s="8" t="s">
        <v>3265</v>
      </c>
      <c r="D219" s="10" t="s">
        <v>4076</v>
      </c>
      <c r="E219" s="10" t="s">
        <v>3264</v>
      </c>
      <c r="F219" s="10" t="s">
        <v>4653</v>
      </c>
      <c r="G219" s="113"/>
      <c r="H219" s="113"/>
      <c r="I219" s="146"/>
      <c r="K219" s="112"/>
    </row>
    <row r="220" spans="1:11" s="8" customFormat="1" ht="105">
      <c r="A220" s="10">
        <v>18321743</v>
      </c>
      <c r="B220" s="10">
        <v>13</v>
      </c>
      <c r="C220" s="8" t="s">
        <v>3266</v>
      </c>
      <c r="D220" s="10" t="s">
        <v>4449</v>
      </c>
      <c r="E220" s="10"/>
      <c r="F220" s="10"/>
      <c r="G220" s="113"/>
      <c r="H220" s="113"/>
      <c r="I220" s="146"/>
      <c r="K220" s="112"/>
    </row>
    <row r="221" spans="1:11" s="8" customFormat="1" ht="90">
      <c r="A221" s="10">
        <v>19076986</v>
      </c>
      <c r="B221" s="10">
        <v>1</v>
      </c>
      <c r="C221" s="8" t="s">
        <v>3267</v>
      </c>
      <c r="D221" s="10" t="s">
        <v>4167</v>
      </c>
      <c r="E221" s="141"/>
      <c r="F221" s="10"/>
      <c r="G221" s="113"/>
      <c r="H221" s="113"/>
      <c r="I221" s="146"/>
      <c r="K221" s="112"/>
    </row>
    <row r="222" spans="1:11" s="8" customFormat="1" ht="60">
      <c r="A222" s="10">
        <v>19076986</v>
      </c>
      <c r="B222" s="10">
        <v>2</v>
      </c>
      <c r="C222" s="8" t="s">
        <v>3268</v>
      </c>
      <c r="D222" s="10" t="s">
        <v>4077</v>
      </c>
      <c r="E222" s="10" t="s">
        <v>3269</v>
      </c>
      <c r="F222" s="10" t="s">
        <v>4122</v>
      </c>
      <c r="G222" s="113"/>
      <c r="H222" s="113"/>
      <c r="I222" s="146"/>
      <c r="K222" s="112"/>
    </row>
    <row r="223" spans="1:11" s="8" customFormat="1" ht="135">
      <c r="A223" s="10">
        <v>19076986</v>
      </c>
      <c r="B223" s="10">
        <v>3</v>
      </c>
      <c r="C223" s="8" t="s">
        <v>3270</v>
      </c>
      <c r="D223" s="10" t="s">
        <v>4093</v>
      </c>
      <c r="E223" s="10"/>
      <c r="F223" s="10"/>
      <c r="G223" s="113"/>
      <c r="H223" s="113"/>
      <c r="I223" s="146"/>
      <c r="K223" s="112"/>
    </row>
    <row r="224" spans="1:11" s="8" customFormat="1" ht="75">
      <c r="A224" s="10">
        <v>19076986</v>
      </c>
      <c r="B224" s="10">
        <v>4</v>
      </c>
      <c r="C224" s="8" t="s">
        <v>3271</v>
      </c>
      <c r="D224" s="10" t="s">
        <v>4078</v>
      </c>
      <c r="E224" s="10" t="s">
        <v>3272</v>
      </c>
      <c r="F224" s="10" t="s">
        <v>4123</v>
      </c>
      <c r="G224" s="113"/>
      <c r="H224" s="113"/>
      <c r="I224" s="146"/>
      <c r="K224" s="112"/>
    </row>
    <row r="225" spans="1:11" s="8" customFormat="1" ht="45">
      <c r="A225" s="10">
        <v>19076986</v>
      </c>
      <c r="B225" s="10">
        <v>5</v>
      </c>
      <c r="C225" s="8" t="s">
        <v>3273</v>
      </c>
      <c r="D225" s="10" t="s">
        <v>4357</v>
      </c>
      <c r="E225" s="10"/>
      <c r="F225" s="10"/>
      <c r="G225" s="113"/>
      <c r="H225" s="113"/>
      <c r="I225" s="146"/>
      <c r="K225" s="112"/>
    </row>
    <row r="226" spans="1:11" s="8" customFormat="1" ht="30">
      <c r="A226" s="10">
        <v>19076986</v>
      </c>
      <c r="B226" s="10">
        <v>6</v>
      </c>
      <c r="C226" s="8" t="s">
        <v>3274</v>
      </c>
      <c r="D226" s="10" t="s">
        <v>4197</v>
      </c>
      <c r="E226" s="10"/>
      <c r="F226" s="10"/>
      <c r="G226" s="113"/>
      <c r="H226" s="113"/>
      <c r="I226" s="146"/>
      <c r="K226" s="112"/>
    </row>
    <row r="227" spans="1:11" s="8" customFormat="1" ht="45">
      <c r="A227" s="10">
        <v>19076986</v>
      </c>
      <c r="B227" s="10">
        <v>7</v>
      </c>
      <c r="C227" s="8" t="s">
        <v>3275</v>
      </c>
      <c r="D227" s="10" t="s">
        <v>4702</v>
      </c>
      <c r="E227" s="10"/>
      <c r="F227" s="10"/>
      <c r="G227" s="113"/>
      <c r="H227" s="113"/>
      <c r="I227" s="146"/>
      <c r="K227" s="112"/>
    </row>
    <row r="228" spans="1:11" s="8" customFormat="1" ht="90">
      <c r="A228" s="10">
        <v>19076986</v>
      </c>
      <c r="B228" s="10">
        <v>8</v>
      </c>
      <c r="C228" s="8" t="s">
        <v>3276</v>
      </c>
      <c r="D228" s="10" t="s">
        <v>4332</v>
      </c>
      <c r="E228" s="10"/>
      <c r="F228" s="10"/>
      <c r="G228" s="113"/>
      <c r="H228" s="113"/>
      <c r="I228" s="146"/>
      <c r="K228" s="112"/>
    </row>
    <row r="229" spans="1:11" s="8" customFormat="1" ht="105">
      <c r="A229" s="10">
        <v>19076986</v>
      </c>
      <c r="B229" s="10">
        <v>9</v>
      </c>
      <c r="C229" s="8" t="s">
        <v>3277</v>
      </c>
      <c r="D229" s="10" t="s">
        <v>4032</v>
      </c>
      <c r="E229" s="10"/>
      <c r="F229" s="10"/>
      <c r="G229" s="113"/>
      <c r="H229" s="113"/>
      <c r="I229" s="146"/>
      <c r="K229" s="112"/>
    </row>
    <row r="230" spans="1:11" s="8" customFormat="1" ht="60">
      <c r="A230" s="10">
        <v>19076986</v>
      </c>
      <c r="B230" s="10">
        <v>10</v>
      </c>
      <c r="C230" s="8" t="s">
        <v>3278</v>
      </c>
      <c r="D230" s="10" t="s">
        <v>4582</v>
      </c>
      <c r="E230" s="10"/>
      <c r="F230" s="10"/>
      <c r="G230" s="113"/>
      <c r="H230" s="113"/>
      <c r="I230" s="146"/>
      <c r="K230" s="112"/>
    </row>
    <row r="231" spans="1:11" s="8" customFormat="1" ht="60">
      <c r="A231" s="10">
        <v>19076986</v>
      </c>
      <c r="B231" s="10">
        <v>11</v>
      </c>
      <c r="C231" s="8" t="s">
        <v>3279</v>
      </c>
      <c r="D231" s="10" t="s">
        <v>4593</v>
      </c>
      <c r="E231" s="10"/>
      <c r="F231" s="10"/>
      <c r="G231" s="113"/>
      <c r="H231" s="113"/>
      <c r="I231" s="146"/>
      <c r="K231" s="112"/>
    </row>
    <row r="232" spans="1:11" s="8" customFormat="1" ht="120">
      <c r="A232" s="10">
        <v>19076986</v>
      </c>
      <c r="B232" s="10">
        <v>12</v>
      </c>
      <c r="C232" s="8" t="s">
        <v>3280</v>
      </c>
      <c r="D232" s="10" t="s">
        <v>4079</v>
      </c>
      <c r="E232" s="10" t="s">
        <v>3281</v>
      </c>
      <c r="F232" s="10" t="s">
        <v>4124</v>
      </c>
      <c r="G232" s="113"/>
      <c r="H232" s="113"/>
      <c r="I232" s="146"/>
      <c r="K232" s="112"/>
    </row>
    <row r="233" spans="1:11" s="8" customFormat="1" ht="75">
      <c r="A233" s="10">
        <v>19076986</v>
      </c>
      <c r="B233" s="10">
        <v>13</v>
      </c>
      <c r="C233" s="8" t="s">
        <v>3282</v>
      </c>
      <c r="D233" s="10" t="s">
        <v>4046</v>
      </c>
      <c r="E233" s="10"/>
      <c r="F233" s="10"/>
      <c r="G233" s="113"/>
      <c r="H233" s="113"/>
      <c r="I233" s="146"/>
      <c r="K233" s="112"/>
    </row>
    <row r="234" spans="1:11" s="8" customFormat="1" ht="60">
      <c r="A234" s="10">
        <v>19076986</v>
      </c>
      <c r="B234" s="10">
        <v>14</v>
      </c>
      <c r="C234" s="8" t="s">
        <v>3283</v>
      </c>
      <c r="D234" s="10" t="s">
        <v>4426</v>
      </c>
      <c r="E234" s="10"/>
      <c r="F234" s="10"/>
      <c r="G234" s="113"/>
      <c r="H234" s="113"/>
      <c r="I234" s="146"/>
      <c r="K234" s="112"/>
    </row>
    <row r="235" spans="1:11" s="8" customFormat="1" ht="30">
      <c r="A235" s="10">
        <v>19076986</v>
      </c>
      <c r="B235" s="10">
        <v>15</v>
      </c>
      <c r="C235" s="8" t="s">
        <v>3284</v>
      </c>
      <c r="D235" s="10" t="s">
        <v>4611</v>
      </c>
      <c r="E235" s="10"/>
      <c r="F235" s="10"/>
      <c r="G235" s="113"/>
      <c r="H235" s="113"/>
      <c r="I235" s="146"/>
      <c r="K235" s="112"/>
    </row>
    <row r="236" spans="1:11" s="8" customFormat="1" ht="30">
      <c r="A236" s="10">
        <v>19076986</v>
      </c>
      <c r="B236" s="10">
        <v>16</v>
      </c>
      <c r="C236" s="8" t="s">
        <v>3285</v>
      </c>
      <c r="D236" s="10" t="s">
        <v>4097</v>
      </c>
      <c r="E236" s="10" t="s">
        <v>3286</v>
      </c>
      <c r="F236" s="10" t="s">
        <v>4511</v>
      </c>
      <c r="G236" s="10" t="s">
        <v>3287</v>
      </c>
      <c r="H236" s="10" t="s">
        <v>4145</v>
      </c>
      <c r="I236" s="146"/>
      <c r="K236" s="112"/>
    </row>
    <row r="237" spans="1:11" s="8" customFormat="1" ht="75">
      <c r="A237" s="10">
        <v>19076986</v>
      </c>
      <c r="B237" s="10">
        <v>17</v>
      </c>
      <c r="C237" s="8" t="s">
        <v>3288</v>
      </c>
      <c r="D237" s="10" t="s">
        <v>4080</v>
      </c>
      <c r="E237" s="10"/>
      <c r="F237" s="10"/>
      <c r="G237" s="113"/>
      <c r="H237" s="113"/>
      <c r="I237" s="146"/>
      <c r="K237" s="112"/>
    </row>
    <row r="238" spans="1:11" s="8" customFormat="1" ht="60">
      <c r="A238" s="10">
        <v>20233180</v>
      </c>
      <c r="B238" s="10">
        <v>1</v>
      </c>
      <c r="C238" s="8" t="s">
        <v>3289</v>
      </c>
      <c r="D238" s="10" t="s">
        <v>4377</v>
      </c>
      <c r="E238" s="10"/>
      <c r="F238" s="10"/>
      <c r="G238" s="113"/>
      <c r="H238" s="113"/>
      <c r="I238" s="146"/>
      <c r="K238" s="112"/>
    </row>
    <row r="239" spans="1:11" s="8" customFormat="1" ht="45">
      <c r="A239" s="10">
        <v>20233180</v>
      </c>
      <c r="B239" s="10">
        <v>2</v>
      </c>
      <c r="C239" s="8" t="s">
        <v>3290</v>
      </c>
      <c r="D239" s="10" t="s">
        <v>4081</v>
      </c>
      <c r="E239" s="10" t="s">
        <v>3291</v>
      </c>
      <c r="F239" s="10" t="s">
        <v>4125</v>
      </c>
      <c r="G239" s="113"/>
      <c r="H239" s="113"/>
      <c r="I239" s="146"/>
      <c r="K239" s="112"/>
    </row>
    <row r="240" spans="1:11" s="8" customFormat="1" ht="75">
      <c r="A240" s="10">
        <v>20233180</v>
      </c>
      <c r="B240" s="10">
        <v>3</v>
      </c>
      <c r="C240" s="8" t="s">
        <v>3292</v>
      </c>
      <c r="D240" s="10" t="s">
        <v>4332</v>
      </c>
      <c r="E240" s="10"/>
      <c r="F240" s="10"/>
      <c r="G240" s="113"/>
      <c r="H240" s="113"/>
      <c r="I240" s="146"/>
      <c r="K240" s="112"/>
    </row>
    <row r="241" spans="1:11" s="8" customFormat="1" ht="75">
      <c r="A241" s="10">
        <v>20233180</v>
      </c>
      <c r="B241" s="10">
        <v>4</v>
      </c>
      <c r="C241" s="8" t="s">
        <v>3293</v>
      </c>
      <c r="D241" s="10" t="s">
        <v>4082</v>
      </c>
      <c r="E241" s="10"/>
      <c r="F241" s="10"/>
      <c r="G241" s="113"/>
      <c r="H241" s="113"/>
      <c r="I241" s="146"/>
      <c r="K241" s="112"/>
    </row>
    <row r="242" spans="1:11" s="8" customFormat="1" ht="75">
      <c r="A242" s="10">
        <v>20233180</v>
      </c>
      <c r="B242" s="10">
        <v>5</v>
      </c>
      <c r="C242" s="8" t="s">
        <v>3294</v>
      </c>
      <c r="D242" s="10" t="s">
        <v>4032</v>
      </c>
      <c r="E242" s="10"/>
      <c r="F242" s="10"/>
      <c r="G242" s="113"/>
      <c r="H242" s="113"/>
      <c r="I242" s="146"/>
      <c r="K242" s="112"/>
    </row>
    <row r="243" spans="1:11" s="8" customFormat="1" ht="90">
      <c r="A243" s="10">
        <v>20233180</v>
      </c>
      <c r="B243" s="10">
        <v>6</v>
      </c>
      <c r="C243" s="8" t="s">
        <v>3295</v>
      </c>
      <c r="D243" s="10" t="s">
        <v>4335</v>
      </c>
      <c r="E243" s="10"/>
      <c r="F243" s="10"/>
      <c r="G243" s="113"/>
      <c r="H243" s="113"/>
      <c r="I243" s="146"/>
      <c r="K243" s="112"/>
    </row>
    <row r="244" spans="1:11" s="8" customFormat="1" ht="90">
      <c r="A244" s="10">
        <v>20233180</v>
      </c>
      <c r="B244" s="10">
        <v>7</v>
      </c>
      <c r="C244" s="8" t="s">
        <v>3296</v>
      </c>
      <c r="D244" s="10" t="s">
        <v>4602</v>
      </c>
      <c r="E244" s="10"/>
      <c r="F244" s="10"/>
      <c r="G244" s="113"/>
      <c r="H244" s="113"/>
      <c r="I244" s="146"/>
      <c r="K244" s="112"/>
    </row>
    <row r="245" spans="1:11" s="8" customFormat="1" ht="30">
      <c r="A245" s="10">
        <v>20233180</v>
      </c>
      <c r="B245" s="10">
        <v>8</v>
      </c>
      <c r="C245" s="8" t="s">
        <v>3297</v>
      </c>
      <c r="D245" s="10" t="s">
        <v>4335</v>
      </c>
      <c r="E245" s="10"/>
      <c r="F245" s="10"/>
      <c r="G245" s="113"/>
      <c r="H245" s="113"/>
      <c r="I245" s="146"/>
      <c r="K245" s="112"/>
    </row>
    <row r="246" spans="1:11" s="8" customFormat="1" ht="120">
      <c r="A246" s="10">
        <v>20233180</v>
      </c>
      <c r="B246" s="10">
        <v>9</v>
      </c>
      <c r="C246" s="8" t="s">
        <v>3298</v>
      </c>
      <c r="D246" s="10" t="s">
        <v>4083</v>
      </c>
      <c r="E246" s="10"/>
      <c r="F246" s="10"/>
      <c r="G246" s="113"/>
      <c r="H246" s="113"/>
      <c r="I246" s="146"/>
      <c r="K246" s="112"/>
    </row>
    <row r="247" spans="1:11" s="8" customFormat="1" ht="45">
      <c r="A247" s="10">
        <v>20233180</v>
      </c>
      <c r="B247" s="10">
        <v>10</v>
      </c>
      <c r="C247" s="8" t="s">
        <v>3299</v>
      </c>
      <c r="D247" s="10" t="s">
        <v>4056</v>
      </c>
      <c r="E247" s="10"/>
      <c r="F247" s="10"/>
      <c r="G247" s="113"/>
      <c r="H247" s="113"/>
      <c r="I247" s="146"/>
      <c r="K247" s="112"/>
    </row>
    <row r="248" spans="1:11" s="8" customFormat="1" ht="75">
      <c r="A248" s="10">
        <v>20233180</v>
      </c>
      <c r="B248" s="10">
        <v>11</v>
      </c>
      <c r="C248" s="8" t="s">
        <v>3300</v>
      </c>
      <c r="D248" s="10" t="s">
        <v>4377</v>
      </c>
      <c r="E248" s="10"/>
      <c r="F248" s="10"/>
      <c r="G248" s="113"/>
      <c r="H248" s="113"/>
      <c r="I248" s="146"/>
      <c r="K248" s="112"/>
    </row>
    <row r="249" spans="1:11" s="8" customFormat="1" ht="90">
      <c r="A249" s="10">
        <v>20233180</v>
      </c>
      <c r="B249" s="10">
        <v>12</v>
      </c>
      <c r="C249" s="8" t="s">
        <v>3301</v>
      </c>
      <c r="D249" s="10" t="s">
        <v>4084</v>
      </c>
      <c r="E249" s="10"/>
      <c r="F249" s="10"/>
      <c r="G249" s="113"/>
      <c r="H249" s="113"/>
      <c r="I249" s="146"/>
      <c r="K249" s="112"/>
    </row>
    <row r="250" spans="1:11" s="8" customFormat="1" ht="75">
      <c r="A250" s="10">
        <v>20233180</v>
      </c>
      <c r="B250" s="10">
        <v>13</v>
      </c>
      <c r="C250" s="8" t="s">
        <v>3302</v>
      </c>
      <c r="D250" s="10" t="s">
        <v>4097</v>
      </c>
      <c r="E250" s="10"/>
      <c r="F250" s="10"/>
      <c r="G250" s="113"/>
      <c r="H250" s="113"/>
      <c r="I250" s="146"/>
      <c r="K250" s="112"/>
    </row>
    <row r="251" spans="1:11" s="8" customFormat="1" ht="45">
      <c r="A251" s="10">
        <v>20233180</v>
      </c>
      <c r="B251" s="10">
        <v>14</v>
      </c>
      <c r="C251" s="8" t="s">
        <v>3303</v>
      </c>
      <c r="D251" s="10" t="s">
        <v>4377</v>
      </c>
      <c r="E251" s="10" t="s">
        <v>3304</v>
      </c>
      <c r="F251" s="10" t="s">
        <v>4126</v>
      </c>
      <c r="G251" s="10" t="s">
        <v>3305</v>
      </c>
      <c r="H251" s="10" t="s">
        <v>4140</v>
      </c>
      <c r="I251" s="146"/>
      <c r="K251" s="112"/>
    </row>
    <row r="252" spans="1:11" s="8" customFormat="1" ht="45">
      <c r="A252" s="10">
        <v>20233180</v>
      </c>
      <c r="B252" s="10">
        <v>15</v>
      </c>
      <c r="C252" s="8" t="s">
        <v>3306</v>
      </c>
      <c r="D252" s="10" t="s">
        <v>4179</v>
      </c>
      <c r="E252" s="10"/>
      <c r="F252" s="10"/>
      <c r="G252" s="113"/>
      <c r="H252" s="113"/>
      <c r="I252" s="146"/>
      <c r="K252" s="112"/>
    </row>
    <row r="253" spans="1:11" s="8" customFormat="1" ht="75">
      <c r="A253" s="10">
        <v>2054276</v>
      </c>
      <c r="B253" s="10">
        <v>1</v>
      </c>
      <c r="C253" s="8" t="s">
        <v>3307</v>
      </c>
      <c r="D253" s="10" t="s">
        <v>4378</v>
      </c>
      <c r="E253" s="10"/>
      <c r="F253" s="10"/>
      <c r="G253" s="113"/>
      <c r="H253" s="113"/>
      <c r="I253" s="146"/>
      <c r="K253" s="112"/>
    </row>
    <row r="254" spans="1:11" s="8" customFormat="1" ht="120">
      <c r="A254" s="10">
        <v>2054276</v>
      </c>
      <c r="B254" s="10">
        <v>2</v>
      </c>
      <c r="C254" s="8" t="s">
        <v>3308</v>
      </c>
      <c r="D254" s="10" t="s">
        <v>4032</v>
      </c>
      <c r="E254" s="10"/>
      <c r="F254" s="10"/>
      <c r="G254" s="113"/>
      <c r="H254" s="113"/>
      <c r="I254" s="146"/>
      <c r="K254" s="112"/>
    </row>
    <row r="255" spans="1:11" s="8" customFormat="1" ht="75">
      <c r="A255" s="10">
        <v>2054276</v>
      </c>
      <c r="B255" s="10">
        <v>3</v>
      </c>
      <c r="C255" s="8" t="s">
        <v>3309</v>
      </c>
      <c r="D255" s="10" t="s">
        <v>4056</v>
      </c>
      <c r="E255" s="10" t="s">
        <v>3310</v>
      </c>
      <c r="F255" s="10" t="s">
        <v>4127</v>
      </c>
      <c r="G255" s="10" t="s">
        <v>3311</v>
      </c>
      <c r="H255" s="10" t="s">
        <v>4141</v>
      </c>
      <c r="I255" s="146"/>
      <c r="K255" s="112"/>
    </row>
    <row r="256" spans="1:11" s="8" customFormat="1" ht="75">
      <c r="A256" s="10">
        <v>2054276</v>
      </c>
      <c r="B256" s="10">
        <v>4</v>
      </c>
      <c r="C256" s="8" t="s">
        <v>3312</v>
      </c>
      <c r="D256" s="10" t="s">
        <v>4046</v>
      </c>
      <c r="E256" s="10" t="s">
        <v>3313</v>
      </c>
      <c r="F256" s="10" t="s">
        <v>4657</v>
      </c>
      <c r="G256" s="113"/>
      <c r="H256" s="113"/>
      <c r="I256" s="146"/>
      <c r="K256" s="112"/>
    </row>
    <row r="257" spans="1:11" s="8" customFormat="1" ht="105">
      <c r="A257" s="10">
        <v>2054276</v>
      </c>
      <c r="B257" s="10">
        <v>5</v>
      </c>
      <c r="C257" s="8" t="s">
        <v>3314</v>
      </c>
      <c r="D257" s="10" t="s">
        <v>4045</v>
      </c>
      <c r="E257" s="10" t="s">
        <v>3315</v>
      </c>
      <c r="F257" s="10" t="s">
        <v>4128</v>
      </c>
      <c r="G257" s="113"/>
      <c r="H257" s="113"/>
      <c r="I257" s="146"/>
      <c r="K257" s="112"/>
    </row>
    <row r="258" spans="1:11" s="8" customFormat="1" ht="30">
      <c r="A258" s="10">
        <v>2054276</v>
      </c>
      <c r="B258" s="10">
        <v>6</v>
      </c>
      <c r="C258" s="8" t="s">
        <v>3316</v>
      </c>
      <c r="D258" s="10" t="s">
        <v>4294</v>
      </c>
      <c r="E258" s="10"/>
      <c r="F258" s="10"/>
      <c r="G258" s="113"/>
      <c r="H258" s="113"/>
      <c r="I258" s="146"/>
      <c r="K258" s="112"/>
    </row>
    <row r="259" spans="1:11" s="8" customFormat="1" ht="90">
      <c r="A259" s="10">
        <v>21350850</v>
      </c>
      <c r="B259" s="10">
        <v>1</v>
      </c>
      <c r="C259" s="8" t="s">
        <v>3317</v>
      </c>
      <c r="D259" s="10" t="s">
        <v>4689</v>
      </c>
      <c r="E259" s="10"/>
      <c r="F259" s="10"/>
      <c r="G259" s="113"/>
      <c r="H259" s="113"/>
      <c r="I259" s="146"/>
      <c r="K259" s="112"/>
    </row>
    <row r="260" spans="1:11" s="8" customFormat="1" ht="75">
      <c r="A260" s="10">
        <v>21350850</v>
      </c>
      <c r="B260" s="10">
        <v>2</v>
      </c>
      <c r="C260" s="8" t="s">
        <v>3318</v>
      </c>
      <c r="D260" s="10" t="s">
        <v>4085</v>
      </c>
      <c r="E260" s="10"/>
      <c r="F260" s="10"/>
      <c r="G260" s="113"/>
      <c r="H260" s="113"/>
      <c r="I260" s="146"/>
      <c r="K260" s="112"/>
    </row>
    <row r="261" spans="1:11" s="8" customFormat="1" ht="135">
      <c r="A261" s="10">
        <v>21350850</v>
      </c>
      <c r="B261" s="10">
        <v>3</v>
      </c>
      <c r="C261" s="8" t="s">
        <v>3319</v>
      </c>
      <c r="D261" s="10" t="s">
        <v>4332</v>
      </c>
      <c r="E261" s="10"/>
      <c r="F261" s="10"/>
      <c r="G261" s="113"/>
      <c r="H261" s="113"/>
      <c r="I261" s="146"/>
      <c r="K261" s="112"/>
    </row>
    <row r="262" spans="1:11" s="8" customFormat="1" ht="45">
      <c r="A262" s="10">
        <v>21350850</v>
      </c>
      <c r="B262" s="10">
        <v>4</v>
      </c>
      <c r="C262" s="8" t="s">
        <v>3320</v>
      </c>
      <c r="D262" s="10" t="s">
        <v>4031</v>
      </c>
      <c r="E262" s="10"/>
      <c r="F262" s="10"/>
      <c r="G262" s="113"/>
      <c r="H262" s="113"/>
      <c r="I262" s="146"/>
      <c r="K262" s="112"/>
    </row>
    <row r="263" spans="1:11" s="8" customFormat="1" ht="75">
      <c r="A263" s="10">
        <v>21350850</v>
      </c>
      <c r="B263" s="10">
        <v>5</v>
      </c>
      <c r="C263" s="8" t="s">
        <v>3321</v>
      </c>
      <c r="D263" s="10" t="s">
        <v>4032</v>
      </c>
      <c r="E263" s="10"/>
      <c r="F263" s="10"/>
      <c r="G263" s="113"/>
      <c r="H263" s="113"/>
      <c r="I263" s="146"/>
      <c r="K263" s="112"/>
    </row>
    <row r="264" spans="1:11" s="8" customFormat="1" ht="90">
      <c r="A264" s="10">
        <v>21350850</v>
      </c>
      <c r="B264" s="10">
        <v>6</v>
      </c>
      <c r="C264" s="8" t="s">
        <v>3322</v>
      </c>
      <c r="D264" s="10" t="s">
        <v>4598</v>
      </c>
      <c r="E264" s="10"/>
      <c r="F264" s="10"/>
      <c r="G264" s="113"/>
      <c r="H264" s="113"/>
      <c r="I264" s="146"/>
      <c r="K264" s="112"/>
    </row>
    <row r="265" spans="1:11" s="8" customFormat="1" ht="75">
      <c r="A265" s="10">
        <v>21350850</v>
      </c>
      <c r="B265" s="10">
        <v>7</v>
      </c>
      <c r="C265" s="8" t="s">
        <v>3323</v>
      </c>
      <c r="D265" s="10" t="s">
        <v>4030</v>
      </c>
      <c r="E265" s="10"/>
      <c r="F265" s="10"/>
      <c r="G265" s="113"/>
      <c r="H265" s="113"/>
      <c r="I265" s="146"/>
      <c r="K265" s="112"/>
    </row>
    <row r="266" spans="1:11" s="8" customFormat="1">
      <c r="A266" s="10">
        <v>21350850</v>
      </c>
      <c r="B266" s="10">
        <v>8</v>
      </c>
      <c r="C266" s="8" t="s">
        <v>3324</v>
      </c>
      <c r="D266" s="10" t="s">
        <v>4086</v>
      </c>
      <c r="E266" s="10"/>
      <c r="F266" s="10"/>
      <c r="G266" s="113"/>
      <c r="H266" s="113"/>
      <c r="I266" s="146"/>
      <c r="K266" s="112"/>
    </row>
    <row r="267" spans="1:11" s="8" customFormat="1" ht="105">
      <c r="A267" s="10">
        <v>21350850</v>
      </c>
      <c r="B267" s="10">
        <v>9</v>
      </c>
      <c r="C267" s="8" t="s">
        <v>3325</v>
      </c>
      <c r="D267" s="8">
        <v>11</v>
      </c>
      <c r="E267" s="10"/>
      <c r="F267" s="10"/>
      <c r="G267" s="113"/>
      <c r="H267" s="113"/>
      <c r="I267" s="146"/>
      <c r="K267" s="112"/>
    </row>
    <row r="268" spans="1:11" s="8" customFormat="1" ht="75">
      <c r="A268" s="10">
        <v>21350850</v>
      </c>
      <c r="B268" s="10">
        <v>10</v>
      </c>
      <c r="C268" s="8" t="s">
        <v>3326</v>
      </c>
      <c r="D268" s="10">
        <v>11</v>
      </c>
      <c r="E268" s="10"/>
      <c r="F268" s="10"/>
      <c r="G268" s="113"/>
      <c r="H268" s="113"/>
      <c r="I268" s="146"/>
      <c r="K268" s="112"/>
    </row>
    <row r="269" spans="1:11" s="8" customFormat="1" ht="75">
      <c r="A269" s="10">
        <v>21350850</v>
      </c>
      <c r="B269" s="10">
        <v>11</v>
      </c>
      <c r="C269" s="8" t="s">
        <v>3327</v>
      </c>
      <c r="D269" s="10" t="s">
        <v>4038</v>
      </c>
      <c r="E269" s="10"/>
      <c r="F269" s="10"/>
      <c r="G269" s="113"/>
      <c r="H269" s="113"/>
      <c r="I269" s="146"/>
      <c r="K269" s="112"/>
    </row>
    <row r="270" spans="1:11" s="8" customFormat="1" ht="30">
      <c r="A270" s="10">
        <v>21350850</v>
      </c>
      <c r="B270" s="10">
        <v>12</v>
      </c>
      <c r="C270" s="8" t="s">
        <v>3328</v>
      </c>
      <c r="D270" s="10" t="s">
        <v>4426</v>
      </c>
      <c r="E270" s="10" t="s">
        <v>3329</v>
      </c>
      <c r="F270" s="10" t="s">
        <v>4723</v>
      </c>
      <c r="G270" s="113"/>
      <c r="H270" s="113"/>
      <c r="I270" s="146"/>
      <c r="K270" s="112"/>
    </row>
    <row r="271" spans="1:11" s="8" customFormat="1" ht="45">
      <c r="A271" s="10">
        <v>21350850</v>
      </c>
      <c r="B271" s="10">
        <v>13</v>
      </c>
      <c r="C271" s="8" t="s">
        <v>3330</v>
      </c>
      <c r="D271" s="10" t="s">
        <v>4038</v>
      </c>
      <c r="E271" s="10"/>
      <c r="F271" s="10"/>
      <c r="G271" s="113"/>
      <c r="H271" s="113"/>
      <c r="I271" s="146"/>
      <c r="K271" s="112"/>
    </row>
    <row r="272" spans="1:11" s="8" customFormat="1" ht="30">
      <c r="A272" s="10">
        <v>21350850</v>
      </c>
      <c r="B272" s="10">
        <v>14</v>
      </c>
      <c r="C272" s="8" t="s">
        <v>3331</v>
      </c>
      <c r="D272" s="10" t="s">
        <v>4348</v>
      </c>
      <c r="E272" s="10"/>
      <c r="F272" s="10"/>
      <c r="G272" s="113"/>
      <c r="H272" s="113"/>
      <c r="I272" s="146"/>
      <c r="K272" s="112"/>
    </row>
    <row r="273" spans="1:11" s="8" customFormat="1" ht="60">
      <c r="A273" s="10">
        <v>21350850</v>
      </c>
      <c r="B273" s="10">
        <v>15</v>
      </c>
      <c r="C273" s="8" t="s">
        <v>3332</v>
      </c>
      <c r="D273" s="10" t="s">
        <v>4087</v>
      </c>
      <c r="E273" s="10"/>
      <c r="F273" s="10"/>
      <c r="G273" s="113"/>
      <c r="H273" s="113"/>
      <c r="I273" s="146"/>
      <c r="K273" s="112"/>
    </row>
    <row r="274" spans="1:11" s="8" customFormat="1" ht="105">
      <c r="A274" s="10">
        <v>21350850</v>
      </c>
      <c r="B274" s="10">
        <v>16</v>
      </c>
      <c r="C274" s="8" t="s">
        <v>3333</v>
      </c>
      <c r="D274" s="10" t="s">
        <v>4088</v>
      </c>
      <c r="E274" s="10"/>
      <c r="F274" s="10"/>
      <c r="G274" s="113"/>
      <c r="H274" s="113"/>
      <c r="I274" s="146"/>
      <c r="K274" s="112"/>
    </row>
    <row r="275" spans="1:11" s="8" customFormat="1" ht="90">
      <c r="A275" s="10">
        <v>21350850</v>
      </c>
      <c r="B275" s="10">
        <v>17</v>
      </c>
      <c r="C275" s="8" t="s">
        <v>3334</v>
      </c>
      <c r="D275" s="10" t="s">
        <v>4703</v>
      </c>
      <c r="E275" s="10"/>
      <c r="F275" s="10"/>
      <c r="G275" s="113"/>
      <c r="H275" s="113"/>
      <c r="I275" s="146"/>
      <c r="K275" s="112"/>
    </row>
    <row r="276" spans="1:11" s="8" customFormat="1" ht="75">
      <c r="A276" s="10">
        <v>21350850</v>
      </c>
      <c r="B276" s="10">
        <v>18</v>
      </c>
      <c r="C276" s="8" t="s">
        <v>3335</v>
      </c>
      <c r="D276" s="10" t="s">
        <v>4070</v>
      </c>
      <c r="E276" s="10"/>
      <c r="F276" s="10"/>
      <c r="G276" s="113"/>
      <c r="H276" s="113"/>
      <c r="I276" s="146"/>
      <c r="K276" s="112"/>
    </row>
    <row r="277" spans="1:11" s="8" customFormat="1" ht="60">
      <c r="A277" s="10">
        <v>21410294</v>
      </c>
      <c r="B277" s="10">
        <v>1</v>
      </c>
      <c r="C277" s="8" t="s">
        <v>3336</v>
      </c>
      <c r="D277" s="10" t="s">
        <v>4167</v>
      </c>
      <c r="E277" s="10"/>
      <c r="F277" s="10"/>
      <c r="G277" s="113"/>
      <c r="H277" s="113"/>
      <c r="I277" s="146"/>
      <c r="K277" s="112"/>
    </row>
    <row r="278" spans="1:11" s="8" customFormat="1" ht="135">
      <c r="A278" s="10">
        <v>21410294</v>
      </c>
      <c r="B278" s="10">
        <v>2</v>
      </c>
      <c r="C278" s="8" t="s">
        <v>3337</v>
      </c>
      <c r="D278" s="10" t="s">
        <v>4146</v>
      </c>
      <c r="E278" s="10"/>
      <c r="F278" s="10"/>
      <c r="G278" s="113"/>
      <c r="H278" s="113"/>
      <c r="I278" s="146"/>
      <c r="K278" s="112"/>
    </row>
    <row r="279" spans="1:11" s="8" customFormat="1" ht="60">
      <c r="A279" s="10">
        <v>21410294</v>
      </c>
      <c r="B279" s="10">
        <v>3</v>
      </c>
      <c r="C279" s="8" t="s">
        <v>3338</v>
      </c>
      <c r="D279" s="10" t="s">
        <v>4704</v>
      </c>
      <c r="E279" s="10"/>
      <c r="F279" s="10"/>
      <c r="G279" s="113"/>
      <c r="H279" s="113"/>
      <c r="I279" s="146"/>
      <c r="K279" s="112"/>
    </row>
    <row r="280" spans="1:11" s="8" customFormat="1" ht="120">
      <c r="A280" s="10">
        <v>21410294</v>
      </c>
      <c r="B280" s="10">
        <v>4</v>
      </c>
      <c r="C280" s="8" t="s">
        <v>3339</v>
      </c>
      <c r="D280" s="10" t="s">
        <v>4106</v>
      </c>
      <c r="E280" s="10"/>
      <c r="F280" s="10"/>
      <c r="G280" s="113"/>
      <c r="H280" s="113"/>
      <c r="I280" s="146"/>
      <c r="K280" s="112"/>
    </row>
    <row r="281" spans="1:11" s="8" customFormat="1" ht="45">
      <c r="A281" s="10">
        <v>21410294</v>
      </c>
      <c r="B281" s="10">
        <v>5</v>
      </c>
      <c r="C281" s="8" t="s">
        <v>3340</v>
      </c>
      <c r="D281" s="10" t="s">
        <v>4335</v>
      </c>
      <c r="E281" s="10"/>
      <c r="F281" s="10"/>
      <c r="G281" s="113"/>
      <c r="H281" s="113"/>
      <c r="I281" s="146"/>
      <c r="K281" s="112"/>
    </row>
    <row r="282" spans="1:11" s="8" customFormat="1" ht="165">
      <c r="A282" s="10">
        <v>21410294</v>
      </c>
      <c r="B282" s="10">
        <v>6</v>
      </c>
      <c r="C282" s="8" t="s">
        <v>3341</v>
      </c>
      <c r="D282" s="10" t="s">
        <v>4033</v>
      </c>
      <c r="E282" s="10"/>
      <c r="F282" s="10"/>
      <c r="G282" s="113"/>
      <c r="H282" s="113"/>
      <c r="I282" s="146"/>
      <c r="K282" s="112"/>
    </row>
    <row r="283" spans="1:11" s="8" customFormat="1" ht="165">
      <c r="A283" s="10">
        <v>21410294</v>
      </c>
      <c r="B283" s="10">
        <v>7</v>
      </c>
      <c r="C283" s="8" t="s">
        <v>3342</v>
      </c>
      <c r="D283" s="10">
        <v>11</v>
      </c>
      <c r="E283" s="10"/>
      <c r="F283" s="10"/>
      <c r="G283" s="113"/>
      <c r="H283" s="113"/>
      <c r="I283" s="146"/>
      <c r="K283" s="112"/>
    </row>
    <row r="284" spans="1:11" s="8" customFormat="1" ht="165">
      <c r="A284" s="10">
        <v>21410294</v>
      </c>
      <c r="B284" s="10">
        <v>8</v>
      </c>
      <c r="C284" s="8" t="s">
        <v>3343</v>
      </c>
      <c r="D284" s="10" t="s">
        <v>4582</v>
      </c>
      <c r="E284" s="10"/>
      <c r="F284" s="10"/>
      <c r="G284" s="113"/>
      <c r="H284" s="113"/>
      <c r="I284" s="146"/>
      <c r="K284" s="112"/>
    </row>
    <row r="285" spans="1:11" s="8" customFormat="1" ht="45">
      <c r="A285" s="10">
        <v>21410294</v>
      </c>
      <c r="B285" s="10">
        <v>9</v>
      </c>
      <c r="C285" s="8" t="s">
        <v>3344</v>
      </c>
      <c r="D285" s="10" t="s">
        <v>4443</v>
      </c>
      <c r="E285" s="10"/>
      <c r="F285" s="10"/>
      <c r="G285" s="113"/>
      <c r="H285" s="113"/>
      <c r="I285" s="146"/>
      <c r="K285" s="112"/>
    </row>
    <row r="286" spans="1:11" s="8" customFormat="1" ht="135">
      <c r="A286" s="10">
        <v>21410294</v>
      </c>
      <c r="B286" s="10">
        <v>10</v>
      </c>
      <c r="C286" s="8" t="s">
        <v>3345</v>
      </c>
      <c r="D286" s="10" t="s">
        <v>4033</v>
      </c>
      <c r="E286" s="10"/>
      <c r="F286" s="10"/>
      <c r="G286" s="113"/>
      <c r="H286" s="113"/>
      <c r="I286" s="146"/>
      <c r="K286" s="112"/>
    </row>
    <row r="287" spans="1:11" s="8" customFormat="1" ht="135">
      <c r="A287" s="10">
        <v>21410294</v>
      </c>
      <c r="B287" s="10">
        <v>11</v>
      </c>
      <c r="C287" s="8" t="s">
        <v>3346</v>
      </c>
      <c r="D287" s="10" t="s">
        <v>4056</v>
      </c>
      <c r="E287" s="10"/>
      <c r="F287" s="10"/>
      <c r="G287" s="113"/>
      <c r="H287" s="113"/>
      <c r="I287" s="146"/>
      <c r="K287" s="112"/>
    </row>
    <row r="288" spans="1:11" s="8" customFormat="1" ht="60">
      <c r="A288" s="10">
        <v>21410294</v>
      </c>
      <c r="B288" s="10">
        <v>12</v>
      </c>
      <c r="C288" s="8" t="s">
        <v>3347</v>
      </c>
      <c r="D288" s="10" t="s">
        <v>4089</v>
      </c>
      <c r="E288" s="10"/>
      <c r="F288" s="10"/>
      <c r="G288" s="113"/>
      <c r="H288" s="113"/>
      <c r="I288" s="146"/>
      <c r="K288" s="112"/>
    </row>
    <row r="289" spans="1:11" s="8" customFormat="1" ht="90">
      <c r="A289" s="10">
        <v>21410294</v>
      </c>
      <c r="B289" s="10">
        <v>13</v>
      </c>
      <c r="C289" s="8" t="s">
        <v>3348</v>
      </c>
      <c r="D289" s="10" t="s">
        <v>4052</v>
      </c>
      <c r="E289" s="10"/>
      <c r="F289" s="10"/>
      <c r="G289" s="113"/>
      <c r="H289" s="113"/>
      <c r="I289" s="146"/>
      <c r="K289" s="112"/>
    </row>
    <row r="290" spans="1:11" s="8" customFormat="1" ht="60">
      <c r="A290" s="10">
        <v>21410294</v>
      </c>
      <c r="B290" s="10">
        <v>14</v>
      </c>
      <c r="C290" s="8" t="s">
        <v>3350</v>
      </c>
      <c r="D290" s="10" t="s">
        <v>4167</v>
      </c>
      <c r="E290" s="10" t="s">
        <v>3349</v>
      </c>
      <c r="F290" s="10" t="s">
        <v>4724</v>
      </c>
      <c r="G290" s="113"/>
      <c r="H290" s="113"/>
      <c r="I290" s="146"/>
      <c r="K290" s="112"/>
    </row>
    <row r="291" spans="1:11" s="8" customFormat="1" ht="135">
      <c r="A291" s="10">
        <v>21410294</v>
      </c>
      <c r="B291" s="10">
        <v>15</v>
      </c>
      <c r="C291" s="8" t="s">
        <v>3351</v>
      </c>
      <c r="D291" s="10" t="s">
        <v>4052</v>
      </c>
      <c r="E291" s="141" t="s">
        <v>3352</v>
      </c>
      <c r="F291" s="10" t="s">
        <v>4129</v>
      </c>
      <c r="G291" s="113"/>
      <c r="H291" s="113"/>
      <c r="I291" s="146"/>
      <c r="K291" s="112"/>
    </row>
    <row r="292" spans="1:11" s="8" customFormat="1" ht="30">
      <c r="A292" s="10">
        <v>21410294</v>
      </c>
      <c r="B292" s="10">
        <v>16</v>
      </c>
      <c r="C292" s="8" t="s">
        <v>3353</v>
      </c>
      <c r="D292" s="10" t="s">
        <v>4348</v>
      </c>
      <c r="E292" s="10"/>
      <c r="F292" s="10"/>
      <c r="G292" s="113"/>
      <c r="H292" s="113"/>
      <c r="I292" s="146"/>
      <c r="K292" s="112"/>
    </row>
    <row r="293" spans="1:11" s="8" customFormat="1" ht="90">
      <c r="A293" s="10">
        <v>21410294</v>
      </c>
      <c r="B293" s="10">
        <v>17</v>
      </c>
      <c r="C293" s="8" t="s">
        <v>3354</v>
      </c>
      <c r="D293" s="10" t="s">
        <v>4056</v>
      </c>
      <c r="E293" s="10"/>
      <c r="F293" s="10"/>
      <c r="G293" s="10"/>
      <c r="H293" s="10"/>
      <c r="I293" s="146"/>
      <c r="K293" s="112"/>
    </row>
    <row r="294" spans="1:11" s="8" customFormat="1" ht="60">
      <c r="A294" s="10">
        <v>21410294</v>
      </c>
      <c r="B294" s="10">
        <v>18</v>
      </c>
      <c r="C294" s="8" t="s">
        <v>3355</v>
      </c>
      <c r="D294" s="10" t="s">
        <v>4090</v>
      </c>
      <c r="E294" s="10"/>
      <c r="F294" s="10"/>
      <c r="G294" s="10"/>
      <c r="H294" s="10"/>
      <c r="I294" s="146"/>
      <c r="K294" s="112"/>
    </row>
    <row r="295" spans="1:11" s="8" customFormat="1" ht="60">
      <c r="A295" s="10">
        <v>21410294</v>
      </c>
      <c r="B295" s="10">
        <v>19</v>
      </c>
      <c r="C295" s="8" t="s">
        <v>3356</v>
      </c>
      <c r="D295" s="10" t="s">
        <v>4052</v>
      </c>
      <c r="E295" s="10"/>
      <c r="F295" s="10"/>
      <c r="G295" s="10"/>
      <c r="H295" s="10"/>
      <c r="I295" s="146"/>
      <c r="K295" s="112"/>
    </row>
    <row r="296" spans="1:11" s="8" customFormat="1" ht="60">
      <c r="A296" s="10">
        <v>21410294</v>
      </c>
      <c r="B296" s="10">
        <v>20</v>
      </c>
      <c r="C296" s="8" t="s">
        <v>3357</v>
      </c>
      <c r="D296" s="10" t="s">
        <v>4080</v>
      </c>
      <c r="E296" s="10"/>
      <c r="F296" s="10"/>
      <c r="G296" s="10"/>
      <c r="H296" s="10"/>
      <c r="I296" s="146"/>
      <c r="K296" s="112"/>
    </row>
    <row r="297" spans="1:11" s="8" customFormat="1" ht="75">
      <c r="A297" s="10">
        <v>21555806</v>
      </c>
      <c r="B297" s="10">
        <v>1</v>
      </c>
      <c r="C297" s="8" t="s">
        <v>3358</v>
      </c>
      <c r="D297" s="10" t="s">
        <v>4378</v>
      </c>
      <c r="E297" s="10"/>
      <c r="F297" s="10"/>
      <c r="G297" s="10"/>
      <c r="H297" s="10"/>
      <c r="I297" s="146"/>
      <c r="K297" s="112"/>
    </row>
    <row r="298" spans="1:11" s="8" customFormat="1" ht="75">
      <c r="A298" s="10">
        <v>21555806</v>
      </c>
      <c r="B298" s="10">
        <v>2</v>
      </c>
      <c r="C298" s="8" t="s">
        <v>3359</v>
      </c>
      <c r="D298" s="10" t="s">
        <v>4340</v>
      </c>
      <c r="E298" s="10"/>
      <c r="F298" s="10"/>
      <c r="G298" s="10"/>
      <c r="H298" s="10"/>
      <c r="I298" s="146"/>
      <c r="K298" s="112"/>
    </row>
    <row r="299" spans="1:11" s="8" customFormat="1" ht="75">
      <c r="A299" s="10">
        <v>21555806</v>
      </c>
      <c r="B299" s="10">
        <v>3</v>
      </c>
      <c r="C299" s="8" t="s">
        <v>3360</v>
      </c>
      <c r="D299" s="10" t="s">
        <v>4031</v>
      </c>
      <c r="E299" s="10"/>
      <c r="F299" s="10"/>
      <c r="G299" s="10"/>
      <c r="H299" s="10"/>
      <c r="I299" s="146"/>
      <c r="K299" s="112"/>
    </row>
    <row r="300" spans="1:11" s="8" customFormat="1" ht="75">
      <c r="A300" s="10">
        <v>21555806</v>
      </c>
      <c r="B300" s="10">
        <v>4</v>
      </c>
      <c r="C300" s="8" t="s">
        <v>3361</v>
      </c>
      <c r="D300" s="10" t="s">
        <v>4705</v>
      </c>
      <c r="E300" s="10"/>
      <c r="F300" s="10"/>
      <c r="G300" s="10"/>
      <c r="H300" s="10"/>
      <c r="I300" s="146"/>
      <c r="K300" s="112"/>
    </row>
    <row r="301" spans="1:11" s="8" customFormat="1" ht="75">
      <c r="A301" s="10">
        <v>21555806</v>
      </c>
      <c r="B301" s="10">
        <v>5</v>
      </c>
      <c r="C301" s="8" t="s">
        <v>3362</v>
      </c>
      <c r="D301" s="10" t="s">
        <v>4582</v>
      </c>
      <c r="E301" s="10" t="s">
        <v>3363</v>
      </c>
      <c r="F301" s="10" t="s">
        <v>4725</v>
      </c>
      <c r="G301" s="10"/>
      <c r="H301" s="10"/>
      <c r="I301" s="146"/>
      <c r="K301" s="112"/>
    </row>
    <row r="302" spans="1:11" s="8" customFormat="1" ht="60">
      <c r="A302" s="10">
        <v>21555806</v>
      </c>
      <c r="B302" s="10">
        <v>6</v>
      </c>
      <c r="C302" s="8" t="s">
        <v>3364</v>
      </c>
      <c r="D302" s="10" t="s">
        <v>4031</v>
      </c>
      <c r="E302" s="10"/>
      <c r="F302" s="10"/>
      <c r="G302" s="10"/>
      <c r="H302" s="10"/>
      <c r="I302" s="146"/>
      <c r="K302" s="112"/>
    </row>
    <row r="303" spans="1:11" s="8" customFormat="1" ht="30">
      <c r="A303" s="10">
        <v>21555806</v>
      </c>
      <c r="B303" s="10">
        <v>7</v>
      </c>
      <c r="C303" s="8" t="s">
        <v>3365</v>
      </c>
      <c r="D303" s="10" t="s">
        <v>4031</v>
      </c>
      <c r="E303" s="10"/>
      <c r="F303" s="10"/>
      <c r="G303" s="10"/>
      <c r="H303" s="10"/>
      <c r="I303" s="146"/>
      <c r="K303" s="112"/>
    </row>
    <row r="304" spans="1:11" s="8" customFormat="1" ht="90">
      <c r="A304" s="10">
        <v>21555806</v>
      </c>
      <c r="B304" s="10">
        <v>8</v>
      </c>
      <c r="C304" s="8" t="s">
        <v>3366</v>
      </c>
      <c r="D304" s="10" t="s">
        <v>4032</v>
      </c>
      <c r="E304" s="10"/>
      <c r="F304" s="10"/>
      <c r="G304" s="10"/>
      <c r="H304" s="10"/>
      <c r="I304" s="146"/>
      <c r="K304" s="112"/>
    </row>
    <row r="305" spans="1:11" s="8" customFormat="1" ht="90">
      <c r="A305" s="10">
        <v>21555806</v>
      </c>
      <c r="B305" s="10">
        <v>9</v>
      </c>
      <c r="C305" s="8" t="s">
        <v>3367</v>
      </c>
      <c r="D305" s="10" t="s">
        <v>4042</v>
      </c>
      <c r="E305" s="10"/>
      <c r="F305" s="10"/>
      <c r="G305" s="10"/>
      <c r="H305" s="10"/>
      <c r="I305" s="146"/>
      <c r="K305" s="112"/>
    </row>
    <row r="306" spans="1:11" s="8" customFormat="1" ht="60">
      <c r="A306" s="10">
        <v>21555806</v>
      </c>
      <c r="B306" s="10">
        <v>10</v>
      </c>
      <c r="C306" s="8" t="s">
        <v>3368</v>
      </c>
      <c r="D306" s="10" t="s">
        <v>4091</v>
      </c>
      <c r="E306" s="10"/>
      <c r="F306" s="10"/>
      <c r="G306" s="10"/>
      <c r="H306" s="10"/>
      <c r="I306" s="146"/>
      <c r="K306" s="112"/>
    </row>
    <row r="307" spans="1:11" s="8" customFormat="1" ht="90">
      <c r="A307" s="10">
        <v>21555806</v>
      </c>
      <c r="B307" s="10">
        <v>11</v>
      </c>
      <c r="C307" s="8" t="s">
        <v>3369</v>
      </c>
      <c r="D307" s="10" t="s">
        <v>4611</v>
      </c>
      <c r="E307" s="10" t="s">
        <v>3370</v>
      </c>
      <c r="F307" s="10" t="s">
        <v>4723</v>
      </c>
      <c r="G307" s="10" t="s">
        <v>3371</v>
      </c>
      <c r="H307" s="10" t="s">
        <v>4142</v>
      </c>
      <c r="I307" s="146"/>
      <c r="K307" s="112"/>
    </row>
    <row r="308" spans="1:11" s="8" customFormat="1" ht="60">
      <c r="A308" s="10">
        <v>21555806</v>
      </c>
      <c r="B308" s="10">
        <v>12</v>
      </c>
      <c r="C308" s="8" t="s">
        <v>3372</v>
      </c>
      <c r="D308" s="10" t="s">
        <v>4167</v>
      </c>
      <c r="E308" s="10"/>
      <c r="F308" s="10"/>
      <c r="G308" s="10"/>
      <c r="H308" s="10"/>
      <c r="I308" s="146"/>
      <c r="K308" s="112"/>
    </row>
    <row r="309" spans="1:11" s="8" customFormat="1" ht="30">
      <c r="A309" s="10">
        <v>21555806</v>
      </c>
      <c r="B309" s="10">
        <v>13</v>
      </c>
      <c r="C309" s="8" t="s">
        <v>3373</v>
      </c>
      <c r="D309" s="10" t="s">
        <v>4091</v>
      </c>
      <c r="E309" s="10"/>
      <c r="F309" s="10"/>
      <c r="G309" s="10"/>
      <c r="H309" s="10"/>
      <c r="I309" s="146"/>
      <c r="K309" s="112"/>
    </row>
    <row r="310" spans="1:11" s="8" customFormat="1" ht="45">
      <c r="A310" s="10">
        <v>21555806</v>
      </c>
      <c r="B310" s="10">
        <v>14</v>
      </c>
      <c r="C310" s="8" t="s">
        <v>3374</v>
      </c>
      <c r="D310" s="10" t="s">
        <v>4038</v>
      </c>
      <c r="E310" s="10"/>
      <c r="F310" s="10"/>
      <c r="G310" s="10"/>
      <c r="H310" s="10"/>
      <c r="I310" s="146"/>
      <c r="K310" s="112"/>
    </row>
    <row r="311" spans="1:11" s="8" customFormat="1" ht="75">
      <c r="A311" s="10">
        <v>21555806</v>
      </c>
      <c r="B311" s="10">
        <v>15</v>
      </c>
      <c r="C311" s="8" t="s">
        <v>3376</v>
      </c>
      <c r="D311" s="10" t="s">
        <v>4097</v>
      </c>
      <c r="E311" s="10" t="s">
        <v>3375</v>
      </c>
      <c r="F311" s="10" t="s">
        <v>4724</v>
      </c>
      <c r="G311" s="10"/>
      <c r="H311" s="10"/>
      <c r="I311" s="146"/>
      <c r="K311" s="112"/>
    </row>
    <row r="312" spans="1:11" s="8" customFormat="1" ht="60">
      <c r="A312" s="10">
        <v>21555806</v>
      </c>
      <c r="B312" s="10">
        <v>16</v>
      </c>
      <c r="C312" s="8" t="s">
        <v>3377</v>
      </c>
      <c r="D312" s="10" t="s">
        <v>4426</v>
      </c>
      <c r="E312" s="10"/>
      <c r="F312" s="10"/>
      <c r="G312" s="10"/>
      <c r="H312" s="10"/>
      <c r="I312" s="146"/>
      <c r="K312" s="112"/>
    </row>
    <row r="313" spans="1:11" s="8" customFormat="1" ht="60">
      <c r="A313" s="10">
        <v>21950458</v>
      </c>
      <c r="B313" s="10">
        <v>1</v>
      </c>
      <c r="C313" s="8" t="s">
        <v>3378</v>
      </c>
      <c r="D313" s="10" t="s">
        <v>4378</v>
      </c>
      <c r="E313" s="10"/>
      <c r="F313" s="10"/>
      <c r="G313" s="10"/>
      <c r="H313" s="10"/>
      <c r="I313" s="146"/>
      <c r="K313" s="112"/>
    </row>
    <row r="314" spans="1:11" s="8" customFormat="1" ht="75">
      <c r="A314" s="10">
        <v>21950458</v>
      </c>
      <c r="B314" s="10">
        <v>2</v>
      </c>
      <c r="C314" s="8" t="s">
        <v>3379</v>
      </c>
      <c r="D314" s="10" t="s">
        <v>4340</v>
      </c>
      <c r="E314" s="10"/>
      <c r="F314" s="10"/>
      <c r="G314" s="10"/>
      <c r="H314" s="10"/>
      <c r="I314" s="146"/>
      <c r="K314" s="112"/>
    </row>
    <row r="315" spans="1:11" s="8" customFormat="1" ht="45">
      <c r="A315" s="10">
        <v>21950458</v>
      </c>
      <c r="B315" s="10">
        <v>3</v>
      </c>
      <c r="C315" s="8" t="s">
        <v>3380</v>
      </c>
      <c r="D315" s="10" t="s">
        <v>4031</v>
      </c>
      <c r="E315" s="10"/>
      <c r="F315" s="10"/>
      <c r="G315" s="10"/>
      <c r="H315" s="10"/>
      <c r="I315" s="146"/>
      <c r="K315" s="112"/>
    </row>
    <row r="316" spans="1:11" s="8" customFormat="1" ht="75">
      <c r="A316" s="10">
        <v>21950458</v>
      </c>
      <c r="B316" s="10">
        <v>4</v>
      </c>
      <c r="C316" s="8" t="s">
        <v>3381</v>
      </c>
      <c r="D316" s="10" t="s">
        <v>4032</v>
      </c>
      <c r="E316" s="10"/>
      <c r="F316" s="10"/>
      <c r="G316" s="10"/>
      <c r="H316" s="10"/>
      <c r="I316" s="146"/>
      <c r="K316" s="112"/>
    </row>
    <row r="317" spans="1:11" s="8" customFormat="1" ht="90">
      <c r="A317" s="10">
        <v>21950458</v>
      </c>
      <c r="B317" s="10">
        <v>5</v>
      </c>
      <c r="C317" s="8" t="s">
        <v>3382</v>
      </c>
      <c r="D317" s="10" t="s">
        <v>4197</v>
      </c>
      <c r="E317" s="10"/>
      <c r="F317" s="10"/>
      <c r="G317" s="10"/>
      <c r="H317" s="10"/>
      <c r="I317" s="146"/>
      <c r="K317" s="112"/>
    </row>
    <row r="318" spans="1:11" s="8" customFormat="1" ht="60">
      <c r="A318" s="10">
        <v>21950458</v>
      </c>
      <c r="B318" s="10">
        <v>6</v>
      </c>
      <c r="C318" s="8" t="s">
        <v>3383</v>
      </c>
      <c r="D318" s="10" t="s">
        <v>4706</v>
      </c>
      <c r="E318" s="10"/>
      <c r="F318" s="10"/>
      <c r="G318" s="10"/>
      <c r="H318" s="10"/>
      <c r="I318" s="146"/>
      <c r="K318" s="112"/>
    </row>
    <row r="319" spans="1:11" s="8" customFormat="1" ht="60">
      <c r="A319" s="10">
        <v>21950458</v>
      </c>
      <c r="B319" s="10">
        <v>7</v>
      </c>
      <c r="C319" s="8" t="s">
        <v>3384</v>
      </c>
      <c r="D319" s="10" t="s">
        <v>4039</v>
      </c>
      <c r="E319" s="10"/>
      <c r="F319" s="10"/>
      <c r="G319" s="10"/>
      <c r="H319" s="10"/>
      <c r="I319" s="146"/>
      <c r="K319" s="112"/>
    </row>
    <row r="320" spans="1:11" s="8" customFormat="1" ht="75">
      <c r="A320" s="10">
        <v>22057854</v>
      </c>
      <c r="B320" s="10">
        <v>1</v>
      </c>
      <c r="C320" s="8" t="s">
        <v>3385</v>
      </c>
      <c r="D320" s="10" t="s">
        <v>4167</v>
      </c>
      <c r="E320" s="10"/>
      <c r="F320" s="10"/>
      <c r="G320" s="10"/>
      <c r="H320" s="10"/>
      <c r="I320" s="146"/>
      <c r="K320" s="112"/>
    </row>
    <row r="321" spans="1:11" s="8" customFormat="1" ht="105">
      <c r="A321" s="10">
        <v>22057854</v>
      </c>
      <c r="B321" s="10">
        <v>2</v>
      </c>
      <c r="C321" s="8" t="s">
        <v>3386</v>
      </c>
      <c r="D321" s="10">
        <v>11</v>
      </c>
      <c r="E321" s="10"/>
      <c r="F321" s="10"/>
      <c r="G321" s="10"/>
      <c r="H321" s="10"/>
      <c r="I321" s="146"/>
      <c r="K321" s="112"/>
    </row>
    <row r="322" spans="1:11" s="8" customFormat="1" ht="75">
      <c r="A322" s="10">
        <v>22057854</v>
      </c>
      <c r="B322" s="10">
        <v>3</v>
      </c>
      <c r="C322" s="8" t="s">
        <v>3387</v>
      </c>
      <c r="D322" s="10" t="s">
        <v>4698</v>
      </c>
      <c r="E322" s="10"/>
      <c r="F322" s="10"/>
      <c r="G322" s="10"/>
      <c r="H322" s="10"/>
      <c r="I322" s="146"/>
      <c r="K322" s="112"/>
    </row>
    <row r="323" spans="1:11" s="8" customFormat="1" ht="90">
      <c r="A323" s="10">
        <v>22057854</v>
      </c>
      <c r="B323" s="10">
        <v>4</v>
      </c>
      <c r="C323" s="8" t="s">
        <v>3388</v>
      </c>
      <c r="D323" s="10" t="s">
        <v>4032</v>
      </c>
      <c r="E323" s="10"/>
      <c r="F323" s="10"/>
      <c r="G323" s="10"/>
      <c r="H323" s="10"/>
      <c r="I323" s="146"/>
      <c r="K323" s="112"/>
    </row>
    <row r="324" spans="1:11" s="8" customFormat="1" ht="45">
      <c r="A324" s="10">
        <v>22057854</v>
      </c>
      <c r="B324" s="10">
        <v>5</v>
      </c>
      <c r="C324" s="8" t="s">
        <v>3389</v>
      </c>
      <c r="D324" s="10" t="s">
        <v>4031</v>
      </c>
      <c r="E324" s="10"/>
      <c r="F324" s="10"/>
      <c r="G324" s="10"/>
      <c r="H324" s="10"/>
      <c r="I324" s="146"/>
      <c r="K324" s="112"/>
    </row>
    <row r="325" spans="1:11" s="8" customFormat="1" ht="60">
      <c r="A325" s="10">
        <v>22057854</v>
      </c>
      <c r="B325" s="10">
        <v>6</v>
      </c>
      <c r="C325" s="8" t="s">
        <v>3390</v>
      </c>
      <c r="D325" s="10" t="s">
        <v>4598</v>
      </c>
      <c r="E325" s="10"/>
      <c r="F325" s="10"/>
      <c r="G325" s="10"/>
      <c r="H325" s="10"/>
      <c r="I325" s="146"/>
      <c r="K325" s="112"/>
    </row>
    <row r="326" spans="1:11" s="8" customFormat="1" ht="75">
      <c r="A326" s="10">
        <v>22057854</v>
      </c>
      <c r="B326" s="10">
        <v>7</v>
      </c>
      <c r="C326" s="8" t="s">
        <v>3391</v>
      </c>
      <c r="D326" s="10" t="s">
        <v>4582</v>
      </c>
      <c r="E326" s="10"/>
      <c r="F326" s="10"/>
      <c r="G326" s="10"/>
      <c r="H326" s="10"/>
      <c r="I326" s="146"/>
      <c r="K326" s="112"/>
    </row>
    <row r="327" spans="1:11" s="8" customFormat="1" ht="75">
      <c r="A327" s="10">
        <v>22057854</v>
      </c>
      <c r="B327" s="10">
        <v>8</v>
      </c>
      <c r="C327" s="8" t="s">
        <v>3392</v>
      </c>
      <c r="D327" s="10" t="s">
        <v>4034</v>
      </c>
      <c r="E327" s="10"/>
      <c r="F327" s="10"/>
      <c r="G327" s="10"/>
      <c r="H327" s="10"/>
      <c r="I327" s="146"/>
      <c r="K327" s="112"/>
    </row>
    <row r="328" spans="1:11" s="8" customFormat="1" ht="90">
      <c r="A328" s="10">
        <v>22057854</v>
      </c>
      <c r="B328" s="10">
        <v>9</v>
      </c>
      <c r="C328" s="8" t="s">
        <v>3393</v>
      </c>
      <c r="D328" s="10" t="s">
        <v>4042</v>
      </c>
      <c r="E328" s="10"/>
      <c r="F328" s="10"/>
      <c r="G328" s="10"/>
      <c r="H328" s="10"/>
      <c r="I328" s="146"/>
      <c r="K328" s="112"/>
    </row>
    <row r="329" spans="1:11" s="8" customFormat="1" ht="45">
      <c r="A329" s="10">
        <v>22057854</v>
      </c>
      <c r="B329" s="10">
        <v>10</v>
      </c>
      <c r="C329" s="8" t="s">
        <v>3394</v>
      </c>
      <c r="D329" s="10" t="s">
        <v>4179</v>
      </c>
      <c r="E329" s="10"/>
      <c r="F329" s="10"/>
      <c r="G329" s="10"/>
      <c r="H329" s="10"/>
      <c r="I329" s="146"/>
      <c r="K329" s="112"/>
    </row>
    <row r="330" spans="1:11" s="8" customFormat="1" ht="75">
      <c r="A330" s="10">
        <v>22057854</v>
      </c>
      <c r="B330" s="10">
        <v>11</v>
      </c>
      <c r="C330" s="8" t="s">
        <v>3395</v>
      </c>
      <c r="D330" s="10" t="s">
        <v>4614</v>
      </c>
      <c r="E330" s="10"/>
      <c r="F330" s="10"/>
      <c r="G330" s="10"/>
      <c r="H330" s="10"/>
      <c r="I330" s="146"/>
      <c r="K330" s="112"/>
    </row>
    <row r="331" spans="1:11" s="8" customFormat="1" ht="60">
      <c r="A331" s="10">
        <v>22057854</v>
      </c>
      <c r="B331" s="10">
        <v>12</v>
      </c>
      <c r="C331" s="8" t="s">
        <v>3397</v>
      </c>
      <c r="D331" s="10" t="s">
        <v>4097</v>
      </c>
      <c r="E331" s="10" t="s">
        <v>3396</v>
      </c>
      <c r="F331" s="10" t="s">
        <v>4726</v>
      </c>
      <c r="G331" s="10"/>
      <c r="H331" s="10"/>
      <c r="I331" s="146"/>
      <c r="K331" s="112"/>
    </row>
    <row r="332" spans="1:11" s="8" customFormat="1" ht="75">
      <c r="A332" s="10">
        <v>22057854</v>
      </c>
      <c r="B332" s="10">
        <v>13</v>
      </c>
      <c r="C332" s="8" t="s">
        <v>3398</v>
      </c>
      <c r="D332" s="10" t="s">
        <v>4092</v>
      </c>
      <c r="E332" s="10"/>
      <c r="F332" s="10"/>
      <c r="G332" s="10"/>
      <c r="H332" s="10"/>
      <c r="I332" s="146"/>
      <c r="K332" s="112"/>
    </row>
    <row r="333" spans="1:11" s="8" customFormat="1" ht="60">
      <c r="A333" s="10">
        <v>3802729</v>
      </c>
      <c r="B333" s="10">
        <v>1</v>
      </c>
      <c r="C333" s="8" t="s">
        <v>3399</v>
      </c>
      <c r="D333" s="10" t="s">
        <v>4167</v>
      </c>
      <c r="E333" s="10"/>
      <c r="F333" s="10"/>
      <c r="G333" s="10"/>
      <c r="H333" s="10"/>
      <c r="I333" s="146"/>
      <c r="K333" s="112"/>
    </row>
    <row r="334" spans="1:11" s="8" customFormat="1" ht="120">
      <c r="A334" s="10">
        <v>3802729</v>
      </c>
      <c r="B334" s="10">
        <v>2</v>
      </c>
      <c r="C334" s="8" t="s">
        <v>3400</v>
      </c>
      <c r="D334" s="10" t="s">
        <v>4101</v>
      </c>
      <c r="E334" s="10"/>
      <c r="F334" s="10"/>
      <c r="G334" s="10"/>
      <c r="H334" s="10"/>
      <c r="I334" s="146"/>
      <c r="K334" s="112"/>
    </row>
    <row r="335" spans="1:11" s="8" customFormat="1" ht="45">
      <c r="A335" s="10">
        <v>3802729</v>
      </c>
      <c r="B335" s="10">
        <v>3</v>
      </c>
      <c r="C335" s="8" t="s">
        <v>3401</v>
      </c>
      <c r="D335" s="10" t="s">
        <v>4031</v>
      </c>
      <c r="E335" s="10" t="s">
        <v>3402</v>
      </c>
      <c r="F335" s="10" t="s">
        <v>4727</v>
      </c>
      <c r="G335" s="10"/>
      <c r="H335" s="10"/>
      <c r="I335" s="146"/>
      <c r="K335" s="112"/>
    </row>
    <row r="336" spans="1:11" s="8" customFormat="1" ht="90">
      <c r="A336" s="10">
        <v>3802729</v>
      </c>
      <c r="B336" s="10">
        <v>4</v>
      </c>
      <c r="C336" s="8" t="s">
        <v>3403</v>
      </c>
      <c r="D336" s="10">
        <v>11</v>
      </c>
      <c r="E336" s="10"/>
      <c r="F336" s="10"/>
      <c r="G336" s="10"/>
      <c r="H336" s="10"/>
      <c r="I336" s="146"/>
      <c r="K336" s="112"/>
    </row>
    <row r="337" spans="1:11" s="8" customFormat="1" ht="60">
      <c r="A337" s="10">
        <v>3802729</v>
      </c>
      <c r="B337" s="10">
        <v>5</v>
      </c>
      <c r="C337" s="8" t="s">
        <v>3404</v>
      </c>
      <c r="D337" s="10">
        <v>11</v>
      </c>
      <c r="E337" s="10"/>
      <c r="F337" s="10"/>
      <c r="G337" s="10"/>
      <c r="H337" s="10"/>
      <c r="I337" s="146"/>
      <c r="K337" s="112"/>
    </row>
    <row r="338" spans="1:11" s="8" customFormat="1" ht="75">
      <c r="A338" s="10">
        <v>3802729</v>
      </c>
      <c r="B338" s="10">
        <v>6</v>
      </c>
      <c r="C338" s="8" t="s">
        <v>3405</v>
      </c>
      <c r="D338" s="10">
        <v>11</v>
      </c>
      <c r="E338" s="10"/>
      <c r="F338" s="10"/>
      <c r="G338" s="10"/>
      <c r="H338" s="10"/>
      <c r="I338" s="146"/>
      <c r="K338" s="112"/>
    </row>
    <row r="339" spans="1:11" s="8" customFormat="1" ht="180">
      <c r="A339" s="10">
        <v>3802729</v>
      </c>
      <c r="B339" s="10">
        <v>7</v>
      </c>
      <c r="C339" s="8" t="s">
        <v>3406</v>
      </c>
      <c r="D339" s="10" t="s">
        <v>4032</v>
      </c>
      <c r="E339" s="10"/>
      <c r="F339" s="10"/>
      <c r="G339" s="10"/>
      <c r="H339" s="10"/>
      <c r="I339" s="146"/>
      <c r="K339" s="112"/>
    </row>
    <row r="340" spans="1:11" s="8" customFormat="1" ht="45">
      <c r="A340" s="10">
        <v>3802729</v>
      </c>
      <c r="B340" s="10">
        <v>8</v>
      </c>
      <c r="C340" s="8" t="s">
        <v>3407</v>
      </c>
      <c r="D340" s="10" t="s">
        <v>4598</v>
      </c>
      <c r="E340" s="10"/>
      <c r="F340" s="10"/>
      <c r="G340" s="10"/>
      <c r="H340" s="10"/>
      <c r="I340" s="146"/>
      <c r="K340" s="112"/>
    </row>
    <row r="341" spans="1:11" s="8" customFormat="1" ht="45">
      <c r="A341" s="10">
        <v>3802729</v>
      </c>
      <c r="B341" s="10">
        <v>9</v>
      </c>
      <c r="C341" s="8" t="s">
        <v>3408</v>
      </c>
      <c r="D341" s="10" t="s">
        <v>4335</v>
      </c>
      <c r="E341" s="10"/>
      <c r="F341" s="10"/>
      <c r="G341" s="10"/>
      <c r="H341" s="10"/>
      <c r="I341" s="146"/>
      <c r="K341" s="112"/>
    </row>
    <row r="342" spans="1:11" s="8" customFormat="1" ht="105">
      <c r="A342" s="10">
        <v>3802729</v>
      </c>
      <c r="B342" s="10">
        <v>10</v>
      </c>
      <c r="C342" s="8" t="s">
        <v>3410</v>
      </c>
      <c r="D342" s="10" t="s">
        <v>4042</v>
      </c>
      <c r="E342" s="10" t="s">
        <v>3409</v>
      </c>
      <c r="F342" s="10" t="s">
        <v>4519</v>
      </c>
      <c r="G342" s="10"/>
      <c r="H342" s="10"/>
      <c r="I342" s="146"/>
      <c r="K342" s="112"/>
    </row>
    <row r="343" spans="1:11" s="8" customFormat="1" ht="105">
      <c r="A343" s="10">
        <v>3802729</v>
      </c>
      <c r="B343" s="10">
        <v>11</v>
      </c>
      <c r="C343" s="8" t="s">
        <v>3412</v>
      </c>
      <c r="D343" s="10" t="s">
        <v>4046</v>
      </c>
      <c r="E343" s="10" t="s">
        <v>3411</v>
      </c>
      <c r="F343" s="10" t="s">
        <v>4728</v>
      </c>
      <c r="G343" s="10"/>
      <c r="H343" s="10"/>
      <c r="I343" s="146"/>
      <c r="K343" s="112"/>
    </row>
    <row r="344" spans="1:11" s="8" customFormat="1" ht="45">
      <c r="A344" s="10">
        <v>4006366</v>
      </c>
      <c r="B344" s="10">
        <v>1</v>
      </c>
      <c r="C344" s="8" t="s">
        <v>3413</v>
      </c>
      <c r="D344" s="10" t="s">
        <v>4167</v>
      </c>
      <c r="E344" s="10"/>
      <c r="F344" s="10"/>
      <c r="G344" s="10"/>
      <c r="H344" s="10"/>
      <c r="I344" s="146"/>
      <c r="K344" s="112"/>
    </row>
    <row r="345" spans="1:11" s="8" customFormat="1" ht="90">
      <c r="A345" s="10">
        <v>4006366</v>
      </c>
      <c r="B345" s="10">
        <v>2</v>
      </c>
      <c r="C345" s="8" t="s">
        <v>3414</v>
      </c>
      <c r="D345" s="10" t="s">
        <v>4093</v>
      </c>
      <c r="E345" s="10"/>
      <c r="F345" s="10"/>
      <c r="G345" s="10"/>
      <c r="H345" s="10"/>
      <c r="I345" s="146"/>
      <c r="K345" s="112"/>
    </row>
    <row r="346" spans="1:11" s="8" customFormat="1" ht="60">
      <c r="A346" s="10">
        <v>4006366</v>
      </c>
      <c r="B346" s="10">
        <v>3</v>
      </c>
      <c r="C346" s="8" t="s">
        <v>3415</v>
      </c>
      <c r="D346" s="10" t="s">
        <v>4332</v>
      </c>
      <c r="E346" s="10" t="s">
        <v>3416</v>
      </c>
      <c r="F346" s="10" t="s">
        <v>4130</v>
      </c>
      <c r="G346" s="10"/>
      <c r="H346" s="10"/>
      <c r="I346" s="146"/>
      <c r="K346" s="112"/>
    </row>
    <row r="347" spans="1:11" s="8" customFormat="1" ht="105">
      <c r="A347" s="10">
        <v>4006366</v>
      </c>
      <c r="B347" s="10">
        <v>4</v>
      </c>
      <c r="C347" s="8" t="s">
        <v>3417</v>
      </c>
      <c r="D347" s="10" t="s">
        <v>4097</v>
      </c>
      <c r="E347" s="10"/>
      <c r="F347" s="10"/>
      <c r="G347" s="10"/>
      <c r="H347" s="10"/>
      <c r="I347" s="146"/>
      <c r="K347" s="112"/>
    </row>
    <row r="348" spans="1:11" s="8" customFormat="1" ht="135">
      <c r="A348" s="10">
        <v>4006366</v>
      </c>
      <c r="B348" s="10">
        <v>5</v>
      </c>
      <c r="C348" s="8" t="s">
        <v>3418</v>
      </c>
      <c r="D348" s="10" t="s">
        <v>4052</v>
      </c>
      <c r="E348" s="10" t="s">
        <v>3419</v>
      </c>
      <c r="F348" s="10" t="s">
        <v>4108</v>
      </c>
      <c r="G348" s="10"/>
      <c r="H348" s="10"/>
      <c r="I348" s="146"/>
      <c r="K348" s="112"/>
    </row>
    <row r="349" spans="1:11" s="8" customFormat="1" ht="45">
      <c r="A349" s="10">
        <v>4006366</v>
      </c>
      <c r="B349" s="10">
        <v>6</v>
      </c>
      <c r="C349" s="8" t="s">
        <v>3420</v>
      </c>
      <c r="D349" s="10">
        <v>11</v>
      </c>
      <c r="E349" s="10"/>
      <c r="F349" s="10"/>
      <c r="G349" s="10"/>
      <c r="H349" s="10"/>
      <c r="I349" s="146"/>
      <c r="K349" s="112"/>
    </row>
    <row r="350" spans="1:11" s="8" customFormat="1" ht="60">
      <c r="A350" s="10">
        <v>6861437</v>
      </c>
      <c r="B350" s="10">
        <v>1</v>
      </c>
      <c r="C350" s="8" t="s">
        <v>3421</v>
      </c>
      <c r="D350" s="10" t="s">
        <v>4707</v>
      </c>
      <c r="E350" s="10"/>
      <c r="F350" s="10"/>
      <c r="G350" s="10"/>
      <c r="H350" s="10"/>
      <c r="I350" s="146"/>
      <c r="K350" s="112"/>
    </row>
    <row r="351" spans="1:11" s="8" customFormat="1" ht="90">
      <c r="A351" s="10">
        <v>6861437</v>
      </c>
      <c r="B351" s="10">
        <v>2</v>
      </c>
      <c r="C351" s="8" t="s">
        <v>3422</v>
      </c>
      <c r="D351" s="10" t="s">
        <v>4332</v>
      </c>
      <c r="E351" s="10"/>
      <c r="F351" s="10"/>
      <c r="G351" s="10"/>
      <c r="H351" s="10"/>
      <c r="I351" s="146"/>
      <c r="K351" s="112"/>
    </row>
    <row r="352" spans="1:11" s="8" customFormat="1" ht="90">
      <c r="A352" s="10">
        <v>6861437</v>
      </c>
      <c r="B352" s="10">
        <v>3</v>
      </c>
      <c r="C352" s="8" t="s">
        <v>3423</v>
      </c>
      <c r="D352" s="10" t="s">
        <v>4443</v>
      </c>
      <c r="E352" s="10"/>
      <c r="F352" s="10"/>
      <c r="G352" s="10"/>
      <c r="H352" s="10"/>
      <c r="I352" s="146"/>
      <c r="K352" s="112"/>
    </row>
    <row r="353" spans="1:11" s="8" customFormat="1" ht="75">
      <c r="A353" s="10">
        <v>6861437</v>
      </c>
      <c r="B353" s="10">
        <v>4</v>
      </c>
      <c r="C353" s="8" t="s">
        <v>3424</v>
      </c>
      <c r="D353" s="10" t="s">
        <v>4708</v>
      </c>
      <c r="E353" s="10" t="s">
        <v>3425</v>
      </c>
      <c r="F353" s="10" t="s">
        <v>4131</v>
      </c>
      <c r="G353" s="10"/>
      <c r="H353" s="10"/>
      <c r="I353" s="146"/>
      <c r="K353" s="112"/>
    </row>
    <row r="354" spans="1:11" s="8" customFormat="1" ht="90">
      <c r="A354" s="10">
        <v>6861437</v>
      </c>
      <c r="B354" s="10">
        <v>5</v>
      </c>
      <c r="C354" s="8" t="s">
        <v>3427</v>
      </c>
      <c r="D354" s="10" t="s">
        <v>4052</v>
      </c>
      <c r="E354" s="10" t="s">
        <v>3426</v>
      </c>
      <c r="F354" s="10" t="s">
        <v>4110</v>
      </c>
      <c r="G354" s="10"/>
      <c r="H354" s="10"/>
      <c r="I354" s="146"/>
      <c r="K354" s="112"/>
    </row>
    <row r="355" spans="1:11" s="8" customFormat="1" ht="120">
      <c r="A355" s="10">
        <v>6861437</v>
      </c>
      <c r="B355" s="10">
        <v>6</v>
      </c>
      <c r="C355" s="8" t="s">
        <v>3429</v>
      </c>
      <c r="D355" s="10" t="s">
        <v>4263</v>
      </c>
      <c r="E355" s="10" t="s">
        <v>3428</v>
      </c>
      <c r="F355" s="148" t="s">
        <v>4653</v>
      </c>
      <c r="G355" s="10"/>
      <c r="H355" s="10"/>
      <c r="I355" s="146"/>
      <c r="K355" s="112"/>
    </row>
    <row r="356" spans="1:11" s="8" customFormat="1" ht="75">
      <c r="A356" s="10">
        <v>6861437</v>
      </c>
      <c r="B356" s="10">
        <v>7</v>
      </c>
      <c r="C356" s="8" t="s">
        <v>3430</v>
      </c>
      <c r="D356" s="10" t="s">
        <v>4709</v>
      </c>
      <c r="E356" s="10" t="s">
        <v>3431</v>
      </c>
      <c r="F356" s="10" t="s">
        <v>4657</v>
      </c>
      <c r="G356" s="10"/>
      <c r="H356" s="10"/>
      <c r="I356" s="146"/>
      <c r="K356" s="112"/>
    </row>
    <row r="357" spans="1:11" s="8" customFormat="1" ht="105">
      <c r="A357" s="10">
        <v>6861437</v>
      </c>
      <c r="B357" s="10">
        <v>8</v>
      </c>
      <c r="C357" s="8" t="s">
        <v>3433</v>
      </c>
      <c r="D357" s="10" t="s">
        <v>4094</v>
      </c>
      <c r="E357" s="10" t="s">
        <v>3432</v>
      </c>
      <c r="F357" s="10" t="s">
        <v>4132</v>
      </c>
      <c r="G357" s="10"/>
      <c r="H357" s="10"/>
      <c r="I357" s="146"/>
      <c r="K357" s="112"/>
    </row>
    <row r="358" spans="1:11" s="8" customFormat="1" ht="30">
      <c r="A358" s="10">
        <v>7238562</v>
      </c>
      <c r="B358" s="10">
        <v>1</v>
      </c>
      <c r="C358" s="8" t="s">
        <v>3434</v>
      </c>
      <c r="D358" s="10" t="s">
        <v>4378</v>
      </c>
      <c r="E358" s="10"/>
      <c r="F358" s="10"/>
      <c r="G358" s="10"/>
      <c r="H358" s="10"/>
      <c r="I358" s="146"/>
      <c r="K358" s="112"/>
    </row>
    <row r="359" spans="1:11" s="8" customFormat="1" ht="150">
      <c r="A359" s="10">
        <v>7238562</v>
      </c>
      <c r="B359" s="10">
        <v>2</v>
      </c>
      <c r="C359" s="8" t="s">
        <v>3435</v>
      </c>
      <c r="D359" s="10" t="s">
        <v>4101</v>
      </c>
      <c r="E359" s="10"/>
      <c r="F359" s="10"/>
      <c r="G359" s="10"/>
      <c r="H359" s="10"/>
      <c r="I359" s="146"/>
      <c r="K359" s="112"/>
    </row>
    <row r="360" spans="1:11" s="8" customFormat="1" ht="90">
      <c r="A360" s="10">
        <v>7238562</v>
      </c>
      <c r="B360" s="10">
        <v>3</v>
      </c>
      <c r="C360" s="8" t="s">
        <v>3437</v>
      </c>
      <c r="D360" s="10" t="s">
        <v>4633</v>
      </c>
      <c r="E360" s="10" t="s">
        <v>3436</v>
      </c>
      <c r="F360" s="10" t="s">
        <v>4124</v>
      </c>
      <c r="G360" s="10"/>
      <c r="H360" s="10"/>
      <c r="I360" s="146"/>
      <c r="K360" s="112"/>
    </row>
    <row r="361" spans="1:11" s="8" customFormat="1" ht="30">
      <c r="A361" s="10">
        <v>7238562</v>
      </c>
      <c r="B361" s="10">
        <v>4</v>
      </c>
      <c r="C361" s="8" t="s">
        <v>3438</v>
      </c>
      <c r="D361" s="10" t="s">
        <v>4633</v>
      </c>
      <c r="E361" s="10"/>
      <c r="F361" s="10"/>
      <c r="G361" s="10"/>
      <c r="H361" s="10"/>
      <c r="I361" s="146"/>
      <c r="K361" s="112"/>
    </row>
    <row r="362" spans="1:11" s="8" customFormat="1" ht="90">
      <c r="A362" s="10">
        <v>7238562</v>
      </c>
      <c r="B362" s="10">
        <v>5</v>
      </c>
      <c r="C362" s="8" t="s">
        <v>3439</v>
      </c>
      <c r="D362" s="10" t="s">
        <v>4046</v>
      </c>
      <c r="E362" s="10"/>
      <c r="F362" s="10"/>
      <c r="G362" s="10"/>
      <c r="H362" s="10"/>
      <c r="I362" s="146"/>
      <c r="K362" s="112"/>
    </row>
    <row r="363" spans="1:11" s="8" customFormat="1" ht="105">
      <c r="A363" s="10">
        <v>7238562</v>
      </c>
      <c r="B363" s="10">
        <v>6</v>
      </c>
      <c r="C363" s="8" t="s">
        <v>3440</v>
      </c>
      <c r="D363" s="10" t="s">
        <v>4056</v>
      </c>
      <c r="E363" s="10"/>
      <c r="F363" s="10"/>
      <c r="G363" s="10"/>
      <c r="H363" s="10"/>
      <c r="I363" s="146"/>
      <c r="K363" s="112"/>
    </row>
    <row r="364" spans="1:11" s="8" customFormat="1" ht="105">
      <c r="A364" s="10">
        <v>7238562</v>
      </c>
      <c r="B364" s="10">
        <v>7</v>
      </c>
      <c r="C364" s="8" t="s">
        <v>3441</v>
      </c>
      <c r="D364" s="10" t="s">
        <v>4107</v>
      </c>
      <c r="E364" s="10"/>
      <c r="F364" s="10"/>
      <c r="G364" s="10"/>
      <c r="H364" s="10"/>
      <c r="I364" s="146"/>
      <c r="K364" s="112"/>
    </row>
    <row r="365" spans="1:11" s="8" customFormat="1" ht="30">
      <c r="A365" s="10">
        <v>7238562</v>
      </c>
      <c r="B365" s="10">
        <v>8</v>
      </c>
      <c r="C365" s="8" t="s">
        <v>3442</v>
      </c>
      <c r="D365" s="10" t="s">
        <v>4710</v>
      </c>
      <c r="E365" s="10"/>
      <c r="F365" s="10"/>
      <c r="G365" s="10"/>
      <c r="H365" s="10"/>
      <c r="I365" s="146"/>
      <c r="K365" s="112"/>
    </row>
    <row r="366" spans="1:11" s="8" customFormat="1" ht="30">
      <c r="A366" s="10">
        <v>7238562</v>
      </c>
      <c r="B366" s="10">
        <v>9</v>
      </c>
      <c r="C366" s="8" t="s">
        <v>3443</v>
      </c>
      <c r="D366" s="10" t="s">
        <v>4625</v>
      </c>
      <c r="E366" s="10" t="s">
        <v>3444</v>
      </c>
      <c r="F366" s="10" t="s">
        <v>4121</v>
      </c>
      <c r="G366" s="10" t="s">
        <v>3445</v>
      </c>
      <c r="H366" s="10" t="s">
        <v>4143</v>
      </c>
      <c r="I366" s="146"/>
      <c r="K366" s="112"/>
    </row>
    <row r="367" spans="1:11" s="8" customFormat="1" ht="60">
      <c r="A367" s="10">
        <v>7318881</v>
      </c>
      <c r="B367" s="10">
        <v>1</v>
      </c>
      <c r="C367" s="8" t="s">
        <v>3446</v>
      </c>
      <c r="D367" s="10" t="s">
        <v>4167</v>
      </c>
      <c r="E367" s="10"/>
      <c r="F367" s="10"/>
      <c r="G367" s="10"/>
      <c r="H367" s="10"/>
      <c r="I367" s="146"/>
      <c r="K367" s="112"/>
    </row>
    <row r="368" spans="1:11" s="8" customFormat="1" ht="105">
      <c r="A368" s="10">
        <v>7318881</v>
      </c>
      <c r="B368" s="10">
        <v>2</v>
      </c>
      <c r="C368" s="8" t="s">
        <v>3447</v>
      </c>
      <c r="D368" s="10" t="s">
        <v>4033</v>
      </c>
      <c r="E368" s="10"/>
      <c r="F368" s="10"/>
      <c r="G368" s="10"/>
      <c r="H368" s="10"/>
      <c r="I368" s="146"/>
      <c r="K368" s="112"/>
    </row>
    <row r="369" spans="1:11" s="8" customFormat="1" ht="75">
      <c r="A369" s="10">
        <v>7318881</v>
      </c>
      <c r="B369" s="10">
        <v>3</v>
      </c>
      <c r="C369" s="8" t="s">
        <v>3448</v>
      </c>
      <c r="D369" s="10" t="s">
        <v>4052</v>
      </c>
      <c r="E369" s="10" t="s">
        <v>3449</v>
      </c>
      <c r="F369" s="10" t="s">
        <v>4108</v>
      </c>
      <c r="G369" s="10"/>
      <c r="H369" s="10"/>
      <c r="I369" s="146"/>
      <c r="K369" s="112"/>
    </row>
    <row r="370" spans="1:11" s="8" customFormat="1" ht="30">
      <c r="A370" s="10">
        <v>7318881</v>
      </c>
      <c r="B370" s="10">
        <v>4</v>
      </c>
      <c r="C370" s="8" t="s">
        <v>3450</v>
      </c>
      <c r="D370" s="10" t="s">
        <v>4534</v>
      </c>
      <c r="E370" s="10"/>
      <c r="F370" s="10"/>
      <c r="G370" s="10"/>
      <c r="H370" s="10"/>
      <c r="I370" s="146"/>
      <c r="K370" s="112"/>
    </row>
    <row r="371" spans="1:11" s="8" customFormat="1" ht="75">
      <c r="A371" s="10">
        <v>7318881</v>
      </c>
      <c r="B371" s="10">
        <v>5</v>
      </c>
      <c r="C371" s="8" t="s">
        <v>3451</v>
      </c>
      <c r="D371" s="10" t="s">
        <v>4052</v>
      </c>
      <c r="E371" s="10" t="s">
        <v>3452</v>
      </c>
      <c r="F371" s="10" t="s">
        <v>4121</v>
      </c>
      <c r="G371" s="10"/>
      <c r="H371" s="10"/>
      <c r="I371" s="146"/>
      <c r="K371" s="112"/>
    </row>
    <row r="372" spans="1:11" s="8" customFormat="1" ht="120">
      <c r="A372" s="10">
        <v>7318881</v>
      </c>
      <c r="B372" s="10">
        <v>6</v>
      </c>
      <c r="C372" s="8" t="s">
        <v>3454</v>
      </c>
      <c r="D372" s="10" t="s">
        <v>4052</v>
      </c>
      <c r="E372" s="10" t="s">
        <v>3453</v>
      </c>
      <c r="F372" s="10" t="s">
        <v>4133</v>
      </c>
      <c r="G372" s="10"/>
      <c r="H372" s="10"/>
      <c r="I372" s="146"/>
      <c r="K372" s="112"/>
    </row>
    <row r="373" spans="1:11" s="8" customFormat="1" ht="60">
      <c r="A373" s="10">
        <v>7318881</v>
      </c>
      <c r="B373" s="10">
        <v>7</v>
      </c>
      <c r="C373" s="8" t="s">
        <v>3455</v>
      </c>
      <c r="D373" s="10" t="s">
        <v>4097</v>
      </c>
      <c r="E373" s="10"/>
      <c r="F373" s="10"/>
      <c r="G373" s="10"/>
      <c r="H373" s="10"/>
      <c r="I373" s="146"/>
      <c r="K373" s="112"/>
    </row>
    <row r="374" spans="1:11" s="8" customFormat="1" ht="45">
      <c r="A374" s="10">
        <v>7318881</v>
      </c>
      <c r="B374" s="10">
        <v>8</v>
      </c>
      <c r="C374" s="8" t="s">
        <v>3456</v>
      </c>
      <c r="D374" s="10" t="s">
        <v>4042</v>
      </c>
      <c r="E374" s="10"/>
      <c r="F374" s="10"/>
      <c r="G374" s="10"/>
      <c r="H374" s="10"/>
      <c r="I374" s="146"/>
      <c r="K374" s="112"/>
    </row>
    <row r="375" spans="1:11" s="8" customFormat="1" ht="90">
      <c r="A375" s="10">
        <v>7318881</v>
      </c>
      <c r="B375" s="10">
        <v>9</v>
      </c>
      <c r="C375" s="8" t="s">
        <v>3457</v>
      </c>
      <c r="D375" s="10" t="s">
        <v>4263</v>
      </c>
      <c r="E375" s="10"/>
      <c r="F375" s="10"/>
      <c r="G375" s="10"/>
      <c r="H375" s="10"/>
      <c r="I375" s="146"/>
      <c r="K375" s="112"/>
    </row>
    <row r="376" spans="1:11" s="8" customFormat="1" ht="30">
      <c r="A376" s="10">
        <v>7318881</v>
      </c>
      <c r="B376" s="10">
        <v>10</v>
      </c>
      <c r="C376" s="8" t="s">
        <v>3458</v>
      </c>
      <c r="D376" s="10" t="s">
        <v>4263</v>
      </c>
      <c r="E376" s="10" t="s">
        <v>3459</v>
      </c>
      <c r="F376" s="10" t="s">
        <v>4134</v>
      </c>
      <c r="G376" s="10"/>
      <c r="H376" s="10"/>
      <c r="I376" s="146"/>
      <c r="K376" s="112"/>
    </row>
    <row r="377" spans="1:11" s="8" customFormat="1" ht="105">
      <c r="A377" s="10">
        <v>7318881</v>
      </c>
      <c r="B377" s="10">
        <v>11</v>
      </c>
      <c r="C377" s="8" t="s">
        <v>3460</v>
      </c>
      <c r="D377" s="10" t="s">
        <v>4073</v>
      </c>
      <c r="E377" s="10"/>
      <c r="F377" s="10"/>
      <c r="G377" s="10"/>
      <c r="H377" s="10"/>
      <c r="I377" s="146"/>
      <c r="K377" s="112"/>
    </row>
    <row r="378" spans="1:11" s="8" customFormat="1" ht="45">
      <c r="A378" s="10">
        <v>7649598</v>
      </c>
      <c r="B378" s="10">
        <v>1</v>
      </c>
      <c r="C378" s="8" t="s">
        <v>3461</v>
      </c>
      <c r="D378" s="10" t="s">
        <v>4378</v>
      </c>
      <c r="E378" s="10" t="s">
        <v>3462</v>
      </c>
      <c r="F378" s="10" t="s">
        <v>4657</v>
      </c>
      <c r="G378" s="10"/>
      <c r="H378" s="10"/>
      <c r="I378" s="146"/>
      <c r="K378" s="112"/>
    </row>
    <row r="379" spans="1:11" s="8" customFormat="1" ht="105">
      <c r="A379" s="10">
        <v>7649598</v>
      </c>
      <c r="B379" s="10">
        <v>2</v>
      </c>
      <c r="C379" s="8" t="s">
        <v>3463</v>
      </c>
      <c r="D379" s="10" t="s">
        <v>4101</v>
      </c>
      <c r="E379" s="10"/>
      <c r="F379" s="10"/>
      <c r="G379" s="10"/>
      <c r="H379" s="10"/>
      <c r="I379" s="146"/>
      <c r="K379" s="112"/>
    </row>
    <row r="380" spans="1:11" s="8" customFormat="1" ht="90">
      <c r="A380" s="10">
        <v>7649598</v>
      </c>
      <c r="B380" s="10">
        <v>3</v>
      </c>
      <c r="C380" s="8" t="s">
        <v>3464</v>
      </c>
      <c r="D380" s="10" t="s">
        <v>4097</v>
      </c>
      <c r="E380" s="10"/>
      <c r="F380" s="10"/>
      <c r="G380" s="10"/>
      <c r="H380" s="10"/>
      <c r="I380" s="146"/>
      <c r="K380" s="112"/>
    </row>
    <row r="381" spans="1:11" s="8" customFormat="1" ht="60">
      <c r="A381" s="10">
        <v>7649598</v>
      </c>
      <c r="B381" s="10">
        <v>4</v>
      </c>
      <c r="C381" s="8" t="s">
        <v>3465</v>
      </c>
      <c r="D381" s="10" t="s">
        <v>4197</v>
      </c>
      <c r="E381" s="10"/>
      <c r="F381" s="10"/>
      <c r="G381" s="10"/>
      <c r="H381" s="10"/>
      <c r="I381" s="146"/>
      <c r="K381" s="112"/>
    </row>
    <row r="382" spans="1:11" s="8" customFormat="1" ht="105">
      <c r="A382" s="10">
        <v>7649598</v>
      </c>
      <c r="B382" s="10">
        <v>5</v>
      </c>
      <c r="C382" s="8" t="s">
        <v>3466</v>
      </c>
      <c r="D382" s="10" t="s">
        <v>4046</v>
      </c>
      <c r="E382" s="10"/>
      <c r="F382" s="10"/>
      <c r="G382" s="10"/>
      <c r="H382" s="10"/>
      <c r="I382" s="146"/>
      <c r="K382" s="112"/>
    </row>
    <row r="383" spans="1:11" s="8" customFormat="1" ht="120">
      <c r="A383" s="10">
        <v>7649598</v>
      </c>
      <c r="B383" s="10">
        <v>6</v>
      </c>
      <c r="C383" s="8" t="s">
        <v>3467</v>
      </c>
      <c r="D383" s="10" t="s">
        <v>4052</v>
      </c>
      <c r="E383" s="10"/>
      <c r="F383" s="10"/>
      <c r="G383" s="10"/>
      <c r="H383" s="10"/>
      <c r="I383" s="146"/>
      <c r="K383" s="112"/>
    </row>
    <row r="384" spans="1:11" s="8" customFormat="1" ht="75">
      <c r="A384" s="10">
        <v>7649598</v>
      </c>
      <c r="B384" s="10">
        <v>7</v>
      </c>
      <c r="C384" s="8" t="s">
        <v>3468</v>
      </c>
      <c r="D384" s="10" t="s">
        <v>4095</v>
      </c>
      <c r="E384" s="10" t="s">
        <v>3469</v>
      </c>
      <c r="F384" s="10" t="s">
        <v>4110</v>
      </c>
      <c r="G384" s="10"/>
      <c r="H384" s="10"/>
      <c r="I384" s="146"/>
      <c r="K384" s="112"/>
    </row>
    <row r="385" spans="1:11" s="8" customFormat="1" ht="30">
      <c r="A385" s="10">
        <v>7649598</v>
      </c>
      <c r="B385" s="10">
        <v>8</v>
      </c>
      <c r="C385" s="8" t="s">
        <v>3470</v>
      </c>
      <c r="D385" s="10" t="s">
        <v>4426</v>
      </c>
      <c r="E385" s="10"/>
      <c r="F385" s="10"/>
      <c r="G385" s="10"/>
      <c r="H385" s="10"/>
      <c r="I385" s="146"/>
      <c r="K385" s="112"/>
    </row>
    <row r="386" spans="1:11" s="8" customFormat="1" ht="60">
      <c r="A386" s="10">
        <v>7649598</v>
      </c>
      <c r="B386" s="10">
        <v>9</v>
      </c>
      <c r="C386" s="8" t="s">
        <v>3472</v>
      </c>
      <c r="D386" s="10" t="s">
        <v>4056</v>
      </c>
      <c r="E386" s="10" t="s">
        <v>3471</v>
      </c>
      <c r="F386" s="10" t="s">
        <v>4135</v>
      </c>
      <c r="G386" s="10"/>
      <c r="H386" s="10"/>
      <c r="I386" s="146"/>
      <c r="K386" s="112"/>
    </row>
    <row r="387" spans="1:11" s="8" customFormat="1" ht="75">
      <c r="A387" s="10">
        <v>7649598</v>
      </c>
      <c r="B387" s="10">
        <v>10</v>
      </c>
      <c r="C387" s="8" t="s">
        <v>3473</v>
      </c>
      <c r="D387" s="10" t="s">
        <v>4619</v>
      </c>
      <c r="E387" s="10"/>
      <c r="F387" s="10"/>
      <c r="G387" s="10"/>
      <c r="H387" s="10"/>
      <c r="I387" s="146"/>
      <c r="K387" s="112"/>
    </row>
    <row r="388" spans="1:11" s="8" customFormat="1" ht="60">
      <c r="A388" s="10">
        <v>8005185</v>
      </c>
      <c r="B388" s="10">
        <v>1</v>
      </c>
      <c r="C388" s="8" t="s">
        <v>3474</v>
      </c>
      <c r="D388" s="10" t="s">
        <v>4711</v>
      </c>
      <c r="E388" s="10"/>
      <c r="F388" s="10"/>
      <c r="G388" s="10"/>
      <c r="H388" s="10"/>
      <c r="I388" s="146"/>
      <c r="K388" s="112"/>
    </row>
    <row r="389" spans="1:11" s="8" customFormat="1" ht="105">
      <c r="A389" s="10">
        <v>8005185</v>
      </c>
      <c r="B389" s="10">
        <v>2</v>
      </c>
      <c r="C389" s="8" t="s">
        <v>3475</v>
      </c>
      <c r="D389" s="10" t="s">
        <v>4394</v>
      </c>
      <c r="E389" s="10"/>
      <c r="F389" s="10"/>
      <c r="G389" s="10"/>
      <c r="H389" s="10"/>
      <c r="I389" s="146"/>
      <c r="K389" s="112"/>
    </row>
    <row r="390" spans="1:11" s="8" customFormat="1" ht="135">
      <c r="A390" s="10">
        <v>8005185</v>
      </c>
      <c r="B390" s="10">
        <v>3</v>
      </c>
      <c r="C390" s="8" t="s">
        <v>3476</v>
      </c>
      <c r="D390" s="10" t="s">
        <v>4032</v>
      </c>
      <c r="E390" s="10"/>
      <c r="F390" s="10"/>
      <c r="G390" s="10"/>
      <c r="H390" s="10"/>
      <c r="I390" s="146"/>
      <c r="K390" s="112"/>
    </row>
    <row r="391" spans="1:11" s="8" customFormat="1" ht="105">
      <c r="A391" s="10">
        <v>8005185</v>
      </c>
      <c r="B391" s="10">
        <v>4</v>
      </c>
      <c r="C391" s="8" t="s">
        <v>3477</v>
      </c>
      <c r="D391" s="10" t="s">
        <v>4645</v>
      </c>
      <c r="E391" s="10"/>
      <c r="F391" s="10"/>
      <c r="G391" s="10"/>
      <c r="H391" s="10"/>
      <c r="I391" s="146"/>
      <c r="K391" s="112"/>
    </row>
    <row r="392" spans="1:11" s="8" customFormat="1" ht="45">
      <c r="A392" s="10">
        <v>8005185</v>
      </c>
      <c r="B392" s="10">
        <v>5</v>
      </c>
      <c r="C392" s="8" t="s">
        <v>3478</v>
      </c>
      <c r="D392" s="10">
        <v>11</v>
      </c>
      <c r="E392" s="10"/>
      <c r="F392" s="10"/>
      <c r="G392" s="10"/>
      <c r="H392" s="10"/>
      <c r="I392" s="146"/>
      <c r="K392" s="112"/>
    </row>
    <row r="393" spans="1:11" s="8" customFormat="1" ht="60">
      <c r="A393" s="10">
        <v>8005185</v>
      </c>
      <c r="B393" s="10">
        <v>6</v>
      </c>
      <c r="C393" s="8" t="s">
        <v>3479</v>
      </c>
      <c r="D393" s="10" t="s">
        <v>4052</v>
      </c>
      <c r="E393" s="10"/>
      <c r="F393" s="10"/>
      <c r="G393" s="10"/>
      <c r="H393" s="10"/>
      <c r="I393" s="146"/>
      <c r="K393" s="112"/>
    </row>
    <row r="394" spans="1:11" s="8" customFormat="1" ht="75">
      <c r="A394" s="10">
        <v>8005185</v>
      </c>
      <c r="B394" s="10">
        <v>7</v>
      </c>
      <c r="C394" s="8" t="s">
        <v>3480</v>
      </c>
      <c r="D394" s="10" t="s">
        <v>4376</v>
      </c>
      <c r="E394" s="10" t="s">
        <v>3481</v>
      </c>
      <c r="F394" s="10" t="s">
        <v>4729</v>
      </c>
      <c r="G394" s="10"/>
      <c r="H394" s="10"/>
      <c r="I394" s="146"/>
      <c r="K394" s="112"/>
    </row>
    <row r="395" spans="1:11" s="8" customFormat="1" ht="120">
      <c r="A395" s="10">
        <v>8005185</v>
      </c>
      <c r="B395" s="10">
        <v>8</v>
      </c>
      <c r="C395" s="8" t="s">
        <v>3483</v>
      </c>
      <c r="D395" s="10" t="s">
        <v>4046</v>
      </c>
      <c r="E395" s="10" t="s">
        <v>3482</v>
      </c>
      <c r="F395" s="10" t="s">
        <v>4730</v>
      </c>
      <c r="G395" s="10"/>
      <c r="H395" s="10"/>
      <c r="I395" s="146"/>
      <c r="K395" s="112"/>
    </row>
    <row r="396" spans="1:11" s="8" customFormat="1" ht="45">
      <c r="A396" s="10">
        <v>8005185</v>
      </c>
      <c r="B396" s="10">
        <v>9</v>
      </c>
      <c r="C396" s="8" t="s">
        <v>3484</v>
      </c>
      <c r="D396" s="10" t="s">
        <v>4096</v>
      </c>
      <c r="E396" s="10"/>
      <c r="F396" s="10"/>
      <c r="G396" s="10"/>
      <c r="H396" s="10"/>
      <c r="I396" s="146"/>
      <c r="K396" s="112"/>
    </row>
    <row r="397" spans="1:11" s="8" customFormat="1" ht="60">
      <c r="A397" s="10">
        <v>8148224</v>
      </c>
      <c r="B397" s="10">
        <v>1</v>
      </c>
      <c r="C397" s="8" t="s">
        <v>3485</v>
      </c>
      <c r="D397" s="10" t="s">
        <v>4097</v>
      </c>
      <c r="E397" s="10"/>
      <c r="F397" s="10"/>
      <c r="G397" s="10"/>
      <c r="H397" s="10"/>
      <c r="I397" s="146"/>
      <c r="K397" s="112"/>
    </row>
    <row r="398" spans="1:11" s="8" customFormat="1" ht="105">
      <c r="A398" s="10">
        <v>8148224</v>
      </c>
      <c r="B398" s="10">
        <v>2</v>
      </c>
      <c r="C398" s="8" t="s">
        <v>3486</v>
      </c>
      <c r="D398" s="10" t="s">
        <v>4101</v>
      </c>
      <c r="E398" s="10"/>
      <c r="F398" s="10"/>
      <c r="G398" s="10"/>
      <c r="H398" s="10"/>
      <c r="I398" s="146"/>
      <c r="K398" s="112"/>
    </row>
    <row r="399" spans="1:11" s="8" customFormat="1" ht="75">
      <c r="A399" s="10">
        <v>8148224</v>
      </c>
      <c r="B399" s="10">
        <v>3</v>
      </c>
      <c r="C399" s="8" t="s">
        <v>3487</v>
      </c>
      <c r="D399" s="10" t="s">
        <v>4052</v>
      </c>
      <c r="E399" s="10"/>
      <c r="F399" s="10"/>
      <c r="G399" s="10"/>
      <c r="H399" s="10"/>
      <c r="I399" s="146"/>
      <c r="K399" s="112"/>
    </row>
    <row r="400" spans="1:11" s="8" customFormat="1" ht="45">
      <c r="A400" s="10">
        <v>8148224</v>
      </c>
      <c r="B400" s="10">
        <v>4</v>
      </c>
      <c r="C400" s="8" t="s">
        <v>3488</v>
      </c>
      <c r="D400" s="10" t="s">
        <v>4633</v>
      </c>
      <c r="E400" s="10"/>
      <c r="F400" s="10"/>
      <c r="G400" s="10"/>
      <c r="H400" s="10"/>
      <c r="I400" s="146"/>
      <c r="K400" s="112"/>
    </row>
    <row r="401" spans="1:11" s="8" customFormat="1" ht="75">
      <c r="A401" s="10">
        <v>8148224</v>
      </c>
      <c r="B401" s="10">
        <v>5</v>
      </c>
      <c r="C401" s="8" t="s">
        <v>3489</v>
      </c>
      <c r="D401" s="10" t="s">
        <v>4097</v>
      </c>
      <c r="E401" s="10"/>
      <c r="F401" s="10"/>
      <c r="G401" s="10"/>
      <c r="H401" s="10"/>
      <c r="I401" s="146"/>
      <c r="K401" s="112"/>
    </row>
    <row r="402" spans="1:11" s="8" customFormat="1" ht="45">
      <c r="A402" s="10">
        <v>8562299</v>
      </c>
      <c r="B402" s="10">
        <v>1</v>
      </c>
      <c r="C402" s="8" t="s">
        <v>3490</v>
      </c>
      <c r="D402" s="10" t="s">
        <v>4378</v>
      </c>
      <c r="E402" s="10"/>
      <c r="F402" s="10"/>
      <c r="G402" s="10"/>
      <c r="H402" s="10"/>
      <c r="I402" s="146"/>
      <c r="K402" s="112"/>
    </row>
    <row r="403" spans="1:11" s="8" customFormat="1" ht="75">
      <c r="A403" s="10">
        <v>8562299</v>
      </c>
      <c r="B403" s="10">
        <v>2</v>
      </c>
      <c r="C403" s="8" t="s">
        <v>3491</v>
      </c>
      <c r="D403" s="10" t="s">
        <v>4340</v>
      </c>
      <c r="E403" s="10" t="s">
        <v>3492</v>
      </c>
      <c r="F403" s="10" t="s">
        <v>4731</v>
      </c>
      <c r="G403" s="10"/>
      <c r="H403" s="10"/>
      <c r="I403" s="146"/>
      <c r="K403" s="112"/>
    </row>
    <row r="404" spans="1:11" s="8" customFormat="1" ht="75">
      <c r="A404" s="10">
        <v>8562299</v>
      </c>
      <c r="B404" s="10">
        <v>3</v>
      </c>
      <c r="C404" s="8" t="s">
        <v>3493</v>
      </c>
      <c r="D404" s="10">
        <v>11</v>
      </c>
      <c r="E404" s="10"/>
      <c r="F404" s="10"/>
      <c r="G404" s="10"/>
      <c r="H404" s="10"/>
      <c r="I404" s="146"/>
      <c r="K404" s="112"/>
    </row>
    <row r="405" spans="1:11" s="8" customFormat="1" ht="75">
      <c r="A405" s="10">
        <v>8562299</v>
      </c>
      <c r="B405" s="10">
        <v>4</v>
      </c>
      <c r="C405" s="8" t="s">
        <v>3494</v>
      </c>
      <c r="D405" s="10" t="s">
        <v>4032</v>
      </c>
      <c r="E405" s="10"/>
      <c r="F405" s="10"/>
      <c r="G405" s="10"/>
      <c r="H405" s="10"/>
      <c r="I405" s="146"/>
      <c r="K405" s="112"/>
    </row>
    <row r="406" spans="1:11" s="8" customFormat="1" ht="120">
      <c r="A406" s="10">
        <v>8562299</v>
      </c>
      <c r="B406" s="10">
        <v>5</v>
      </c>
      <c r="C406" s="8" t="s">
        <v>3495</v>
      </c>
      <c r="D406" s="10" t="s">
        <v>4034</v>
      </c>
      <c r="E406" s="10"/>
      <c r="F406" s="10"/>
      <c r="G406" s="10"/>
      <c r="H406" s="10"/>
      <c r="I406" s="146"/>
      <c r="K406" s="112"/>
    </row>
    <row r="407" spans="1:11" s="8" customFormat="1" ht="75">
      <c r="A407" s="10">
        <v>8562299</v>
      </c>
      <c r="B407" s="10">
        <v>6</v>
      </c>
      <c r="C407" s="8" t="s">
        <v>3496</v>
      </c>
      <c r="D407" s="10" t="s">
        <v>4712</v>
      </c>
      <c r="E407" s="10"/>
      <c r="F407" s="10"/>
      <c r="G407" s="10"/>
      <c r="H407" s="10"/>
      <c r="I407" s="146"/>
      <c r="K407" s="112"/>
    </row>
    <row r="408" spans="1:11" s="8" customFormat="1" ht="60">
      <c r="A408" s="10">
        <v>8562299</v>
      </c>
      <c r="B408" s="10">
        <v>7</v>
      </c>
      <c r="C408" s="8" t="s">
        <v>3497</v>
      </c>
      <c r="D408" s="10" t="s">
        <v>4052</v>
      </c>
      <c r="E408" s="10"/>
      <c r="F408" s="10"/>
      <c r="G408" s="10"/>
      <c r="H408" s="10"/>
      <c r="I408" s="146"/>
      <c r="K408" s="112"/>
    </row>
    <row r="409" spans="1:11" s="8" customFormat="1" ht="45">
      <c r="A409" s="10">
        <v>8562299</v>
      </c>
      <c r="B409" s="10">
        <v>8</v>
      </c>
      <c r="C409" s="8" t="s">
        <v>3498</v>
      </c>
      <c r="D409" s="10" t="s">
        <v>4201</v>
      </c>
      <c r="E409" s="10"/>
      <c r="F409" s="10"/>
      <c r="G409" s="10"/>
      <c r="H409" s="10"/>
      <c r="I409" s="146"/>
      <c r="K409" s="112"/>
    </row>
    <row r="410" spans="1:11" s="8" customFormat="1" ht="75">
      <c r="A410" s="10">
        <v>8562299</v>
      </c>
      <c r="B410" s="10">
        <v>9</v>
      </c>
      <c r="C410" s="8" t="s">
        <v>3499</v>
      </c>
      <c r="D410" s="10" t="s">
        <v>4167</v>
      </c>
      <c r="E410" s="10"/>
      <c r="F410" s="10"/>
      <c r="G410" s="10"/>
      <c r="H410" s="10"/>
      <c r="I410" s="146"/>
      <c r="K410" s="112"/>
    </row>
    <row r="411" spans="1:11" s="8" customFormat="1" ht="75">
      <c r="A411" s="10">
        <v>8562299</v>
      </c>
      <c r="B411" s="10">
        <v>10</v>
      </c>
      <c r="C411" s="8" t="s">
        <v>3500</v>
      </c>
      <c r="D411" s="10" t="s">
        <v>4097</v>
      </c>
      <c r="E411" s="10"/>
      <c r="F411" s="10"/>
      <c r="G411" s="10"/>
      <c r="H411" s="10"/>
      <c r="I411" s="146"/>
      <c r="K411" s="112"/>
    </row>
    <row r="412" spans="1:11" s="8" customFormat="1" ht="60">
      <c r="A412" s="10">
        <v>8562300</v>
      </c>
      <c r="B412" s="10">
        <v>1</v>
      </c>
      <c r="C412" s="8" t="s">
        <v>3501</v>
      </c>
      <c r="D412" s="10" t="s">
        <v>4097</v>
      </c>
      <c r="E412" s="10"/>
      <c r="F412" s="10"/>
      <c r="G412" s="10"/>
      <c r="H412" s="10"/>
      <c r="I412" s="146"/>
      <c r="K412" s="112"/>
    </row>
    <row r="413" spans="1:11" s="8" customFormat="1" ht="120">
      <c r="A413" s="10">
        <v>8562300</v>
      </c>
      <c r="B413" s="10">
        <v>2</v>
      </c>
      <c r="C413" s="8" t="s">
        <v>3502</v>
      </c>
      <c r="D413" s="10" t="s">
        <v>4713</v>
      </c>
      <c r="E413" s="10"/>
      <c r="F413" s="10"/>
      <c r="G413" s="10"/>
      <c r="H413" s="10"/>
      <c r="I413" s="146"/>
      <c r="K413" s="112"/>
    </row>
    <row r="414" spans="1:11" s="8" customFormat="1" ht="135">
      <c r="A414" s="10">
        <v>8562300</v>
      </c>
      <c r="B414" s="10">
        <v>3</v>
      </c>
      <c r="C414" s="8" t="s">
        <v>3503</v>
      </c>
      <c r="D414" s="10" t="s">
        <v>4032</v>
      </c>
      <c r="E414" s="10"/>
      <c r="F414" s="10"/>
      <c r="G414" s="10"/>
      <c r="H414" s="10"/>
      <c r="I414" s="146"/>
      <c r="K414" s="112"/>
    </row>
    <row r="415" spans="1:11" s="8" customFormat="1" ht="45">
      <c r="A415" s="10">
        <v>8562300</v>
      </c>
      <c r="B415" s="10">
        <v>4</v>
      </c>
      <c r="C415" s="8" t="s">
        <v>3504</v>
      </c>
      <c r="D415" s="10" t="s">
        <v>4598</v>
      </c>
      <c r="E415" s="10"/>
      <c r="F415" s="10"/>
      <c r="G415" s="10"/>
      <c r="H415" s="10"/>
      <c r="I415" s="146"/>
      <c r="K415" s="112"/>
    </row>
    <row r="416" spans="1:11" s="8" customFormat="1" ht="135">
      <c r="A416" s="10">
        <v>8562300</v>
      </c>
      <c r="B416" s="10">
        <v>5</v>
      </c>
      <c r="C416" s="8" t="s">
        <v>3505</v>
      </c>
      <c r="D416" s="10" t="s">
        <v>4443</v>
      </c>
      <c r="E416" s="10"/>
      <c r="F416" s="10"/>
      <c r="G416" s="10"/>
      <c r="H416" s="10"/>
      <c r="I416" s="146"/>
      <c r="K416" s="112"/>
    </row>
    <row r="417" spans="1:11" s="8" customFormat="1" ht="105">
      <c r="A417" s="10">
        <v>8562300</v>
      </c>
      <c r="B417" s="10">
        <v>6</v>
      </c>
      <c r="C417" s="8" t="s">
        <v>3506</v>
      </c>
      <c r="D417" s="10" t="s">
        <v>4714</v>
      </c>
      <c r="E417" s="10"/>
      <c r="F417" s="10"/>
      <c r="G417" s="10"/>
      <c r="H417" s="10"/>
      <c r="I417" s="146"/>
      <c r="K417" s="112"/>
    </row>
    <row r="418" spans="1:11" ht="135">
      <c r="A418" s="10">
        <v>8562300</v>
      </c>
      <c r="B418" s="10">
        <v>7</v>
      </c>
      <c r="C418" s="8" t="s">
        <v>3508</v>
      </c>
      <c r="D418" s="10" t="s">
        <v>4038</v>
      </c>
      <c r="E418" s="10" t="s">
        <v>3507</v>
      </c>
      <c r="F418" s="10" t="s">
        <v>4662</v>
      </c>
      <c r="G418" s="10"/>
      <c r="H418" s="10"/>
    </row>
    <row r="419" spans="1:11" ht="135">
      <c r="A419" s="10">
        <v>8562300</v>
      </c>
      <c r="B419" s="10">
        <v>8</v>
      </c>
      <c r="C419" s="8" t="s">
        <v>3509</v>
      </c>
      <c r="D419" s="10" t="s">
        <v>4097</v>
      </c>
      <c r="G419" s="10"/>
      <c r="H419" s="10"/>
    </row>
    <row r="420" spans="1:11" ht="45">
      <c r="A420" s="10">
        <v>9156377</v>
      </c>
      <c r="B420" s="10">
        <v>1</v>
      </c>
      <c r="C420" s="8" t="s">
        <v>3510</v>
      </c>
      <c r="D420" s="10" t="s">
        <v>4378</v>
      </c>
      <c r="G420" s="10"/>
      <c r="H420" s="10"/>
    </row>
    <row r="421" spans="1:11" ht="90">
      <c r="A421" s="10">
        <v>9156377</v>
      </c>
      <c r="B421" s="10">
        <v>2</v>
      </c>
      <c r="C421" s="8" t="s">
        <v>3511</v>
      </c>
      <c r="D421" s="10" t="s">
        <v>4894</v>
      </c>
      <c r="G421" s="10"/>
      <c r="H421" s="10"/>
    </row>
    <row r="422" spans="1:11" ht="120">
      <c r="A422" s="10">
        <v>9156377</v>
      </c>
      <c r="B422" s="10">
        <v>3</v>
      </c>
      <c r="C422" s="8" t="s">
        <v>3512</v>
      </c>
      <c r="D422" s="10">
        <v>11</v>
      </c>
      <c r="G422" s="10"/>
      <c r="H422" s="10"/>
    </row>
    <row r="423" spans="1:11" ht="60">
      <c r="A423" s="10">
        <v>9156377</v>
      </c>
      <c r="B423" s="10">
        <v>4</v>
      </c>
      <c r="C423" s="8" t="s">
        <v>3513</v>
      </c>
      <c r="D423" s="10" t="s">
        <v>4031</v>
      </c>
      <c r="G423" s="10"/>
      <c r="H423" s="10"/>
    </row>
    <row r="424" spans="1:11" ht="135">
      <c r="A424" s="10">
        <v>9156377</v>
      </c>
      <c r="B424" s="10">
        <v>5</v>
      </c>
      <c r="C424" s="8" t="s">
        <v>3514</v>
      </c>
      <c r="D424" s="10" t="s">
        <v>4052</v>
      </c>
      <c r="G424" s="10"/>
      <c r="H424" s="10"/>
    </row>
    <row r="425" spans="1:11" ht="90">
      <c r="A425" s="10">
        <v>9156377</v>
      </c>
      <c r="B425" s="10">
        <v>6</v>
      </c>
      <c r="C425" s="8" t="s">
        <v>3515</v>
      </c>
      <c r="D425" s="10" t="s">
        <v>4056</v>
      </c>
      <c r="G425" s="10"/>
      <c r="H425" s="10"/>
    </row>
    <row r="426" spans="1:11" ht="75">
      <c r="A426" s="10">
        <v>9156377</v>
      </c>
      <c r="B426" s="10">
        <v>7</v>
      </c>
      <c r="C426" s="8" t="s">
        <v>3516</v>
      </c>
      <c r="D426" s="10" t="s">
        <v>4097</v>
      </c>
      <c r="G426" s="10"/>
      <c r="H426" s="10"/>
    </row>
    <row r="427" spans="1:11" ht="60">
      <c r="A427" s="10">
        <v>9156377</v>
      </c>
      <c r="B427" s="10">
        <v>8</v>
      </c>
      <c r="C427" s="8" t="s">
        <v>3517</v>
      </c>
      <c r="D427" s="10" t="s">
        <v>4588</v>
      </c>
      <c r="G427" s="10"/>
      <c r="H427" s="10"/>
    </row>
    <row r="428" spans="1:11" ht="135">
      <c r="A428" s="10">
        <v>9156377</v>
      </c>
      <c r="B428" s="10">
        <v>9</v>
      </c>
      <c r="C428" s="8" t="s">
        <v>3518</v>
      </c>
      <c r="D428" s="10" t="s">
        <v>4376</v>
      </c>
      <c r="E428" s="10" t="s">
        <v>3519</v>
      </c>
      <c r="F428" s="10" t="s">
        <v>4732</v>
      </c>
      <c r="G428" s="10" t="s">
        <v>3520</v>
      </c>
      <c r="H428" s="10" t="s">
        <v>4144</v>
      </c>
      <c r="I428" s="146" t="s">
        <v>3521</v>
      </c>
      <c r="J428" s="10" t="s">
        <v>4870</v>
      </c>
    </row>
    <row r="429" spans="1:11" ht="75">
      <c r="A429" s="10">
        <v>9661022</v>
      </c>
      <c r="B429" s="10">
        <v>1</v>
      </c>
      <c r="C429" s="8" t="s">
        <v>3522</v>
      </c>
      <c r="D429" s="10" t="s">
        <v>4167</v>
      </c>
      <c r="G429" s="10"/>
      <c r="H429" s="10"/>
    </row>
    <row r="430" spans="1:11" ht="105">
      <c r="A430" s="10">
        <v>9661022</v>
      </c>
      <c r="B430" s="10">
        <v>2</v>
      </c>
      <c r="C430" s="8" t="s">
        <v>3523</v>
      </c>
      <c r="D430" s="10" t="s">
        <v>4713</v>
      </c>
      <c r="G430" s="10"/>
      <c r="H430" s="10"/>
    </row>
    <row r="431" spans="1:11" ht="135">
      <c r="A431" s="10">
        <v>9661022</v>
      </c>
      <c r="B431" s="10">
        <v>3</v>
      </c>
      <c r="C431" s="8" t="s">
        <v>3524</v>
      </c>
      <c r="D431" s="10" t="s">
        <v>4032</v>
      </c>
      <c r="G431" s="10"/>
      <c r="H431" s="10"/>
    </row>
    <row r="432" spans="1:11" ht="45">
      <c r="A432" s="10">
        <v>9661022</v>
      </c>
      <c r="B432" s="10">
        <v>4</v>
      </c>
      <c r="C432" s="8" t="s">
        <v>3525</v>
      </c>
      <c r="D432" s="10" t="s">
        <v>4097</v>
      </c>
      <c r="G432" s="10"/>
      <c r="H432" s="10"/>
    </row>
    <row r="433" spans="1:11" ht="45">
      <c r="A433" s="10">
        <v>9661022</v>
      </c>
      <c r="B433" s="10">
        <v>5</v>
      </c>
      <c r="C433" s="8" t="s">
        <v>3526</v>
      </c>
      <c r="D433" s="10" t="s">
        <v>4056</v>
      </c>
      <c r="G433" s="10"/>
      <c r="H433" s="10"/>
    </row>
    <row r="434" spans="1:11" s="8" customFormat="1" ht="135">
      <c r="A434" s="10">
        <v>9661022</v>
      </c>
      <c r="B434" s="10">
        <v>6</v>
      </c>
      <c r="C434" s="8" t="s">
        <v>3527</v>
      </c>
      <c r="D434" s="10" t="s">
        <v>4056</v>
      </c>
      <c r="E434" s="10"/>
      <c r="F434" s="10"/>
      <c r="G434" s="10"/>
      <c r="H434" s="10"/>
      <c r="I434" s="146"/>
      <c r="K434" s="112"/>
    </row>
    <row r="435" spans="1:11" s="8" customFormat="1" ht="45">
      <c r="A435" s="10">
        <v>9661022</v>
      </c>
      <c r="B435" s="10">
        <v>7</v>
      </c>
      <c r="C435" s="8" t="s">
        <v>3528</v>
      </c>
      <c r="D435" s="10" t="s">
        <v>4097</v>
      </c>
      <c r="E435" s="10" t="s">
        <v>3529</v>
      </c>
      <c r="F435" s="10" t="s">
        <v>4136</v>
      </c>
      <c r="G435" s="10"/>
      <c r="H435" s="10"/>
      <c r="I435" s="146"/>
      <c r="K435" s="112"/>
    </row>
    <row r="436" spans="1:11" s="8" customFormat="1" ht="75">
      <c r="A436" s="10">
        <v>9661022</v>
      </c>
      <c r="B436" s="10">
        <v>8</v>
      </c>
      <c r="C436" s="8" t="s">
        <v>3530</v>
      </c>
      <c r="D436" s="10" t="s">
        <v>4179</v>
      </c>
      <c r="E436" s="10"/>
      <c r="F436" s="10"/>
      <c r="G436" s="10"/>
      <c r="H436" s="10"/>
      <c r="I436" s="146"/>
      <c r="K436" s="112"/>
    </row>
    <row r="437" spans="1:11" s="8" customFormat="1" ht="75">
      <c r="A437" s="10">
        <v>9661022</v>
      </c>
      <c r="B437" s="10">
        <v>9</v>
      </c>
      <c r="C437" s="8" t="s">
        <v>3531</v>
      </c>
      <c r="D437" s="10" t="s">
        <v>4715</v>
      </c>
      <c r="E437" s="10"/>
      <c r="F437" s="10"/>
      <c r="G437" s="10"/>
      <c r="H437" s="10"/>
      <c r="I437" s="146"/>
      <c r="K437" s="112"/>
    </row>
    <row r="438" spans="1:11" s="8" customFormat="1" ht="90">
      <c r="A438" s="10">
        <v>9661022</v>
      </c>
      <c r="B438" s="10">
        <v>10</v>
      </c>
      <c r="C438" s="8" t="s">
        <v>3532</v>
      </c>
      <c r="D438" s="10" t="s">
        <v>4098</v>
      </c>
      <c r="E438" s="10"/>
      <c r="F438" s="10"/>
      <c r="G438" s="10"/>
      <c r="H438" s="10"/>
      <c r="I438" s="146"/>
      <c r="K438" s="112"/>
    </row>
    <row r="439" spans="1:11" s="8" customFormat="1" ht="60">
      <c r="A439" s="10">
        <v>9661022</v>
      </c>
      <c r="B439" s="10">
        <v>11</v>
      </c>
      <c r="C439" s="8" t="s">
        <v>3533</v>
      </c>
      <c r="D439" s="10" t="s">
        <v>4099</v>
      </c>
      <c r="E439" s="10"/>
      <c r="F439" s="10"/>
      <c r="G439" s="10"/>
      <c r="H439" s="10"/>
      <c r="I439" s="146"/>
      <c r="K439" s="112"/>
    </row>
    <row r="440" spans="1:11" s="8" customFormat="1" ht="75">
      <c r="A440" s="10">
        <v>9661022</v>
      </c>
      <c r="B440" s="10">
        <v>12</v>
      </c>
      <c r="C440" s="8" t="s">
        <v>3534</v>
      </c>
      <c r="D440" s="10" t="s">
        <v>4100</v>
      </c>
      <c r="E440" s="10"/>
      <c r="F440" s="10"/>
      <c r="G440" s="10"/>
      <c r="H440" s="10"/>
      <c r="I440" s="146"/>
      <c r="K440" s="112"/>
    </row>
  </sheetData>
  <autoFilter ref="B1:B440"/>
  <mergeCells count="1">
    <mergeCell ref="A1:F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7"/>
  <sheetViews>
    <sheetView zoomScale="106" zoomScaleNormal="106" workbookViewId="0">
      <selection activeCell="F433" sqref="F433"/>
    </sheetView>
  </sheetViews>
  <sheetFormatPr defaultRowHeight="15"/>
  <cols>
    <col min="1" max="1" width="11.5703125" style="8" customWidth="1"/>
    <col min="2" max="2" width="4.85546875" style="8" customWidth="1"/>
    <col min="3" max="3" width="29.7109375" style="11" customWidth="1"/>
    <col min="4" max="4" width="24.5703125" style="8" customWidth="1"/>
    <col min="5" max="5" width="29.42578125" style="77" customWidth="1"/>
    <col min="6" max="6" width="19.5703125" style="8" customWidth="1"/>
    <col min="7" max="7" width="13.140625" style="8" customWidth="1"/>
    <col min="8" max="8" width="12.7109375" style="8" customWidth="1"/>
    <col min="9" max="9" width="9.140625" style="8"/>
    <col min="10" max="10" width="9.140625" style="114"/>
    <col min="11" max="11" width="9.140625" style="8"/>
    <col min="12" max="12" width="4.7109375" style="112" customWidth="1"/>
    <col min="13" max="16384" width="9.140625" style="8"/>
  </cols>
  <sheetData>
    <row r="1" spans="1:16" s="10" customFormat="1">
      <c r="A1" s="154" t="s">
        <v>2051</v>
      </c>
      <c r="B1" s="154"/>
      <c r="C1" s="154"/>
      <c r="D1" s="154"/>
      <c r="E1" s="154"/>
      <c r="F1" s="154"/>
      <c r="G1" s="154"/>
      <c r="H1" s="154"/>
      <c r="I1" s="154"/>
      <c r="J1" s="113"/>
      <c r="L1" s="116"/>
    </row>
    <row r="2" spans="1:16" s="9" customFormat="1" ht="45">
      <c r="A2" s="9">
        <v>10440427</v>
      </c>
      <c r="B2" s="9">
        <v>1</v>
      </c>
      <c r="C2" s="11" t="s">
        <v>2052</v>
      </c>
      <c r="D2" s="10" t="s">
        <v>4357</v>
      </c>
      <c r="E2" s="77"/>
      <c r="J2" s="79"/>
      <c r="K2" s="9" t="s">
        <v>2053</v>
      </c>
      <c r="L2" s="112"/>
    </row>
    <row r="3" spans="1:16" s="9" customFormat="1" ht="120">
      <c r="A3" s="9">
        <v>10440427</v>
      </c>
      <c r="B3" s="9">
        <v>2</v>
      </c>
      <c r="C3" s="8" t="s">
        <v>2054</v>
      </c>
      <c r="D3" s="9" t="s">
        <v>4713</v>
      </c>
      <c r="E3" s="76"/>
      <c r="J3" s="79"/>
      <c r="L3" s="112"/>
    </row>
    <row r="4" spans="1:16" s="9" customFormat="1" ht="120">
      <c r="A4" s="9">
        <v>10440427</v>
      </c>
      <c r="B4" s="9">
        <v>3</v>
      </c>
      <c r="C4" s="11" t="s">
        <v>2055</v>
      </c>
      <c r="D4" s="10" t="s">
        <v>4031</v>
      </c>
      <c r="E4" s="76"/>
      <c r="J4" s="79"/>
      <c r="L4" s="112"/>
    </row>
    <row r="5" spans="1:16" s="9" customFormat="1" ht="60">
      <c r="A5" s="9">
        <v>10440427</v>
      </c>
      <c r="B5" s="9">
        <v>4</v>
      </c>
      <c r="C5" s="11" t="s">
        <v>2056</v>
      </c>
      <c r="D5" s="10" t="s">
        <v>4031</v>
      </c>
      <c r="E5" s="76"/>
      <c r="J5" s="79"/>
      <c r="L5" s="112"/>
      <c r="N5" s="80"/>
      <c r="O5" s="80"/>
      <c r="P5" s="80"/>
    </row>
    <row r="6" spans="1:16" s="9" customFormat="1" ht="135">
      <c r="A6" s="9">
        <v>10440427</v>
      </c>
      <c r="B6" s="9">
        <v>5</v>
      </c>
      <c r="C6" s="11" t="s">
        <v>2057</v>
      </c>
      <c r="D6" s="9" t="s">
        <v>4034</v>
      </c>
      <c r="E6" s="76"/>
      <c r="J6" s="79"/>
      <c r="L6" s="112"/>
    </row>
    <row r="7" spans="1:16" s="9" customFormat="1" ht="90">
      <c r="A7" s="9">
        <v>10440427</v>
      </c>
      <c r="B7" s="9">
        <v>6</v>
      </c>
      <c r="C7" s="11" t="s">
        <v>2058</v>
      </c>
      <c r="D7" s="10" t="s">
        <v>4147</v>
      </c>
      <c r="E7" s="76"/>
      <c r="J7" s="79"/>
      <c r="L7" s="86"/>
    </row>
    <row r="8" spans="1:16" ht="135">
      <c r="A8" s="8">
        <v>10440427</v>
      </c>
      <c r="B8" s="8">
        <v>7</v>
      </c>
      <c r="C8" s="11" t="s">
        <v>2059</v>
      </c>
      <c r="D8" s="8" t="s">
        <v>4602</v>
      </c>
      <c r="E8" s="77" t="s">
        <v>2060</v>
      </c>
      <c r="F8" s="8" t="s">
        <v>4755</v>
      </c>
    </row>
    <row r="9" spans="1:16" ht="135">
      <c r="A9" s="8">
        <v>10440427</v>
      </c>
      <c r="B9" s="8">
        <v>8</v>
      </c>
      <c r="C9" s="11" t="s">
        <v>2061</v>
      </c>
      <c r="D9" s="8" t="s">
        <v>4179</v>
      </c>
      <c r="E9" s="77" t="s">
        <v>2062</v>
      </c>
      <c r="F9" s="8" t="s">
        <v>4212</v>
      </c>
    </row>
    <row r="10" spans="1:16" s="9" customFormat="1" ht="105">
      <c r="A10" s="9">
        <v>10440427</v>
      </c>
      <c r="B10" s="9">
        <v>9</v>
      </c>
      <c r="C10" s="8" t="s">
        <v>2063</v>
      </c>
      <c r="D10" s="9" t="s">
        <v>4097</v>
      </c>
      <c r="E10" s="76"/>
      <c r="J10" s="79"/>
      <c r="L10" s="86"/>
    </row>
    <row r="11" spans="1:16" s="9" customFormat="1" ht="75">
      <c r="A11" s="9">
        <v>10440427</v>
      </c>
      <c r="B11" s="9">
        <v>10</v>
      </c>
      <c r="C11" s="8" t="s">
        <v>2064</v>
      </c>
      <c r="D11" s="9" t="s">
        <v>4148</v>
      </c>
      <c r="E11" s="76"/>
      <c r="J11" s="79"/>
      <c r="L11" s="86"/>
    </row>
    <row r="12" spans="1:16" s="9" customFormat="1" ht="60">
      <c r="A12" s="9">
        <v>10440427</v>
      </c>
      <c r="B12" s="9">
        <v>11</v>
      </c>
      <c r="C12" s="8" t="s">
        <v>2065</v>
      </c>
      <c r="D12" s="9" t="s">
        <v>4149</v>
      </c>
      <c r="E12" s="76"/>
      <c r="J12" s="79"/>
      <c r="L12" s="86"/>
    </row>
    <row r="13" spans="1:16" s="9" customFormat="1" ht="60">
      <c r="A13" s="9">
        <v>10440427</v>
      </c>
      <c r="B13" s="9">
        <v>12</v>
      </c>
      <c r="C13" s="11" t="s">
        <v>2066</v>
      </c>
      <c r="D13" s="9" t="s">
        <v>4150</v>
      </c>
      <c r="E13" s="76"/>
      <c r="J13" s="79"/>
      <c r="L13" s="86"/>
    </row>
    <row r="14" spans="1:16" s="9" customFormat="1" ht="60">
      <c r="A14" s="9">
        <v>11270914</v>
      </c>
      <c r="B14" s="9">
        <v>1</v>
      </c>
      <c r="C14" s="11" t="s">
        <v>2067</v>
      </c>
      <c r="D14" s="9" t="s">
        <v>4736</v>
      </c>
      <c r="E14" s="76"/>
      <c r="J14" s="79"/>
      <c r="L14" s="86"/>
    </row>
    <row r="15" spans="1:16" s="9" customFormat="1" ht="45">
      <c r="A15" s="9">
        <v>11270914</v>
      </c>
      <c r="B15" s="9">
        <v>2</v>
      </c>
      <c r="C15" s="11" t="s">
        <v>2068</v>
      </c>
      <c r="D15" s="9" t="s">
        <v>4491</v>
      </c>
      <c r="E15" s="77"/>
      <c r="J15" s="79"/>
      <c r="L15" s="86"/>
    </row>
    <row r="16" spans="1:16" ht="45">
      <c r="A16" s="8">
        <v>11270914</v>
      </c>
      <c r="B16" s="8">
        <v>3</v>
      </c>
      <c r="C16" s="11" t="s">
        <v>2069</v>
      </c>
      <c r="D16" s="8" t="s">
        <v>4151</v>
      </c>
      <c r="E16" s="8" t="s">
        <v>2070</v>
      </c>
      <c r="F16" s="8" t="s">
        <v>4213</v>
      </c>
    </row>
    <row r="17" spans="1:12" s="9" customFormat="1" ht="75">
      <c r="A17" s="9">
        <v>11270914</v>
      </c>
      <c r="B17" s="9">
        <v>4</v>
      </c>
      <c r="C17" s="11" t="s">
        <v>2071</v>
      </c>
      <c r="D17" s="9" t="s">
        <v>4208</v>
      </c>
      <c r="E17" s="77"/>
      <c r="J17" s="79"/>
      <c r="L17" s="86"/>
    </row>
    <row r="18" spans="1:12" s="9" customFormat="1" ht="75">
      <c r="A18" s="9">
        <v>11270914</v>
      </c>
      <c r="B18" s="9">
        <v>5</v>
      </c>
      <c r="C18" s="11" t="s">
        <v>2072</v>
      </c>
      <c r="D18" s="9" t="s">
        <v>4340</v>
      </c>
      <c r="E18" s="77"/>
      <c r="J18" s="79"/>
      <c r="L18" s="86"/>
    </row>
    <row r="19" spans="1:12" s="9" customFormat="1" ht="195">
      <c r="A19" s="9">
        <v>11270914</v>
      </c>
      <c r="B19" s="9">
        <v>6</v>
      </c>
      <c r="C19" s="11" t="s">
        <v>2073</v>
      </c>
      <c r="D19" s="9" t="s">
        <v>4032</v>
      </c>
      <c r="E19" s="77"/>
      <c r="J19" s="79"/>
      <c r="L19" s="86"/>
    </row>
    <row r="20" spans="1:12" s="9" customFormat="1" ht="45">
      <c r="A20" s="9">
        <v>11270914</v>
      </c>
      <c r="B20" s="9">
        <v>7</v>
      </c>
      <c r="C20" s="11" t="s">
        <v>2074</v>
      </c>
      <c r="D20" s="9" t="s">
        <v>4335</v>
      </c>
      <c r="E20" s="77"/>
      <c r="J20" s="79"/>
      <c r="L20" s="86"/>
    </row>
    <row r="21" spans="1:12" ht="75">
      <c r="A21" s="8">
        <v>11270914</v>
      </c>
      <c r="B21" s="8">
        <v>8</v>
      </c>
      <c r="C21" s="11" t="s">
        <v>2075</v>
      </c>
      <c r="D21" s="8" t="s">
        <v>4056</v>
      </c>
      <c r="E21" s="8" t="s">
        <v>2076</v>
      </c>
      <c r="F21" s="8" t="s">
        <v>4128</v>
      </c>
    </row>
    <row r="22" spans="1:12" s="9" customFormat="1" ht="90">
      <c r="A22" s="9">
        <v>11270914</v>
      </c>
      <c r="B22" s="9">
        <v>9</v>
      </c>
      <c r="C22" s="11" t="s">
        <v>2077</v>
      </c>
      <c r="D22" s="9" t="s">
        <v>4097</v>
      </c>
      <c r="E22" s="77"/>
      <c r="J22" s="79"/>
      <c r="L22" s="86"/>
    </row>
    <row r="23" spans="1:12" s="9" customFormat="1" ht="75">
      <c r="A23" s="9">
        <v>11270914</v>
      </c>
      <c r="B23" s="9">
        <v>10</v>
      </c>
      <c r="C23" s="11" t="s">
        <v>2078</v>
      </c>
      <c r="D23" s="9" t="s">
        <v>4737</v>
      </c>
      <c r="E23" s="77"/>
      <c r="J23" s="79"/>
      <c r="L23" s="86"/>
    </row>
    <row r="24" spans="1:12" s="9" customFormat="1" ht="75">
      <c r="A24" s="9">
        <v>11270914</v>
      </c>
      <c r="B24" s="9">
        <v>11</v>
      </c>
      <c r="C24" s="11" t="s">
        <v>2079</v>
      </c>
      <c r="D24" s="9" t="s">
        <v>4615</v>
      </c>
      <c r="E24" s="77"/>
      <c r="J24" s="79"/>
      <c r="L24" s="86"/>
    </row>
    <row r="25" spans="1:12" s="9" customFormat="1" ht="120">
      <c r="A25" s="9">
        <v>11270914</v>
      </c>
      <c r="B25" s="9">
        <v>12</v>
      </c>
      <c r="C25" s="11" t="s">
        <v>2080</v>
      </c>
      <c r="D25" s="9" t="s">
        <v>4073</v>
      </c>
      <c r="E25" s="77"/>
      <c r="J25" s="79"/>
      <c r="L25" s="86"/>
    </row>
    <row r="26" spans="1:12" s="9" customFormat="1" ht="75">
      <c r="A26" s="9">
        <v>11352444</v>
      </c>
      <c r="B26" s="9">
        <v>1</v>
      </c>
      <c r="C26" s="11" t="s">
        <v>2081</v>
      </c>
      <c r="D26" s="9" t="s">
        <v>4357</v>
      </c>
      <c r="E26" s="76"/>
      <c r="J26" s="79"/>
      <c r="L26" s="86"/>
    </row>
    <row r="27" spans="1:12" s="9" customFormat="1" ht="135">
      <c r="A27" s="9">
        <v>11352444</v>
      </c>
      <c r="B27" s="9">
        <v>2</v>
      </c>
      <c r="C27" s="11" t="s">
        <v>2082</v>
      </c>
      <c r="D27" s="9" t="s">
        <v>4394</v>
      </c>
      <c r="E27" s="76"/>
      <c r="J27" s="79"/>
      <c r="L27" s="86"/>
    </row>
    <row r="28" spans="1:12" s="9" customFormat="1" ht="60">
      <c r="A28" s="9">
        <v>11352444</v>
      </c>
      <c r="B28" s="9">
        <v>3</v>
      </c>
      <c r="C28" s="11" t="s">
        <v>2083</v>
      </c>
      <c r="D28" s="9" t="s">
        <v>4335</v>
      </c>
      <c r="E28" s="76"/>
      <c r="J28" s="79"/>
      <c r="L28" s="86"/>
    </row>
    <row r="29" spans="1:12" s="9" customFormat="1" ht="45">
      <c r="A29" s="9">
        <v>11352444</v>
      </c>
      <c r="B29" s="9">
        <v>4</v>
      </c>
      <c r="C29" s="11" t="s">
        <v>2084</v>
      </c>
      <c r="D29" s="9" t="s">
        <v>4030</v>
      </c>
      <c r="E29" s="76"/>
      <c r="J29" s="79"/>
      <c r="L29" s="86"/>
    </row>
    <row r="30" spans="1:12" s="9" customFormat="1" ht="120">
      <c r="A30" s="9">
        <v>11352444</v>
      </c>
      <c r="B30" s="9">
        <v>5</v>
      </c>
      <c r="C30" s="11" t="s">
        <v>2085</v>
      </c>
      <c r="D30" s="9" t="s">
        <v>4032</v>
      </c>
      <c r="E30" s="76"/>
      <c r="J30" s="79"/>
      <c r="L30" s="86"/>
    </row>
    <row r="31" spans="1:12" s="9" customFormat="1" ht="75">
      <c r="A31" s="9">
        <v>11352444</v>
      </c>
      <c r="B31" s="9">
        <v>6</v>
      </c>
      <c r="C31" s="11" t="s">
        <v>2086</v>
      </c>
      <c r="D31" s="9" t="s">
        <v>4030</v>
      </c>
      <c r="E31" s="76"/>
      <c r="J31" s="79"/>
      <c r="L31" s="86"/>
    </row>
    <row r="32" spans="1:12" s="9" customFormat="1" ht="45">
      <c r="A32" s="9">
        <v>11352444</v>
      </c>
      <c r="B32" s="9">
        <v>7</v>
      </c>
      <c r="C32" s="11" t="s">
        <v>2087</v>
      </c>
      <c r="D32" s="9" t="s">
        <v>4335</v>
      </c>
      <c r="E32" s="76"/>
      <c r="J32" s="79"/>
      <c r="L32" s="86"/>
    </row>
    <row r="33" spans="1:12" s="9" customFormat="1" ht="105">
      <c r="A33" s="9">
        <v>11352444</v>
      </c>
      <c r="B33" s="9">
        <v>8</v>
      </c>
      <c r="C33" s="11" t="s">
        <v>2088</v>
      </c>
      <c r="D33" s="9" t="s">
        <v>4602</v>
      </c>
      <c r="E33" s="76"/>
      <c r="J33" s="79"/>
      <c r="L33" s="86"/>
    </row>
    <row r="34" spans="1:12" s="9" customFormat="1" ht="300">
      <c r="A34" s="9">
        <v>11352444</v>
      </c>
      <c r="B34" s="9">
        <v>9</v>
      </c>
      <c r="C34" s="11" t="s">
        <v>2089</v>
      </c>
      <c r="D34" s="9">
        <v>11</v>
      </c>
      <c r="E34" s="76"/>
      <c r="J34" s="79"/>
      <c r="L34" s="86"/>
    </row>
    <row r="35" spans="1:12" s="9" customFormat="1" ht="165">
      <c r="A35" s="9">
        <v>11352444</v>
      </c>
      <c r="B35" s="9">
        <v>10</v>
      </c>
      <c r="C35" s="11" t="s">
        <v>2090</v>
      </c>
      <c r="D35" s="9" t="s">
        <v>4038</v>
      </c>
      <c r="E35" s="76"/>
      <c r="J35" s="79"/>
      <c r="L35" s="86"/>
    </row>
    <row r="36" spans="1:12" s="9" customFormat="1" ht="30">
      <c r="A36" s="9">
        <v>11352444</v>
      </c>
      <c r="B36" s="9">
        <v>11</v>
      </c>
      <c r="C36" s="11" t="s">
        <v>2091</v>
      </c>
      <c r="D36" s="9" t="s">
        <v>4611</v>
      </c>
      <c r="E36" s="77"/>
      <c r="J36" s="79"/>
      <c r="L36" s="86"/>
    </row>
    <row r="37" spans="1:12" ht="75">
      <c r="A37" s="8">
        <v>11352444</v>
      </c>
      <c r="B37" s="8">
        <v>12</v>
      </c>
      <c r="C37" s="11" t="s">
        <v>2092</v>
      </c>
      <c r="D37" s="8" t="s">
        <v>4097</v>
      </c>
      <c r="E37" s="8" t="s">
        <v>2093</v>
      </c>
      <c r="F37" s="8" t="s">
        <v>4214</v>
      </c>
    </row>
    <row r="38" spans="1:12" s="9" customFormat="1" ht="75">
      <c r="A38" s="9">
        <v>11360029</v>
      </c>
      <c r="B38" s="9">
        <v>1</v>
      </c>
      <c r="C38" s="11" t="s">
        <v>2094</v>
      </c>
      <c r="D38" s="9" t="s">
        <v>4167</v>
      </c>
      <c r="E38" s="77"/>
      <c r="J38" s="79"/>
      <c r="L38" s="86"/>
    </row>
    <row r="39" spans="1:12" s="9" customFormat="1" ht="135">
      <c r="A39" s="9">
        <v>11360029</v>
      </c>
      <c r="B39" s="9">
        <v>2</v>
      </c>
      <c r="C39" s="11" t="s">
        <v>2095</v>
      </c>
      <c r="D39" s="9" t="s">
        <v>4332</v>
      </c>
      <c r="E39" s="77"/>
      <c r="J39" s="79"/>
      <c r="L39" s="86"/>
    </row>
    <row r="40" spans="1:12" s="9" customFormat="1" ht="60">
      <c r="A40" s="9">
        <v>11360029</v>
      </c>
      <c r="B40" s="9">
        <v>3</v>
      </c>
      <c r="C40" s="11" t="s">
        <v>2096</v>
      </c>
      <c r="D40" s="9" t="s">
        <v>4032</v>
      </c>
      <c r="E40" s="77"/>
      <c r="J40" s="79"/>
      <c r="L40" s="86"/>
    </row>
    <row r="41" spans="1:12" s="9" customFormat="1" ht="75">
      <c r="A41" s="9">
        <v>11360029</v>
      </c>
      <c r="B41" s="9">
        <v>4</v>
      </c>
      <c r="C41" s="11" t="s">
        <v>2097</v>
      </c>
      <c r="D41" s="9" t="s">
        <v>4263</v>
      </c>
      <c r="E41" s="10" t="s">
        <v>2098</v>
      </c>
      <c r="F41" s="9" t="s">
        <v>4720</v>
      </c>
      <c r="G41" s="48" t="s">
        <v>2099</v>
      </c>
      <c r="H41" s="9" t="s">
        <v>4243</v>
      </c>
      <c r="J41" s="79"/>
      <c r="L41" s="86"/>
    </row>
    <row r="42" spans="1:12" s="9" customFormat="1" ht="105">
      <c r="A42" s="9">
        <v>11360029</v>
      </c>
      <c r="B42" s="9">
        <v>5</v>
      </c>
      <c r="C42" s="11" t="s">
        <v>2100</v>
      </c>
      <c r="D42" s="9" t="s">
        <v>4206</v>
      </c>
      <c r="E42" s="77"/>
      <c r="J42" s="79"/>
      <c r="L42" s="86"/>
    </row>
    <row r="43" spans="1:12" s="9" customFormat="1" ht="75">
      <c r="A43" s="9">
        <v>11360029</v>
      </c>
      <c r="B43" s="9">
        <v>6</v>
      </c>
      <c r="C43" s="11" t="s">
        <v>2101</v>
      </c>
      <c r="D43" s="9" t="s">
        <v>4167</v>
      </c>
      <c r="E43" s="77"/>
      <c r="J43" s="79"/>
      <c r="L43" s="86"/>
    </row>
    <row r="44" spans="1:12" s="9" customFormat="1" ht="90">
      <c r="A44" s="9">
        <v>11360029</v>
      </c>
      <c r="B44" s="9">
        <v>7</v>
      </c>
      <c r="C44" s="11" t="s">
        <v>2102</v>
      </c>
      <c r="D44" s="9" t="s">
        <v>4621</v>
      </c>
      <c r="E44" s="77"/>
      <c r="J44" s="79"/>
      <c r="L44" s="86"/>
    </row>
    <row r="45" spans="1:12" s="9" customFormat="1" ht="75">
      <c r="A45" s="9">
        <v>11360029</v>
      </c>
      <c r="B45" s="9">
        <v>8</v>
      </c>
      <c r="C45" s="11" t="s">
        <v>2103</v>
      </c>
      <c r="D45" s="9" t="s">
        <v>4052</v>
      </c>
      <c r="E45" s="76"/>
      <c r="J45" s="79"/>
      <c r="L45" s="86"/>
    </row>
    <row r="46" spans="1:12" ht="90">
      <c r="A46" s="8">
        <v>11360029</v>
      </c>
      <c r="B46" s="8">
        <v>9</v>
      </c>
      <c r="C46" s="11" t="s">
        <v>2104</v>
      </c>
      <c r="D46" s="8" t="s">
        <v>4153</v>
      </c>
      <c r="E46" s="8" t="s">
        <v>2105</v>
      </c>
      <c r="F46" s="8" t="s">
        <v>4215</v>
      </c>
    </row>
    <row r="47" spans="1:12" s="9" customFormat="1" ht="90">
      <c r="A47" s="9">
        <v>11360029</v>
      </c>
      <c r="B47" s="9">
        <v>10</v>
      </c>
      <c r="C47" s="11" t="s">
        <v>2106</v>
      </c>
      <c r="D47" s="9" t="s">
        <v>4154</v>
      </c>
      <c r="E47" s="77"/>
      <c r="J47" s="79"/>
      <c r="L47" s="86"/>
    </row>
    <row r="48" spans="1:12" s="9" customFormat="1" ht="75">
      <c r="A48" s="9">
        <v>12386639</v>
      </c>
      <c r="B48" s="9">
        <v>1</v>
      </c>
      <c r="C48" s="11" t="s">
        <v>2107</v>
      </c>
      <c r="D48" s="9" t="s">
        <v>4641</v>
      </c>
      <c r="E48" s="77"/>
      <c r="J48" s="79"/>
      <c r="L48" s="86"/>
    </row>
    <row r="49" spans="1:12" s="9" customFormat="1" ht="120">
      <c r="A49" s="9">
        <v>12386639</v>
      </c>
      <c r="B49" s="9">
        <v>2</v>
      </c>
      <c r="C49" s="11" t="s">
        <v>2108</v>
      </c>
      <c r="D49" s="9" t="s">
        <v>4394</v>
      </c>
      <c r="E49" s="77"/>
      <c r="J49" s="79"/>
      <c r="L49" s="86"/>
    </row>
    <row r="50" spans="1:12" s="9" customFormat="1" ht="150">
      <c r="A50" s="9">
        <v>12386639</v>
      </c>
      <c r="B50" s="9">
        <v>3</v>
      </c>
      <c r="C50" s="11" t="s">
        <v>2109</v>
      </c>
      <c r="D50" s="9" t="s">
        <v>4032</v>
      </c>
      <c r="E50" s="77"/>
      <c r="J50" s="79"/>
      <c r="L50" s="86"/>
    </row>
    <row r="51" spans="1:12" s="9" customFormat="1" ht="60">
      <c r="A51" s="9">
        <v>12386639</v>
      </c>
      <c r="B51" s="9">
        <v>4</v>
      </c>
      <c r="C51" s="11" t="s">
        <v>2110</v>
      </c>
      <c r="D51" s="9" t="s">
        <v>4582</v>
      </c>
      <c r="E51" s="77"/>
      <c r="J51" s="79"/>
      <c r="L51" s="86"/>
    </row>
    <row r="52" spans="1:12" s="9" customFormat="1" ht="90">
      <c r="A52" s="9">
        <v>12386639</v>
      </c>
      <c r="B52" s="9">
        <v>5</v>
      </c>
      <c r="C52" s="11" t="s">
        <v>2111</v>
      </c>
      <c r="D52" s="9" t="s">
        <v>4593</v>
      </c>
      <c r="E52" s="77"/>
      <c r="J52" s="79"/>
      <c r="L52" s="86"/>
    </row>
    <row r="53" spans="1:12" ht="90">
      <c r="A53" s="8">
        <v>12386639</v>
      </c>
      <c r="B53" s="8">
        <v>6</v>
      </c>
      <c r="C53" s="11" t="s">
        <v>2112</v>
      </c>
      <c r="D53" s="8" t="s">
        <v>4056</v>
      </c>
      <c r="E53" s="8" t="s">
        <v>2113</v>
      </c>
      <c r="F53" s="8" t="s">
        <v>4124</v>
      </c>
    </row>
    <row r="54" spans="1:12" s="9" customFormat="1" ht="45">
      <c r="A54" s="9">
        <v>12386639</v>
      </c>
      <c r="B54" s="9">
        <v>7</v>
      </c>
      <c r="C54" s="11" t="s">
        <v>2114</v>
      </c>
      <c r="D54" s="9" t="s">
        <v>4097</v>
      </c>
      <c r="E54" s="77"/>
      <c r="J54" s="79"/>
      <c r="L54" s="86"/>
    </row>
    <row r="55" spans="1:12" s="9" customFormat="1" ht="75">
      <c r="A55" s="9">
        <v>12386639</v>
      </c>
      <c r="B55" s="9">
        <v>8</v>
      </c>
      <c r="C55" s="11" t="s">
        <v>2115</v>
      </c>
      <c r="D55" s="9" t="s">
        <v>4150</v>
      </c>
      <c r="E55" s="77"/>
      <c r="J55" s="79"/>
      <c r="L55" s="86"/>
    </row>
    <row r="56" spans="1:12" s="9" customFormat="1" ht="120">
      <c r="A56" s="9">
        <v>12386639</v>
      </c>
      <c r="B56" s="9">
        <v>9</v>
      </c>
      <c r="C56" s="11" t="s">
        <v>2116</v>
      </c>
      <c r="D56" s="9" t="s">
        <v>4155</v>
      </c>
      <c r="E56" s="77"/>
      <c r="J56" s="79"/>
      <c r="L56" s="86"/>
    </row>
    <row r="57" spans="1:12" ht="120">
      <c r="A57" s="8">
        <v>12386639</v>
      </c>
      <c r="B57" s="8">
        <v>10</v>
      </c>
      <c r="C57" s="11" t="s">
        <v>2117</v>
      </c>
      <c r="D57" s="8" t="s">
        <v>4263</v>
      </c>
      <c r="E57" s="8" t="s">
        <v>2118</v>
      </c>
      <c r="F57" s="8" t="s">
        <v>4732</v>
      </c>
    </row>
    <row r="58" spans="1:12" s="9" customFormat="1" ht="60">
      <c r="A58" s="9">
        <v>12386639</v>
      </c>
      <c r="B58" s="9">
        <v>11</v>
      </c>
      <c r="C58" s="11" t="s">
        <v>2119</v>
      </c>
      <c r="D58" s="9" t="s">
        <v>4052</v>
      </c>
      <c r="E58" s="10" t="s">
        <v>2120</v>
      </c>
      <c r="F58" s="9" t="s">
        <v>4756</v>
      </c>
      <c r="G58" s="48" t="s">
        <v>2121</v>
      </c>
      <c r="H58" s="9" t="s">
        <v>4759</v>
      </c>
      <c r="J58" s="79"/>
      <c r="L58" s="86"/>
    </row>
    <row r="59" spans="1:12" s="9" customFormat="1" ht="165">
      <c r="A59" s="9">
        <v>12386639</v>
      </c>
      <c r="B59" s="9">
        <v>12</v>
      </c>
      <c r="C59" s="11" t="s">
        <v>2122</v>
      </c>
      <c r="D59" s="9" t="s">
        <v>4738</v>
      </c>
      <c r="E59" s="77"/>
      <c r="J59" s="79"/>
      <c r="L59" s="86"/>
    </row>
    <row r="60" spans="1:12" s="9" customFormat="1" ht="135">
      <c r="A60" s="9">
        <v>12749507</v>
      </c>
      <c r="B60" s="9">
        <v>1</v>
      </c>
      <c r="C60" s="11" t="s">
        <v>2123</v>
      </c>
      <c r="D60" s="9" t="s">
        <v>4712</v>
      </c>
      <c r="E60" s="77"/>
      <c r="J60" s="79"/>
      <c r="L60" s="86"/>
    </row>
    <row r="61" spans="1:12" s="9" customFormat="1" ht="60">
      <c r="A61" s="9">
        <v>12749507</v>
      </c>
      <c r="B61" s="9">
        <v>2</v>
      </c>
      <c r="C61" s="11" t="s">
        <v>2124</v>
      </c>
      <c r="D61" s="9" t="s">
        <v>4739</v>
      </c>
      <c r="E61" s="77"/>
      <c r="J61" s="79"/>
      <c r="L61" s="86"/>
    </row>
    <row r="62" spans="1:12" s="9" customFormat="1" ht="75">
      <c r="A62" s="9">
        <v>12749507</v>
      </c>
      <c r="B62" s="9">
        <v>3</v>
      </c>
      <c r="C62" s="11" t="s">
        <v>2125</v>
      </c>
      <c r="D62" s="9" t="s">
        <v>4156</v>
      </c>
      <c r="E62" s="77"/>
      <c r="J62" s="79"/>
      <c r="L62" s="86"/>
    </row>
    <row r="63" spans="1:12" s="9" customFormat="1" ht="120">
      <c r="A63" s="9">
        <v>12749507</v>
      </c>
      <c r="B63" s="9">
        <v>4</v>
      </c>
      <c r="C63" s="11" t="s">
        <v>2126</v>
      </c>
      <c r="D63" s="9" t="s">
        <v>4332</v>
      </c>
      <c r="E63" s="77"/>
      <c r="J63" s="79"/>
      <c r="L63" s="86"/>
    </row>
    <row r="64" spans="1:12" s="9" customFormat="1" ht="60">
      <c r="A64" s="9">
        <v>12749507</v>
      </c>
      <c r="B64" s="9">
        <v>5</v>
      </c>
      <c r="C64" s="11" t="s">
        <v>2127</v>
      </c>
      <c r="D64" s="9" t="s">
        <v>4335</v>
      </c>
      <c r="E64" s="77"/>
      <c r="J64" s="79"/>
      <c r="L64" s="86"/>
    </row>
    <row r="65" spans="1:12" s="9" customFormat="1" ht="105">
      <c r="A65" s="9">
        <v>12749507</v>
      </c>
      <c r="B65" s="9">
        <v>6</v>
      </c>
      <c r="C65" s="11" t="s">
        <v>2128</v>
      </c>
      <c r="D65" s="9" t="s">
        <v>4032</v>
      </c>
      <c r="E65" s="77"/>
      <c r="J65" s="79"/>
      <c r="L65" s="86"/>
    </row>
    <row r="66" spans="1:12" s="9" customFormat="1" ht="90">
      <c r="A66" s="9">
        <v>12749507</v>
      </c>
      <c r="B66" s="9">
        <v>7</v>
      </c>
      <c r="C66" s="11" t="s">
        <v>2129</v>
      </c>
      <c r="D66" s="9" t="s">
        <v>4359</v>
      </c>
      <c r="E66" s="77"/>
      <c r="J66" s="79"/>
      <c r="L66" s="86"/>
    </row>
    <row r="67" spans="1:12" s="9" customFormat="1" ht="210">
      <c r="A67" s="9">
        <v>12749507</v>
      </c>
      <c r="B67" s="9">
        <v>8</v>
      </c>
      <c r="C67" s="11" t="s">
        <v>2130</v>
      </c>
      <c r="D67" s="9" t="s">
        <v>4602</v>
      </c>
      <c r="E67" s="77"/>
      <c r="J67" s="79"/>
      <c r="L67" s="86"/>
    </row>
    <row r="68" spans="1:12" s="9" customFormat="1" ht="45">
      <c r="A68" s="9">
        <v>12749507</v>
      </c>
      <c r="B68" s="9">
        <v>9</v>
      </c>
      <c r="C68" s="11" t="s">
        <v>2131</v>
      </c>
      <c r="D68" s="9" t="s">
        <v>4030</v>
      </c>
      <c r="E68" s="77"/>
      <c r="J68" s="79"/>
      <c r="L68" s="86"/>
    </row>
    <row r="69" spans="1:12" s="9" customFormat="1" ht="165">
      <c r="A69" s="9">
        <v>12749507</v>
      </c>
      <c r="B69" s="9">
        <v>10</v>
      </c>
      <c r="C69" s="11" t="s">
        <v>2132</v>
      </c>
      <c r="D69" s="9" t="s">
        <v>4052</v>
      </c>
      <c r="E69" s="77"/>
      <c r="J69" s="79"/>
      <c r="L69" s="86"/>
    </row>
    <row r="70" spans="1:12" ht="90">
      <c r="A70" s="8">
        <v>12749507</v>
      </c>
      <c r="B70" s="8">
        <v>11</v>
      </c>
      <c r="C70" s="11" t="s">
        <v>2133</v>
      </c>
      <c r="D70" s="8" t="s">
        <v>4167</v>
      </c>
      <c r="E70" s="8" t="s">
        <v>2134</v>
      </c>
      <c r="F70" s="8" t="s">
        <v>4108</v>
      </c>
    </row>
    <row r="71" spans="1:12" s="9" customFormat="1" ht="45">
      <c r="A71" s="9">
        <v>12749507</v>
      </c>
      <c r="B71" s="9">
        <v>12</v>
      </c>
      <c r="C71" s="11" t="s">
        <v>2135</v>
      </c>
      <c r="D71" s="9" t="s">
        <v>4621</v>
      </c>
      <c r="E71" s="77"/>
      <c r="J71" s="79"/>
      <c r="L71" s="86"/>
    </row>
    <row r="72" spans="1:12" s="9" customFormat="1" ht="75">
      <c r="A72" s="9">
        <v>12749507</v>
      </c>
      <c r="B72" s="9">
        <v>13</v>
      </c>
      <c r="C72" s="11" t="s">
        <v>2136</v>
      </c>
      <c r="D72" s="9" t="s">
        <v>4167</v>
      </c>
      <c r="E72" s="77"/>
      <c r="J72" s="79"/>
      <c r="L72" s="86"/>
    </row>
    <row r="73" spans="1:12" ht="45">
      <c r="A73" s="8">
        <v>12811363</v>
      </c>
      <c r="B73" s="8">
        <v>1</v>
      </c>
      <c r="C73" s="11" t="s">
        <v>2137</v>
      </c>
      <c r="D73" s="8" t="s">
        <v>4263</v>
      </c>
      <c r="E73" s="77" t="s">
        <v>2138</v>
      </c>
      <c r="F73" s="8" t="s">
        <v>4757</v>
      </c>
    </row>
    <row r="74" spans="1:12" s="9" customFormat="1" ht="75">
      <c r="A74" s="9">
        <v>12811363</v>
      </c>
      <c r="B74" s="9">
        <v>2</v>
      </c>
      <c r="C74" s="11" t="s">
        <v>2139</v>
      </c>
      <c r="D74" s="9" t="s">
        <v>4157</v>
      </c>
      <c r="E74" s="77"/>
      <c r="J74" s="79"/>
      <c r="L74" s="86"/>
    </row>
    <row r="75" spans="1:12" s="9" customFormat="1" ht="60">
      <c r="A75" s="9">
        <v>12811363</v>
      </c>
      <c r="B75" s="9">
        <v>3</v>
      </c>
      <c r="C75" s="11" t="s">
        <v>2140</v>
      </c>
      <c r="D75" s="9" t="s">
        <v>4158</v>
      </c>
      <c r="E75" s="77"/>
      <c r="J75" s="79"/>
      <c r="L75" s="86"/>
    </row>
    <row r="76" spans="1:12" s="9" customFormat="1" ht="60">
      <c r="A76" s="9">
        <v>12811363</v>
      </c>
      <c r="B76" s="9">
        <v>4</v>
      </c>
      <c r="C76" s="11" t="s">
        <v>2141</v>
      </c>
      <c r="D76" s="9" t="s">
        <v>4332</v>
      </c>
      <c r="E76" s="77"/>
      <c r="J76" s="79"/>
      <c r="L76" s="86"/>
    </row>
    <row r="77" spans="1:12" s="9" customFormat="1" ht="45">
      <c r="A77" s="9">
        <v>12811363</v>
      </c>
      <c r="B77" s="9">
        <v>5</v>
      </c>
      <c r="C77" s="11" t="s">
        <v>2142</v>
      </c>
      <c r="D77" s="9" t="s">
        <v>4335</v>
      </c>
      <c r="E77" s="76"/>
      <c r="J77" s="79"/>
      <c r="L77" s="86"/>
    </row>
    <row r="78" spans="1:12" s="9" customFormat="1" ht="45">
      <c r="A78" s="9">
        <v>12811363</v>
      </c>
      <c r="B78" s="9">
        <v>6</v>
      </c>
      <c r="C78" s="11" t="s">
        <v>2143</v>
      </c>
      <c r="D78" s="9">
        <v>11</v>
      </c>
      <c r="E78" s="77"/>
      <c r="J78" s="79"/>
      <c r="L78" s="86"/>
    </row>
    <row r="79" spans="1:12" s="9" customFormat="1" ht="45">
      <c r="A79" s="9">
        <v>12811363</v>
      </c>
      <c r="B79" s="9">
        <v>7</v>
      </c>
      <c r="C79" s="11" t="s">
        <v>2144</v>
      </c>
      <c r="D79" s="9" t="s">
        <v>4031</v>
      </c>
      <c r="E79" s="77"/>
      <c r="J79" s="79"/>
      <c r="L79" s="86"/>
    </row>
    <row r="80" spans="1:12" s="9" customFormat="1" ht="90">
      <c r="A80" s="9">
        <v>12811363</v>
      </c>
      <c r="B80" s="9">
        <v>8</v>
      </c>
      <c r="C80" s="11" t="s">
        <v>2145</v>
      </c>
      <c r="D80" s="9" t="s">
        <v>4582</v>
      </c>
      <c r="E80" s="76"/>
      <c r="J80" s="79"/>
      <c r="L80" s="86"/>
    </row>
    <row r="81" spans="1:12" ht="120">
      <c r="A81" s="8">
        <v>12811363</v>
      </c>
      <c r="B81" s="8">
        <v>9</v>
      </c>
      <c r="C81" s="11" t="s">
        <v>2146</v>
      </c>
      <c r="D81" s="8" t="s">
        <v>4042</v>
      </c>
      <c r="E81" s="8" t="s">
        <v>2147</v>
      </c>
      <c r="F81" s="8" t="s">
        <v>4662</v>
      </c>
    </row>
    <row r="82" spans="1:12" ht="60">
      <c r="A82" s="8">
        <v>12811363</v>
      </c>
      <c r="B82" s="8">
        <v>10</v>
      </c>
      <c r="C82" s="11" t="s">
        <v>2148</v>
      </c>
      <c r="D82" s="8" t="s">
        <v>4056</v>
      </c>
      <c r="E82" s="77" t="s">
        <v>2149</v>
      </c>
      <c r="F82" s="8" t="s">
        <v>4657</v>
      </c>
    </row>
    <row r="83" spans="1:12" ht="45">
      <c r="A83" s="8">
        <v>12811363</v>
      </c>
      <c r="B83" s="8">
        <v>11</v>
      </c>
      <c r="C83" s="11" t="s">
        <v>2150</v>
      </c>
      <c r="D83" s="8" t="s">
        <v>4376</v>
      </c>
      <c r="E83" s="77" t="s">
        <v>2151</v>
      </c>
      <c r="F83" s="8" t="s">
        <v>4732</v>
      </c>
    </row>
    <row r="84" spans="1:12" s="9" customFormat="1" ht="60">
      <c r="A84" s="9">
        <v>12811363</v>
      </c>
      <c r="B84" s="9">
        <v>12</v>
      </c>
      <c r="C84" s="11" t="s">
        <v>2152</v>
      </c>
      <c r="D84" s="9" t="s">
        <v>4552</v>
      </c>
      <c r="E84" s="77"/>
      <c r="J84" s="79"/>
      <c r="L84" s="86"/>
    </row>
    <row r="85" spans="1:12" s="9" customFormat="1" ht="30">
      <c r="A85" s="9">
        <v>12811363</v>
      </c>
      <c r="B85" s="9">
        <v>13</v>
      </c>
      <c r="C85" s="11" t="s">
        <v>2153</v>
      </c>
      <c r="D85" s="9" t="s">
        <v>4263</v>
      </c>
      <c r="E85" s="77"/>
      <c r="J85" s="79"/>
      <c r="L85" s="86"/>
    </row>
    <row r="86" spans="1:12" s="9" customFormat="1" ht="45">
      <c r="A86" s="9">
        <v>12811363</v>
      </c>
      <c r="B86" s="9">
        <v>14</v>
      </c>
      <c r="C86" s="11" t="s">
        <v>2154</v>
      </c>
      <c r="D86" s="9" t="s">
        <v>4740</v>
      </c>
      <c r="E86" s="77"/>
      <c r="J86" s="79"/>
      <c r="L86" s="86"/>
    </row>
    <row r="87" spans="1:12" ht="45">
      <c r="A87" s="8">
        <v>12811363</v>
      </c>
      <c r="B87" s="8">
        <v>15</v>
      </c>
      <c r="C87" s="11" t="s">
        <v>2155</v>
      </c>
      <c r="D87" s="8" t="s">
        <v>4263</v>
      </c>
      <c r="E87" s="8" t="s">
        <v>2156</v>
      </c>
      <c r="F87" s="8" t="s">
        <v>4216</v>
      </c>
    </row>
    <row r="88" spans="1:12" s="9" customFormat="1" ht="60">
      <c r="A88" s="9">
        <v>15301576</v>
      </c>
      <c r="B88" s="9">
        <v>1</v>
      </c>
      <c r="C88" s="11" t="s">
        <v>2157</v>
      </c>
      <c r="D88" s="9" t="s">
        <v>4167</v>
      </c>
      <c r="E88" s="76"/>
      <c r="J88" s="79"/>
      <c r="L88" s="86"/>
    </row>
    <row r="89" spans="1:12" s="9" customFormat="1" ht="120">
      <c r="A89" s="9">
        <v>15301576</v>
      </c>
      <c r="B89" s="9">
        <v>2</v>
      </c>
      <c r="C89" s="11" t="s">
        <v>2158</v>
      </c>
      <c r="D89" s="9" t="s">
        <v>4394</v>
      </c>
      <c r="E89" s="77"/>
      <c r="J89" s="79"/>
      <c r="L89" s="86"/>
    </row>
    <row r="90" spans="1:12" s="9" customFormat="1" ht="75">
      <c r="A90" s="9">
        <v>15301576</v>
      </c>
      <c r="B90" s="9">
        <v>3</v>
      </c>
      <c r="C90" s="11" t="s">
        <v>2159</v>
      </c>
      <c r="D90" s="9" t="s">
        <v>4147</v>
      </c>
      <c r="E90" s="77"/>
      <c r="J90" s="79"/>
      <c r="L90" s="86"/>
    </row>
    <row r="91" spans="1:12" s="9" customFormat="1" ht="120">
      <c r="A91" s="9">
        <v>15301576</v>
      </c>
      <c r="B91" s="9">
        <v>4</v>
      </c>
      <c r="C91" s="11" t="s">
        <v>2160</v>
      </c>
      <c r="D91" s="9" t="s">
        <v>4741</v>
      </c>
      <c r="E91" s="76"/>
      <c r="J91" s="79"/>
      <c r="L91" s="86"/>
    </row>
    <row r="92" spans="1:12" s="9" customFormat="1" ht="45">
      <c r="A92" s="9">
        <v>15301576</v>
      </c>
      <c r="B92" s="9">
        <v>5</v>
      </c>
      <c r="C92" s="11" t="s">
        <v>2161</v>
      </c>
      <c r="D92" s="9" t="s">
        <v>4031</v>
      </c>
      <c r="E92" s="77"/>
      <c r="J92" s="79"/>
      <c r="L92" s="86"/>
    </row>
    <row r="93" spans="1:12" s="9" customFormat="1" ht="90">
      <c r="A93" s="9">
        <v>15301576</v>
      </c>
      <c r="B93" s="9">
        <v>6</v>
      </c>
      <c r="C93" s="11" t="s">
        <v>2162</v>
      </c>
      <c r="D93" s="9" t="s">
        <v>4582</v>
      </c>
      <c r="E93" s="76"/>
      <c r="J93" s="79"/>
      <c r="L93" s="86"/>
    </row>
    <row r="94" spans="1:12" s="9" customFormat="1" ht="60">
      <c r="A94" s="9">
        <v>15301576</v>
      </c>
      <c r="B94" s="9">
        <v>7</v>
      </c>
      <c r="C94" s="11" t="s">
        <v>2163</v>
      </c>
      <c r="D94" s="9" t="s">
        <v>4335</v>
      </c>
      <c r="E94" s="77"/>
      <c r="J94" s="79"/>
      <c r="L94" s="86"/>
    </row>
    <row r="95" spans="1:12" s="9" customFormat="1" ht="105">
      <c r="A95" s="9">
        <v>15301576</v>
      </c>
      <c r="B95" s="9">
        <v>8</v>
      </c>
      <c r="C95" s="11" t="s">
        <v>2164</v>
      </c>
      <c r="D95" s="9" t="s">
        <v>4052</v>
      </c>
      <c r="E95" s="10" t="s">
        <v>2165</v>
      </c>
      <c r="F95" s="9" t="s">
        <v>4110</v>
      </c>
      <c r="G95" s="48" t="s">
        <v>2166</v>
      </c>
      <c r="H95" s="9" t="s">
        <v>4140</v>
      </c>
      <c r="I95" s="9" t="s">
        <v>2167</v>
      </c>
      <c r="J95" s="79" t="s">
        <v>4244</v>
      </c>
      <c r="L95" s="86"/>
    </row>
    <row r="96" spans="1:12" s="9" customFormat="1" ht="60">
      <c r="A96" s="9">
        <v>15301576</v>
      </c>
      <c r="B96" s="9">
        <v>9</v>
      </c>
      <c r="C96" s="11" t="s">
        <v>2168</v>
      </c>
      <c r="D96" s="9" t="s">
        <v>4179</v>
      </c>
      <c r="E96" s="77"/>
      <c r="J96" s="79"/>
      <c r="L96" s="86"/>
    </row>
    <row r="97" spans="1:12" ht="135">
      <c r="A97" s="8">
        <v>15301576</v>
      </c>
      <c r="B97" s="8">
        <v>10</v>
      </c>
      <c r="C97" s="11" t="s">
        <v>2169</v>
      </c>
      <c r="D97" s="8" t="s">
        <v>4207</v>
      </c>
      <c r="E97" s="8" t="s">
        <v>2170</v>
      </c>
      <c r="F97" s="8" t="s">
        <v>4722</v>
      </c>
    </row>
    <row r="98" spans="1:12" s="9" customFormat="1" ht="75">
      <c r="A98" s="9">
        <v>15301576</v>
      </c>
      <c r="B98" s="9">
        <v>11</v>
      </c>
      <c r="C98" s="11" t="s">
        <v>2171</v>
      </c>
      <c r="D98" s="9" t="s">
        <v>4167</v>
      </c>
      <c r="E98" s="76"/>
      <c r="J98" s="79"/>
      <c r="L98" s="86"/>
    </row>
    <row r="99" spans="1:12" s="9" customFormat="1" ht="75">
      <c r="A99" s="9">
        <v>15301576</v>
      </c>
      <c r="B99" s="9">
        <v>12</v>
      </c>
      <c r="C99" s="11" t="s">
        <v>2172</v>
      </c>
      <c r="D99" s="9" t="s">
        <v>4159</v>
      </c>
      <c r="E99" s="77"/>
      <c r="J99" s="79"/>
      <c r="L99" s="86"/>
    </row>
    <row r="100" spans="1:12" s="9" customFormat="1" ht="90">
      <c r="A100" s="9">
        <v>15730535</v>
      </c>
      <c r="B100" s="9">
        <v>1</v>
      </c>
      <c r="C100" s="11" t="s">
        <v>2173</v>
      </c>
      <c r="D100" s="9" t="s">
        <v>4742</v>
      </c>
      <c r="E100" s="77"/>
      <c r="J100" s="79"/>
      <c r="L100" s="86"/>
    </row>
    <row r="101" spans="1:12" s="9" customFormat="1" ht="105">
      <c r="A101" s="9">
        <v>15730535</v>
      </c>
      <c r="B101" s="9">
        <v>2</v>
      </c>
      <c r="C101" s="11" t="s">
        <v>2174</v>
      </c>
      <c r="D101" s="9" t="s">
        <v>4743</v>
      </c>
      <c r="E101" s="77"/>
      <c r="J101" s="79"/>
      <c r="L101" s="86"/>
    </row>
    <row r="102" spans="1:12" s="9" customFormat="1" ht="60">
      <c r="A102" s="9">
        <v>15730535</v>
      </c>
      <c r="B102" s="9">
        <v>3</v>
      </c>
      <c r="C102" s="11" t="s">
        <v>2175</v>
      </c>
      <c r="D102" s="9" t="s">
        <v>4031</v>
      </c>
      <c r="E102" s="77"/>
      <c r="J102" s="79"/>
      <c r="L102" s="86"/>
    </row>
    <row r="103" spans="1:12" s="9" customFormat="1" ht="90">
      <c r="A103" s="9">
        <v>15730535</v>
      </c>
      <c r="B103" s="9">
        <v>4</v>
      </c>
      <c r="C103" s="11" t="s">
        <v>2176</v>
      </c>
      <c r="D103" s="9" t="s">
        <v>4032</v>
      </c>
      <c r="E103" s="77"/>
      <c r="J103" s="79"/>
      <c r="L103" s="86"/>
    </row>
    <row r="104" spans="1:12" s="9" customFormat="1" ht="45">
      <c r="A104" s="9">
        <v>15730535</v>
      </c>
      <c r="B104" s="9">
        <v>5</v>
      </c>
      <c r="C104" s="11" t="s">
        <v>2177</v>
      </c>
      <c r="D104" s="9" t="s">
        <v>4030</v>
      </c>
      <c r="E104" s="77"/>
      <c r="J104" s="79"/>
      <c r="L104" s="86"/>
    </row>
    <row r="105" spans="1:12" s="9" customFormat="1" ht="75">
      <c r="A105" s="9">
        <v>15730535</v>
      </c>
      <c r="B105" s="9">
        <v>6</v>
      </c>
      <c r="C105" s="11" t="s">
        <v>2178</v>
      </c>
      <c r="D105" s="9" t="s">
        <v>4598</v>
      </c>
      <c r="E105" s="77"/>
      <c r="J105" s="79"/>
      <c r="L105" s="86"/>
    </row>
    <row r="106" spans="1:12" s="9" customFormat="1" ht="45">
      <c r="A106" s="9">
        <v>15730535</v>
      </c>
      <c r="B106" s="9">
        <v>7</v>
      </c>
      <c r="C106" s="11" t="s">
        <v>2179</v>
      </c>
      <c r="D106" s="9" t="s">
        <v>4052</v>
      </c>
      <c r="E106" s="77"/>
      <c r="J106" s="79"/>
      <c r="L106" s="86"/>
    </row>
    <row r="107" spans="1:12" s="9" customFormat="1" ht="30">
      <c r="A107" s="9">
        <v>15730535</v>
      </c>
      <c r="B107" s="9">
        <v>8</v>
      </c>
      <c r="C107" s="8" t="s">
        <v>2180</v>
      </c>
      <c r="D107" s="9" t="s">
        <v>4046</v>
      </c>
      <c r="E107" s="77"/>
      <c r="J107" s="79"/>
      <c r="L107" s="86"/>
    </row>
    <row r="108" spans="1:12" s="9" customFormat="1" ht="60">
      <c r="A108" s="9">
        <v>15730535</v>
      </c>
      <c r="B108" s="9">
        <v>9</v>
      </c>
      <c r="C108" s="8" t="s">
        <v>2181</v>
      </c>
      <c r="D108" s="9" t="s">
        <v>4160</v>
      </c>
      <c r="E108" s="77"/>
      <c r="J108" s="79"/>
      <c r="L108" s="86"/>
    </row>
    <row r="109" spans="1:12" s="9" customFormat="1" ht="120">
      <c r="A109" s="9">
        <v>15730535</v>
      </c>
      <c r="B109" s="9">
        <v>10</v>
      </c>
      <c r="C109" s="11" t="s">
        <v>2182</v>
      </c>
      <c r="D109" s="9" t="s">
        <v>4161</v>
      </c>
      <c r="E109" s="77"/>
      <c r="J109" s="79"/>
      <c r="L109" s="86"/>
    </row>
    <row r="110" spans="1:12" s="9" customFormat="1" ht="60">
      <c r="A110" s="9">
        <v>15730535</v>
      </c>
      <c r="B110" s="9">
        <v>11</v>
      </c>
      <c r="C110" s="11" t="s">
        <v>2183</v>
      </c>
      <c r="D110" s="9">
        <v>11</v>
      </c>
      <c r="E110" s="77"/>
      <c r="J110" s="79"/>
      <c r="L110" s="86"/>
    </row>
    <row r="111" spans="1:12" ht="60">
      <c r="A111" s="8">
        <v>15730535</v>
      </c>
      <c r="B111" s="8">
        <v>12</v>
      </c>
      <c r="C111" s="11" t="s">
        <v>2184</v>
      </c>
      <c r="D111" s="8" t="s">
        <v>4091</v>
      </c>
      <c r="E111" s="8" t="s">
        <v>2185</v>
      </c>
      <c r="F111" s="8" t="s">
        <v>4217</v>
      </c>
    </row>
    <row r="112" spans="1:12" ht="60">
      <c r="A112" s="8">
        <v>15730535</v>
      </c>
      <c r="B112" s="8">
        <v>13</v>
      </c>
      <c r="C112" s="11" t="s">
        <v>2186</v>
      </c>
      <c r="D112" s="8" t="s">
        <v>4160</v>
      </c>
      <c r="E112" s="77" t="s">
        <v>2187</v>
      </c>
      <c r="F112" s="8" t="s">
        <v>4218</v>
      </c>
    </row>
    <row r="113" spans="1:12" ht="60">
      <c r="A113" s="8">
        <v>15730535</v>
      </c>
      <c r="B113" s="8">
        <v>13</v>
      </c>
      <c r="C113" s="11" t="s">
        <v>2188</v>
      </c>
      <c r="D113" s="8" t="s">
        <v>4598</v>
      </c>
      <c r="E113" s="8" t="s">
        <v>2189</v>
      </c>
      <c r="F113" s="8" t="s">
        <v>4218</v>
      </c>
    </row>
    <row r="114" spans="1:12" s="9" customFormat="1" ht="75">
      <c r="A114" s="9">
        <v>16791014</v>
      </c>
      <c r="B114" s="9">
        <v>1</v>
      </c>
      <c r="C114" s="11" t="s">
        <v>2190</v>
      </c>
      <c r="D114" s="9" t="s">
        <v>4167</v>
      </c>
      <c r="E114" s="77"/>
      <c r="J114" s="79"/>
      <c r="L114" s="86"/>
    </row>
    <row r="115" spans="1:12" ht="60">
      <c r="A115" s="8">
        <v>16791014</v>
      </c>
      <c r="B115" s="8">
        <v>2</v>
      </c>
      <c r="C115" s="11" t="s">
        <v>2191</v>
      </c>
      <c r="D115" s="8" t="s">
        <v>4162</v>
      </c>
      <c r="E115" s="8" t="s">
        <v>2192</v>
      </c>
      <c r="F115" s="8" t="s">
        <v>4219</v>
      </c>
    </row>
    <row r="116" spans="1:12" s="9" customFormat="1" ht="75">
      <c r="A116" s="9">
        <v>16791014</v>
      </c>
      <c r="B116" s="9">
        <v>3</v>
      </c>
      <c r="C116" s="11" t="s">
        <v>2193</v>
      </c>
      <c r="D116" s="9" t="s">
        <v>4209</v>
      </c>
      <c r="E116" s="77"/>
      <c r="J116" s="79"/>
      <c r="L116" s="86"/>
    </row>
    <row r="117" spans="1:12" s="9" customFormat="1" ht="105">
      <c r="A117" s="9">
        <v>16791014</v>
      </c>
      <c r="B117" s="9">
        <v>4</v>
      </c>
      <c r="C117" s="11" t="s">
        <v>2194</v>
      </c>
      <c r="D117" s="9" t="s">
        <v>4332</v>
      </c>
      <c r="E117" s="77"/>
      <c r="J117" s="79"/>
      <c r="L117" s="86"/>
    </row>
    <row r="118" spans="1:12" s="9" customFormat="1" ht="90">
      <c r="A118" s="9">
        <v>16791014</v>
      </c>
      <c r="B118" s="9">
        <v>5</v>
      </c>
      <c r="C118" s="11" t="s">
        <v>2195</v>
      </c>
      <c r="D118" s="9">
        <v>11</v>
      </c>
      <c r="E118" s="76"/>
      <c r="J118" s="79"/>
      <c r="L118" s="86"/>
    </row>
    <row r="119" spans="1:12" s="9" customFormat="1" ht="60">
      <c r="A119" s="9">
        <v>16791014</v>
      </c>
      <c r="B119" s="9">
        <v>6</v>
      </c>
      <c r="C119" s="11" t="s">
        <v>2196</v>
      </c>
      <c r="D119" s="9" t="s">
        <v>4031</v>
      </c>
      <c r="E119" s="77"/>
      <c r="J119" s="79"/>
      <c r="L119" s="86"/>
    </row>
    <row r="120" spans="1:12" s="9" customFormat="1" ht="90">
      <c r="A120" s="9">
        <v>16791014</v>
      </c>
      <c r="B120" s="9">
        <v>7</v>
      </c>
      <c r="C120" s="11" t="s">
        <v>2197</v>
      </c>
      <c r="D120" s="9" t="s">
        <v>4210</v>
      </c>
      <c r="E120" s="77"/>
      <c r="J120" s="79"/>
      <c r="L120" s="86"/>
    </row>
    <row r="121" spans="1:12" s="9" customFormat="1" ht="240">
      <c r="A121" s="9">
        <v>16791014</v>
      </c>
      <c r="B121" s="9">
        <v>8</v>
      </c>
      <c r="C121" s="11" t="s">
        <v>2198</v>
      </c>
      <c r="D121" s="9" t="s">
        <v>4038</v>
      </c>
      <c r="E121" s="76"/>
      <c r="J121" s="79"/>
      <c r="L121" s="86"/>
    </row>
    <row r="122" spans="1:12" s="9" customFormat="1" ht="75">
      <c r="A122" s="9">
        <v>16791014</v>
      </c>
      <c r="B122" s="9">
        <v>9</v>
      </c>
      <c r="C122" s="11" t="s">
        <v>2199</v>
      </c>
      <c r="D122" s="9" t="s">
        <v>4715</v>
      </c>
      <c r="E122" s="77"/>
      <c r="J122" s="79"/>
      <c r="L122" s="86"/>
    </row>
    <row r="123" spans="1:12" s="9" customFormat="1" ht="45">
      <c r="A123" s="9">
        <v>16791014</v>
      </c>
      <c r="B123" s="9">
        <v>10</v>
      </c>
      <c r="C123" s="11" t="s">
        <v>2200</v>
      </c>
      <c r="D123" s="9" t="s">
        <v>4588</v>
      </c>
      <c r="E123" s="77"/>
      <c r="J123" s="79"/>
      <c r="L123" s="86"/>
    </row>
    <row r="124" spans="1:12" s="9" customFormat="1" ht="75">
      <c r="A124" s="9">
        <v>16791014</v>
      </c>
      <c r="B124" s="9">
        <v>11</v>
      </c>
      <c r="C124" s="11" t="s">
        <v>2201</v>
      </c>
      <c r="D124" s="9" t="s">
        <v>4052</v>
      </c>
      <c r="E124" s="77"/>
      <c r="J124" s="79"/>
      <c r="L124" s="86"/>
    </row>
    <row r="125" spans="1:12" s="9" customFormat="1" ht="45">
      <c r="A125" s="9">
        <v>16791014</v>
      </c>
      <c r="B125" s="9">
        <v>12</v>
      </c>
      <c r="C125" s="11" t="s">
        <v>2202</v>
      </c>
      <c r="D125" s="9" t="s">
        <v>4163</v>
      </c>
      <c r="E125" s="77"/>
      <c r="J125" s="79"/>
      <c r="L125" s="86"/>
    </row>
    <row r="126" spans="1:12" ht="30">
      <c r="A126" s="8">
        <v>16791014</v>
      </c>
      <c r="B126" s="8">
        <v>13</v>
      </c>
      <c r="C126" s="11" t="s">
        <v>2203</v>
      </c>
      <c r="D126" s="8" t="s">
        <v>4164</v>
      </c>
      <c r="E126" s="8" t="s">
        <v>2204</v>
      </c>
      <c r="F126" s="8" t="s">
        <v>4726</v>
      </c>
    </row>
    <row r="127" spans="1:12" s="9" customFormat="1" ht="90">
      <c r="A127" s="9">
        <v>16856883</v>
      </c>
      <c r="B127" s="9">
        <v>1</v>
      </c>
      <c r="C127" s="11" t="s">
        <v>2205</v>
      </c>
      <c r="D127" s="9" t="s">
        <v>4167</v>
      </c>
      <c r="E127" s="77"/>
      <c r="J127" s="79"/>
      <c r="L127" s="86"/>
    </row>
    <row r="128" spans="1:12" s="9" customFormat="1" ht="75">
      <c r="A128" s="9">
        <v>16856883</v>
      </c>
      <c r="B128" s="9">
        <v>2</v>
      </c>
      <c r="C128" s="11" t="s">
        <v>2206</v>
      </c>
      <c r="D128" s="9" t="s">
        <v>4332</v>
      </c>
      <c r="E128" s="77"/>
      <c r="J128" s="79"/>
      <c r="L128" s="86"/>
    </row>
    <row r="129" spans="1:12" s="9" customFormat="1" ht="105">
      <c r="A129" s="9">
        <v>16856883</v>
      </c>
      <c r="B129" s="9">
        <v>3</v>
      </c>
      <c r="C129" s="11" t="s">
        <v>2207</v>
      </c>
      <c r="D129" s="9" t="s">
        <v>4030</v>
      </c>
      <c r="E129" s="77"/>
      <c r="J129" s="79"/>
      <c r="L129" s="86"/>
    </row>
    <row r="130" spans="1:12" s="9" customFormat="1" ht="45">
      <c r="A130" s="9">
        <v>16856883</v>
      </c>
      <c r="B130" s="9">
        <v>4</v>
      </c>
      <c r="C130" s="11" t="s">
        <v>2208</v>
      </c>
      <c r="D130" s="9" t="s">
        <v>4031</v>
      </c>
      <c r="E130" s="77"/>
      <c r="J130" s="79"/>
      <c r="L130" s="86"/>
    </row>
    <row r="131" spans="1:12" s="9" customFormat="1" ht="90">
      <c r="A131" s="9">
        <v>16856883</v>
      </c>
      <c r="B131" s="9">
        <v>5</v>
      </c>
      <c r="C131" s="11" t="s">
        <v>2209</v>
      </c>
      <c r="D131" s="9" t="s">
        <v>4032</v>
      </c>
      <c r="E131" s="77"/>
      <c r="J131" s="79"/>
      <c r="L131" s="86"/>
    </row>
    <row r="132" spans="1:12" s="9" customFormat="1" ht="90">
      <c r="A132" s="9">
        <v>16856883</v>
      </c>
      <c r="B132" s="9">
        <v>6</v>
      </c>
      <c r="C132" s="11" t="s">
        <v>2210</v>
      </c>
      <c r="D132" s="9" t="s">
        <v>4582</v>
      </c>
      <c r="E132" s="77"/>
      <c r="J132" s="79"/>
      <c r="L132" s="86"/>
    </row>
    <row r="133" spans="1:12" s="9" customFormat="1" ht="90">
      <c r="A133" s="9">
        <v>16856883</v>
      </c>
      <c r="B133" s="9">
        <v>7</v>
      </c>
      <c r="C133" s="11" t="s">
        <v>2211</v>
      </c>
      <c r="D133" s="9" t="s">
        <v>4179</v>
      </c>
      <c r="E133" s="77"/>
      <c r="J133" s="79"/>
      <c r="L133" s="86"/>
    </row>
    <row r="134" spans="1:12" s="9" customFormat="1" ht="105">
      <c r="A134" s="9">
        <v>16856883</v>
      </c>
      <c r="B134" s="9">
        <v>8</v>
      </c>
      <c r="C134" s="11" t="s">
        <v>2212</v>
      </c>
      <c r="D134" s="9" t="s">
        <v>4052</v>
      </c>
      <c r="E134" s="77"/>
      <c r="J134" s="79"/>
      <c r="L134" s="86"/>
    </row>
    <row r="135" spans="1:12" s="9" customFormat="1" ht="75">
      <c r="A135" s="9">
        <v>16856883</v>
      </c>
      <c r="B135" s="9">
        <v>9</v>
      </c>
      <c r="C135" s="11" t="s">
        <v>2213</v>
      </c>
      <c r="D135" s="9" t="s">
        <v>4095</v>
      </c>
      <c r="E135" s="76"/>
      <c r="J135" s="79"/>
      <c r="L135" s="86"/>
    </row>
    <row r="136" spans="1:12" s="9" customFormat="1" ht="60">
      <c r="A136" s="9">
        <v>16856883</v>
      </c>
      <c r="B136" s="9">
        <v>10</v>
      </c>
      <c r="C136" s="11" t="s">
        <v>2214</v>
      </c>
      <c r="D136" s="9" t="s">
        <v>4097</v>
      </c>
      <c r="E136" s="77"/>
      <c r="J136" s="79"/>
      <c r="L136" s="86"/>
    </row>
    <row r="137" spans="1:12" s="9" customFormat="1" ht="75">
      <c r="A137" s="9">
        <v>16856883</v>
      </c>
      <c r="B137" s="9">
        <v>11</v>
      </c>
      <c r="C137" s="11" t="s">
        <v>2215</v>
      </c>
      <c r="D137" s="9" t="s">
        <v>4165</v>
      </c>
      <c r="E137" s="77"/>
      <c r="J137" s="79"/>
      <c r="L137" s="86"/>
    </row>
    <row r="138" spans="1:12" ht="45">
      <c r="A138" s="8">
        <v>16856883</v>
      </c>
      <c r="B138" s="8">
        <v>12</v>
      </c>
      <c r="C138" s="11" t="s">
        <v>2216</v>
      </c>
      <c r="D138" s="8" t="s">
        <v>4263</v>
      </c>
      <c r="E138" s="8" t="s">
        <v>2217</v>
      </c>
      <c r="F138" s="8" t="s">
        <v>4220</v>
      </c>
    </row>
    <row r="139" spans="1:12" s="9" customFormat="1" ht="75">
      <c r="A139" s="9">
        <v>17352770</v>
      </c>
      <c r="B139" s="9">
        <v>1</v>
      </c>
      <c r="C139" s="11" t="s">
        <v>2218</v>
      </c>
      <c r="D139" s="9" t="s">
        <v>4167</v>
      </c>
      <c r="E139" s="77"/>
      <c r="J139" s="79"/>
      <c r="L139" s="86"/>
    </row>
    <row r="140" spans="1:12" s="9" customFormat="1" ht="90">
      <c r="A140" s="9">
        <v>17352770</v>
      </c>
      <c r="B140" s="9">
        <v>2</v>
      </c>
      <c r="C140" s="11" t="s">
        <v>2219</v>
      </c>
      <c r="D140" s="9" t="s">
        <v>4058</v>
      </c>
      <c r="E140" s="77"/>
      <c r="J140" s="79"/>
      <c r="L140" s="86"/>
    </row>
    <row r="141" spans="1:12" s="9" customFormat="1" ht="90">
      <c r="A141" s="9">
        <v>17352770</v>
      </c>
      <c r="B141" s="9">
        <v>3</v>
      </c>
      <c r="C141" s="11" t="s">
        <v>2220</v>
      </c>
      <c r="D141" s="9" t="s">
        <v>4166</v>
      </c>
      <c r="E141" s="77"/>
      <c r="J141" s="79"/>
      <c r="L141" s="86"/>
    </row>
    <row r="142" spans="1:12" s="9" customFormat="1" ht="180">
      <c r="A142" s="9">
        <v>17352770</v>
      </c>
      <c r="B142" s="9">
        <v>4</v>
      </c>
      <c r="C142" s="11" t="s">
        <v>2221</v>
      </c>
      <c r="D142" s="9" t="s">
        <v>4032</v>
      </c>
      <c r="E142" s="10" t="s">
        <v>2222</v>
      </c>
      <c r="F142" s="9" t="s">
        <v>4758</v>
      </c>
      <c r="J142" s="79"/>
      <c r="L142" s="86"/>
    </row>
    <row r="143" spans="1:12" s="9" customFormat="1" ht="60">
      <c r="A143" s="9">
        <v>17352770</v>
      </c>
      <c r="B143" s="9">
        <v>5</v>
      </c>
      <c r="C143" s="11" t="s">
        <v>2223</v>
      </c>
      <c r="D143" s="9" t="s">
        <v>4332</v>
      </c>
      <c r="E143" s="77"/>
      <c r="J143" s="79"/>
      <c r="L143" s="86"/>
    </row>
    <row r="144" spans="1:12" s="9" customFormat="1" ht="120">
      <c r="A144" s="9">
        <v>17352770</v>
      </c>
      <c r="B144" s="9">
        <v>6</v>
      </c>
      <c r="C144" s="11" t="s">
        <v>2224</v>
      </c>
      <c r="D144" s="9" t="s">
        <v>4038</v>
      </c>
      <c r="E144" s="77"/>
      <c r="J144" s="79"/>
      <c r="L144" s="86"/>
    </row>
    <row r="145" spans="1:12" s="9" customFormat="1" ht="120">
      <c r="A145" s="9">
        <v>17352770</v>
      </c>
      <c r="B145" s="9">
        <v>7</v>
      </c>
      <c r="C145" s="11" t="s">
        <v>2225</v>
      </c>
      <c r="D145" s="9" t="s">
        <v>4167</v>
      </c>
      <c r="E145" s="77"/>
      <c r="J145" s="79"/>
      <c r="L145" s="86"/>
    </row>
    <row r="146" spans="1:12" s="9" customFormat="1" ht="60">
      <c r="A146" s="9">
        <v>17542765</v>
      </c>
      <c r="B146" s="9">
        <v>1</v>
      </c>
      <c r="C146" s="11" t="s">
        <v>2226</v>
      </c>
      <c r="D146" s="9" t="s">
        <v>4378</v>
      </c>
      <c r="E146" s="77"/>
      <c r="J146" s="79"/>
      <c r="L146" s="86"/>
    </row>
    <row r="147" spans="1:12" s="9" customFormat="1" ht="90">
      <c r="A147" s="9">
        <v>17542765</v>
      </c>
      <c r="B147" s="9">
        <v>2</v>
      </c>
      <c r="C147" s="11" t="s">
        <v>2227</v>
      </c>
      <c r="D147" s="9" t="s">
        <v>4167</v>
      </c>
      <c r="E147" s="77"/>
      <c r="J147" s="79"/>
      <c r="L147" s="86"/>
    </row>
    <row r="148" spans="1:12" s="9" customFormat="1" ht="105">
      <c r="A148" s="9">
        <v>17542765</v>
      </c>
      <c r="B148" s="9">
        <v>3</v>
      </c>
      <c r="C148" s="11" t="s">
        <v>2228</v>
      </c>
      <c r="D148" s="9" t="s">
        <v>4598</v>
      </c>
      <c r="E148" s="77"/>
      <c r="J148" s="79"/>
      <c r="L148" s="86"/>
    </row>
    <row r="149" spans="1:12" s="9" customFormat="1" ht="45">
      <c r="A149" s="9">
        <v>17542765</v>
      </c>
      <c r="B149" s="9">
        <v>4</v>
      </c>
      <c r="C149" s="11" t="s">
        <v>2229</v>
      </c>
      <c r="D149" s="9" t="s">
        <v>4168</v>
      </c>
      <c r="E149" s="77"/>
      <c r="J149" s="79"/>
      <c r="L149" s="86"/>
    </row>
    <row r="150" spans="1:12" s="9" customFormat="1" ht="75">
      <c r="A150" s="9">
        <v>17542765</v>
      </c>
      <c r="B150" s="9">
        <v>5</v>
      </c>
      <c r="C150" s="11" t="s">
        <v>2230</v>
      </c>
      <c r="D150" s="9" t="s">
        <v>4031</v>
      </c>
      <c r="E150" s="77"/>
      <c r="J150" s="79"/>
      <c r="L150" s="86"/>
    </row>
    <row r="151" spans="1:12" s="9" customFormat="1" ht="90">
      <c r="A151" s="9">
        <v>17542765</v>
      </c>
      <c r="B151" s="9">
        <v>6</v>
      </c>
      <c r="C151" s="11" t="s">
        <v>2231</v>
      </c>
      <c r="D151" s="9" t="s">
        <v>4032</v>
      </c>
      <c r="E151" s="77"/>
      <c r="J151" s="79"/>
      <c r="L151" s="86"/>
    </row>
    <row r="152" spans="1:12" s="9" customFormat="1" ht="75">
      <c r="A152" s="9">
        <v>17542765</v>
      </c>
      <c r="B152" s="9">
        <v>7</v>
      </c>
      <c r="C152" s="11" t="s">
        <v>2232</v>
      </c>
      <c r="D152" s="9" t="s">
        <v>4032</v>
      </c>
      <c r="E152" s="77"/>
      <c r="J152" s="79"/>
      <c r="L152" s="86"/>
    </row>
    <row r="153" spans="1:12" s="9" customFormat="1" ht="105">
      <c r="A153" s="9">
        <v>17542765</v>
      </c>
      <c r="B153" s="9">
        <v>8</v>
      </c>
      <c r="C153" s="11" t="s">
        <v>2233</v>
      </c>
      <c r="D153" s="9" t="s">
        <v>4582</v>
      </c>
      <c r="E153" s="77"/>
      <c r="J153" s="79"/>
      <c r="L153" s="86"/>
    </row>
    <row r="154" spans="1:12" ht="45">
      <c r="A154" s="8">
        <v>17542765</v>
      </c>
      <c r="B154" s="8">
        <v>9</v>
      </c>
      <c r="C154" s="11" t="s">
        <v>2234</v>
      </c>
      <c r="D154" s="8" t="s">
        <v>4263</v>
      </c>
      <c r="E154" s="8" t="s">
        <v>2235</v>
      </c>
      <c r="F154" s="8" t="s">
        <v>4108</v>
      </c>
    </row>
    <row r="155" spans="1:12" s="9" customFormat="1" ht="105">
      <c r="A155" s="9">
        <v>17542765</v>
      </c>
      <c r="B155" s="9">
        <v>10</v>
      </c>
      <c r="C155" s="11" t="s">
        <v>2236</v>
      </c>
      <c r="D155" s="9" t="s">
        <v>4744</v>
      </c>
      <c r="E155" s="77"/>
      <c r="J155" s="79"/>
      <c r="L155" s="86"/>
    </row>
    <row r="156" spans="1:12" s="9" customFormat="1" ht="120">
      <c r="A156" s="9">
        <v>17542765</v>
      </c>
      <c r="B156" s="9">
        <v>11</v>
      </c>
      <c r="C156" s="11" t="s">
        <v>2237</v>
      </c>
      <c r="D156" s="9" t="s">
        <v>4052</v>
      </c>
      <c r="E156" s="77"/>
      <c r="J156" s="79"/>
      <c r="L156" s="86"/>
    </row>
    <row r="157" spans="1:12" s="9" customFormat="1" ht="45">
      <c r="A157" s="9">
        <v>17542765</v>
      </c>
      <c r="B157" s="9">
        <v>12</v>
      </c>
      <c r="C157" s="11" t="s">
        <v>2238</v>
      </c>
      <c r="D157" s="9" t="s">
        <v>4179</v>
      </c>
      <c r="E157" s="77"/>
      <c r="J157" s="79"/>
      <c r="L157" s="86"/>
    </row>
    <row r="158" spans="1:12" ht="135">
      <c r="A158" s="8">
        <v>17542765</v>
      </c>
      <c r="B158" s="8">
        <v>13</v>
      </c>
      <c r="C158" s="11" t="s">
        <v>2239</v>
      </c>
      <c r="D158" s="8" t="s">
        <v>4169</v>
      </c>
      <c r="E158" s="8" t="s">
        <v>2240</v>
      </c>
      <c r="F158" s="8" t="s">
        <v>4221</v>
      </c>
    </row>
    <row r="159" spans="1:12" s="9" customFormat="1" ht="90">
      <c r="A159" s="9">
        <v>17542765</v>
      </c>
      <c r="B159" s="9">
        <v>14</v>
      </c>
      <c r="C159" s="11" t="s">
        <v>2241</v>
      </c>
      <c r="D159" s="9" t="s">
        <v>4170</v>
      </c>
      <c r="E159" s="77"/>
      <c r="J159" s="79"/>
      <c r="L159" s="86"/>
    </row>
    <row r="160" spans="1:12" s="9" customFormat="1" ht="60">
      <c r="A160" s="9">
        <v>17846135</v>
      </c>
      <c r="B160" s="9">
        <v>1</v>
      </c>
      <c r="C160" s="11" t="s">
        <v>2242</v>
      </c>
      <c r="D160" s="9" t="s">
        <v>4378</v>
      </c>
      <c r="E160" s="77"/>
      <c r="J160" s="79"/>
      <c r="L160" s="86"/>
    </row>
    <row r="161" spans="1:12" s="9" customFormat="1" ht="60">
      <c r="A161" s="9">
        <v>17846135</v>
      </c>
      <c r="B161" s="9">
        <v>2</v>
      </c>
      <c r="C161" s="11" t="s">
        <v>2243</v>
      </c>
      <c r="D161" s="9" t="s">
        <v>4171</v>
      </c>
      <c r="E161" s="77"/>
      <c r="J161" s="79"/>
      <c r="L161" s="86"/>
    </row>
    <row r="162" spans="1:12" s="9" customFormat="1" ht="75">
      <c r="A162" s="9">
        <v>17846135</v>
      </c>
      <c r="B162" s="9">
        <v>3</v>
      </c>
      <c r="C162" s="11" t="s">
        <v>2244</v>
      </c>
      <c r="D162" s="9" t="s">
        <v>4172</v>
      </c>
      <c r="E162" s="77"/>
      <c r="J162" s="79"/>
      <c r="L162" s="86"/>
    </row>
    <row r="163" spans="1:12" s="9" customFormat="1" ht="60">
      <c r="A163" s="9">
        <v>17846135</v>
      </c>
      <c r="B163" s="9">
        <v>4</v>
      </c>
      <c r="C163" s="11" t="s">
        <v>2245</v>
      </c>
      <c r="D163" s="9" t="s">
        <v>4173</v>
      </c>
      <c r="E163" s="77"/>
      <c r="J163" s="79"/>
      <c r="L163" s="86"/>
    </row>
    <row r="164" spans="1:12" s="9" customFormat="1" ht="90">
      <c r="A164" s="9">
        <v>17846135</v>
      </c>
      <c r="B164" s="9">
        <v>5</v>
      </c>
      <c r="C164" s="11" t="s">
        <v>2246</v>
      </c>
      <c r="D164" s="9" t="s">
        <v>4394</v>
      </c>
      <c r="E164" s="77"/>
      <c r="J164" s="79"/>
      <c r="L164" s="86"/>
    </row>
    <row r="165" spans="1:12" s="9" customFormat="1" ht="120">
      <c r="A165" s="9">
        <v>17846135</v>
      </c>
      <c r="B165" s="9">
        <v>6</v>
      </c>
      <c r="C165" s="11" t="s">
        <v>2247</v>
      </c>
      <c r="D165" s="9" t="s">
        <v>4032</v>
      </c>
      <c r="E165" s="77"/>
      <c r="J165" s="79"/>
      <c r="L165" s="86"/>
    </row>
    <row r="166" spans="1:12" s="9" customFormat="1" ht="30">
      <c r="A166" s="9">
        <v>17846135</v>
      </c>
      <c r="B166" s="9">
        <v>7</v>
      </c>
      <c r="C166" s="11" t="s">
        <v>2248</v>
      </c>
      <c r="D166" s="9" t="s">
        <v>4335</v>
      </c>
      <c r="E166" s="77"/>
      <c r="J166" s="79"/>
      <c r="L166" s="86"/>
    </row>
    <row r="167" spans="1:12" s="9" customFormat="1" ht="45">
      <c r="A167" s="9">
        <v>17846135</v>
      </c>
      <c r="B167" s="9">
        <v>8</v>
      </c>
      <c r="C167" s="11" t="s">
        <v>2249</v>
      </c>
      <c r="D167" s="9" t="s">
        <v>4443</v>
      </c>
      <c r="E167" s="77"/>
      <c r="J167" s="79"/>
      <c r="L167" s="86"/>
    </row>
    <row r="168" spans="1:12" s="9" customFormat="1" ht="45">
      <c r="A168" s="9">
        <v>17846135</v>
      </c>
      <c r="B168" s="9">
        <v>9</v>
      </c>
      <c r="C168" s="11" t="s">
        <v>2250</v>
      </c>
      <c r="D168" s="9" t="s">
        <v>4030</v>
      </c>
      <c r="E168" s="77"/>
      <c r="J168" s="79"/>
      <c r="L168" s="86"/>
    </row>
    <row r="169" spans="1:12" s="9" customFormat="1" ht="45">
      <c r="A169" s="9">
        <v>17846135</v>
      </c>
      <c r="B169" s="9">
        <v>10</v>
      </c>
      <c r="C169" s="11" t="s">
        <v>2251</v>
      </c>
      <c r="D169" s="9" t="s">
        <v>4174</v>
      </c>
      <c r="E169" s="77"/>
      <c r="J169" s="79"/>
      <c r="L169" s="86"/>
    </row>
    <row r="170" spans="1:12" s="9" customFormat="1" ht="45">
      <c r="A170" s="9">
        <v>17846135</v>
      </c>
      <c r="B170" s="9">
        <v>11</v>
      </c>
      <c r="C170" s="11" t="s">
        <v>2252</v>
      </c>
      <c r="D170" s="9" t="s">
        <v>4149</v>
      </c>
      <c r="E170" s="77"/>
      <c r="J170" s="79"/>
      <c r="L170" s="86"/>
    </row>
    <row r="171" spans="1:12" s="9" customFormat="1" ht="255">
      <c r="A171" s="9">
        <v>17846135</v>
      </c>
      <c r="B171" s="9">
        <v>12</v>
      </c>
      <c r="C171" s="11" t="s">
        <v>2253</v>
      </c>
      <c r="D171" s="9" t="s">
        <v>4056</v>
      </c>
      <c r="E171" s="77"/>
      <c r="J171" s="79"/>
      <c r="L171" s="86"/>
    </row>
    <row r="172" spans="1:12" s="9" customFormat="1" ht="75">
      <c r="A172" s="9">
        <v>17846135</v>
      </c>
      <c r="B172" s="9">
        <v>13</v>
      </c>
      <c r="C172" s="11" t="s">
        <v>2254</v>
      </c>
      <c r="D172" s="9" t="s">
        <v>4052</v>
      </c>
      <c r="E172" s="77"/>
      <c r="J172" s="79"/>
      <c r="L172" s="86"/>
    </row>
    <row r="173" spans="1:12" s="9" customFormat="1" ht="60">
      <c r="A173" s="9">
        <v>17846135</v>
      </c>
      <c r="B173" s="9">
        <v>14</v>
      </c>
      <c r="C173" s="11" t="s">
        <v>2255</v>
      </c>
      <c r="D173" s="9" t="s">
        <v>4092</v>
      </c>
      <c r="E173" s="77"/>
      <c r="J173" s="79"/>
      <c r="L173" s="86"/>
    </row>
    <row r="174" spans="1:12" s="9" customFormat="1" ht="30">
      <c r="A174" s="9">
        <v>17846135</v>
      </c>
      <c r="B174" s="9">
        <v>15</v>
      </c>
      <c r="C174" s="11" t="s">
        <v>2256</v>
      </c>
      <c r="D174" s="9" t="s">
        <v>4588</v>
      </c>
      <c r="E174" s="77"/>
      <c r="J174" s="79"/>
      <c r="L174" s="86"/>
    </row>
    <row r="175" spans="1:12" s="9" customFormat="1" ht="45">
      <c r="A175" s="9">
        <v>17846135</v>
      </c>
      <c r="B175" s="9">
        <v>16</v>
      </c>
      <c r="C175" s="11" t="s">
        <v>2257</v>
      </c>
      <c r="D175" s="9" t="s">
        <v>4056</v>
      </c>
      <c r="E175" s="77"/>
      <c r="J175" s="79"/>
      <c r="L175" s="86"/>
    </row>
    <row r="176" spans="1:12" s="9" customFormat="1" ht="45">
      <c r="A176" s="9">
        <v>17846135</v>
      </c>
      <c r="B176" s="9">
        <v>17</v>
      </c>
      <c r="C176" s="11" t="s">
        <v>2258</v>
      </c>
      <c r="D176" s="9" t="s">
        <v>4284</v>
      </c>
      <c r="E176" s="77"/>
      <c r="J176" s="79"/>
      <c r="L176" s="86"/>
    </row>
    <row r="177" spans="1:12" ht="60">
      <c r="A177" s="8">
        <v>17846135</v>
      </c>
      <c r="B177" s="8">
        <v>18</v>
      </c>
      <c r="C177" s="11" t="s">
        <v>2259</v>
      </c>
      <c r="D177" s="8" t="s">
        <v>4201</v>
      </c>
      <c r="E177" s="8" t="s">
        <v>2260</v>
      </c>
      <c r="F177" s="8" t="s">
        <v>4222</v>
      </c>
    </row>
    <row r="178" spans="1:12" s="9" customFormat="1" ht="60">
      <c r="A178" s="9">
        <v>17879915</v>
      </c>
      <c r="B178" s="9">
        <v>1</v>
      </c>
      <c r="C178" s="11" t="s">
        <v>2261</v>
      </c>
      <c r="D178" s="9" t="s">
        <v>4197</v>
      </c>
      <c r="E178" s="77"/>
      <c r="J178" s="79"/>
      <c r="L178" s="86"/>
    </row>
    <row r="179" spans="1:12" s="9" customFormat="1" ht="75">
      <c r="A179" s="9">
        <v>17879915</v>
      </c>
      <c r="B179" s="9">
        <v>2</v>
      </c>
      <c r="C179" s="11" t="s">
        <v>2262</v>
      </c>
      <c r="D179" s="9" t="s">
        <v>4168</v>
      </c>
      <c r="E179" s="77"/>
      <c r="J179" s="79"/>
      <c r="L179" s="86"/>
    </row>
    <row r="180" spans="1:12" ht="45">
      <c r="A180" s="8">
        <v>17879915</v>
      </c>
      <c r="B180" s="8">
        <v>3</v>
      </c>
      <c r="C180" s="11" t="s">
        <v>2263</v>
      </c>
      <c r="D180" s="8" t="s">
        <v>4175</v>
      </c>
      <c r="E180" s="8" t="s">
        <v>2264</v>
      </c>
      <c r="F180" s="8" t="s">
        <v>4223</v>
      </c>
    </row>
    <row r="181" spans="1:12" s="9" customFormat="1" ht="75">
      <c r="A181" s="9">
        <v>17879915</v>
      </c>
      <c r="B181" s="9">
        <v>4</v>
      </c>
      <c r="C181" s="11" t="s">
        <v>2265</v>
      </c>
      <c r="D181" s="9" t="s">
        <v>4176</v>
      </c>
      <c r="E181" s="77"/>
      <c r="J181" s="79"/>
      <c r="L181" s="86"/>
    </row>
    <row r="182" spans="1:12" s="9" customFormat="1" ht="60">
      <c r="A182" s="9">
        <v>17879915</v>
      </c>
      <c r="B182" s="9">
        <v>5</v>
      </c>
      <c r="C182" s="11" t="s">
        <v>2266</v>
      </c>
      <c r="D182" s="9" t="s">
        <v>4177</v>
      </c>
      <c r="E182" s="77"/>
      <c r="J182" s="79"/>
      <c r="L182" s="86"/>
    </row>
    <row r="183" spans="1:12" s="9" customFormat="1" ht="90">
      <c r="A183" s="9">
        <v>17879915</v>
      </c>
      <c r="B183" s="9">
        <v>6</v>
      </c>
      <c r="C183" s="11" t="s">
        <v>2267</v>
      </c>
      <c r="D183" s="9" t="s">
        <v>4443</v>
      </c>
      <c r="E183" s="77"/>
      <c r="J183" s="79"/>
      <c r="L183" s="86"/>
    </row>
    <row r="184" spans="1:12" s="9" customFormat="1" ht="90">
      <c r="A184" s="9">
        <v>17879915</v>
      </c>
      <c r="B184" s="9">
        <v>7</v>
      </c>
      <c r="C184" s="11" t="s">
        <v>2268</v>
      </c>
      <c r="D184" s="9" t="s">
        <v>4032</v>
      </c>
      <c r="E184" s="77"/>
      <c r="J184" s="79"/>
      <c r="L184" s="86"/>
    </row>
    <row r="185" spans="1:12" s="9" customFormat="1" ht="75">
      <c r="A185" s="9">
        <v>17879915</v>
      </c>
      <c r="B185" s="9">
        <v>8</v>
      </c>
      <c r="C185" s="11" t="s">
        <v>2269</v>
      </c>
      <c r="D185" s="9" t="s">
        <v>4598</v>
      </c>
      <c r="E185" s="77"/>
      <c r="J185" s="79"/>
      <c r="L185" s="86"/>
    </row>
    <row r="186" spans="1:12" s="9" customFormat="1" ht="135">
      <c r="A186" s="9">
        <v>17879915</v>
      </c>
      <c r="B186" s="9">
        <v>9</v>
      </c>
      <c r="C186" s="11" t="s">
        <v>2270</v>
      </c>
      <c r="D186" s="9" t="s">
        <v>4602</v>
      </c>
      <c r="E186" s="76"/>
      <c r="J186" s="79"/>
      <c r="L186" s="86"/>
    </row>
    <row r="187" spans="1:12" s="9" customFormat="1" ht="90">
      <c r="A187" s="9">
        <v>17879915</v>
      </c>
      <c r="B187" s="9">
        <v>10</v>
      </c>
      <c r="C187" s="11" t="s">
        <v>2271</v>
      </c>
      <c r="D187" s="9" t="s">
        <v>4197</v>
      </c>
      <c r="E187" s="76"/>
      <c r="J187" s="79"/>
      <c r="L187" s="86"/>
    </row>
    <row r="188" spans="1:12" s="9" customFormat="1" ht="165">
      <c r="A188" s="9">
        <v>17879915</v>
      </c>
      <c r="B188" s="9">
        <v>11</v>
      </c>
      <c r="C188" s="11" t="s">
        <v>2272</v>
      </c>
      <c r="D188" s="9" t="s">
        <v>4036</v>
      </c>
      <c r="E188" s="76"/>
      <c r="J188" s="79"/>
      <c r="L188" s="86"/>
    </row>
    <row r="189" spans="1:12" s="9" customFormat="1" ht="90">
      <c r="A189" s="9">
        <v>17879915</v>
      </c>
      <c r="B189" s="9">
        <v>12</v>
      </c>
      <c r="C189" s="11" t="s">
        <v>2273</v>
      </c>
      <c r="D189" s="9" t="s">
        <v>4052</v>
      </c>
      <c r="E189" s="76"/>
      <c r="J189" s="79"/>
      <c r="L189" s="86"/>
    </row>
    <row r="190" spans="1:12" ht="90">
      <c r="A190" s="8">
        <v>17879915</v>
      </c>
      <c r="B190" s="8">
        <v>13</v>
      </c>
      <c r="C190" s="11" t="s">
        <v>2274</v>
      </c>
      <c r="D190" s="8" t="s">
        <v>4197</v>
      </c>
      <c r="E190" s="8" t="s">
        <v>2275</v>
      </c>
      <c r="F190" s="8" t="s">
        <v>4224</v>
      </c>
    </row>
    <row r="191" spans="1:12" s="9" customFormat="1" ht="60">
      <c r="A191" s="9">
        <v>17879915</v>
      </c>
      <c r="B191" s="9">
        <v>14</v>
      </c>
      <c r="C191" s="11" t="s">
        <v>2276</v>
      </c>
      <c r="D191" s="9" t="s">
        <v>4159</v>
      </c>
      <c r="E191" s="77"/>
      <c r="J191" s="79"/>
      <c r="L191" s="86"/>
    </row>
    <row r="192" spans="1:12" s="9" customFormat="1" ht="45">
      <c r="A192" s="9">
        <v>18094422</v>
      </c>
      <c r="B192" s="9">
        <v>1</v>
      </c>
      <c r="C192" s="11" t="s">
        <v>2277</v>
      </c>
      <c r="D192" s="9" t="s">
        <v>4294</v>
      </c>
      <c r="E192" s="77"/>
      <c r="J192" s="79"/>
      <c r="L192" s="86"/>
    </row>
    <row r="193" spans="1:12" s="9" customFormat="1" ht="75">
      <c r="A193" s="9">
        <v>18094422</v>
      </c>
      <c r="B193" s="9">
        <v>2</v>
      </c>
      <c r="C193" s="11" t="s">
        <v>2278</v>
      </c>
      <c r="D193" s="9" t="s">
        <v>4340</v>
      </c>
      <c r="E193" s="77"/>
      <c r="J193" s="79"/>
      <c r="L193" s="86"/>
    </row>
    <row r="194" spans="1:12" s="9" customFormat="1" ht="90">
      <c r="A194" s="9">
        <v>18094422</v>
      </c>
      <c r="B194" s="9">
        <v>3</v>
      </c>
      <c r="C194" s="11" t="s">
        <v>2279</v>
      </c>
      <c r="D194" s="9" t="s">
        <v>4582</v>
      </c>
      <c r="E194" s="76"/>
      <c r="J194" s="79"/>
      <c r="L194" s="86"/>
    </row>
    <row r="195" spans="1:12" s="9" customFormat="1" ht="45">
      <c r="A195" s="9">
        <v>18094422</v>
      </c>
      <c r="B195" s="9">
        <v>4</v>
      </c>
      <c r="C195" s="11" t="s">
        <v>2280</v>
      </c>
      <c r="D195" s="9" t="s">
        <v>4598</v>
      </c>
      <c r="E195" s="77"/>
      <c r="J195" s="79"/>
      <c r="L195" s="86"/>
    </row>
    <row r="196" spans="1:12" s="9" customFormat="1" ht="120">
      <c r="A196" s="9">
        <v>18094422</v>
      </c>
      <c r="B196" s="9">
        <v>5</v>
      </c>
      <c r="C196" s="11" t="s">
        <v>2281</v>
      </c>
      <c r="D196" s="9" t="s">
        <v>4686</v>
      </c>
      <c r="E196" s="77"/>
      <c r="J196" s="79"/>
      <c r="L196" s="86"/>
    </row>
    <row r="197" spans="1:12" s="9" customFormat="1" ht="120">
      <c r="A197" s="9">
        <v>18094422</v>
      </c>
      <c r="B197" s="9">
        <v>6</v>
      </c>
      <c r="C197" s="11" t="s">
        <v>2282</v>
      </c>
      <c r="D197" s="9" t="s">
        <v>4038</v>
      </c>
      <c r="E197" s="76"/>
      <c r="J197" s="79"/>
      <c r="L197" s="86"/>
    </row>
    <row r="198" spans="1:12" s="9" customFormat="1" ht="90">
      <c r="A198" s="9">
        <v>18094422</v>
      </c>
      <c r="B198" s="9">
        <v>7</v>
      </c>
      <c r="C198" s="11" t="s">
        <v>2283</v>
      </c>
      <c r="D198" s="9" t="s">
        <v>4097</v>
      </c>
      <c r="E198" s="77"/>
      <c r="J198" s="79"/>
      <c r="L198" s="86"/>
    </row>
    <row r="199" spans="1:12" s="9" customFormat="1" ht="75">
      <c r="A199" s="9">
        <v>18094422</v>
      </c>
      <c r="B199" s="9">
        <v>8</v>
      </c>
      <c r="C199" s="11" t="s">
        <v>2284</v>
      </c>
      <c r="D199" s="9" t="s">
        <v>4745</v>
      </c>
      <c r="E199" s="77"/>
      <c r="J199" s="79"/>
      <c r="L199" s="86"/>
    </row>
    <row r="200" spans="1:12" s="9" customFormat="1" ht="90">
      <c r="A200" s="9">
        <v>18094422</v>
      </c>
      <c r="B200" s="9">
        <v>9</v>
      </c>
      <c r="C200" s="11" t="s">
        <v>2285</v>
      </c>
      <c r="D200" s="9" t="s">
        <v>4211</v>
      </c>
      <c r="E200" s="77"/>
      <c r="J200" s="79"/>
      <c r="L200" s="86"/>
    </row>
    <row r="201" spans="1:12" s="9" customFormat="1" ht="30">
      <c r="A201" s="9">
        <v>18094422</v>
      </c>
      <c r="B201" s="9">
        <v>10</v>
      </c>
      <c r="C201" s="11" t="s">
        <v>2286</v>
      </c>
      <c r="D201" s="9" t="s">
        <v>4291</v>
      </c>
      <c r="E201" s="77"/>
      <c r="J201" s="79"/>
      <c r="L201" s="86"/>
    </row>
    <row r="202" spans="1:12" s="9" customFormat="1" ht="75">
      <c r="A202" s="9">
        <v>18094422</v>
      </c>
      <c r="B202" s="9">
        <v>11</v>
      </c>
      <c r="C202" s="11" t="s">
        <v>2287</v>
      </c>
      <c r="D202" s="9" t="s">
        <v>4294</v>
      </c>
      <c r="E202" s="77"/>
      <c r="J202" s="79"/>
      <c r="L202" s="86"/>
    </row>
    <row r="203" spans="1:12" ht="75">
      <c r="A203" s="8">
        <v>18094422</v>
      </c>
      <c r="B203" s="8">
        <v>12</v>
      </c>
      <c r="C203" s="11" t="s">
        <v>2288</v>
      </c>
      <c r="D203" s="8" t="s">
        <v>4178</v>
      </c>
      <c r="E203" s="8" t="s">
        <v>2289</v>
      </c>
      <c r="F203" s="8" t="s">
        <v>4111</v>
      </c>
    </row>
    <row r="204" spans="1:12" s="9" customFormat="1" ht="60">
      <c r="A204" s="9">
        <v>18401578</v>
      </c>
      <c r="B204" s="9">
        <v>1</v>
      </c>
      <c r="C204" s="11" t="s">
        <v>2290</v>
      </c>
      <c r="D204" s="9" t="s">
        <v>4641</v>
      </c>
      <c r="E204" s="77"/>
      <c r="J204" s="79"/>
      <c r="L204" s="86"/>
    </row>
    <row r="205" spans="1:12" s="9" customFormat="1" ht="105">
      <c r="A205" s="9">
        <v>18401578</v>
      </c>
      <c r="B205" s="9">
        <v>2</v>
      </c>
      <c r="C205" s="11" t="s">
        <v>2291</v>
      </c>
      <c r="D205" s="9" t="s">
        <v>4394</v>
      </c>
      <c r="E205" s="77"/>
      <c r="J205" s="79"/>
      <c r="L205" s="86"/>
    </row>
    <row r="206" spans="1:12" s="9" customFormat="1" ht="45">
      <c r="A206" s="9">
        <v>18401578</v>
      </c>
      <c r="B206" s="9">
        <v>3</v>
      </c>
      <c r="C206" s="11" t="s">
        <v>2292</v>
      </c>
      <c r="D206" s="9" t="s">
        <v>4335</v>
      </c>
      <c r="E206" s="77"/>
      <c r="J206" s="79"/>
      <c r="L206" s="86"/>
    </row>
    <row r="207" spans="1:12" s="9" customFormat="1" ht="60">
      <c r="A207" s="9">
        <v>18401578</v>
      </c>
      <c r="B207" s="9">
        <v>4</v>
      </c>
      <c r="C207" s="11" t="s">
        <v>2293</v>
      </c>
      <c r="D207" s="9" t="s">
        <v>4031</v>
      </c>
      <c r="E207" s="77"/>
      <c r="J207" s="79"/>
      <c r="L207" s="86"/>
    </row>
    <row r="208" spans="1:12" s="9" customFormat="1" ht="90">
      <c r="A208" s="9">
        <v>18401578</v>
      </c>
      <c r="B208" s="9">
        <v>5</v>
      </c>
      <c r="C208" s="11" t="s">
        <v>2294</v>
      </c>
      <c r="D208" s="9">
        <v>11</v>
      </c>
      <c r="E208" s="76"/>
      <c r="J208" s="79"/>
      <c r="L208" s="86"/>
    </row>
    <row r="209" spans="1:12" s="9" customFormat="1" ht="60">
      <c r="A209" s="9">
        <v>18401578</v>
      </c>
      <c r="B209" s="9">
        <v>6</v>
      </c>
      <c r="C209" s="11" t="s">
        <v>2295</v>
      </c>
      <c r="D209" s="9" t="s">
        <v>4031</v>
      </c>
      <c r="E209" s="77"/>
      <c r="J209" s="79"/>
      <c r="L209" s="86"/>
    </row>
    <row r="210" spans="1:12" s="9" customFormat="1" ht="180">
      <c r="A210" s="9">
        <v>18401578</v>
      </c>
      <c r="B210" s="9">
        <v>7</v>
      </c>
      <c r="C210" s="11" t="s">
        <v>2296</v>
      </c>
      <c r="D210" s="9" t="s">
        <v>4052</v>
      </c>
      <c r="E210" s="76"/>
      <c r="J210" s="79"/>
      <c r="L210" s="86"/>
    </row>
    <row r="211" spans="1:12" s="9" customFormat="1" ht="105">
      <c r="A211" s="9">
        <v>18401578</v>
      </c>
      <c r="B211" s="9">
        <v>8</v>
      </c>
      <c r="C211" s="11" t="s">
        <v>2297</v>
      </c>
      <c r="D211" s="9" t="s">
        <v>4179</v>
      </c>
      <c r="E211" s="77"/>
      <c r="J211" s="79"/>
      <c r="L211" s="86"/>
    </row>
    <row r="212" spans="1:12" s="9" customFormat="1" ht="45">
      <c r="A212" s="9">
        <v>19845435</v>
      </c>
      <c r="B212" s="9">
        <v>1</v>
      </c>
      <c r="C212" s="11" t="s">
        <v>2298</v>
      </c>
      <c r="D212" s="9" t="s">
        <v>4167</v>
      </c>
      <c r="E212" s="77"/>
      <c r="J212" s="79"/>
      <c r="L212" s="86"/>
    </row>
    <row r="213" spans="1:12" ht="45">
      <c r="A213" s="8">
        <v>19845435</v>
      </c>
      <c r="B213" s="8">
        <v>2</v>
      </c>
      <c r="C213" s="11" t="s">
        <v>2299</v>
      </c>
      <c r="D213" s="8" t="s">
        <v>4340</v>
      </c>
      <c r="E213" s="8" t="s">
        <v>2300</v>
      </c>
      <c r="F213" s="8" t="s">
        <v>4225</v>
      </c>
    </row>
    <row r="214" spans="1:12" s="9" customFormat="1" ht="135">
      <c r="A214" s="9">
        <v>19845435</v>
      </c>
      <c r="B214" s="9">
        <v>3</v>
      </c>
      <c r="C214" s="11" t="s">
        <v>2301</v>
      </c>
      <c r="D214" s="9" t="s">
        <v>4602</v>
      </c>
      <c r="E214" s="77"/>
      <c r="J214" s="79"/>
      <c r="L214" s="86"/>
    </row>
    <row r="215" spans="1:12" s="9" customFormat="1" ht="60">
      <c r="A215" s="9">
        <v>19845435</v>
      </c>
      <c r="B215" s="9">
        <v>4</v>
      </c>
      <c r="C215" s="11" t="s">
        <v>2302</v>
      </c>
      <c r="D215" s="9" t="s">
        <v>4335</v>
      </c>
      <c r="E215" s="76"/>
      <c r="J215" s="79"/>
      <c r="L215" s="86"/>
    </row>
    <row r="216" spans="1:12" s="9" customFormat="1" ht="150">
      <c r="A216" s="9">
        <v>19845435</v>
      </c>
      <c r="B216" s="9">
        <v>5</v>
      </c>
      <c r="C216" s="11" t="s">
        <v>2303</v>
      </c>
      <c r="D216" s="9" t="s">
        <v>4056</v>
      </c>
      <c r="E216" s="77"/>
      <c r="J216" s="79"/>
      <c r="L216" s="86"/>
    </row>
    <row r="217" spans="1:12" s="9" customFormat="1" ht="60">
      <c r="A217" s="9">
        <v>19845435</v>
      </c>
      <c r="B217" s="9">
        <v>6</v>
      </c>
      <c r="C217" s="11" t="s">
        <v>2304</v>
      </c>
      <c r="D217" s="9" t="s">
        <v>4045</v>
      </c>
      <c r="E217" s="77"/>
      <c r="J217" s="79"/>
      <c r="L217" s="86"/>
    </row>
    <row r="218" spans="1:12" s="9" customFormat="1" ht="75">
      <c r="A218" s="9">
        <v>19845435</v>
      </c>
      <c r="B218" s="9">
        <v>7</v>
      </c>
      <c r="C218" s="11" t="s">
        <v>2305</v>
      </c>
      <c r="D218" s="9" t="s">
        <v>4169</v>
      </c>
      <c r="E218" s="77"/>
      <c r="J218" s="79"/>
      <c r="L218" s="86"/>
    </row>
    <row r="219" spans="1:12" s="9" customFormat="1" ht="60">
      <c r="A219" s="9">
        <v>20497745</v>
      </c>
      <c r="B219" s="9">
        <v>1</v>
      </c>
      <c r="C219" s="11" t="s">
        <v>2306</v>
      </c>
      <c r="D219" s="9" t="s">
        <v>4378</v>
      </c>
      <c r="E219" s="77"/>
      <c r="J219" s="79"/>
      <c r="L219" s="86"/>
    </row>
    <row r="220" spans="1:12" s="9" customFormat="1" ht="165">
      <c r="A220" s="9">
        <v>20497745</v>
      </c>
      <c r="B220" s="9">
        <v>2</v>
      </c>
      <c r="C220" s="11" t="s">
        <v>2307</v>
      </c>
      <c r="D220" s="9" t="s">
        <v>4332</v>
      </c>
      <c r="E220" s="77"/>
      <c r="J220" s="79"/>
      <c r="L220" s="86"/>
    </row>
    <row r="221" spans="1:12" s="9" customFormat="1" ht="60">
      <c r="A221" s="9">
        <v>20497745</v>
      </c>
      <c r="B221" s="9">
        <v>3</v>
      </c>
      <c r="C221" s="11" t="s">
        <v>2308</v>
      </c>
      <c r="D221" s="9" t="s">
        <v>4030</v>
      </c>
      <c r="E221" s="77"/>
      <c r="J221" s="79"/>
      <c r="L221" s="86"/>
    </row>
    <row r="222" spans="1:12" s="9" customFormat="1" ht="105">
      <c r="A222" s="9">
        <v>20497745</v>
      </c>
      <c r="B222" s="9">
        <v>4</v>
      </c>
      <c r="C222" s="11" t="s">
        <v>2309</v>
      </c>
      <c r="D222" s="9" t="s">
        <v>4032</v>
      </c>
      <c r="E222" s="77"/>
      <c r="J222" s="79"/>
      <c r="L222" s="86"/>
    </row>
    <row r="223" spans="1:12" s="9" customFormat="1" ht="120">
      <c r="A223" s="9">
        <v>20497745</v>
      </c>
      <c r="B223" s="9">
        <v>5</v>
      </c>
      <c r="C223" s="11" t="s">
        <v>2310</v>
      </c>
      <c r="D223" s="9" t="s">
        <v>4033</v>
      </c>
      <c r="E223" s="77"/>
      <c r="J223" s="79"/>
      <c r="L223" s="86"/>
    </row>
    <row r="224" spans="1:12" s="9" customFormat="1" ht="165">
      <c r="A224" s="9">
        <v>20497745</v>
      </c>
      <c r="B224" s="9">
        <v>6</v>
      </c>
      <c r="C224" s="11" t="s">
        <v>2311</v>
      </c>
      <c r="D224" s="9" t="s">
        <v>4042</v>
      </c>
      <c r="E224" s="76"/>
      <c r="J224" s="79"/>
      <c r="L224" s="86"/>
    </row>
    <row r="225" spans="1:12" s="9" customFormat="1" ht="75">
      <c r="A225" s="9">
        <v>20497745</v>
      </c>
      <c r="B225" s="9">
        <v>7</v>
      </c>
      <c r="C225" s="11" t="s">
        <v>2312</v>
      </c>
      <c r="D225" s="9" t="s">
        <v>4038</v>
      </c>
      <c r="E225" s="76"/>
      <c r="J225" s="79"/>
      <c r="L225" s="86"/>
    </row>
    <row r="226" spans="1:12" s="9" customFormat="1" ht="30">
      <c r="A226" s="9">
        <v>20497745</v>
      </c>
      <c r="B226" s="9">
        <v>8</v>
      </c>
      <c r="C226" s="11" t="s">
        <v>2313</v>
      </c>
      <c r="D226" s="9" t="s">
        <v>4149</v>
      </c>
      <c r="E226" s="77"/>
      <c r="J226" s="79"/>
      <c r="L226" s="86"/>
    </row>
    <row r="227" spans="1:12" s="9" customFormat="1" ht="30">
      <c r="A227" s="9">
        <v>20497745</v>
      </c>
      <c r="B227" s="9">
        <v>9</v>
      </c>
      <c r="C227" s="11" t="s">
        <v>2314</v>
      </c>
      <c r="D227" s="9" t="s">
        <v>4348</v>
      </c>
      <c r="E227" s="77"/>
      <c r="J227" s="79"/>
      <c r="L227" s="86"/>
    </row>
    <row r="228" spans="1:12" s="9" customFormat="1" ht="75">
      <c r="A228" s="9">
        <v>20497745</v>
      </c>
      <c r="B228" s="9">
        <v>10</v>
      </c>
      <c r="C228" s="11" t="s">
        <v>2315</v>
      </c>
      <c r="D228" s="9" t="s">
        <v>4449</v>
      </c>
      <c r="E228" s="77"/>
      <c r="J228" s="79"/>
      <c r="L228" s="86"/>
    </row>
    <row r="229" spans="1:12" s="9" customFormat="1" ht="135">
      <c r="A229" s="9">
        <v>20497745</v>
      </c>
      <c r="B229" s="9">
        <v>11</v>
      </c>
      <c r="C229" s="11" t="s">
        <v>2316</v>
      </c>
      <c r="D229" s="9" t="s">
        <v>4180</v>
      </c>
      <c r="E229" s="77"/>
      <c r="J229" s="79"/>
      <c r="L229" s="86"/>
    </row>
    <row r="230" spans="1:12" s="9" customFormat="1" ht="90">
      <c r="A230" s="9">
        <v>21084763</v>
      </c>
      <c r="B230" s="9">
        <v>1</v>
      </c>
      <c r="C230" s="11" t="s">
        <v>2317</v>
      </c>
      <c r="D230" s="9" t="s">
        <v>4167</v>
      </c>
      <c r="E230" s="76"/>
      <c r="J230" s="79"/>
      <c r="L230" s="86"/>
    </row>
    <row r="231" spans="1:12" s="9" customFormat="1" ht="105">
      <c r="A231" s="9">
        <v>21084763</v>
      </c>
      <c r="B231" s="9">
        <v>2</v>
      </c>
      <c r="C231" s="11" t="s">
        <v>2318</v>
      </c>
      <c r="D231" s="9" t="s">
        <v>4340</v>
      </c>
      <c r="E231" s="77"/>
      <c r="J231" s="79"/>
      <c r="L231" s="86"/>
    </row>
    <row r="232" spans="1:12" s="9" customFormat="1" ht="180">
      <c r="A232" s="9">
        <v>21084763</v>
      </c>
      <c r="B232" s="9">
        <v>3</v>
      </c>
      <c r="C232" s="11" t="s">
        <v>2319</v>
      </c>
      <c r="D232" s="9" t="s">
        <v>4032</v>
      </c>
      <c r="E232" s="77"/>
      <c r="J232" s="79"/>
      <c r="L232" s="86"/>
    </row>
    <row r="233" spans="1:12" s="9" customFormat="1" ht="45">
      <c r="A233" s="9">
        <v>21084763</v>
      </c>
      <c r="B233" s="9">
        <v>4</v>
      </c>
      <c r="C233" s="11" t="s">
        <v>2320</v>
      </c>
      <c r="D233" s="9" t="s">
        <v>4097</v>
      </c>
      <c r="E233" s="77"/>
      <c r="J233" s="79"/>
      <c r="L233" s="86"/>
    </row>
    <row r="234" spans="1:12" s="9" customFormat="1" ht="105">
      <c r="A234" s="9">
        <v>21084763</v>
      </c>
      <c r="B234" s="9">
        <v>5</v>
      </c>
      <c r="C234" s="11" t="s">
        <v>2321</v>
      </c>
      <c r="D234" s="9" t="s">
        <v>4042</v>
      </c>
      <c r="E234" s="77"/>
      <c r="J234" s="79"/>
      <c r="L234" s="86"/>
    </row>
    <row r="235" spans="1:12" ht="105">
      <c r="A235" s="8">
        <v>21084763</v>
      </c>
      <c r="B235" s="8">
        <v>6</v>
      </c>
      <c r="C235" s="11" t="s">
        <v>2322</v>
      </c>
      <c r="D235" s="8" t="s">
        <v>4056</v>
      </c>
      <c r="E235" s="8" t="s">
        <v>2323</v>
      </c>
      <c r="F235" s="8" t="s">
        <v>4212</v>
      </c>
    </row>
    <row r="236" spans="1:12" ht="60">
      <c r="A236" s="8">
        <v>21084763</v>
      </c>
      <c r="B236" s="8">
        <v>7</v>
      </c>
      <c r="C236" s="11" t="s">
        <v>2324</v>
      </c>
      <c r="D236" s="8" t="s">
        <v>4181</v>
      </c>
      <c r="E236" s="8" t="s">
        <v>2325</v>
      </c>
      <c r="F236" s="8" t="s">
        <v>4226</v>
      </c>
    </row>
    <row r="237" spans="1:12" s="9" customFormat="1" ht="75">
      <c r="A237" s="9">
        <v>21084763</v>
      </c>
      <c r="B237" s="9">
        <v>8</v>
      </c>
      <c r="C237" s="11" t="s">
        <v>2326</v>
      </c>
      <c r="D237" s="9" t="s">
        <v>4182</v>
      </c>
      <c r="E237" s="77"/>
      <c r="J237" s="79"/>
      <c r="L237" s="86"/>
    </row>
    <row r="238" spans="1:12" s="9" customFormat="1" ht="75">
      <c r="A238" s="9">
        <v>21084763</v>
      </c>
      <c r="B238" s="9">
        <v>9</v>
      </c>
      <c r="C238" s="11" t="s">
        <v>2327</v>
      </c>
      <c r="D238" s="9" t="s">
        <v>4097</v>
      </c>
      <c r="E238" s="77"/>
      <c r="J238" s="79"/>
      <c r="L238" s="86"/>
    </row>
    <row r="239" spans="1:12" s="9" customFormat="1" ht="30">
      <c r="A239" s="9">
        <v>21084763</v>
      </c>
      <c r="B239" s="9">
        <v>10</v>
      </c>
      <c r="C239" s="11" t="s">
        <v>2328</v>
      </c>
      <c r="D239" s="9" t="s">
        <v>4611</v>
      </c>
      <c r="E239" s="10" t="s">
        <v>2329</v>
      </c>
      <c r="F239" s="9" t="s">
        <v>4227</v>
      </c>
      <c r="G239" s="48" t="s">
        <v>2330</v>
      </c>
      <c r="H239" s="9" t="s">
        <v>4243</v>
      </c>
      <c r="J239" s="79"/>
      <c r="L239" s="86"/>
    </row>
    <row r="240" spans="1:12" s="9" customFormat="1" ht="60">
      <c r="A240" s="9">
        <v>21635359</v>
      </c>
      <c r="B240" s="9">
        <v>1</v>
      </c>
      <c r="C240" s="11" t="s">
        <v>2331</v>
      </c>
      <c r="D240" s="9" t="s">
        <v>4628</v>
      </c>
      <c r="E240" s="76"/>
      <c r="J240" s="79"/>
      <c r="L240" s="86"/>
    </row>
    <row r="241" spans="1:12" s="9" customFormat="1" ht="75">
      <c r="A241" s="9">
        <v>21635359</v>
      </c>
      <c r="B241" s="9">
        <v>2</v>
      </c>
      <c r="C241" s="11" t="s">
        <v>2332</v>
      </c>
      <c r="D241" s="9" t="s">
        <v>4746</v>
      </c>
      <c r="E241" s="77"/>
      <c r="J241" s="79"/>
      <c r="L241" s="86"/>
    </row>
    <row r="242" spans="1:12" s="9" customFormat="1" ht="120">
      <c r="A242" s="9">
        <v>21635359</v>
      </c>
      <c r="B242" s="9">
        <v>3</v>
      </c>
      <c r="C242" s="11" t="s">
        <v>2333</v>
      </c>
      <c r="D242" s="9" t="s">
        <v>4747</v>
      </c>
      <c r="E242" s="77"/>
      <c r="J242" s="79"/>
      <c r="L242" s="86"/>
    </row>
    <row r="243" spans="1:12" s="9" customFormat="1" ht="75">
      <c r="A243" s="9">
        <v>21635359</v>
      </c>
      <c r="B243" s="9">
        <v>4</v>
      </c>
      <c r="C243" s="11" t="s">
        <v>2334</v>
      </c>
      <c r="D243" s="9" t="s">
        <v>4030</v>
      </c>
      <c r="E243" s="77"/>
      <c r="J243" s="79"/>
      <c r="L243" s="86"/>
    </row>
    <row r="244" spans="1:12" s="9" customFormat="1" ht="45">
      <c r="A244" s="9">
        <v>21635359</v>
      </c>
      <c r="B244" s="9">
        <v>5</v>
      </c>
      <c r="C244" s="11" t="s">
        <v>2335</v>
      </c>
      <c r="D244" s="9" t="s">
        <v>4031</v>
      </c>
      <c r="E244" s="77"/>
      <c r="J244" s="79"/>
      <c r="L244" s="86"/>
    </row>
    <row r="245" spans="1:12" s="9" customFormat="1" ht="75">
      <c r="A245" s="9">
        <v>21635359</v>
      </c>
      <c r="B245" s="9">
        <v>6</v>
      </c>
      <c r="C245" s="11" t="s">
        <v>2336</v>
      </c>
      <c r="D245" s="9" t="s">
        <v>4582</v>
      </c>
      <c r="E245" s="77"/>
      <c r="J245" s="79"/>
      <c r="L245" s="86"/>
    </row>
    <row r="246" spans="1:12" s="9" customFormat="1" ht="135">
      <c r="A246" s="9">
        <v>21635359</v>
      </c>
      <c r="B246" s="9">
        <v>7</v>
      </c>
      <c r="C246" s="77" t="s">
        <v>2337</v>
      </c>
      <c r="D246" s="9" t="s">
        <v>4046</v>
      </c>
      <c r="E246" s="77"/>
      <c r="J246" s="79"/>
      <c r="L246" s="86"/>
    </row>
    <row r="247" spans="1:12" s="9" customFormat="1" ht="90">
      <c r="A247" s="9">
        <v>21635359</v>
      </c>
      <c r="B247" s="9">
        <v>8</v>
      </c>
      <c r="C247" s="11" t="s">
        <v>2338</v>
      </c>
      <c r="D247" s="9" t="s">
        <v>4046</v>
      </c>
      <c r="E247" s="76"/>
      <c r="J247" s="79"/>
      <c r="L247" s="86"/>
    </row>
    <row r="248" spans="1:12" s="9" customFormat="1" ht="75">
      <c r="A248" s="9">
        <v>21635359</v>
      </c>
      <c r="B248" s="9">
        <v>9</v>
      </c>
      <c r="C248" s="11" t="s">
        <v>2339</v>
      </c>
      <c r="D248" s="9" t="s">
        <v>4092</v>
      </c>
      <c r="E248" s="76"/>
      <c r="J248" s="79"/>
      <c r="L248" s="86"/>
    </row>
    <row r="249" spans="1:12" s="9" customFormat="1" ht="60">
      <c r="A249" s="9">
        <v>21635359</v>
      </c>
      <c r="B249" s="9">
        <v>10</v>
      </c>
      <c r="C249" s="11" t="s">
        <v>2340</v>
      </c>
      <c r="D249" s="9" t="s">
        <v>4628</v>
      </c>
      <c r="E249" s="77"/>
      <c r="J249" s="79"/>
      <c r="L249" s="86"/>
    </row>
    <row r="250" spans="1:12" ht="75">
      <c r="A250" s="8">
        <v>21635359</v>
      </c>
      <c r="B250" s="8">
        <v>11</v>
      </c>
      <c r="C250" s="11" t="s">
        <v>2341</v>
      </c>
      <c r="D250" s="8" t="s">
        <v>4748</v>
      </c>
      <c r="E250" s="8" t="s">
        <v>2342</v>
      </c>
      <c r="F250" s="8" t="s">
        <v>4228</v>
      </c>
    </row>
    <row r="251" spans="1:12" s="9" customFormat="1" ht="75">
      <c r="A251" s="9">
        <v>21960669</v>
      </c>
      <c r="B251" s="9">
        <v>1</v>
      </c>
      <c r="C251" s="11" t="s">
        <v>2343</v>
      </c>
      <c r="D251" s="9" t="s">
        <v>4097</v>
      </c>
      <c r="E251" s="77"/>
      <c r="J251" s="79"/>
      <c r="L251" s="86"/>
    </row>
    <row r="252" spans="1:12" s="9" customFormat="1" ht="75">
      <c r="A252" s="9">
        <v>21960669</v>
      </c>
      <c r="B252" s="9">
        <v>2</v>
      </c>
      <c r="C252" s="11" t="s">
        <v>2344</v>
      </c>
      <c r="D252" s="9" t="s">
        <v>4073</v>
      </c>
      <c r="E252" s="77"/>
      <c r="J252" s="79"/>
      <c r="L252" s="86"/>
    </row>
    <row r="253" spans="1:12" s="9" customFormat="1" ht="90">
      <c r="A253" s="9">
        <v>21960669</v>
      </c>
      <c r="B253" s="9">
        <v>3</v>
      </c>
      <c r="C253" s="11" t="s">
        <v>2345</v>
      </c>
      <c r="D253" s="9" t="s">
        <v>4340</v>
      </c>
      <c r="E253" s="77"/>
      <c r="J253" s="79"/>
      <c r="L253" s="86"/>
    </row>
    <row r="254" spans="1:12" s="9" customFormat="1" ht="150">
      <c r="A254" s="9">
        <v>21960669</v>
      </c>
      <c r="B254" s="9">
        <v>4</v>
      </c>
      <c r="C254" s="11" t="s">
        <v>2346</v>
      </c>
      <c r="D254" s="9" t="s">
        <v>4032</v>
      </c>
      <c r="E254" s="77"/>
      <c r="J254" s="79"/>
      <c r="L254" s="86"/>
    </row>
    <row r="255" spans="1:12" s="9" customFormat="1" ht="210">
      <c r="A255" s="9">
        <v>21960669</v>
      </c>
      <c r="B255" s="9">
        <v>5</v>
      </c>
      <c r="C255" s="11" t="s">
        <v>2347</v>
      </c>
      <c r="D255" s="9" t="s">
        <v>4097</v>
      </c>
      <c r="E255" s="77"/>
      <c r="J255" s="79"/>
      <c r="L255" s="86"/>
    </row>
    <row r="256" spans="1:12" s="9" customFormat="1">
      <c r="A256" s="9">
        <v>21960669</v>
      </c>
      <c r="B256" s="9">
        <v>6</v>
      </c>
      <c r="C256" s="11" t="s">
        <v>2348</v>
      </c>
      <c r="D256" s="9" t="s">
        <v>4621</v>
      </c>
      <c r="E256" s="77"/>
      <c r="J256" s="79"/>
      <c r="L256" s="86"/>
    </row>
    <row r="257" spans="1:12" s="9" customFormat="1" ht="90">
      <c r="A257" s="9">
        <v>21960669</v>
      </c>
      <c r="B257" s="9">
        <v>7</v>
      </c>
      <c r="C257" s="11" t="s">
        <v>2349</v>
      </c>
      <c r="D257" s="9" t="s">
        <v>4150</v>
      </c>
      <c r="E257" s="77"/>
      <c r="J257" s="79"/>
      <c r="L257" s="86"/>
    </row>
    <row r="258" spans="1:12" s="9" customFormat="1" ht="75">
      <c r="A258" s="9">
        <v>22173280</v>
      </c>
      <c r="B258" s="9">
        <v>1</v>
      </c>
      <c r="C258" s="11" t="s">
        <v>2350</v>
      </c>
      <c r="D258" s="9" t="s">
        <v>4167</v>
      </c>
      <c r="E258" s="76"/>
      <c r="J258" s="79"/>
      <c r="L258" s="86"/>
    </row>
    <row r="259" spans="1:12" s="9" customFormat="1" ht="90">
      <c r="A259" s="9">
        <v>22173280</v>
      </c>
      <c r="B259" s="9">
        <v>2</v>
      </c>
      <c r="C259" s="11" t="s">
        <v>2351</v>
      </c>
      <c r="D259" s="9" t="s">
        <v>4332</v>
      </c>
      <c r="E259" s="77"/>
      <c r="J259" s="79"/>
      <c r="L259" s="86"/>
    </row>
    <row r="260" spans="1:12" s="9" customFormat="1" ht="75">
      <c r="A260" s="9">
        <v>22173280</v>
      </c>
      <c r="B260" s="9">
        <v>3</v>
      </c>
      <c r="C260" s="11" t="s">
        <v>2352</v>
      </c>
      <c r="D260" s="9" t="s">
        <v>4335</v>
      </c>
      <c r="E260" s="76"/>
      <c r="J260" s="79"/>
      <c r="L260" s="86"/>
    </row>
    <row r="261" spans="1:12" s="9" customFormat="1" ht="90">
      <c r="A261" s="9">
        <v>22173280</v>
      </c>
      <c r="B261" s="9">
        <v>4</v>
      </c>
      <c r="C261" s="11" t="s">
        <v>2353</v>
      </c>
      <c r="D261" s="9" t="s">
        <v>4032</v>
      </c>
      <c r="E261" s="77"/>
      <c r="J261" s="79"/>
      <c r="L261" s="86"/>
    </row>
    <row r="262" spans="1:12" s="9" customFormat="1" ht="30">
      <c r="A262" s="9">
        <v>22173280</v>
      </c>
      <c r="B262" s="9">
        <v>5</v>
      </c>
      <c r="C262" s="11" t="s">
        <v>2354</v>
      </c>
      <c r="D262" s="9" t="s">
        <v>4201</v>
      </c>
      <c r="E262" s="77"/>
      <c r="J262" s="79"/>
      <c r="L262" s="86"/>
    </row>
    <row r="263" spans="1:12" s="9" customFormat="1" ht="120">
      <c r="A263" s="9">
        <v>22173280</v>
      </c>
      <c r="B263" s="9">
        <v>6</v>
      </c>
      <c r="C263" s="11" t="s">
        <v>2355</v>
      </c>
      <c r="D263" s="9" t="s">
        <v>4443</v>
      </c>
      <c r="E263" s="76"/>
      <c r="J263" s="79"/>
      <c r="L263" s="86"/>
    </row>
    <row r="264" spans="1:12" s="9" customFormat="1" ht="195">
      <c r="A264" s="9">
        <v>22173280</v>
      </c>
      <c r="B264" s="9">
        <v>7</v>
      </c>
      <c r="C264" s="11" t="s">
        <v>2356</v>
      </c>
      <c r="D264" s="9" t="s">
        <v>4052</v>
      </c>
      <c r="E264" s="76"/>
      <c r="J264" s="79"/>
      <c r="L264" s="86"/>
    </row>
    <row r="265" spans="1:12" s="9" customFormat="1" ht="90">
      <c r="A265" s="9">
        <v>22173280</v>
      </c>
      <c r="B265" s="9">
        <v>8</v>
      </c>
      <c r="C265" s="11" t="s">
        <v>2357</v>
      </c>
      <c r="D265" s="9" t="s">
        <v>4038</v>
      </c>
      <c r="E265" s="77"/>
      <c r="J265" s="79"/>
      <c r="L265" s="86"/>
    </row>
    <row r="266" spans="1:12" s="9" customFormat="1" ht="60">
      <c r="A266" s="9">
        <v>22173280</v>
      </c>
      <c r="B266" s="9">
        <v>9</v>
      </c>
      <c r="C266" s="11" t="s">
        <v>2358</v>
      </c>
      <c r="D266" s="9" t="s">
        <v>4614</v>
      </c>
      <c r="E266" s="77"/>
      <c r="J266" s="79"/>
      <c r="L266" s="86"/>
    </row>
    <row r="267" spans="1:12" s="9" customFormat="1" ht="60">
      <c r="A267" s="9">
        <v>22173280</v>
      </c>
      <c r="B267" s="9">
        <v>10</v>
      </c>
      <c r="C267" s="11" t="s">
        <v>2359</v>
      </c>
      <c r="D267" s="9" t="s">
        <v>4263</v>
      </c>
      <c r="E267" s="76" t="s">
        <v>2360</v>
      </c>
      <c r="F267" s="9" t="s">
        <v>4229</v>
      </c>
      <c r="J267" s="79"/>
      <c r="L267" s="86"/>
    </row>
    <row r="268" spans="1:12" ht="60">
      <c r="A268" s="8">
        <v>22173280</v>
      </c>
      <c r="B268" s="8">
        <v>11</v>
      </c>
      <c r="C268" s="11" t="s">
        <v>2361</v>
      </c>
      <c r="D268" s="8" t="s">
        <v>4183</v>
      </c>
      <c r="E268" s="8" t="s">
        <v>2362</v>
      </c>
      <c r="F268" s="8" t="s">
        <v>4230</v>
      </c>
    </row>
    <row r="269" spans="1:12" s="9" customFormat="1" ht="105">
      <c r="A269" s="9">
        <v>22173280</v>
      </c>
      <c r="B269" s="9">
        <v>12</v>
      </c>
      <c r="C269" s="11" t="s">
        <v>2363</v>
      </c>
      <c r="D269" s="9" t="s">
        <v>4749</v>
      </c>
      <c r="E269" s="77"/>
      <c r="J269" s="79"/>
      <c r="L269" s="86"/>
    </row>
    <row r="270" spans="1:12" s="9" customFormat="1" ht="45">
      <c r="A270" s="9">
        <v>22173280</v>
      </c>
      <c r="B270" s="9">
        <v>13</v>
      </c>
      <c r="C270" s="11" t="s">
        <v>2364</v>
      </c>
      <c r="D270" s="9" t="s">
        <v>4184</v>
      </c>
      <c r="E270" s="77"/>
      <c r="J270" s="79"/>
      <c r="L270" s="86"/>
    </row>
    <row r="271" spans="1:12" ht="60">
      <c r="A271" s="8">
        <v>22676424</v>
      </c>
      <c r="B271" s="8">
        <v>1</v>
      </c>
      <c r="C271" s="11" t="s">
        <v>2365</v>
      </c>
      <c r="D271" s="8" t="s">
        <v>4190</v>
      </c>
      <c r="E271" s="115" t="s">
        <v>2366</v>
      </c>
      <c r="F271" s="8" t="s">
        <v>4720</v>
      </c>
    </row>
    <row r="272" spans="1:12" s="9" customFormat="1" ht="60">
      <c r="A272" s="9">
        <v>22676424</v>
      </c>
      <c r="B272" s="9">
        <v>2</v>
      </c>
      <c r="C272" s="11" t="s">
        <v>2367</v>
      </c>
      <c r="D272" s="9" t="s">
        <v>4058</v>
      </c>
      <c r="E272" s="77"/>
      <c r="J272" s="79"/>
      <c r="L272" s="86"/>
    </row>
    <row r="273" spans="1:12" s="9" customFormat="1" ht="60">
      <c r="A273" s="9">
        <v>22676424</v>
      </c>
      <c r="B273" s="9">
        <v>3</v>
      </c>
      <c r="C273" s="11" t="s">
        <v>2368</v>
      </c>
      <c r="D273" s="9" t="s">
        <v>4055</v>
      </c>
      <c r="E273" s="77"/>
      <c r="J273" s="79"/>
      <c r="L273" s="86"/>
    </row>
    <row r="274" spans="1:12" s="9" customFormat="1" ht="135">
      <c r="A274" s="9">
        <v>22676424</v>
      </c>
      <c r="B274" s="9">
        <v>4</v>
      </c>
      <c r="C274" s="11" t="s">
        <v>2369</v>
      </c>
      <c r="D274" s="9" t="s">
        <v>4750</v>
      </c>
      <c r="E274" s="77"/>
      <c r="J274" s="79"/>
      <c r="L274" s="86"/>
    </row>
    <row r="275" spans="1:12" s="9" customFormat="1" ht="90">
      <c r="A275" s="9">
        <v>22676424</v>
      </c>
      <c r="B275" s="9">
        <v>5</v>
      </c>
      <c r="C275" s="11" t="s">
        <v>2370</v>
      </c>
      <c r="D275" s="9">
        <v>11</v>
      </c>
      <c r="E275" s="76"/>
      <c r="J275" s="79"/>
      <c r="L275" s="86"/>
    </row>
    <row r="276" spans="1:12" s="9" customFormat="1" ht="75">
      <c r="A276" s="9">
        <v>22676424</v>
      </c>
      <c r="B276" s="9">
        <v>6</v>
      </c>
      <c r="C276" s="11" t="s">
        <v>2371</v>
      </c>
      <c r="D276" s="9" t="s">
        <v>4031</v>
      </c>
      <c r="E276" s="77"/>
      <c r="J276" s="79"/>
      <c r="L276" s="86"/>
    </row>
    <row r="277" spans="1:12" s="9" customFormat="1" ht="75">
      <c r="A277" s="9">
        <v>22676424</v>
      </c>
      <c r="B277" s="9">
        <v>7</v>
      </c>
      <c r="C277" s="11" t="s">
        <v>2372</v>
      </c>
      <c r="D277" s="9" t="s">
        <v>4642</v>
      </c>
      <c r="E277" s="77"/>
      <c r="J277" s="79"/>
      <c r="L277" s="86"/>
    </row>
    <row r="278" spans="1:12" s="9" customFormat="1" ht="135">
      <c r="A278" s="9">
        <v>22676424</v>
      </c>
      <c r="B278" s="9">
        <v>8</v>
      </c>
      <c r="C278" s="11" t="s">
        <v>2373</v>
      </c>
      <c r="D278" s="9" t="s">
        <v>4056</v>
      </c>
      <c r="E278" s="77"/>
      <c r="J278" s="79"/>
      <c r="L278" s="86"/>
    </row>
    <row r="279" spans="1:12" ht="60">
      <c r="A279" s="8">
        <v>22676424</v>
      </c>
      <c r="B279" s="8">
        <v>9</v>
      </c>
      <c r="C279" s="11" t="s">
        <v>2374</v>
      </c>
      <c r="D279" s="8" t="s">
        <v>4056</v>
      </c>
      <c r="E279" s="8" t="s">
        <v>2375</v>
      </c>
      <c r="F279" s="8" t="s">
        <v>4732</v>
      </c>
    </row>
    <row r="280" spans="1:12" ht="75">
      <c r="A280" s="8">
        <v>22676424</v>
      </c>
      <c r="B280" s="8">
        <v>10</v>
      </c>
      <c r="C280" s="11" t="s">
        <v>2376</v>
      </c>
      <c r="D280" s="8" t="s">
        <v>4056</v>
      </c>
      <c r="E280" s="8" t="s">
        <v>2377</v>
      </c>
      <c r="F280" s="8" t="s">
        <v>4218</v>
      </c>
    </row>
    <row r="281" spans="1:12" s="9" customFormat="1" ht="90">
      <c r="A281" s="9">
        <v>22676424</v>
      </c>
      <c r="B281" s="9">
        <v>11</v>
      </c>
      <c r="C281" s="11" t="s">
        <v>2378</v>
      </c>
      <c r="D281" s="9" t="s">
        <v>4185</v>
      </c>
      <c r="E281" s="77"/>
      <c r="J281" s="79"/>
      <c r="L281" s="86"/>
    </row>
    <row r="282" spans="1:12" s="9" customFormat="1" ht="120">
      <c r="A282" s="9">
        <v>2300170</v>
      </c>
      <c r="B282" s="9">
        <v>1</v>
      </c>
      <c r="C282" s="11" t="s">
        <v>2379</v>
      </c>
      <c r="D282" s="9" t="s">
        <v>4357</v>
      </c>
      <c r="E282" s="77"/>
      <c r="J282" s="79"/>
      <c r="L282" s="86"/>
    </row>
    <row r="283" spans="1:12" s="9" customFormat="1" ht="75">
      <c r="A283" s="9">
        <v>23001704</v>
      </c>
      <c r="B283" s="9">
        <v>2</v>
      </c>
      <c r="C283" s="11" t="s">
        <v>2380</v>
      </c>
      <c r="D283" s="9" t="s">
        <v>4186</v>
      </c>
      <c r="E283" s="77"/>
      <c r="J283" s="79"/>
      <c r="L283" s="86"/>
    </row>
    <row r="284" spans="1:12" s="9" customFormat="1" ht="105">
      <c r="A284" s="9">
        <v>23001704</v>
      </c>
      <c r="B284" s="9">
        <v>3</v>
      </c>
      <c r="C284" s="11" t="s">
        <v>2381</v>
      </c>
      <c r="D284" s="9" t="s">
        <v>4187</v>
      </c>
      <c r="E284" s="77"/>
      <c r="J284" s="79"/>
      <c r="L284" s="86"/>
    </row>
    <row r="285" spans="1:12" s="9" customFormat="1" ht="45">
      <c r="A285" s="9">
        <v>23001704</v>
      </c>
      <c r="B285" s="9">
        <v>4</v>
      </c>
      <c r="C285" s="11" t="s">
        <v>2382</v>
      </c>
      <c r="D285" s="9" t="s">
        <v>4188</v>
      </c>
      <c r="E285" s="77"/>
      <c r="J285" s="79"/>
      <c r="L285" s="86"/>
    </row>
    <row r="286" spans="1:12" s="9" customFormat="1" ht="75">
      <c r="A286" s="9">
        <v>23001704</v>
      </c>
      <c r="B286" s="9">
        <v>5</v>
      </c>
      <c r="C286" s="11" t="s">
        <v>2383</v>
      </c>
      <c r="D286" s="9" t="s">
        <v>4751</v>
      </c>
      <c r="E286" s="77"/>
      <c r="J286" s="79"/>
      <c r="L286" s="86"/>
    </row>
    <row r="287" spans="1:12" s="9" customFormat="1" ht="60">
      <c r="A287" s="9">
        <v>23001704</v>
      </c>
      <c r="B287" s="9">
        <v>6</v>
      </c>
      <c r="C287" s="11" t="s">
        <v>2384</v>
      </c>
      <c r="D287" s="9" t="s">
        <v>4030</v>
      </c>
      <c r="E287" s="77"/>
      <c r="J287" s="79"/>
      <c r="L287" s="86"/>
    </row>
    <row r="288" spans="1:12" s="9" customFormat="1" ht="135">
      <c r="A288" s="9">
        <v>23001704</v>
      </c>
      <c r="B288" s="9">
        <v>7</v>
      </c>
      <c r="C288" s="11" t="s">
        <v>2385</v>
      </c>
      <c r="D288" s="9" t="s">
        <v>4032</v>
      </c>
      <c r="E288" s="77"/>
      <c r="J288" s="79"/>
      <c r="L288" s="86"/>
    </row>
    <row r="289" spans="1:12" s="9" customFormat="1" ht="60">
      <c r="A289" s="9">
        <v>23001704</v>
      </c>
      <c r="B289" s="9">
        <v>8</v>
      </c>
      <c r="C289" s="11" t="s">
        <v>2386</v>
      </c>
      <c r="D289" s="9" t="s">
        <v>4443</v>
      </c>
      <c r="E289" s="76"/>
      <c r="J289" s="79"/>
      <c r="L289" s="86"/>
    </row>
    <row r="290" spans="1:12" s="9" customFormat="1" ht="180">
      <c r="A290" s="9">
        <v>23001704</v>
      </c>
      <c r="B290" s="9">
        <v>9</v>
      </c>
      <c r="C290" s="11" t="s">
        <v>2387</v>
      </c>
      <c r="D290" s="9">
        <v>11</v>
      </c>
      <c r="E290" s="77"/>
      <c r="J290" s="79"/>
      <c r="L290" s="86"/>
    </row>
    <row r="291" spans="1:12" s="9" customFormat="1" ht="105">
      <c r="A291" s="9">
        <v>23001704</v>
      </c>
      <c r="B291" s="9">
        <v>10</v>
      </c>
      <c r="C291" s="11" t="s">
        <v>2388</v>
      </c>
      <c r="D291" s="9" t="s">
        <v>4042</v>
      </c>
      <c r="E291" s="77"/>
      <c r="J291" s="79"/>
      <c r="L291" s="86"/>
    </row>
    <row r="292" spans="1:12" s="9" customFormat="1" ht="90">
      <c r="A292" s="9">
        <v>23001704</v>
      </c>
      <c r="B292" s="9">
        <v>11</v>
      </c>
      <c r="C292" s="11" t="s">
        <v>2389</v>
      </c>
      <c r="D292" s="9" t="s">
        <v>4038</v>
      </c>
      <c r="E292" s="76"/>
      <c r="J292" s="79"/>
      <c r="L292" s="86"/>
    </row>
    <row r="293" spans="1:12" s="9" customFormat="1" ht="30">
      <c r="A293" s="9">
        <v>23001704</v>
      </c>
      <c r="B293" s="9">
        <v>12</v>
      </c>
      <c r="C293" s="11" t="s">
        <v>2390</v>
      </c>
      <c r="D293" s="9" t="s">
        <v>4625</v>
      </c>
      <c r="E293" s="77"/>
      <c r="J293" s="79"/>
      <c r="L293" s="86"/>
    </row>
    <row r="294" spans="1:12" ht="60">
      <c r="A294" s="8">
        <v>23001704</v>
      </c>
      <c r="B294" s="8">
        <v>13</v>
      </c>
      <c r="C294" s="11" t="s">
        <v>2391</v>
      </c>
      <c r="D294" s="8" t="s">
        <v>4189</v>
      </c>
      <c r="E294" s="8" t="s">
        <v>2392</v>
      </c>
      <c r="F294" s="8" t="s">
        <v>4231</v>
      </c>
    </row>
    <row r="295" spans="1:12" s="9" customFormat="1">
      <c r="A295" s="9">
        <v>23001704</v>
      </c>
      <c r="B295" s="9">
        <v>14</v>
      </c>
      <c r="C295" s="11" t="s">
        <v>2393</v>
      </c>
      <c r="D295" s="9" t="s">
        <v>4168</v>
      </c>
      <c r="E295" s="77"/>
      <c r="J295" s="79"/>
      <c r="L295" s="86"/>
    </row>
    <row r="296" spans="1:12" s="9" customFormat="1" ht="75">
      <c r="A296" s="9">
        <v>23196640</v>
      </c>
      <c r="B296" s="9">
        <v>1</v>
      </c>
      <c r="C296" s="11" t="s">
        <v>2394</v>
      </c>
      <c r="D296" s="9" t="s">
        <v>4167</v>
      </c>
      <c r="E296" s="77"/>
      <c r="J296" s="79"/>
      <c r="L296" s="86"/>
    </row>
    <row r="297" spans="1:12" s="9" customFormat="1" ht="105">
      <c r="A297" s="9">
        <v>23196640</v>
      </c>
      <c r="B297" s="9">
        <v>2</v>
      </c>
      <c r="C297" s="11" t="s">
        <v>2395</v>
      </c>
      <c r="D297" s="9" t="s">
        <v>4332</v>
      </c>
      <c r="E297" s="77"/>
      <c r="J297" s="79"/>
      <c r="L297" s="86"/>
    </row>
    <row r="298" spans="1:12" s="9" customFormat="1" ht="165">
      <c r="A298" s="9">
        <v>23196640</v>
      </c>
      <c r="B298" s="9">
        <v>3</v>
      </c>
      <c r="C298" s="11" t="s">
        <v>2396</v>
      </c>
      <c r="D298" s="9" t="s">
        <v>4032</v>
      </c>
      <c r="E298" s="77"/>
      <c r="J298" s="79"/>
      <c r="L298" s="86"/>
    </row>
    <row r="299" spans="1:12" s="9" customFormat="1" ht="30">
      <c r="A299" s="9">
        <v>23196640</v>
      </c>
      <c r="B299" s="9">
        <v>4</v>
      </c>
      <c r="C299" s="11" t="s">
        <v>2397</v>
      </c>
      <c r="D299" s="9" t="s">
        <v>4598</v>
      </c>
      <c r="E299" s="77"/>
      <c r="J299" s="79"/>
      <c r="L299" s="86"/>
    </row>
    <row r="300" spans="1:12" s="9" customFormat="1" ht="60">
      <c r="A300" s="9">
        <v>23196640</v>
      </c>
      <c r="B300" s="9">
        <v>5</v>
      </c>
      <c r="C300" s="11" t="s">
        <v>2398</v>
      </c>
      <c r="D300" s="9" t="s">
        <v>4034</v>
      </c>
      <c r="E300" s="77"/>
      <c r="J300" s="79"/>
      <c r="L300" s="86"/>
    </row>
    <row r="301" spans="1:12" s="9" customFormat="1" ht="90">
      <c r="A301" s="9">
        <v>23196640</v>
      </c>
      <c r="B301" s="9">
        <v>6</v>
      </c>
      <c r="C301" s="11" t="s">
        <v>2399</v>
      </c>
      <c r="D301" s="9" t="s">
        <v>4052</v>
      </c>
      <c r="E301" s="77"/>
      <c r="J301" s="79"/>
      <c r="L301" s="86"/>
    </row>
    <row r="302" spans="1:12" s="9" customFormat="1" ht="60">
      <c r="A302" s="9">
        <v>23196640</v>
      </c>
      <c r="B302" s="9">
        <v>7</v>
      </c>
      <c r="C302" s="11" t="s">
        <v>2400</v>
      </c>
      <c r="D302" s="9" t="s">
        <v>4034</v>
      </c>
      <c r="E302" s="77"/>
      <c r="J302" s="79"/>
      <c r="L302" s="86"/>
    </row>
    <row r="303" spans="1:12" s="9" customFormat="1" ht="90">
      <c r="A303" s="9">
        <v>23196640</v>
      </c>
      <c r="B303" s="9">
        <v>8</v>
      </c>
      <c r="C303" s="11" t="s">
        <v>2401</v>
      </c>
      <c r="D303" s="9" t="s">
        <v>4056</v>
      </c>
      <c r="E303" s="77"/>
      <c r="J303" s="79"/>
      <c r="L303" s="86"/>
    </row>
    <row r="304" spans="1:12" s="9" customFormat="1" ht="105">
      <c r="A304" s="9">
        <v>23196640</v>
      </c>
      <c r="B304" s="9">
        <v>9</v>
      </c>
      <c r="C304" s="11" t="s">
        <v>2402</v>
      </c>
      <c r="D304" s="9" t="s">
        <v>4038</v>
      </c>
      <c r="E304" s="76"/>
      <c r="J304" s="79"/>
      <c r="L304" s="86"/>
    </row>
    <row r="305" spans="1:12" s="9" customFormat="1" ht="45">
      <c r="A305" s="9">
        <v>23196640</v>
      </c>
      <c r="B305" s="9">
        <v>10</v>
      </c>
      <c r="C305" s="11" t="s">
        <v>2403</v>
      </c>
      <c r="D305" s="9" t="s">
        <v>4092</v>
      </c>
      <c r="E305" s="77"/>
      <c r="J305" s="79"/>
      <c r="L305" s="86"/>
    </row>
    <row r="306" spans="1:12" s="9" customFormat="1" ht="45">
      <c r="A306" s="9">
        <v>23196640</v>
      </c>
      <c r="B306" s="9">
        <v>11</v>
      </c>
      <c r="C306" s="11" t="s">
        <v>2404</v>
      </c>
      <c r="D306" s="9" t="s">
        <v>4348</v>
      </c>
      <c r="E306" s="77"/>
      <c r="J306" s="79"/>
      <c r="L306" s="86"/>
    </row>
    <row r="307" spans="1:12" s="9" customFormat="1" ht="105">
      <c r="A307" s="9">
        <v>23196640</v>
      </c>
      <c r="B307" s="9">
        <v>12</v>
      </c>
      <c r="C307" s="11" t="s">
        <v>2405</v>
      </c>
      <c r="D307" s="9" t="s">
        <v>4167</v>
      </c>
      <c r="E307" s="77"/>
      <c r="J307" s="79"/>
      <c r="L307" s="86"/>
    </row>
    <row r="308" spans="1:12" s="9" customFormat="1" ht="60">
      <c r="A308" s="9">
        <v>23196640</v>
      </c>
      <c r="B308" s="9">
        <v>13</v>
      </c>
      <c r="C308" s="11" t="s">
        <v>2406</v>
      </c>
      <c r="D308" s="9" t="s">
        <v>4190</v>
      </c>
      <c r="E308" s="77"/>
      <c r="J308" s="79"/>
      <c r="L308" s="86"/>
    </row>
    <row r="309" spans="1:12" s="9" customFormat="1" ht="75">
      <c r="A309" s="9">
        <v>23426978</v>
      </c>
      <c r="B309" s="9">
        <v>1</v>
      </c>
      <c r="C309" s="11" t="s">
        <v>2407</v>
      </c>
      <c r="D309" s="9" t="s">
        <v>4167</v>
      </c>
      <c r="E309" s="77"/>
      <c r="J309" s="79"/>
      <c r="L309" s="86"/>
    </row>
    <row r="310" spans="1:12" ht="90">
      <c r="A310" s="8">
        <v>23426978</v>
      </c>
      <c r="B310" s="8">
        <v>2</v>
      </c>
      <c r="C310" s="11" t="s">
        <v>2408</v>
      </c>
      <c r="D310" s="8" t="s">
        <v>4085</v>
      </c>
      <c r="E310" s="8" t="s">
        <v>2409</v>
      </c>
      <c r="F310" s="8" t="s">
        <v>4232</v>
      </c>
    </row>
    <row r="311" spans="1:12" s="9" customFormat="1" ht="105">
      <c r="A311" s="9">
        <v>23426978</v>
      </c>
      <c r="B311" s="9">
        <v>3</v>
      </c>
      <c r="C311" s="11" t="s">
        <v>2410</v>
      </c>
      <c r="D311" s="9" t="s">
        <v>4191</v>
      </c>
      <c r="E311" s="77"/>
      <c r="J311" s="79"/>
      <c r="L311" s="86"/>
    </row>
    <row r="312" spans="1:12" s="9" customFormat="1" ht="165">
      <c r="A312" s="9">
        <v>23426978</v>
      </c>
      <c r="B312" s="9">
        <v>4</v>
      </c>
      <c r="C312" s="11" t="s">
        <v>2411</v>
      </c>
      <c r="D312" s="9" t="s">
        <v>4263</v>
      </c>
      <c r="E312" s="77"/>
      <c r="J312" s="79"/>
      <c r="L312" s="86"/>
    </row>
    <row r="313" spans="1:12" s="9" customFormat="1" ht="45">
      <c r="A313" s="9">
        <v>23426978</v>
      </c>
      <c r="B313" s="9">
        <v>5</v>
      </c>
      <c r="C313" s="11" t="s">
        <v>2412</v>
      </c>
      <c r="D313" s="9" t="s">
        <v>4376</v>
      </c>
      <c r="E313" s="77"/>
      <c r="J313" s="79"/>
      <c r="L313" s="86"/>
    </row>
    <row r="314" spans="1:12" s="9" customFormat="1" ht="195">
      <c r="A314" s="9">
        <v>23426978</v>
      </c>
      <c r="B314" s="9">
        <v>6</v>
      </c>
      <c r="C314" s="11" t="s">
        <v>2413</v>
      </c>
      <c r="D314" s="9" t="s">
        <v>4076</v>
      </c>
      <c r="E314" s="77"/>
      <c r="J314" s="79"/>
      <c r="L314" s="86"/>
    </row>
    <row r="315" spans="1:12" ht="45">
      <c r="A315" s="8">
        <v>23426978</v>
      </c>
      <c r="B315" s="8">
        <v>7</v>
      </c>
      <c r="C315" s="11" t="s">
        <v>2414</v>
      </c>
      <c r="D315" s="8" t="s">
        <v>4088</v>
      </c>
      <c r="E315" s="77" t="s">
        <v>2415</v>
      </c>
      <c r="F315" s="8" t="s">
        <v>4233</v>
      </c>
    </row>
    <row r="316" spans="1:12" s="9" customFormat="1" ht="105">
      <c r="A316" s="9">
        <v>23441978</v>
      </c>
      <c r="B316" s="9">
        <v>1</v>
      </c>
      <c r="C316" s="11" t="s">
        <v>2416</v>
      </c>
      <c r="D316" s="9" t="s">
        <v>4167</v>
      </c>
      <c r="E316" s="76"/>
      <c r="J316" s="79"/>
      <c r="L316" s="86"/>
    </row>
    <row r="317" spans="1:12" ht="45">
      <c r="A317" s="8">
        <v>23441978</v>
      </c>
      <c r="B317" s="8">
        <v>2</v>
      </c>
      <c r="C317" s="11" t="s">
        <v>2417</v>
      </c>
      <c r="D317" s="8" t="s">
        <v>4192</v>
      </c>
      <c r="E317" s="8" t="s">
        <v>2418</v>
      </c>
      <c r="F317" s="8" t="s">
        <v>4234</v>
      </c>
    </row>
    <row r="318" spans="1:12" s="9" customFormat="1" ht="45">
      <c r="A318" s="9">
        <v>23441978</v>
      </c>
      <c r="B318" s="9">
        <v>3</v>
      </c>
      <c r="C318" s="11" t="s">
        <v>2419</v>
      </c>
      <c r="D318" s="9" t="s">
        <v>4193</v>
      </c>
      <c r="E318" s="77"/>
      <c r="J318" s="79"/>
      <c r="L318" s="86"/>
    </row>
    <row r="319" spans="1:12" ht="45">
      <c r="A319" s="8">
        <v>23441978</v>
      </c>
      <c r="B319" s="8">
        <v>4</v>
      </c>
      <c r="C319" s="11" t="s">
        <v>2420</v>
      </c>
      <c r="D319" s="8" t="s">
        <v>4065</v>
      </c>
      <c r="E319" s="8" t="s">
        <v>2421</v>
      </c>
      <c r="F319" s="8" t="s">
        <v>4235</v>
      </c>
    </row>
    <row r="320" spans="1:12" s="9" customFormat="1" ht="45">
      <c r="A320" s="9">
        <v>23441978</v>
      </c>
      <c r="B320" s="9">
        <v>5</v>
      </c>
      <c r="C320" s="11" t="s">
        <v>2422</v>
      </c>
      <c r="D320" s="9" t="s">
        <v>4055</v>
      </c>
      <c r="E320" s="77"/>
      <c r="J320" s="79"/>
      <c r="L320" s="86"/>
    </row>
    <row r="321" spans="1:12" s="9" customFormat="1" ht="90">
      <c r="A321" s="9">
        <v>23441978</v>
      </c>
      <c r="B321" s="9">
        <v>6</v>
      </c>
      <c r="C321" s="11" t="s">
        <v>2423</v>
      </c>
      <c r="D321" s="9" t="s">
        <v>4340</v>
      </c>
      <c r="E321" s="77"/>
      <c r="J321" s="79"/>
      <c r="L321" s="86"/>
    </row>
    <row r="322" spans="1:12" s="9" customFormat="1" ht="60">
      <c r="A322" s="9">
        <v>23441978</v>
      </c>
      <c r="B322" s="9">
        <v>7</v>
      </c>
      <c r="C322" s="11" t="s">
        <v>2424</v>
      </c>
      <c r="D322" s="9" t="s">
        <v>4335</v>
      </c>
      <c r="E322" s="76"/>
      <c r="J322" s="79"/>
      <c r="L322" s="86"/>
    </row>
    <row r="323" spans="1:12" s="9" customFormat="1" ht="210">
      <c r="A323" s="9">
        <v>23441978</v>
      </c>
      <c r="B323" s="9">
        <v>8</v>
      </c>
      <c r="C323" s="11" t="s">
        <v>2425</v>
      </c>
      <c r="D323" s="9" t="s">
        <v>4032</v>
      </c>
      <c r="E323" s="77"/>
      <c r="J323" s="79"/>
      <c r="L323" s="86"/>
    </row>
    <row r="324" spans="1:12" s="9" customFormat="1" ht="90">
      <c r="A324" s="9">
        <v>23441978</v>
      </c>
      <c r="B324" s="9">
        <v>9</v>
      </c>
      <c r="C324" s="11" t="s">
        <v>2426</v>
      </c>
      <c r="D324" s="9" t="s">
        <v>4031</v>
      </c>
      <c r="E324" s="77"/>
      <c r="J324" s="79"/>
      <c r="L324" s="86"/>
    </row>
    <row r="325" spans="1:12" s="9" customFormat="1" ht="30">
      <c r="A325" s="9">
        <v>23441978</v>
      </c>
      <c r="B325" s="9">
        <v>10</v>
      </c>
      <c r="C325" s="11" t="s">
        <v>2427</v>
      </c>
      <c r="D325" s="9" t="s">
        <v>4030</v>
      </c>
      <c r="E325" s="77"/>
      <c r="J325" s="79"/>
      <c r="L325" s="86"/>
    </row>
    <row r="326" spans="1:12" s="9" customFormat="1" ht="150">
      <c r="A326" s="9">
        <v>23441978</v>
      </c>
      <c r="B326" s="9">
        <v>11</v>
      </c>
      <c r="C326" s="11" t="s">
        <v>2428</v>
      </c>
      <c r="D326" s="9" t="s">
        <v>4056</v>
      </c>
      <c r="E326" s="77"/>
      <c r="J326" s="79"/>
      <c r="L326" s="86"/>
    </row>
    <row r="327" spans="1:12" ht="90">
      <c r="A327" s="8">
        <v>23441978</v>
      </c>
      <c r="B327" s="8">
        <v>12</v>
      </c>
      <c r="C327" s="11" t="s">
        <v>2429</v>
      </c>
      <c r="D327" s="8" t="s">
        <v>4056</v>
      </c>
      <c r="E327" s="8" t="s">
        <v>2430</v>
      </c>
      <c r="F327" s="8" t="s">
        <v>4217</v>
      </c>
    </row>
    <row r="328" spans="1:12" s="9" customFormat="1" ht="60">
      <c r="A328" s="9">
        <v>23441978</v>
      </c>
      <c r="B328" s="9">
        <v>13</v>
      </c>
      <c r="C328" s="11" t="s">
        <v>2431</v>
      </c>
      <c r="D328" s="9" t="s">
        <v>4097</v>
      </c>
      <c r="E328" s="77"/>
      <c r="J328" s="79"/>
      <c r="L328" s="86"/>
    </row>
    <row r="329" spans="1:12" s="9" customFormat="1" ht="45">
      <c r="A329" s="9">
        <v>23441978</v>
      </c>
      <c r="B329" s="9">
        <v>14</v>
      </c>
      <c r="C329" s="11" t="s">
        <v>2432</v>
      </c>
      <c r="D329" s="9" t="s">
        <v>4622</v>
      </c>
      <c r="E329" s="77"/>
      <c r="J329" s="79"/>
      <c r="L329" s="86"/>
    </row>
    <row r="330" spans="1:12" ht="60">
      <c r="A330" s="8">
        <v>23441978</v>
      </c>
      <c r="B330" s="8">
        <v>15</v>
      </c>
      <c r="C330" s="11" t="s">
        <v>2433</v>
      </c>
      <c r="D330" s="8" t="s">
        <v>4194</v>
      </c>
      <c r="E330" s="8" t="s">
        <v>2434</v>
      </c>
      <c r="F330" s="8" t="s">
        <v>4236</v>
      </c>
    </row>
    <row r="331" spans="1:12" s="9" customFormat="1" ht="45">
      <c r="A331" s="9">
        <v>23441978</v>
      </c>
      <c r="B331" s="9">
        <v>16</v>
      </c>
      <c r="C331" s="11" t="s">
        <v>2435</v>
      </c>
      <c r="D331" s="9" t="s">
        <v>4073</v>
      </c>
      <c r="E331" s="10" t="s">
        <v>2436</v>
      </c>
      <c r="F331" s="9" t="s">
        <v>4109</v>
      </c>
      <c r="G331" s="48" t="s">
        <v>2437</v>
      </c>
      <c r="H331" s="9" t="s">
        <v>4242</v>
      </c>
      <c r="J331" s="79"/>
      <c r="L331" s="86"/>
    </row>
    <row r="332" spans="1:12" s="9" customFormat="1" ht="45">
      <c r="A332" s="9">
        <v>6191137</v>
      </c>
      <c r="B332" s="9">
        <v>1</v>
      </c>
      <c r="C332" s="11" t="s">
        <v>2438</v>
      </c>
      <c r="D332" s="9" t="s">
        <v>4357</v>
      </c>
      <c r="E332" s="77"/>
      <c r="J332" s="79"/>
      <c r="L332" s="86"/>
    </row>
    <row r="333" spans="1:12" s="9" customFormat="1" ht="90">
      <c r="A333" s="9">
        <v>6191137</v>
      </c>
      <c r="B333" s="9">
        <v>2</v>
      </c>
      <c r="C333" s="11" t="s">
        <v>2439</v>
      </c>
      <c r="D333" s="9" t="s">
        <v>4031</v>
      </c>
      <c r="E333" s="77"/>
      <c r="J333" s="79"/>
      <c r="L333" s="86"/>
    </row>
    <row r="334" spans="1:12" s="9" customFormat="1" ht="150">
      <c r="A334" s="9">
        <v>6191137</v>
      </c>
      <c r="B334" s="9">
        <v>3</v>
      </c>
      <c r="C334" s="11" t="s">
        <v>2440</v>
      </c>
      <c r="D334" s="9" t="s">
        <v>4032</v>
      </c>
      <c r="E334" s="77"/>
      <c r="J334" s="79"/>
      <c r="L334" s="86"/>
    </row>
    <row r="335" spans="1:12" s="9" customFormat="1" ht="90">
      <c r="A335" s="9">
        <v>6191137</v>
      </c>
      <c r="B335" s="9">
        <v>4</v>
      </c>
      <c r="C335" s="11" t="s">
        <v>2441</v>
      </c>
      <c r="D335" s="9" t="s">
        <v>4582</v>
      </c>
      <c r="E335" s="76"/>
      <c r="J335" s="79"/>
      <c r="L335" s="86"/>
    </row>
    <row r="336" spans="1:12" s="9" customFormat="1" ht="60">
      <c r="A336" s="9">
        <v>6191137</v>
      </c>
      <c r="B336" s="9">
        <v>5</v>
      </c>
      <c r="C336" s="11" t="s">
        <v>2442</v>
      </c>
      <c r="D336" s="9" t="s">
        <v>4195</v>
      </c>
      <c r="E336" s="77"/>
      <c r="J336" s="79"/>
      <c r="L336" s="86"/>
    </row>
    <row r="337" spans="1:12" s="9" customFormat="1" ht="75">
      <c r="A337" s="9">
        <v>6191137</v>
      </c>
      <c r="B337" s="9">
        <v>6</v>
      </c>
      <c r="C337" s="11" t="s">
        <v>2443</v>
      </c>
      <c r="D337" s="9" t="s">
        <v>4376</v>
      </c>
      <c r="E337" s="115" t="s">
        <v>2444</v>
      </c>
      <c r="F337" s="158" t="s">
        <v>4892</v>
      </c>
      <c r="J337" s="79"/>
      <c r="L337" s="86"/>
    </row>
    <row r="338" spans="1:12" s="9" customFormat="1" ht="135">
      <c r="A338" s="9">
        <v>6191137</v>
      </c>
      <c r="B338" s="9">
        <v>7</v>
      </c>
      <c r="C338" s="11" t="s">
        <v>2445</v>
      </c>
      <c r="D338" s="9" t="s">
        <v>4196</v>
      </c>
      <c r="E338" s="77"/>
      <c r="J338" s="79"/>
      <c r="L338" s="86"/>
    </row>
    <row r="339" spans="1:12" s="9" customFormat="1" ht="90">
      <c r="A339" s="9">
        <v>6191137</v>
      </c>
      <c r="B339" s="9">
        <v>8</v>
      </c>
      <c r="C339" s="11" t="s">
        <v>2446</v>
      </c>
      <c r="D339" s="9" t="s">
        <v>4097</v>
      </c>
      <c r="E339" s="77"/>
      <c r="J339" s="79"/>
      <c r="L339" s="86"/>
    </row>
    <row r="340" spans="1:12" s="9" customFormat="1" ht="45">
      <c r="A340" s="9">
        <v>6653057</v>
      </c>
      <c r="B340" s="9">
        <v>1</v>
      </c>
      <c r="C340" s="11" t="s">
        <v>2447</v>
      </c>
      <c r="D340" s="9" t="s">
        <v>4378</v>
      </c>
      <c r="E340" s="77"/>
      <c r="J340" s="79"/>
      <c r="L340" s="86"/>
    </row>
    <row r="341" spans="1:12" s="9" customFormat="1" ht="60">
      <c r="A341" s="9">
        <v>6653057</v>
      </c>
      <c r="B341" s="9">
        <v>2</v>
      </c>
      <c r="C341" s="11" t="s">
        <v>2448</v>
      </c>
      <c r="D341" s="9" t="s">
        <v>4332</v>
      </c>
      <c r="E341" s="77"/>
      <c r="J341" s="79"/>
      <c r="L341" s="86"/>
    </row>
    <row r="342" spans="1:12" s="9" customFormat="1" ht="60">
      <c r="A342" s="9">
        <v>6653057</v>
      </c>
      <c r="B342" s="9">
        <v>3</v>
      </c>
      <c r="C342" s="11" t="s">
        <v>2449</v>
      </c>
      <c r="D342" s="9" t="s">
        <v>4032</v>
      </c>
      <c r="E342" s="77"/>
      <c r="J342" s="79"/>
      <c r="L342" s="86"/>
    </row>
    <row r="343" spans="1:12" s="9" customFormat="1" ht="60">
      <c r="A343" s="9">
        <v>6653057</v>
      </c>
      <c r="B343" s="9">
        <v>4</v>
      </c>
      <c r="C343" s="11" t="s">
        <v>2450</v>
      </c>
      <c r="D343" s="9" t="s">
        <v>4031</v>
      </c>
      <c r="E343" s="77"/>
      <c r="J343" s="79"/>
      <c r="L343" s="86"/>
    </row>
    <row r="344" spans="1:12" s="9" customFormat="1" ht="60">
      <c r="A344" s="9">
        <v>6653057</v>
      </c>
      <c r="B344" s="9">
        <v>5</v>
      </c>
      <c r="C344" s="11" t="s">
        <v>2451</v>
      </c>
      <c r="D344" s="9" t="s">
        <v>4032</v>
      </c>
      <c r="E344" s="77"/>
      <c r="J344" s="79"/>
      <c r="L344" s="86"/>
    </row>
    <row r="345" spans="1:12" s="9" customFormat="1" ht="30">
      <c r="A345" s="9">
        <v>6653057</v>
      </c>
      <c r="B345" s="9">
        <v>6</v>
      </c>
      <c r="C345" s="11" t="s">
        <v>2452</v>
      </c>
      <c r="D345" s="9" t="s">
        <v>4030</v>
      </c>
      <c r="E345" s="77"/>
      <c r="J345" s="79"/>
      <c r="L345" s="86"/>
    </row>
    <row r="346" spans="1:12" s="9" customFormat="1" ht="120">
      <c r="A346" s="9">
        <v>6653057</v>
      </c>
      <c r="B346" s="9">
        <v>7</v>
      </c>
      <c r="C346" s="11" t="s">
        <v>2453</v>
      </c>
      <c r="D346" s="9" t="s">
        <v>4032</v>
      </c>
      <c r="E346" s="77"/>
      <c r="J346" s="79"/>
      <c r="L346" s="86"/>
    </row>
    <row r="347" spans="1:12" s="9" customFormat="1" ht="75">
      <c r="A347" s="9">
        <v>6653057</v>
      </c>
      <c r="B347" s="9">
        <v>8</v>
      </c>
      <c r="C347" s="11" t="s">
        <v>2454</v>
      </c>
      <c r="D347" s="9" t="s">
        <v>4602</v>
      </c>
      <c r="E347" s="77"/>
      <c r="J347" s="79"/>
      <c r="L347" s="86"/>
    </row>
    <row r="348" spans="1:12" s="9" customFormat="1" ht="60">
      <c r="A348" s="9">
        <v>6653057</v>
      </c>
      <c r="B348" s="9">
        <v>9</v>
      </c>
      <c r="C348" s="11" t="s">
        <v>2455</v>
      </c>
      <c r="D348" s="9" t="s">
        <v>4056</v>
      </c>
      <c r="E348" s="77"/>
      <c r="J348" s="79"/>
      <c r="L348" s="86"/>
    </row>
    <row r="349" spans="1:12" s="9" customFormat="1" ht="45">
      <c r="A349" s="9">
        <v>6653057</v>
      </c>
      <c r="B349" s="9">
        <v>10</v>
      </c>
      <c r="C349" s="11" t="s">
        <v>2456</v>
      </c>
      <c r="D349" s="9" t="s">
        <v>4095</v>
      </c>
      <c r="E349" s="76"/>
      <c r="J349" s="79"/>
      <c r="L349" s="86"/>
    </row>
    <row r="350" spans="1:12" s="9" customFormat="1" ht="45">
      <c r="A350" s="9">
        <v>6653057</v>
      </c>
      <c r="B350" s="9">
        <v>11</v>
      </c>
      <c r="C350" s="11" t="s">
        <v>2457</v>
      </c>
      <c r="D350" s="9" t="s">
        <v>4095</v>
      </c>
      <c r="E350" s="77"/>
      <c r="J350" s="79"/>
      <c r="L350" s="86"/>
    </row>
    <row r="351" spans="1:12" ht="105">
      <c r="A351" s="8">
        <v>6653057</v>
      </c>
      <c r="B351" s="8">
        <v>12</v>
      </c>
      <c r="C351" s="11" t="s">
        <v>2458</v>
      </c>
      <c r="D351" s="8" t="s">
        <v>4045</v>
      </c>
      <c r="E351" s="8" t="s">
        <v>2459</v>
      </c>
      <c r="F351" s="8" t="s">
        <v>4668</v>
      </c>
    </row>
    <row r="352" spans="1:12" s="9" customFormat="1" ht="75">
      <c r="A352" s="9">
        <v>6653057</v>
      </c>
      <c r="B352" s="9">
        <v>13</v>
      </c>
      <c r="C352" s="11" t="s">
        <v>2460</v>
      </c>
      <c r="D352" s="9" t="s">
        <v>4179</v>
      </c>
      <c r="E352" s="77"/>
      <c r="J352" s="79"/>
      <c r="L352" s="86"/>
    </row>
    <row r="353" spans="1:12" s="9" customFormat="1" ht="60">
      <c r="A353" s="9">
        <v>6653057</v>
      </c>
      <c r="B353" s="9">
        <v>14</v>
      </c>
      <c r="C353" s="11" t="s">
        <v>2461</v>
      </c>
      <c r="D353" s="9" t="s">
        <v>4197</v>
      </c>
      <c r="E353" s="76" t="s">
        <v>2462</v>
      </c>
      <c r="F353" s="9" t="s">
        <v>4237</v>
      </c>
      <c r="J353" s="79"/>
      <c r="L353" s="86"/>
    </row>
    <row r="354" spans="1:12" s="9" customFormat="1" ht="60">
      <c r="A354" s="9">
        <v>7176462</v>
      </c>
      <c r="B354" s="9">
        <v>1</v>
      </c>
      <c r="C354" s="11" t="s">
        <v>2463</v>
      </c>
      <c r="D354" s="9" t="s">
        <v>4378</v>
      </c>
      <c r="E354" s="76"/>
      <c r="J354" s="79"/>
      <c r="L354" s="86"/>
    </row>
    <row r="355" spans="1:12" s="9" customFormat="1" ht="150">
      <c r="A355" s="9">
        <v>7176462</v>
      </c>
      <c r="B355" s="9">
        <v>2</v>
      </c>
      <c r="C355" s="11" t="s">
        <v>2464</v>
      </c>
      <c r="D355" s="9" t="s">
        <v>4602</v>
      </c>
      <c r="E355" s="76"/>
      <c r="J355" s="79"/>
      <c r="L355" s="86"/>
    </row>
    <row r="356" spans="1:12" ht="90">
      <c r="A356" s="8">
        <v>7176462</v>
      </c>
      <c r="B356" s="8">
        <v>3</v>
      </c>
      <c r="C356" s="11" t="s">
        <v>2465</v>
      </c>
      <c r="D356" s="8" t="s">
        <v>4357</v>
      </c>
      <c r="E356" s="8" t="s">
        <v>2466</v>
      </c>
      <c r="F356" s="8" t="s">
        <v>4133</v>
      </c>
    </row>
    <row r="357" spans="1:12" s="9" customFormat="1" ht="75">
      <c r="A357" s="9">
        <v>7176462</v>
      </c>
      <c r="B357" s="9">
        <v>4</v>
      </c>
      <c r="C357" s="11" t="s">
        <v>2467</v>
      </c>
      <c r="D357" s="9" t="s">
        <v>4092</v>
      </c>
      <c r="E357" s="76"/>
      <c r="J357" s="79"/>
      <c r="L357" s="86"/>
    </row>
    <row r="358" spans="1:12" ht="75">
      <c r="A358" s="8">
        <v>7176462</v>
      </c>
      <c r="B358" s="8">
        <v>5</v>
      </c>
      <c r="C358" s="11" t="s">
        <v>2468</v>
      </c>
      <c r="D358" s="8" t="s">
        <v>4534</v>
      </c>
      <c r="E358" s="8" t="s">
        <v>2469</v>
      </c>
      <c r="F358" s="8" t="s">
        <v>4238</v>
      </c>
    </row>
    <row r="359" spans="1:12" s="9" customFormat="1" ht="135">
      <c r="A359" s="9">
        <v>7176462</v>
      </c>
      <c r="B359" s="9">
        <v>6</v>
      </c>
      <c r="C359" s="11" t="s">
        <v>2470</v>
      </c>
      <c r="D359" s="9" t="s">
        <v>4614</v>
      </c>
      <c r="E359" s="76"/>
      <c r="J359" s="79"/>
      <c r="L359" s="86"/>
    </row>
    <row r="360" spans="1:12" s="9" customFormat="1" ht="180">
      <c r="A360" s="9">
        <v>7176462</v>
      </c>
      <c r="B360" s="9">
        <v>7</v>
      </c>
      <c r="C360" s="11" t="s">
        <v>2471</v>
      </c>
      <c r="D360" s="9" t="s">
        <v>4150</v>
      </c>
      <c r="E360" s="76"/>
      <c r="J360" s="79"/>
      <c r="L360" s="86"/>
    </row>
    <row r="361" spans="1:12" s="9" customFormat="1" ht="45">
      <c r="A361" s="9">
        <v>7617555</v>
      </c>
      <c r="B361" s="9">
        <v>1</v>
      </c>
      <c r="C361" s="11" t="s">
        <v>2472</v>
      </c>
      <c r="D361" s="9" t="s">
        <v>4378</v>
      </c>
      <c r="E361" s="76"/>
      <c r="J361" s="79"/>
      <c r="L361" s="86"/>
    </row>
    <row r="362" spans="1:12" s="9" customFormat="1" ht="105">
      <c r="A362" s="9">
        <v>7617555</v>
      </c>
      <c r="B362" s="9">
        <v>2</v>
      </c>
      <c r="C362" s="11" t="s">
        <v>2473</v>
      </c>
      <c r="D362" s="9" t="s">
        <v>4752</v>
      </c>
      <c r="E362" s="76"/>
      <c r="J362" s="79"/>
      <c r="L362" s="86"/>
    </row>
    <row r="363" spans="1:12" s="9" customFormat="1" ht="45">
      <c r="A363" s="9">
        <v>7617555</v>
      </c>
      <c r="B363" s="9">
        <v>3</v>
      </c>
      <c r="C363" s="11" t="s">
        <v>2474</v>
      </c>
      <c r="D363" s="9">
        <v>11</v>
      </c>
      <c r="E363" s="76"/>
      <c r="J363" s="79"/>
      <c r="L363" s="86"/>
    </row>
    <row r="364" spans="1:12" s="9" customFormat="1" ht="45">
      <c r="A364" s="9">
        <v>7617555</v>
      </c>
      <c r="B364" s="9">
        <v>4</v>
      </c>
      <c r="C364" s="11" t="s">
        <v>2475</v>
      </c>
      <c r="D364" s="9" t="s">
        <v>4031</v>
      </c>
      <c r="E364" s="76"/>
      <c r="J364" s="79"/>
      <c r="L364" s="86"/>
    </row>
    <row r="365" spans="1:12" s="9" customFormat="1" ht="60">
      <c r="A365" s="9">
        <v>7617555</v>
      </c>
      <c r="B365" s="9">
        <v>5</v>
      </c>
      <c r="C365" s="11" t="s">
        <v>2476</v>
      </c>
      <c r="D365" s="9" t="s">
        <v>4642</v>
      </c>
      <c r="E365" s="76"/>
      <c r="J365" s="79"/>
      <c r="L365" s="86"/>
    </row>
    <row r="366" spans="1:12" s="9" customFormat="1" ht="60">
      <c r="A366" s="9">
        <v>7617555</v>
      </c>
      <c r="B366" s="9">
        <v>6</v>
      </c>
      <c r="C366" s="11" t="s">
        <v>2477</v>
      </c>
      <c r="D366" s="9" t="s">
        <v>4378</v>
      </c>
      <c r="E366" s="76"/>
      <c r="J366" s="79"/>
      <c r="L366" s="86"/>
    </row>
    <row r="367" spans="1:12" s="9" customFormat="1" ht="90">
      <c r="A367" s="9">
        <v>7617555</v>
      </c>
      <c r="B367" s="9">
        <v>7</v>
      </c>
      <c r="C367" s="11" t="s">
        <v>2478</v>
      </c>
      <c r="D367" s="9" t="s">
        <v>4052</v>
      </c>
      <c r="E367" s="76"/>
      <c r="J367" s="79"/>
      <c r="L367" s="86"/>
    </row>
    <row r="368" spans="1:12" s="9" customFormat="1" ht="45">
      <c r="A368" s="9">
        <v>7617555</v>
      </c>
      <c r="B368" s="9">
        <v>8</v>
      </c>
      <c r="C368" s="11" t="s">
        <v>2479</v>
      </c>
      <c r="D368" s="9" t="s">
        <v>4046</v>
      </c>
      <c r="E368" s="76"/>
      <c r="J368" s="79"/>
      <c r="L368" s="86"/>
    </row>
    <row r="369" spans="1:12" s="9" customFormat="1" ht="30">
      <c r="A369" s="9">
        <v>7617555</v>
      </c>
      <c r="B369" s="9">
        <v>9</v>
      </c>
      <c r="C369" s="11" t="s">
        <v>2480</v>
      </c>
      <c r="D369" s="9" t="s">
        <v>4426</v>
      </c>
      <c r="E369" s="76"/>
      <c r="J369" s="79"/>
      <c r="L369" s="86"/>
    </row>
    <row r="370" spans="1:12" ht="45">
      <c r="A370" s="8">
        <v>7617555</v>
      </c>
      <c r="B370" s="8">
        <v>10</v>
      </c>
      <c r="C370" s="11" t="s">
        <v>2481</v>
      </c>
      <c r="D370" s="8" t="s">
        <v>4198</v>
      </c>
      <c r="E370" s="8" t="s">
        <v>2482</v>
      </c>
      <c r="F370" s="8" t="s">
        <v>4519</v>
      </c>
    </row>
    <row r="371" spans="1:12" s="9" customFormat="1" ht="45">
      <c r="A371" s="9">
        <v>7617555</v>
      </c>
      <c r="B371" s="9">
        <v>11</v>
      </c>
      <c r="C371" s="11" t="s">
        <v>2483</v>
      </c>
      <c r="D371" s="9" t="s">
        <v>4753</v>
      </c>
      <c r="E371" s="76"/>
      <c r="J371" s="79"/>
      <c r="L371" s="86"/>
    </row>
    <row r="372" spans="1:12" s="9" customFormat="1" ht="60">
      <c r="A372" s="9">
        <v>7617555</v>
      </c>
      <c r="B372" s="9">
        <v>12</v>
      </c>
      <c r="C372" s="11" t="s">
        <v>2484</v>
      </c>
      <c r="D372" s="9" t="s">
        <v>4378</v>
      </c>
      <c r="E372" s="76"/>
      <c r="J372" s="79"/>
      <c r="L372" s="86"/>
    </row>
    <row r="373" spans="1:12" s="9" customFormat="1" ht="45">
      <c r="A373" s="9">
        <v>8431970</v>
      </c>
      <c r="B373" s="9">
        <v>1</v>
      </c>
      <c r="C373" s="11" t="s">
        <v>2485</v>
      </c>
      <c r="D373" s="9" t="s">
        <v>4378</v>
      </c>
      <c r="E373" s="77"/>
      <c r="J373" s="79"/>
      <c r="L373" s="86"/>
    </row>
    <row r="374" spans="1:12" s="9" customFormat="1" ht="120">
      <c r="A374" s="9">
        <v>8431970</v>
      </c>
      <c r="B374" s="9">
        <v>2</v>
      </c>
      <c r="C374" s="11" t="s">
        <v>2486</v>
      </c>
      <c r="D374" s="9" t="s">
        <v>4199</v>
      </c>
      <c r="E374" s="77"/>
      <c r="J374" s="79"/>
      <c r="L374" s="86"/>
    </row>
    <row r="375" spans="1:12" s="9" customFormat="1" ht="105">
      <c r="A375" s="9">
        <v>8431970</v>
      </c>
      <c r="B375" s="9">
        <v>3</v>
      </c>
      <c r="C375" s="11" t="s">
        <v>2487</v>
      </c>
      <c r="D375" s="9" t="s">
        <v>4340</v>
      </c>
      <c r="E375" s="77"/>
      <c r="J375" s="79"/>
      <c r="L375" s="86"/>
    </row>
    <row r="376" spans="1:12" s="9" customFormat="1" ht="105">
      <c r="A376" s="9">
        <v>8431970</v>
      </c>
      <c r="B376" s="9">
        <v>4</v>
      </c>
      <c r="C376" s="11" t="s">
        <v>2488</v>
      </c>
      <c r="D376" s="9" t="s">
        <v>4032</v>
      </c>
      <c r="E376" s="77"/>
      <c r="J376" s="79"/>
      <c r="L376" s="86"/>
    </row>
    <row r="377" spans="1:12" s="9" customFormat="1" ht="60">
      <c r="A377" s="9">
        <v>8431970</v>
      </c>
      <c r="B377" s="9">
        <v>5</v>
      </c>
      <c r="C377" s="11" t="s">
        <v>2489</v>
      </c>
      <c r="D377" s="9" t="s">
        <v>4200</v>
      </c>
      <c r="E377" s="77"/>
      <c r="J377" s="79"/>
      <c r="L377" s="86"/>
    </row>
    <row r="378" spans="1:12" s="9" customFormat="1" ht="120">
      <c r="A378" s="9">
        <v>8431970</v>
      </c>
      <c r="B378" s="9">
        <v>6</v>
      </c>
      <c r="C378" s="11" t="s">
        <v>2490</v>
      </c>
      <c r="D378" s="9" t="s">
        <v>4263</v>
      </c>
      <c r="E378" s="76"/>
      <c r="J378" s="79"/>
      <c r="L378" s="86"/>
    </row>
    <row r="379" spans="1:12" s="9" customFormat="1" ht="90">
      <c r="A379" s="9">
        <v>8431970</v>
      </c>
      <c r="B379" s="9">
        <v>7</v>
      </c>
      <c r="C379" s="11" t="s">
        <v>2491</v>
      </c>
      <c r="D379" s="9" t="s">
        <v>4097</v>
      </c>
      <c r="E379" s="77"/>
      <c r="J379" s="79"/>
      <c r="L379" s="86"/>
    </row>
    <row r="380" spans="1:12" ht="90">
      <c r="A380" s="8">
        <v>8431970</v>
      </c>
      <c r="B380" s="8">
        <v>8</v>
      </c>
      <c r="C380" s="11" t="s">
        <v>2493</v>
      </c>
      <c r="D380" s="8" t="s">
        <v>4201</v>
      </c>
      <c r="E380" s="8" t="s">
        <v>2492</v>
      </c>
      <c r="F380" s="8" t="s">
        <v>4241</v>
      </c>
    </row>
    <row r="381" spans="1:12" s="9" customFormat="1" ht="195">
      <c r="A381" s="9">
        <v>8431970</v>
      </c>
      <c r="B381" s="9">
        <v>9</v>
      </c>
      <c r="C381" s="11" t="s">
        <v>2494</v>
      </c>
      <c r="D381" s="9" t="s">
        <v>4263</v>
      </c>
      <c r="E381" s="77"/>
      <c r="J381" s="79"/>
      <c r="L381" s="86"/>
    </row>
    <row r="382" spans="1:12" s="9" customFormat="1" ht="105">
      <c r="A382" s="9">
        <v>8431970</v>
      </c>
      <c r="B382" s="9">
        <v>10</v>
      </c>
      <c r="C382" s="11" t="s">
        <v>2495</v>
      </c>
      <c r="D382" s="9" t="s">
        <v>4038</v>
      </c>
      <c r="E382" s="77"/>
      <c r="J382" s="79"/>
      <c r="L382" s="86"/>
    </row>
    <row r="383" spans="1:12" s="9" customFormat="1" ht="75">
      <c r="A383" s="9">
        <v>8786250</v>
      </c>
      <c r="B383" s="9">
        <v>1</v>
      </c>
      <c r="C383" s="11" t="s">
        <v>2496</v>
      </c>
      <c r="D383" s="9" t="s">
        <v>4377</v>
      </c>
      <c r="E383" s="77"/>
      <c r="J383" s="79"/>
      <c r="L383" s="86"/>
    </row>
    <row r="384" spans="1:12" s="9" customFormat="1" ht="105">
      <c r="A384" s="9">
        <v>8786250</v>
      </c>
      <c r="B384" s="9">
        <v>2</v>
      </c>
      <c r="C384" s="11" t="s">
        <v>2497</v>
      </c>
      <c r="D384" s="9" t="s">
        <v>4202</v>
      </c>
      <c r="E384" s="77"/>
      <c r="J384" s="79"/>
      <c r="L384" s="86"/>
    </row>
    <row r="385" spans="1:12" s="9" customFormat="1" ht="90">
      <c r="A385" s="9">
        <v>8786250</v>
      </c>
      <c r="B385" s="9">
        <v>3</v>
      </c>
      <c r="C385" s="11" t="s">
        <v>2498</v>
      </c>
      <c r="D385" s="9" t="s">
        <v>4203</v>
      </c>
      <c r="E385" s="77"/>
      <c r="J385" s="79"/>
      <c r="L385" s="86"/>
    </row>
    <row r="386" spans="1:12" s="9" customFormat="1" ht="120">
      <c r="A386" s="9">
        <v>8786250</v>
      </c>
      <c r="B386" s="9">
        <v>4</v>
      </c>
      <c r="C386" s="11" t="s">
        <v>2499</v>
      </c>
      <c r="D386" s="9" t="s">
        <v>4754</v>
      </c>
      <c r="E386" s="77"/>
      <c r="J386" s="79"/>
      <c r="L386" s="86"/>
    </row>
    <row r="387" spans="1:12" s="9" customFormat="1" ht="150">
      <c r="A387" s="9">
        <v>8786250</v>
      </c>
      <c r="B387" s="9">
        <v>5</v>
      </c>
      <c r="C387" s="11" t="s">
        <v>2500</v>
      </c>
      <c r="D387" s="9" t="s">
        <v>4032</v>
      </c>
      <c r="E387" s="77"/>
      <c r="J387" s="79"/>
      <c r="L387" s="86"/>
    </row>
    <row r="388" spans="1:12" s="9" customFormat="1" ht="45">
      <c r="A388" s="9">
        <v>8786250</v>
      </c>
      <c r="B388" s="9">
        <v>6</v>
      </c>
      <c r="C388" s="11" t="s">
        <v>2501</v>
      </c>
      <c r="D388" s="9">
        <v>11</v>
      </c>
      <c r="E388" s="77"/>
      <c r="J388" s="79"/>
      <c r="L388" s="86"/>
    </row>
    <row r="389" spans="1:12" s="9" customFormat="1" ht="30">
      <c r="A389" s="9">
        <v>8786250</v>
      </c>
      <c r="B389" s="9">
        <v>7</v>
      </c>
      <c r="C389" s="11" t="s">
        <v>2502</v>
      </c>
      <c r="D389" s="9" t="s">
        <v>4030</v>
      </c>
      <c r="E389" s="77"/>
      <c r="J389" s="79"/>
      <c r="L389" s="86"/>
    </row>
    <row r="390" spans="1:12" s="9" customFormat="1" ht="60">
      <c r="A390" s="9">
        <v>8786250</v>
      </c>
      <c r="B390" s="9">
        <v>8</v>
      </c>
      <c r="C390" s="11" t="s">
        <v>2503</v>
      </c>
      <c r="D390" s="9">
        <v>11</v>
      </c>
      <c r="E390" s="77"/>
      <c r="J390" s="79"/>
      <c r="L390" s="86"/>
    </row>
    <row r="391" spans="1:12" s="9" customFormat="1" ht="60">
      <c r="A391" s="9">
        <v>8786250</v>
      </c>
      <c r="B391" s="9">
        <v>9</v>
      </c>
      <c r="C391" s="11" t="s">
        <v>2504</v>
      </c>
      <c r="D391" s="9" t="s">
        <v>4582</v>
      </c>
      <c r="E391" s="77"/>
      <c r="J391" s="79"/>
      <c r="L391" s="86"/>
    </row>
    <row r="392" spans="1:12" s="9" customFormat="1" ht="120">
      <c r="A392" s="9">
        <v>8786250</v>
      </c>
      <c r="B392" s="9">
        <v>10</v>
      </c>
      <c r="C392" s="11" t="s">
        <v>2505</v>
      </c>
      <c r="D392" s="9" t="s">
        <v>4097</v>
      </c>
      <c r="E392" s="77"/>
      <c r="J392" s="79"/>
      <c r="L392" s="86"/>
    </row>
    <row r="393" spans="1:12" ht="75">
      <c r="A393" s="8">
        <v>8786250</v>
      </c>
      <c r="B393" s="8">
        <v>11</v>
      </c>
      <c r="C393" s="11" t="s">
        <v>2506</v>
      </c>
      <c r="D393" s="8" t="s">
        <v>4263</v>
      </c>
      <c r="E393" s="8" t="s">
        <v>2507</v>
      </c>
      <c r="F393" s="8" t="s">
        <v>4732</v>
      </c>
    </row>
    <row r="394" spans="1:12" ht="60">
      <c r="A394" s="8">
        <v>8786250</v>
      </c>
      <c r="B394" s="8">
        <v>12</v>
      </c>
      <c r="C394" s="11" t="s">
        <v>2508</v>
      </c>
      <c r="D394" s="8" t="s">
        <v>4615</v>
      </c>
      <c r="E394" s="8" t="s">
        <v>2509</v>
      </c>
      <c r="F394" s="8" t="s">
        <v>4732</v>
      </c>
      <c r="G394" s="11"/>
    </row>
    <row r="395" spans="1:12" s="9" customFormat="1" ht="60">
      <c r="A395" s="9">
        <v>8786250</v>
      </c>
      <c r="B395" s="9">
        <v>13</v>
      </c>
      <c r="C395" s="11" t="s">
        <v>2510</v>
      </c>
      <c r="D395" s="9" t="s">
        <v>4204</v>
      </c>
      <c r="E395" s="77"/>
      <c r="J395" s="79"/>
      <c r="L395" s="86"/>
    </row>
    <row r="396" spans="1:12" s="9" customFormat="1" ht="60">
      <c r="A396" s="9">
        <v>9300934</v>
      </c>
      <c r="B396" s="9">
        <v>1</v>
      </c>
      <c r="C396" s="11" t="s">
        <v>2511</v>
      </c>
      <c r="D396" s="9" t="s">
        <v>4167</v>
      </c>
      <c r="E396" s="76"/>
      <c r="J396" s="79"/>
      <c r="L396" s="86"/>
    </row>
    <row r="397" spans="1:12" s="9" customFormat="1" ht="180">
      <c r="A397" s="9">
        <v>9300934</v>
      </c>
      <c r="B397" s="9">
        <v>2</v>
      </c>
      <c r="C397" s="11" t="s">
        <v>2512</v>
      </c>
      <c r="D397" s="9" t="s">
        <v>4752</v>
      </c>
      <c r="E397" s="77"/>
      <c r="J397" s="79"/>
      <c r="L397" s="86"/>
    </row>
    <row r="398" spans="1:12" s="9" customFormat="1" ht="90">
      <c r="A398" s="9">
        <v>9300934</v>
      </c>
      <c r="B398" s="9">
        <v>3</v>
      </c>
      <c r="C398" s="11" t="s">
        <v>2513</v>
      </c>
      <c r="D398" s="9">
        <v>11</v>
      </c>
      <c r="E398" s="77"/>
      <c r="J398" s="79"/>
      <c r="L398" s="86"/>
    </row>
    <row r="399" spans="1:12" s="9" customFormat="1" ht="90">
      <c r="A399" s="9">
        <v>9300934</v>
      </c>
      <c r="B399" s="9">
        <v>4</v>
      </c>
      <c r="C399" s="11" t="s">
        <v>2514</v>
      </c>
      <c r="D399" s="9" t="s">
        <v>4033</v>
      </c>
      <c r="E399" s="77"/>
      <c r="J399" s="79"/>
      <c r="L399" s="86"/>
    </row>
    <row r="400" spans="1:12" s="9" customFormat="1" ht="90">
      <c r="A400" s="9">
        <v>9300934</v>
      </c>
      <c r="B400" s="9">
        <v>5</v>
      </c>
      <c r="C400" s="11" t="s">
        <v>2515</v>
      </c>
      <c r="D400" s="9">
        <v>11</v>
      </c>
      <c r="E400" s="76"/>
      <c r="J400" s="79"/>
      <c r="L400" s="86"/>
    </row>
    <row r="401" spans="1:12" s="9" customFormat="1" ht="30">
      <c r="A401" s="9">
        <v>9300934</v>
      </c>
      <c r="B401" s="9">
        <v>6</v>
      </c>
      <c r="C401" s="11" t="s">
        <v>2516</v>
      </c>
      <c r="D401" s="9">
        <v>11</v>
      </c>
      <c r="E401" s="77"/>
      <c r="J401" s="79"/>
      <c r="L401" s="86"/>
    </row>
    <row r="402" spans="1:12" s="9" customFormat="1" ht="45">
      <c r="A402" s="9">
        <v>9300934</v>
      </c>
      <c r="B402" s="9">
        <v>7</v>
      </c>
      <c r="C402" s="11" t="s">
        <v>2517</v>
      </c>
      <c r="D402" s="9" t="s">
        <v>4335</v>
      </c>
      <c r="E402" s="77"/>
      <c r="J402" s="79"/>
      <c r="L402" s="86"/>
    </row>
    <row r="403" spans="1:12" s="9" customFormat="1" ht="90">
      <c r="A403" s="9">
        <v>9300934</v>
      </c>
      <c r="B403" s="9">
        <v>8</v>
      </c>
      <c r="C403" s="11" t="s">
        <v>2518</v>
      </c>
      <c r="D403" s="9" t="s">
        <v>4582</v>
      </c>
      <c r="E403" s="77"/>
      <c r="J403" s="79"/>
      <c r="L403" s="86"/>
    </row>
    <row r="404" spans="1:12" s="9" customFormat="1" ht="75">
      <c r="A404" s="9">
        <v>9300934</v>
      </c>
      <c r="B404" s="9">
        <v>9</v>
      </c>
      <c r="C404" s="11" t="s">
        <v>2519</v>
      </c>
      <c r="D404" s="9" t="s">
        <v>4052</v>
      </c>
      <c r="E404" s="76"/>
      <c r="J404" s="79"/>
      <c r="L404" s="86"/>
    </row>
    <row r="405" spans="1:12" s="9" customFormat="1" ht="150">
      <c r="A405" s="9">
        <v>9300934</v>
      </c>
      <c r="B405" s="9">
        <v>10</v>
      </c>
      <c r="C405" s="11" t="s">
        <v>2520</v>
      </c>
      <c r="D405" s="9" t="s">
        <v>4046</v>
      </c>
      <c r="E405" s="76"/>
      <c r="J405" s="79"/>
      <c r="L405" s="86"/>
    </row>
    <row r="406" spans="1:12" s="9" customFormat="1" ht="60">
      <c r="A406" s="9">
        <v>9300934</v>
      </c>
      <c r="B406" s="9">
        <v>11</v>
      </c>
      <c r="C406" s="11" t="s">
        <v>2521</v>
      </c>
      <c r="D406" s="9" t="s">
        <v>4179</v>
      </c>
      <c r="E406" s="76"/>
      <c r="J406" s="79"/>
      <c r="L406" s="86"/>
    </row>
    <row r="407" spans="1:12" s="9" customFormat="1" ht="45">
      <c r="A407" s="9">
        <v>9300934</v>
      </c>
      <c r="B407" s="9">
        <v>12</v>
      </c>
      <c r="C407" s="11" t="s">
        <v>2522</v>
      </c>
      <c r="D407" s="9" t="s">
        <v>4097</v>
      </c>
      <c r="E407" s="77"/>
      <c r="J407" s="79"/>
      <c r="L407" s="86"/>
    </row>
    <row r="408" spans="1:12" ht="90">
      <c r="A408" s="8">
        <v>9300934</v>
      </c>
      <c r="B408" s="8">
        <v>13</v>
      </c>
      <c r="C408" s="11" t="s">
        <v>2523</v>
      </c>
      <c r="D408" s="8" t="s">
        <v>4056</v>
      </c>
      <c r="E408" s="8" t="s">
        <v>2524</v>
      </c>
      <c r="F408" s="8" t="s">
        <v>4124</v>
      </c>
    </row>
    <row r="409" spans="1:12" ht="45">
      <c r="A409" s="8">
        <v>9300934</v>
      </c>
      <c r="B409" s="8">
        <v>14</v>
      </c>
      <c r="C409" s="11" t="s">
        <v>2525</v>
      </c>
      <c r="D409" s="8" t="s">
        <v>4167</v>
      </c>
      <c r="E409" s="8" t="s">
        <v>2526</v>
      </c>
      <c r="F409" s="8" t="s">
        <v>4239</v>
      </c>
    </row>
    <row r="410" spans="1:12" s="9" customFormat="1" ht="45">
      <c r="A410" s="9">
        <v>9300934</v>
      </c>
      <c r="B410" s="9">
        <v>15</v>
      </c>
      <c r="C410" s="11" t="s">
        <v>2527</v>
      </c>
      <c r="D410" s="9" t="s">
        <v>4534</v>
      </c>
      <c r="E410" s="77"/>
      <c r="J410" s="79"/>
      <c r="L410" s="86"/>
    </row>
    <row r="411" spans="1:12" ht="60">
      <c r="A411" s="8">
        <v>9300934</v>
      </c>
      <c r="B411" s="8">
        <v>16</v>
      </c>
      <c r="C411" s="11" t="s">
        <v>2528</v>
      </c>
      <c r="D411" s="8" t="s">
        <v>4205</v>
      </c>
      <c r="E411" s="8" t="s">
        <v>2529</v>
      </c>
      <c r="F411" s="8" t="s">
        <v>4109</v>
      </c>
    </row>
    <row r="412" spans="1:12" s="9" customFormat="1" ht="75">
      <c r="A412" s="9">
        <v>9585800</v>
      </c>
      <c r="B412" s="9">
        <v>1</v>
      </c>
      <c r="C412" s="11" t="s">
        <v>2530</v>
      </c>
      <c r="D412" s="9" t="s">
        <v>4378</v>
      </c>
      <c r="E412" s="77"/>
      <c r="J412" s="79"/>
      <c r="L412" s="86"/>
    </row>
    <row r="413" spans="1:12" s="9" customFormat="1" ht="60">
      <c r="A413" s="9">
        <v>9585800</v>
      </c>
      <c r="B413" s="9">
        <v>2</v>
      </c>
      <c r="C413" s="11" t="s">
        <v>2531</v>
      </c>
      <c r="D413" s="9" t="s">
        <v>4340</v>
      </c>
      <c r="E413" s="77"/>
      <c r="J413" s="79"/>
      <c r="L413" s="86"/>
    </row>
    <row r="414" spans="1:12" s="9" customFormat="1" ht="330">
      <c r="A414" s="9">
        <v>9585800</v>
      </c>
      <c r="B414" s="9">
        <v>3</v>
      </c>
      <c r="C414" s="11" t="s">
        <v>2532</v>
      </c>
      <c r="D414" s="9" t="s">
        <v>4032</v>
      </c>
      <c r="E414" s="77"/>
      <c r="J414" s="79"/>
      <c r="L414" s="86"/>
    </row>
    <row r="415" spans="1:12" s="9" customFormat="1" ht="105">
      <c r="A415" s="9">
        <v>9585800</v>
      </c>
      <c r="B415" s="9">
        <v>4</v>
      </c>
      <c r="C415" s="11" t="s">
        <v>2533</v>
      </c>
      <c r="D415" s="9" t="s">
        <v>4263</v>
      </c>
      <c r="E415" s="77"/>
      <c r="J415" s="79"/>
      <c r="L415" s="86"/>
    </row>
    <row r="416" spans="1:12" s="9" customFormat="1" ht="60">
      <c r="A416" s="9">
        <v>9585800</v>
      </c>
      <c r="B416" s="9">
        <v>5</v>
      </c>
      <c r="C416" s="11" t="s">
        <v>2534</v>
      </c>
      <c r="D416" s="9" t="s">
        <v>4167</v>
      </c>
      <c r="E416" s="77"/>
      <c r="J416" s="79"/>
      <c r="L416" s="86"/>
    </row>
    <row r="417" spans="1:12" s="9" customFormat="1" ht="75">
      <c r="A417" s="9">
        <v>9585800</v>
      </c>
      <c r="B417" s="9">
        <v>6</v>
      </c>
      <c r="C417" s="11" t="s">
        <v>2535</v>
      </c>
      <c r="D417" s="9" t="s">
        <v>4263</v>
      </c>
      <c r="E417" s="77"/>
      <c r="J417" s="79"/>
      <c r="L417" s="86"/>
    </row>
    <row r="418" spans="1:12" s="9" customFormat="1" ht="45">
      <c r="A418" s="9">
        <v>9585800</v>
      </c>
      <c r="B418" s="9">
        <v>7</v>
      </c>
      <c r="C418" s="11" t="s">
        <v>2536</v>
      </c>
      <c r="D418" s="9" t="s">
        <v>4056</v>
      </c>
      <c r="E418" s="77"/>
      <c r="J418" s="79"/>
      <c r="L418" s="86"/>
    </row>
    <row r="419" spans="1:12" s="9" customFormat="1" ht="120">
      <c r="A419" s="9">
        <v>9585800</v>
      </c>
      <c r="B419" s="9">
        <v>8</v>
      </c>
      <c r="C419" s="11" t="s">
        <v>2537</v>
      </c>
      <c r="D419" s="9" t="s">
        <v>4036</v>
      </c>
      <c r="E419" s="77"/>
      <c r="J419" s="79"/>
      <c r="L419" s="86"/>
    </row>
    <row r="420" spans="1:12" s="9" customFormat="1" ht="60">
      <c r="A420" s="9">
        <v>9585800</v>
      </c>
      <c r="B420" s="9">
        <v>9</v>
      </c>
      <c r="C420" s="11" t="s">
        <v>2538</v>
      </c>
      <c r="D420" s="9" t="s">
        <v>4076</v>
      </c>
      <c r="E420" s="77"/>
      <c r="J420" s="79"/>
      <c r="L420" s="86"/>
    </row>
    <row r="421" spans="1:12" s="9" customFormat="1" ht="30">
      <c r="A421" s="9">
        <v>9585800</v>
      </c>
      <c r="B421" s="9">
        <v>10</v>
      </c>
      <c r="C421" s="11" t="s">
        <v>2539</v>
      </c>
      <c r="D421" s="9" t="s">
        <v>4611</v>
      </c>
      <c r="E421" s="77"/>
      <c r="J421" s="79"/>
      <c r="L421" s="86"/>
    </row>
    <row r="422" spans="1:12" s="9" customFormat="1" ht="90">
      <c r="A422" s="9">
        <v>9585800</v>
      </c>
      <c r="B422" s="9">
        <v>11</v>
      </c>
      <c r="C422" s="11" t="s">
        <v>2540</v>
      </c>
      <c r="D422" s="9" t="s">
        <v>4197</v>
      </c>
      <c r="E422" s="77"/>
      <c r="J422" s="79"/>
      <c r="L422" s="86"/>
    </row>
    <row r="423" spans="1:12" s="9" customFormat="1" ht="150">
      <c r="A423" s="9">
        <v>9585800</v>
      </c>
      <c r="B423" s="9">
        <v>12</v>
      </c>
      <c r="C423" s="11" t="s">
        <v>2541</v>
      </c>
      <c r="D423" s="9" t="s">
        <v>4073</v>
      </c>
      <c r="E423" s="77"/>
      <c r="J423" s="79"/>
      <c r="L423" s="86"/>
    </row>
    <row r="424" spans="1:12" s="9" customFormat="1" ht="75">
      <c r="A424" s="9">
        <v>9754983</v>
      </c>
      <c r="B424" s="9">
        <v>1</v>
      </c>
      <c r="C424" s="11" t="s">
        <v>2542</v>
      </c>
      <c r="D424" s="9" t="s">
        <v>4357</v>
      </c>
      <c r="E424" s="77"/>
      <c r="J424" s="79"/>
      <c r="L424" s="86"/>
    </row>
    <row r="425" spans="1:12" s="9" customFormat="1" ht="135">
      <c r="A425" s="9">
        <v>9754983</v>
      </c>
      <c r="B425" s="9">
        <v>2</v>
      </c>
      <c r="C425" s="11" t="s">
        <v>2543</v>
      </c>
      <c r="D425" s="9" t="s">
        <v>4340</v>
      </c>
      <c r="E425" s="77"/>
      <c r="J425" s="79"/>
      <c r="L425" s="86"/>
    </row>
    <row r="426" spans="1:12" s="9" customFormat="1" ht="180">
      <c r="A426" s="9">
        <v>9754983</v>
      </c>
      <c r="B426" s="9">
        <v>3</v>
      </c>
      <c r="C426" s="11" t="s">
        <v>2544</v>
      </c>
      <c r="D426" s="9" t="s">
        <v>4032</v>
      </c>
      <c r="E426" s="77"/>
      <c r="J426" s="79"/>
      <c r="L426" s="86"/>
    </row>
    <row r="427" spans="1:12" s="9" customFormat="1" ht="75">
      <c r="A427" s="9">
        <v>9754983</v>
      </c>
      <c r="B427" s="9">
        <v>4</v>
      </c>
      <c r="C427" s="11" t="s">
        <v>2545</v>
      </c>
      <c r="D427" s="9" t="s">
        <v>4582</v>
      </c>
      <c r="E427" s="76"/>
      <c r="J427" s="79"/>
      <c r="L427" s="86"/>
    </row>
    <row r="428" spans="1:12" s="9" customFormat="1" ht="60">
      <c r="A428" s="9">
        <v>9754983</v>
      </c>
      <c r="B428" s="9">
        <v>5</v>
      </c>
      <c r="C428" s="11" t="s">
        <v>2546</v>
      </c>
      <c r="D428" s="9" t="s">
        <v>4097</v>
      </c>
      <c r="E428" s="77"/>
      <c r="J428" s="79"/>
      <c r="L428" s="86"/>
    </row>
    <row r="429" spans="1:12" s="9" customFormat="1" ht="75">
      <c r="A429" s="9">
        <v>9754983</v>
      </c>
      <c r="B429" s="9">
        <v>6</v>
      </c>
      <c r="C429" s="11" t="s">
        <v>2547</v>
      </c>
      <c r="D429" s="9" t="s">
        <v>4076</v>
      </c>
      <c r="E429" s="77"/>
      <c r="J429" s="79"/>
      <c r="L429" s="86"/>
    </row>
    <row r="430" spans="1:12" s="9" customFormat="1" ht="75">
      <c r="A430" s="9">
        <v>9754983</v>
      </c>
      <c r="B430" s="9">
        <v>7</v>
      </c>
      <c r="C430" s="11" t="s">
        <v>2548</v>
      </c>
      <c r="D430" s="9" t="s">
        <v>4042</v>
      </c>
      <c r="E430" s="77"/>
      <c r="J430" s="79"/>
      <c r="L430" s="86"/>
    </row>
    <row r="431" spans="1:12" ht="60">
      <c r="A431" s="8">
        <v>9754983</v>
      </c>
      <c r="B431" s="8">
        <v>8</v>
      </c>
      <c r="C431" s="11" t="s">
        <v>2549</v>
      </c>
      <c r="D431" s="8" t="s">
        <v>4068</v>
      </c>
      <c r="E431" s="8" t="s">
        <v>2550</v>
      </c>
      <c r="F431" s="160" t="s">
        <v>4109</v>
      </c>
    </row>
    <row r="432" spans="1:12" s="9" customFormat="1" ht="60">
      <c r="A432" s="9">
        <v>9754983</v>
      </c>
      <c r="B432" s="9">
        <v>9</v>
      </c>
      <c r="C432" s="11" t="s">
        <v>2551</v>
      </c>
      <c r="D432" s="9" t="s">
        <v>4097</v>
      </c>
      <c r="E432" s="77"/>
      <c r="J432" s="79"/>
      <c r="L432" s="86"/>
    </row>
    <row r="433" spans="3:12" s="9" customFormat="1">
      <c r="C433" s="11"/>
      <c r="E433" s="77"/>
      <c r="L433" s="86"/>
    </row>
    <row r="434" spans="3:12" s="9" customFormat="1">
      <c r="C434" s="11"/>
      <c r="E434" s="77"/>
      <c r="L434" s="86"/>
    </row>
    <row r="435" spans="3:12" s="9" customFormat="1">
      <c r="C435" s="11"/>
      <c r="E435" s="77"/>
      <c r="L435" s="86"/>
    </row>
    <row r="436" spans="3:12">
      <c r="J436" s="8"/>
    </row>
    <row r="437" spans="3:12">
      <c r="J437" s="8"/>
    </row>
  </sheetData>
  <autoFilter ref="A1:A437"/>
  <mergeCells count="1">
    <mergeCell ref="A1:I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3"/>
  <sheetViews>
    <sheetView topLeftCell="A403" zoomScale="106" zoomScaleNormal="106" workbookViewId="0">
      <selection activeCell="D197" sqref="D197"/>
    </sheetView>
  </sheetViews>
  <sheetFormatPr defaultRowHeight="15"/>
  <cols>
    <col min="1" max="1" width="12.42578125" style="6" customWidth="1"/>
    <col min="2" max="2" width="5.5703125" style="6" customWidth="1"/>
    <col min="3" max="3" width="29.140625" style="51" customWidth="1"/>
    <col min="4" max="4" width="22.140625" style="6" customWidth="1"/>
    <col min="5" max="5" width="21.28515625" style="51" customWidth="1"/>
    <col min="6" max="6" width="13.28515625" style="6" customWidth="1"/>
    <col min="7" max="7" width="13.5703125" style="51" customWidth="1"/>
    <col min="8" max="8" width="17.5703125" style="6" customWidth="1"/>
    <col min="9" max="9" width="16.7109375" style="6" customWidth="1"/>
    <col min="10" max="10" width="18.140625" style="6" customWidth="1"/>
    <col min="11" max="11" width="17.42578125" style="6" customWidth="1"/>
    <col min="12" max="12" width="17.28515625" style="6" customWidth="1"/>
    <col min="13" max="13" width="4.140625" style="86" customWidth="1"/>
    <col min="14" max="14" width="9.140625" style="6"/>
    <col min="15" max="15" width="16.42578125" style="6" customWidth="1"/>
    <col min="16" max="16384" width="9.140625" style="6"/>
  </cols>
  <sheetData>
    <row r="1" spans="1:20">
      <c r="A1" s="155" t="s">
        <v>3535</v>
      </c>
      <c r="B1" s="155"/>
      <c r="C1" s="155"/>
      <c r="D1" s="155"/>
      <c r="E1" s="155"/>
      <c r="F1" s="155"/>
      <c r="G1" s="155"/>
      <c r="H1" s="155"/>
      <c r="I1" s="49"/>
      <c r="J1" s="49"/>
      <c r="K1" s="49"/>
      <c r="L1" s="49"/>
    </row>
    <row r="2" spans="1:20" ht="78.75">
      <c r="A2" s="6">
        <v>10197301</v>
      </c>
      <c r="B2" s="6">
        <v>1</v>
      </c>
      <c r="C2" s="14" t="s">
        <v>3536</v>
      </c>
      <c r="D2" s="13" t="s">
        <v>4736</v>
      </c>
      <c r="E2" s="14"/>
      <c r="F2" s="13"/>
      <c r="G2" s="14"/>
      <c r="H2" s="13"/>
      <c r="I2" s="13"/>
      <c r="J2" s="13"/>
      <c r="O2" s="7"/>
    </row>
    <row r="3" spans="1:20" ht="110.25">
      <c r="A3" s="6">
        <v>10197301</v>
      </c>
      <c r="B3" s="6">
        <v>2</v>
      </c>
      <c r="C3" s="14" t="s">
        <v>3537</v>
      </c>
      <c r="D3" s="13" t="s">
        <v>4245</v>
      </c>
      <c r="E3" s="14"/>
      <c r="F3" s="13"/>
      <c r="G3" s="14"/>
      <c r="H3" s="13"/>
      <c r="I3" s="13"/>
      <c r="J3" s="13"/>
      <c r="O3" s="7"/>
    </row>
    <row r="4" spans="1:20" ht="94.5">
      <c r="A4" s="6">
        <v>10197301</v>
      </c>
      <c r="B4" s="6">
        <v>3</v>
      </c>
      <c r="C4" s="14" t="s">
        <v>3538</v>
      </c>
      <c r="D4" s="13" t="s">
        <v>4246</v>
      </c>
      <c r="E4" s="14"/>
      <c r="F4" s="13"/>
      <c r="G4" s="14"/>
      <c r="H4" s="13"/>
      <c r="I4" s="13"/>
      <c r="J4" s="13"/>
      <c r="O4" s="7"/>
      <c r="R4" s="50"/>
      <c r="S4" s="50"/>
      <c r="T4" s="50"/>
    </row>
    <row r="5" spans="1:20" ht="126">
      <c r="A5" s="6">
        <v>10197301</v>
      </c>
      <c r="B5" s="6">
        <v>4</v>
      </c>
      <c r="C5" s="14" t="s">
        <v>3539</v>
      </c>
      <c r="D5" s="13" t="s">
        <v>4340</v>
      </c>
      <c r="E5" s="14"/>
      <c r="F5" s="13"/>
      <c r="G5" s="14"/>
      <c r="H5" s="13"/>
      <c r="I5" s="13"/>
      <c r="J5" s="13"/>
      <c r="O5" s="7"/>
      <c r="R5" s="50"/>
      <c r="S5" s="50"/>
      <c r="T5" s="50"/>
    </row>
    <row r="6" spans="1:20" ht="94.5">
      <c r="A6" s="6">
        <v>10197301</v>
      </c>
      <c r="B6" s="6">
        <v>5</v>
      </c>
      <c r="C6" s="14" t="s">
        <v>3540</v>
      </c>
      <c r="D6" s="13">
        <v>11</v>
      </c>
      <c r="E6" s="14"/>
      <c r="F6" s="13"/>
      <c r="G6" s="14"/>
      <c r="H6" s="13"/>
      <c r="I6" s="13"/>
      <c r="J6" s="13"/>
      <c r="O6" s="7"/>
    </row>
    <row r="7" spans="1:20" ht="110.25">
      <c r="A7" s="6">
        <v>10197301</v>
      </c>
      <c r="B7" s="6">
        <v>6</v>
      </c>
      <c r="C7" s="14" t="s">
        <v>3541</v>
      </c>
      <c r="D7" s="13" t="s">
        <v>4032</v>
      </c>
      <c r="E7" s="14"/>
      <c r="F7" s="13"/>
      <c r="G7" s="14"/>
      <c r="H7" s="13"/>
      <c r="I7" s="13"/>
      <c r="J7" s="13"/>
    </row>
    <row r="8" spans="1:20" ht="78.75">
      <c r="A8" s="6">
        <v>10197301</v>
      </c>
      <c r="B8" s="6">
        <v>7</v>
      </c>
      <c r="C8" s="14" t="s">
        <v>3542</v>
      </c>
      <c r="D8" s="13" t="s">
        <v>4247</v>
      </c>
      <c r="E8" s="14"/>
      <c r="F8" s="13"/>
      <c r="G8" s="14"/>
      <c r="H8" s="13"/>
      <c r="I8" s="13"/>
      <c r="J8" s="13"/>
    </row>
    <row r="9" spans="1:20" ht="47.25">
      <c r="A9" s="6">
        <v>10197301</v>
      </c>
      <c r="B9" s="6">
        <v>8</v>
      </c>
      <c r="C9" s="14" t="s">
        <v>3543</v>
      </c>
      <c r="D9" s="13" t="s">
        <v>4357</v>
      </c>
      <c r="E9" s="14"/>
      <c r="F9" s="13"/>
      <c r="G9" s="14"/>
      <c r="H9" s="13"/>
      <c r="I9" s="13"/>
      <c r="J9" s="13"/>
    </row>
    <row r="10" spans="1:20" ht="63">
      <c r="A10" s="6">
        <v>10197301</v>
      </c>
      <c r="B10" s="6">
        <v>9</v>
      </c>
      <c r="C10" s="14" t="s">
        <v>3544</v>
      </c>
      <c r="D10" s="13" t="s">
        <v>4760</v>
      </c>
      <c r="E10" s="14"/>
      <c r="F10" s="13"/>
      <c r="G10" s="14"/>
      <c r="H10" s="13"/>
      <c r="I10" s="13"/>
      <c r="J10" s="13"/>
    </row>
    <row r="11" spans="1:20" ht="110.25">
      <c r="A11" s="6">
        <v>10664925</v>
      </c>
      <c r="B11" s="6">
        <v>1</v>
      </c>
      <c r="C11" s="14" t="s">
        <v>3545</v>
      </c>
      <c r="D11" s="13" t="s">
        <v>4378</v>
      </c>
      <c r="E11" s="14"/>
      <c r="F11" s="13"/>
      <c r="G11" s="14"/>
      <c r="H11" s="13"/>
      <c r="I11" s="13"/>
      <c r="J11" s="13"/>
    </row>
    <row r="12" spans="1:20" ht="126">
      <c r="A12" s="6">
        <v>10664925</v>
      </c>
      <c r="B12" s="6">
        <v>2</v>
      </c>
      <c r="C12" s="14" t="s">
        <v>3546</v>
      </c>
      <c r="D12" s="13" t="s">
        <v>4248</v>
      </c>
      <c r="E12" s="14"/>
      <c r="F12" s="13"/>
      <c r="G12" s="14"/>
      <c r="H12" s="13"/>
      <c r="I12" s="13"/>
      <c r="J12" s="13"/>
    </row>
    <row r="13" spans="1:20" ht="126">
      <c r="A13" s="6">
        <v>10664925</v>
      </c>
      <c r="B13" s="6">
        <v>3</v>
      </c>
      <c r="C13" s="14" t="s">
        <v>3547</v>
      </c>
      <c r="D13" s="13" t="s">
        <v>4340</v>
      </c>
      <c r="E13" s="14"/>
      <c r="F13" s="13"/>
      <c r="G13" s="14"/>
      <c r="H13" s="13"/>
      <c r="I13" s="13"/>
      <c r="J13" s="13"/>
    </row>
    <row r="14" spans="1:20" ht="63">
      <c r="A14" s="6">
        <v>10664925</v>
      </c>
      <c r="B14" s="6">
        <v>4</v>
      </c>
      <c r="C14" s="14" t="s">
        <v>3548</v>
      </c>
      <c r="D14" s="13" t="s">
        <v>4201</v>
      </c>
      <c r="E14" s="14"/>
      <c r="F14" s="13"/>
      <c r="G14" s="14"/>
      <c r="H14" s="13"/>
      <c r="I14" s="13"/>
      <c r="J14" s="13"/>
    </row>
    <row r="15" spans="1:20" ht="110.25">
      <c r="A15" s="6">
        <v>10664925</v>
      </c>
      <c r="B15" s="6">
        <v>5</v>
      </c>
      <c r="C15" s="14" t="s">
        <v>3549</v>
      </c>
      <c r="D15" s="13">
        <v>11</v>
      </c>
      <c r="E15" s="14"/>
      <c r="F15" s="13"/>
      <c r="G15" s="14"/>
      <c r="H15" s="13"/>
      <c r="I15" s="13"/>
      <c r="J15" s="13"/>
    </row>
    <row r="16" spans="1:20" ht="94.5">
      <c r="A16" s="6">
        <v>10664925</v>
      </c>
      <c r="B16" s="6">
        <v>6</v>
      </c>
      <c r="C16" s="14" t="s">
        <v>3550</v>
      </c>
      <c r="D16" s="13" t="s">
        <v>4357</v>
      </c>
      <c r="E16" s="14"/>
      <c r="F16" s="13"/>
      <c r="G16" s="14"/>
      <c r="H16" s="13"/>
      <c r="I16" s="13"/>
      <c r="J16" s="13"/>
    </row>
    <row r="17" spans="1:10" ht="110.25">
      <c r="A17" s="6">
        <v>10664925</v>
      </c>
      <c r="B17" s="6">
        <v>7</v>
      </c>
      <c r="C17" s="14" t="s">
        <v>3551</v>
      </c>
      <c r="D17" s="13" t="s">
        <v>4197</v>
      </c>
      <c r="E17" s="14"/>
      <c r="F17" s="13"/>
      <c r="G17" s="14"/>
      <c r="H17" s="13"/>
      <c r="I17" s="13"/>
      <c r="J17" s="13"/>
    </row>
    <row r="18" spans="1:10" ht="110.25">
      <c r="A18" s="6">
        <v>10664925</v>
      </c>
      <c r="B18" s="6">
        <v>8</v>
      </c>
      <c r="C18" s="14" t="s">
        <v>3552</v>
      </c>
      <c r="D18" s="13" t="s">
        <v>4181</v>
      </c>
      <c r="E18" s="14" t="s">
        <v>3553</v>
      </c>
      <c r="F18" s="13" t="s">
        <v>4300</v>
      </c>
      <c r="G18" s="14"/>
      <c r="H18" s="13"/>
      <c r="I18" s="13"/>
      <c r="J18" s="13"/>
    </row>
    <row r="19" spans="1:10" ht="63">
      <c r="A19" s="6">
        <v>10759619</v>
      </c>
      <c r="B19" s="6">
        <v>1</v>
      </c>
      <c r="C19" s="14" t="s">
        <v>3554</v>
      </c>
      <c r="D19" s="13" t="s">
        <v>4167</v>
      </c>
      <c r="E19" s="14"/>
      <c r="F19" s="13"/>
      <c r="G19" s="14"/>
      <c r="H19" s="13"/>
      <c r="I19" s="13"/>
      <c r="J19" s="13"/>
    </row>
    <row r="20" spans="1:10" ht="110.25">
      <c r="A20" s="6">
        <v>10759619</v>
      </c>
      <c r="B20" s="6">
        <v>2</v>
      </c>
      <c r="C20" s="14" t="s">
        <v>3555</v>
      </c>
      <c r="D20" s="13" t="s">
        <v>4249</v>
      </c>
      <c r="E20" s="14"/>
      <c r="F20" s="13"/>
      <c r="G20" s="14"/>
      <c r="H20" s="13"/>
      <c r="I20" s="13"/>
      <c r="J20" s="13"/>
    </row>
    <row r="21" spans="1:10" ht="63">
      <c r="A21" s="6">
        <v>10759619</v>
      </c>
      <c r="B21" s="6">
        <v>3</v>
      </c>
      <c r="C21" s="14" t="s">
        <v>3556</v>
      </c>
      <c r="D21" s="13" t="s">
        <v>4250</v>
      </c>
      <c r="E21" s="14"/>
      <c r="F21" s="13"/>
      <c r="G21" s="14"/>
      <c r="H21" s="13"/>
      <c r="I21" s="13"/>
      <c r="J21" s="13"/>
    </row>
    <row r="22" spans="1:10" ht="94.5">
      <c r="A22" s="6">
        <v>10759619</v>
      </c>
      <c r="B22" s="6">
        <v>4</v>
      </c>
      <c r="C22" s="14" t="s">
        <v>3557</v>
      </c>
      <c r="D22" s="13" t="s">
        <v>4340</v>
      </c>
      <c r="E22" s="14"/>
      <c r="F22" s="13"/>
      <c r="G22" s="14"/>
      <c r="H22" s="13"/>
      <c r="I22" s="13"/>
      <c r="J22" s="13"/>
    </row>
    <row r="23" spans="1:10" ht="157.5">
      <c r="A23" s="6">
        <v>10759619</v>
      </c>
      <c r="B23" s="6">
        <v>5</v>
      </c>
      <c r="C23" s="14" t="s">
        <v>3558</v>
      </c>
      <c r="D23" s="13" t="s">
        <v>4032</v>
      </c>
      <c r="E23" s="14"/>
      <c r="F23" s="13"/>
      <c r="G23" s="14"/>
      <c r="H23" s="13"/>
      <c r="I23" s="13"/>
      <c r="J23" s="13"/>
    </row>
    <row r="24" spans="1:10" ht="31.5">
      <c r="A24" s="6">
        <v>10759619</v>
      </c>
      <c r="B24" s="6">
        <v>6</v>
      </c>
      <c r="C24" s="14" t="s">
        <v>3559</v>
      </c>
      <c r="D24" s="13" t="s">
        <v>4335</v>
      </c>
      <c r="E24" s="14"/>
      <c r="F24" s="13"/>
      <c r="G24" s="14"/>
      <c r="H24" s="13"/>
      <c r="I24" s="13"/>
      <c r="J24" s="13"/>
    </row>
    <row r="25" spans="1:10" ht="78.75">
      <c r="A25" s="6">
        <v>10759619</v>
      </c>
      <c r="B25" s="6">
        <v>7</v>
      </c>
      <c r="C25" s="14" t="s">
        <v>3560</v>
      </c>
      <c r="D25" s="13" t="s">
        <v>4582</v>
      </c>
      <c r="E25" s="14"/>
      <c r="F25" s="13"/>
      <c r="G25" s="14"/>
      <c r="H25" s="13"/>
      <c r="I25" s="13"/>
      <c r="J25" s="13"/>
    </row>
    <row r="26" spans="1:10" ht="78.75">
      <c r="A26" s="6">
        <v>10759619</v>
      </c>
      <c r="B26" s="6">
        <v>8</v>
      </c>
      <c r="C26" s="14" t="s">
        <v>3561</v>
      </c>
      <c r="D26" s="13" t="s">
        <v>4097</v>
      </c>
      <c r="E26" s="14"/>
      <c r="F26" s="13"/>
      <c r="G26" s="14"/>
      <c r="H26" s="13"/>
      <c r="I26" s="13"/>
      <c r="J26" s="13"/>
    </row>
    <row r="27" spans="1:10" ht="189">
      <c r="A27" s="6">
        <v>10759619</v>
      </c>
      <c r="B27" s="6">
        <v>9</v>
      </c>
      <c r="C27" s="14" t="s">
        <v>3562</v>
      </c>
      <c r="D27" s="13" t="s">
        <v>4251</v>
      </c>
      <c r="E27" s="14"/>
      <c r="F27" s="13"/>
      <c r="G27" s="14"/>
      <c r="H27" s="13"/>
      <c r="I27" s="13"/>
      <c r="J27" s="13"/>
    </row>
    <row r="28" spans="1:10" ht="63">
      <c r="A28" s="6">
        <v>10759619</v>
      </c>
      <c r="B28" s="6">
        <v>10</v>
      </c>
      <c r="C28" s="14" t="s">
        <v>3563</v>
      </c>
      <c r="D28" s="13" t="s">
        <v>4097</v>
      </c>
      <c r="E28" s="14"/>
      <c r="F28" s="13"/>
      <c r="G28" s="14"/>
      <c r="H28" s="13"/>
      <c r="I28" s="13"/>
      <c r="J28" s="13"/>
    </row>
    <row r="29" spans="1:10" ht="94.5">
      <c r="A29" s="6">
        <v>10759619</v>
      </c>
      <c r="B29" s="6">
        <v>11</v>
      </c>
      <c r="C29" s="14" t="s">
        <v>3564</v>
      </c>
      <c r="D29" s="13" t="s">
        <v>4264</v>
      </c>
      <c r="E29" s="14" t="s">
        <v>3565</v>
      </c>
      <c r="F29" s="13" t="s">
        <v>4301</v>
      </c>
      <c r="G29" s="14"/>
      <c r="H29" s="13"/>
      <c r="I29" s="13"/>
      <c r="J29" s="13"/>
    </row>
    <row r="30" spans="1:10" ht="94.5">
      <c r="A30" s="6">
        <v>11185630</v>
      </c>
      <c r="B30" s="6">
        <v>1</v>
      </c>
      <c r="C30" s="14" t="s">
        <v>3566</v>
      </c>
      <c r="D30" s="13" t="s">
        <v>4167</v>
      </c>
      <c r="E30" s="14"/>
      <c r="F30" s="13"/>
      <c r="G30" s="14"/>
      <c r="H30" s="13"/>
      <c r="I30" s="13"/>
      <c r="J30" s="13"/>
    </row>
    <row r="31" spans="1:10" ht="252">
      <c r="A31" s="6">
        <v>11185630</v>
      </c>
      <c r="B31" s="6">
        <v>2</v>
      </c>
      <c r="C31" s="14" t="s">
        <v>3567</v>
      </c>
      <c r="D31" s="13" t="s">
        <v>4593</v>
      </c>
      <c r="E31" s="14" t="s">
        <v>3568</v>
      </c>
      <c r="F31" s="6" t="s">
        <v>4773</v>
      </c>
      <c r="G31" s="14"/>
      <c r="H31" s="13"/>
      <c r="I31" s="13"/>
      <c r="J31" s="13"/>
    </row>
    <row r="32" spans="1:10" ht="157.5">
      <c r="A32" s="6">
        <v>11185630</v>
      </c>
      <c r="B32" s="6">
        <v>3</v>
      </c>
      <c r="C32" s="14" t="s">
        <v>3569</v>
      </c>
      <c r="D32" s="13" t="s">
        <v>4032</v>
      </c>
      <c r="E32" s="14"/>
      <c r="F32" s="13"/>
      <c r="G32" s="14"/>
      <c r="H32" s="13"/>
      <c r="I32" s="13"/>
      <c r="J32" s="13"/>
    </row>
    <row r="33" spans="1:10" ht="31.5">
      <c r="A33" s="6">
        <v>11185630</v>
      </c>
      <c r="B33" s="6">
        <v>4</v>
      </c>
      <c r="C33" s="14" t="s">
        <v>3570</v>
      </c>
      <c r="D33" s="13" t="s">
        <v>4335</v>
      </c>
      <c r="E33" s="14"/>
      <c r="F33" s="13"/>
      <c r="G33" s="14"/>
      <c r="H33" s="13"/>
      <c r="I33" s="13"/>
      <c r="J33" s="13"/>
    </row>
    <row r="34" spans="1:10" ht="157.5">
      <c r="A34" s="6">
        <v>11185630</v>
      </c>
      <c r="B34" s="6">
        <v>5</v>
      </c>
      <c r="C34" s="14" t="s">
        <v>3571</v>
      </c>
      <c r="D34" s="13" t="s">
        <v>4582</v>
      </c>
      <c r="E34" s="14"/>
      <c r="F34" s="13"/>
      <c r="G34" s="14"/>
      <c r="H34" s="13"/>
      <c r="I34" s="13"/>
      <c r="J34" s="13"/>
    </row>
    <row r="35" spans="1:10" ht="47.25">
      <c r="A35" s="6">
        <v>11185630</v>
      </c>
      <c r="B35" s="6">
        <v>6</v>
      </c>
      <c r="C35" s="14" t="s">
        <v>3572</v>
      </c>
      <c r="D35" s="13" t="s">
        <v>4335</v>
      </c>
      <c r="E35" s="14"/>
      <c r="F35" s="13"/>
      <c r="G35" s="14"/>
      <c r="H35" s="13"/>
      <c r="I35" s="13"/>
      <c r="J35" s="13"/>
    </row>
    <row r="36" spans="1:10" ht="47.25">
      <c r="A36" s="6">
        <v>11185630</v>
      </c>
      <c r="B36" s="6">
        <v>7</v>
      </c>
      <c r="C36" s="14" t="s">
        <v>3573</v>
      </c>
      <c r="D36" s="13" t="s">
        <v>4593</v>
      </c>
      <c r="E36" s="14"/>
      <c r="F36" s="13"/>
      <c r="G36" s="14"/>
      <c r="H36" s="13"/>
      <c r="I36" s="13"/>
      <c r="J36" s="13"/>
    </row>
    <row r="37" spans="1:10" ht="126">
      <c r="A37" s="6">
        <v>11185630</v>
      </c>
      <c r="B37" s="6">
        <v>8</v>
      </c>
      <c r="C37" s="14" t="s">
        <v>3574</v>
      </c>
      <c r="D37" s="13" t="s">
        <v>4097</v>
      </c>
      <c r="E37" s="14"/>
      <c r="F37" s="13"/>
      <c r="G37" s="14"/>
      <c r="H37" s="13"/>
      <c r="I37" s="13"/>
      <c r="J37" s="13"/>
    </row>
    <row r="38" spans="1:10" ht="126">
      <c r="A38" s="6">
        <v>11185630</v>
      </c>
      <c r="B38" s="6">
        <v>9</v>
      </c>
      <c r="C38" s="14" t="s">
        <v>3575</v>
      </c>
      <c r="D38" s="13" t="s">
        <v>4097</v>
      </c>
      <c r="E38" s="14"/>
      <c r="F38" s="13"/>
      <c r="G38" s="14"/>
      <c r="H38" s="13"/>
      <c r="I38" s="13"/>
      <c r="J38" s="13"/>
    </row>
    <row r="39" spans="1:10" ht="63">
      <c r="A39" s="6">
        <v>11185630</v>
      </c>
      <c r="B39" s="6">
        <v>10</v>
      </c>
      <c r="C39" s="14" t="s">
        <v>3576</v>
      </c>
      <c r="D39" s="13" t="s">
        <v>4357</v>
      </c>
      <c r="E39" s="14"/>
      <c r="F39" s="13"/>
      <c r="G39" s="14"/>
      <c r="H39" s="13"/>
      <c r="I39" s="13"/>
      <c r="J39" s="13"/>
    </row>
    <row r="40" spans="1:10" ht="63">
      <c r="A40" s="6">
        <v>11185630</v>
      </c>
      <c r="B40" s="6">
        <v>11</v>
      </c>
      <c r="C40" s="14" t="s">
        <v>3577</v>
      </c>
      <c r="D40" s="13" t="s">
        <v>4611</v>
      </c>
      <c r="E40" s="14"/>
      <c r="F40" s="13"/>
      <c r="G40" s="14"/>
      <c r="H40" s="13"/>
      <c r="I40" s="13"/>
      <c r="J40" s="13"/>
    </row>
    <row r="41" spans="1:10" ht="94.5">
      <c r="A41" s="6">
        <v>11185630</v>
      </c>
      <c r="B41" s="6">
        <v>12</v>
      </c>
      <c r="C41" s="14" t="s">
        <v>3578</v>
      </c>
      <c r="D41" s="13" t="s">
        <v>4179</v>
      </c>
      <c r="E41" s="14" t="s">
        <v>3579</v>
      </c>
      <c r="F41" s="13" t="s">
        <v>4302</v>
      </c>
      <c r="G41" s="14"/>
      <c r="H41" s="13"/>
      <c r="I41" s="13"/>
      <c r="J41" s="13"/>
    </row>
    <row r="42" spans="1:10" ht="63">
      <c r="A42" s="6">
        <v>11372002</v>
      </c>
      <c r="B42" s="6">
        <v>1</v>
      </c>
      <c r="C42" s="14" t="s">
        <v>3580</v>
      </c>
      <c r="D42" s="13" t="s">
        <v>4263</v>
      </c>
      <c r="E42" s="14" t="s">
        <v>3581</v>
      </c>
      <c r="F42" s="13" t="s">
        <v>4303</v>
      </c>
      <c r="G42" s="14"/>
      <c r="H42" s="13"/>
      <c r="I42" s="13"/>
      <c r="J42" s="13"/>
    </row>
    <row r="43" spans="1:10" ht="63">
      <c r="A43" s="6">
        <v>11372002</v>
      </c>
      <c r="B43" s="6">
        <v>2</v>
      </c>
      <c r="C43" s="14" t="s">
        <v>3582</v>
      </c>
      <c r="D43" s="13" t="s">
        <v>4252</v>
      </c>
      <c r="E43" s="14" t="s">
        <v>3583</v>
      </c>
      <c r="F43" s="13" t="s">
        <v>4304</v>
      </c>
      <c r="G43" s="14"/>
      <c r="H43" s="13"/>
      <c r="I43" s="13"/>
      <c r="J43" s="13"/>
    </row>
    <row r="44" spans="1:10" ht="78.75">
      <c r="A44" s="6">
        <v>11372002</v>
      </c>
      <c r="B44" s="6">
        <v>3</v>
      </c>
      <c r="C44" s="14" t="s">
        <v>3584</v>
      </c>
      <c r="D44" s="13" t="s">
        <v>4340</v>
      </c>
      <c r="E44" s="14"/>
      <c r="F44" s="13"/>
      <c r="G44" s="14"/>
      <c r="H44" s="13"/>
      <c r="I44" s="13"/>
      <c r="J44" s="13"/>
    </row>
    <row r="45" spans="1:10" ht="47.25">
      <c r="A45" s="6">
        <v>11372002</v>
      </c>
      <c r="B45" s="6">
        <v>4</v>
      </c>
      <c r="C45" s="14" t="s">
        <v>3585</v>
      </c>
      <c r="D45" s="13" t="s">
        <v>4335</v>
      </c>
      <c r="E45" s="14"/>
      <c r="F45" s="13"/>
      <c r="G45" s="14"/>
      <c r="H45" s="13"/>
      <c r="I45" s="13"/>
      <c r="J45" s="13"/>
    </row>
    <row r="46" spans="1:10" ht="63">
      <c r="A46" s="6">
        <v>11372002</v>
      </c>
      <c r="B46" s="6">
        <v>5</v>
      </c>
      <c r="C46" s="14" t="s">
        <v>3586</v>
      </c>
      <c r="D46" s="13">
        <v>11</v>
      </c>
      <c r="E46" s="14"/>
      <c r="F46" s="13"/>
      <c r="G46" s="14"/>
      <c r="H46" s="13"/>
      <c r="I46" s="13"/>
      <c r="J46" s="13"/>
    </row>
    <row r="47" spans="1:10" ht="47.25">
      <c r="A47" s="6">
        <v>11372002</v>
      </c>
      <c r="B47" s="6">
        <v>6</v>
      </c>
      <c r="C47" s="14" t="s">
        <v>3587</v>
      </c>
      <c r="D47" s="13" t="s">
        <v>4031</v>
      </c>
      <c r="E47" s="14"/>
      <c r="F47" s="13"/>
      <c r="G47" s="14"/>
      <c r="H47" s="13"/>
      <c r="I47" s="13"/>
      <c r="J47" s="13"/>
    </row>
    <row r="48" spans="1:10" ht="78.75">
      <c r="A48" s="6">
        <v>11372002</v>
      </c>
      <c r="B48" s="6">
        <v>7</v>
      </c>
      <c r="C48" s="14" t="s">
        <v>3588</v>
      </c>
      <c r="D48" s="13" t="s">
        <v>4582</v>
      </c>
      <c r="E48" s="14"/>
      <c r="F48" s="13"/>
      <c r="G48" s="14"/>
      <c r="H48" s="13"/>
      <c r="I48" s="13"/>
      <c r="J48" s="13"/>
    </row>
    <row r="49" spans="1:10" ht="63">
      <c r="A49" s="6">
        <v>11372002</v>
      </c>
      <c r="B49" s="6">
        <v>8</v>
      </c>
      <c r="C49" s="14" t="s">
        <v>3589</v>
      </c>
      <c r="D49" s="13" t="s">
        <v>4263</v>
      </c>
      <c r="E49" s="14" t="s">
        <v>3590</v>
      </c>
      <c r="F49" s="13" t="s">
        <v>4305</v>
      </c>
      <c r="G49" s="14"/>
      <c r="H49" s="13"/>
      <c r="I49" s="13"/>
      <c r="J49" s="13"/>
    </row>
    <row r="50" spans="1:10" ht="189">
      <c r="A50" s="6">
        <v>11372002</v>
      </c>
      <c r="B50" s="6">
        <v>9</v>
      </c>
      <c r="C50" s="14" t="s">
        <v>3591</v>
      </c>
      <c r="D50" s="13" t="s">
        <v>4042</v>
      </c>
      <c r="E50" s="14"/>
      <c r="F50" s="13"/>
      <c r="G50" s="14"/>
      <c r="H50" s="13"/>
      <c r="I50" s="13"/>
      <c r="J50" s="13"/>
    </row>
    <row r="51" spans="1:10" ht="78.75">
      <c r="A51" s="6">
        <v>11372002</v>
      </c>
      <c r="B51" s="6">
        <v>10</v>
      </c>
      <c r="C51" s="14" t="s">
        <v>3592</v>
      </c>
      <c r="D51" s="13" t="s">
        <v>4097</v>
      </c>
      <c r="E51" s="14"/>
      <c r="F51" s="13"/>
      <c r="G51" s="14"/>
      <c r="H51" s="13"/>
      <c r="I51" s="13"/>
      <c r="J51" s="13"/>
    </row>
    <row r="52" spans="1:10" ht="63">
      <c r="A52" s="6">
        <v>11372002</v>
      </c>
      <c r="B52" s="6">
        <v>11</v>
      </c>
      <c r="C52" s="14" t="s">
        <v>3593</v>
      </c>
      <c r="D52" s="13" t="s">
        <v>4263</v>
      </c>
      <c r="E52" s="14" t="s">
        <v>3594</v>
      </c>
      <c r="F52" s="13" t="s">
        <v>4647</v>
      </c>
      <c r="G52" s="14"/>
      <c r="H52" s="13"/>
      <c r="I52" s="13"/>
      <c r="J52" s="13"/>
    </row>
    <row r="53" spans="1:10" ht="94.5">
      <c r="A53" s="6">
        <v>11372002</v>
      </c>
      <c r="B53" s="6">
        <v>12</v>
      </c>
      <c r="C53" s="14" t="s">
        <v>3595</v>
      </c>
      <c r="D53" s="13" t="s">
        <v>4761</v>
      </c>
      <c r="E53" s="14"/>
      <c r="F53" s="13"/>
      <c r="G53" s="14"/>
      <c r="H53" s="13"/>
      <c r="I53" s="13"/>
      <c r="J53" s="13"/>
    </row>
    <row r="54" spans="1:10" ht="94.5">
      <c r="A54" s="6">
        <v>11372002</v>
      </c>
      <c r="B54" s="6">
        <v>13</v>
      </c>
      <c r="C54" s="14" t="s">
        <v>3596</v>
      </c>
      <c r="D54" s="13" t="s">
        <v>4253</v>
      </c>
      <c r="E54" s="14"/>
      <c r="F54" s="13"/>
      <c r="G54" s="14"/>
      <c r="H54" s="13"/>
      <c r="I54" s="13"/>
      <c r="J54" s="13"/>
    </row>
    <row r="55" spans="1:10" ht="78.75">
      <c r="A55" s="6">
        <v>12407126</v>
      </c>
      <c r="B55" s="6">
        <v>1</v>
      </c>
      <c r="C55" s="14" t="s">
        <v>3597</v>
      </c>
      <c r="D55" s="13" t="s">
        <v>4378</v>
      </c>
      <c r="E55" s="14"/>
      <c r="F55" s="13"/>
      <c r="G55" s="14"/>
      <c r="H55" s="13"/>
      <c r="I55" s="13"/>
      <c r="J55" s="13"/>
    </row>
    <row r="56" spans="1:10" ht="189">
      <c r="A56" s="6">
        <v>12407126</v>
      </c>
      <c r="B56" s="6">
        <v>2</v>
      </c>
      <c r="C56" s="14" t="s">
        <v>3598</v>
      </c>
      <c r="D56" s="13" t="s">
        <v>4712</v>
      </c>
      <c r="E56" s="14"/>
      <c r="F56" s="13"/>
      <c r="G56" s="14"/>
      <c r="H56" s="13"/>
      <c r="I56" s="13"/>
      <c r="J56" s="13"/>
    </row>
    <row r="57" spans="1:10" ht="141.75">
      <c r="A57" s="6">
        <v>12407126</v>
      </c>
      <c r="B57" s="6">
        <v>3</v>
      </c>
      <c r="C57" s="14" t="s">
        <v>3599</v>
      </c>
      <c r="D57" s="13" t="s">
        <v>4032</v>
      </c>
      <c r="E57" s="14"/>
      <c r="F57" s="13"/>
      <c r="G57" s="14"/>
      <c r="H57" s="13"/>
      <c r="I57" s="13"/>
      <c r="J57" s="13"/>
    </row>
    <row r="58" spans="1:10" ht="47.25">
      <c r="A58" s="6">
        <v>12407126</v>
      </c>
      <c r="B58" s="6">
        <v>4</v>
      </c>
      <c r="C58" s="14" t="s">
        <v>3600</v>
      </c>
      <c r="D58" s="13">
        <v>11</v>
      </c>
      <c r="E58" s="14"/>
      <c r="F58" s="13"/>
      <c r="G58" s="14"/>
      <c r="H58" s="13"/>
      <c r="I58" s="13"/>
      <c r="J58" s="13"/>
    </row>
    <row r="59" spans="1:10" ht="47.25">
      <c r="A59" s="6">
        <v>12407126</v>
      </c>
      <c r="B59" s="6">
        <v>5</v>
      </c>
      <c r="C59" s="14" t="s">
        <v>3601</v>
      </c>
      <c r="D59" s="13" t="s">
        <v>4335</v>
      </c>
      <c r="E59" s="14"/>
      <c r="F59" s="13"/>
      <c r="G59" s="14"/>
      <c r="H59" s="13"/>
      <c r="I59" s="13"/>
      <c r="J59" s="13"/>
    </row>
    <row r="60" spans="1:10" ht="78.75">
      <c r="A60" s="6">
        <v>12407126</v>
      </c>
      <c r="B60" s="6">
        <v>6</v>
      </c>
      <c r="C60" s="14" t="s">
        <v>3602</v>
      </c>
      <c r="D60" s="13" t="s">
        <v>4335</v>
      </c>
      <c r="E60" s="14"/>
      <c r="F60" s="13"/>
      <c r="G60" s="14"/>
      <c r="H60" s="13"/>
      <c r="I60" s="13"/>
      <c r="J60" s="13"/>
    </row>
    <row r="61" spans="1:10" ht="94.5">
      <c r="A61" s="6">
        <v>12407126</v>
      </c>
      <c r="B61" s="6">
        <v>7</v>
      </c>
      <c r="C61" s="14" t="s">
        <v>3603</v>
      </c>
      <c r="D61" s="13" t="s">
        <v>4598</v>
      </c>
      <c r="E61" s="14"/>
      <c r="F61" s="13"/>
      <c r="G61" s="14"/>
      <c r="H61" s="13"/>
      <c r="I61" s="13"/>
      <c r="J61" s="13"/>
    </row>
    <row r="62" spans="1:10" ht="94.5">
      <c r="A62" s="6">
        <v>12407126</v>
      </c>
      <c r="B62" s="6">
        <v>8</v>
      </c>
      <c r="C62" s="14" t="s">
        <v>3604</v>
      </c>
      <c r="D62" s="13" t="s">
        <v>4092</v>
      </c>
      <c r="E62" s="14"/>
      <c r="F62" s="13"/>
      <c r="G62" s="14"/>
      <c r="H62" s="13"/>
      <c r="I62" s="13"/>
      <c r="J62" s="13"/>
    </row>
    <row r="63" spans="1:10" ht="173.25">
      <c r="A63" s="6">
        <v>12407126</v>
      </c>
      <c r="B63" s="6">
        <v>9</v>
      </c>
      <c r="C63" s="14" t="s">
        <v>3605</v>
      </c>
      <c r="D63" s="13">
        <v>11</v>
      </c>
      <c r="E63" s="14"/>
      <c r="F63" s="13"/>
      <c r="G63" s="14"/>
      <c r="H63" s="13"/>
      <c r="I63" s="13"/>
      <c r="J63" s="13"/>
    </row>
    <row r="64" spans="1:10" ht="110.25">
      <c r="A64" s="6">
        <v>12407126</v>
      </c>
      <c r="B64" s="6">
        <v>10</v>
      </c>
      <c r="C64" s="14" t="s">
        <v>3606</v>
      </c>
      <c r="D64" s="13" t="s">
        <v>4038</v>
      </c>
      <c r="E64" s="14"/>
      <c r="F64" s="13"/>
      <c r="G64" s="14"/>
      <c r="H64" s="13"/>
      <c r="I64" s="13"/>
      <c r="J64" s="13"/>
    </row>
    <row r="65" spans="1:10" ht="94.5">
      <c r="A65" s="6">
        <v>12407126</v>
      </c>
      <c r="B65" s="6">
        <v>11</v>
      </c>
      <c r="C65" s="14" t="s">
        <v>3607</v>
      </c>
      <c r="D65" s="13" t="s">
        <v>4167</v>
      </c>
      <c r="E65" s="14" t="s">
        <v>3608</v>
      </c>
      <c r="F65" s="13" t="s">
        <v>4129</v>
      </c>
      <c r="G65" s="14"/>
      <c r="H65" s="13"/>
      <c r="I65" s="13"/>
      <c r="J65" s="13"/>
    </row>
    <row r="66" spans="1:10" ht="78.75">
      <c r="A66" s="6">
        <v>12407126</v>
      </c>
      <c r="B66" s="6">
        <v>12</v>
      </c>
      <c r="C66" s="14" t="s">
        <v>3609</v>
      </c>
      <c r="D66" s="13" t="s">
        <v>4045</v>
      </c>
      <c r="E66" s="14" t="s">
        <v>3610</v>
      </c>
      <c r="F66" s="13" t="s">
        <v>4662</v>
      </c>
      <c r="G66" s="14"/>
      <c r="H66" s="13"/>
      <c r="I66" s="13"/>
      <c r="J66" s="13"/>
    </row>
    <row r="67" spans="1:10" ht="110.25">
      <c r="A67" s="6">
        <v>12407126</v>
      </c>
      <c r="B67" s="6">
        <v>13</v>
      </c>
      <c r="C67" s="14" t="s">
        <v>3611</v>
      </c>
      <c r="D67" s="13" t="s">
        <v>4762</v>
      </c>
      <c r="E67" s="14"/>
      <c r="F67" s="13"/>
      <c r="G67" s="14"/>
      <c r="H67" s="13"/>
      <c r="I67" s="13"/>
      <c r="J67" s="13"/>
    </row>
    <row r="68" spans="1:10" ht="78.75">
      <c r="A68" s="6">
        <v>12407126</v>
      </c>
      <c r="B68" s="6">
        <v>14</v>
      </c>
      <c r="C68" s="14" t="s">
        <v>3612</v>
      </c>
      <c r="D68" s="13" t="s">
        <v>4584</v>
      </c>
      <c r="E68" s="14"/>
      <c r="F68" s="13"/>
      <c r="G68" s="14"/>
      <c r="H68" s="13"/>
      <c r="I68" s="13"/>
      <c r="J68" s="13"/>
    </row>
    <row r="69" spans="1:10" ht="94.5">
      <c r="A69" s="6">
        <v>12501881</v>
      </c>
      <c r="B69" s="6">
        <v>1</v>
      </c>
      <c r="C69" s="14" t="s">
        <v>3613</v>
      </c>
      <c r="D69" s="13" t="s">
        <v>4042</v>
      </c>
      <c r="E69" s="14"/>
      <c r="F69" s="13"/>
      <c r="G69" s="14"/>
      <c r="H69" s="13"/>
      <c r="I69" s="13"/>
      <c r="J69" s="13"/>
    </row>
    <row r="70" spans="1:10" ht="141.75">
      <c r="A70" s="6">
        <v>12501881</v>
      </c>
      <c r="B70" s="6">
        <v>2</v>
      </c>
      <c r="C70" s="14" t="s">
        <v>3614</v>
      </c>
      <c r="D70" s="13" t="s">
        <v>4168</v>
      </c>
      <c r="E70" s="14" t="s">
        <v>3615</v>
      </c>
      <c r="F70" s="13" t="s">
        <v>4306</v>
      </c>
      <c r="G70" s="14"/>
      <c r="H70" s="13"/>
      <c r="I70" s="13"/>
      <c r="J70" s="13"/>
    </row>
    <row r="71" spans="1:10" ht="141.75">
      <c r="A71" s="6">
        <v>12501881</v>
      </c>
      <c r="B71" s="6">
        <v>3</v>
      </c>
      <c r="C71" s="14" t="s">
        <v>3616</v>
      </c>
      <c r="D71" s="13" t="s">
        <v>4191</v>
      </c>
      <c r="E71" s="14"/>
      <c r="F71" s="13"/>
      <c r="G71" s="14"/>
      <c r="H71" s="13"/>
      <c r="I71" s="13"/>
      <c r="J71" s="13"/>
    </row>
    <row r="72" spans="1:10" ht="94.5">
      <c r="A72" s="6">
        <v>12501881</v>
      </c>
      <c r="B72" s="6">
        <v>4</v>
      </c>
      <c r="C72" s="14" t="s">
        <v>3617</v>
      </c>
      <c r="D72" s="13" t="s">
        <v>4167</v>
      </c>
      <c r="E72" s="14" t="s">
        <v>3618</v>
      </c>
      <c r="F72" s="13" t="s">
        <v>4774</v>
      </c>
      <c r="G72" s="14"/>
      <c r="H72" s="13"/>
      <c r="I72" s="13"/>
      <c r="J72" s="13"/>
    </row>
    <row r="73" spans="1:10" ht="78.75">
      <c r="A73" s="6">
        <v>12501881</v>
      </c>
      <c r="B73" s="6">
        <v>5</v>
      </c>
      <c r="C73" s="14" t="s">
        <v>3619</v>
      </c>
      <c r="D73" s="13">
        <v>11</v>
      </c>
      <c r="E73" s="14"/>
      <c r="F73" s="13"/>
      <c r="G73" s="14"/>
      <c r="H73" s="13"/>
      <c r="I73" s="13"/>
      <c r="J73" s="13"/>
    </row>
    <row r="74" spans="1:10" ht="47.25">
      <c r="A74" s="6">
        <v>12501881</v>
      </c>
      <c r="B74" s="6">
        <v>6</v>
      </c>
      <c r="C74" s="14" t="s">
        <v>3620</v>
      </c>
      <c r="D74" s="13" t="s">
        <v>4598</v>
      </c>
      <c r="E74" s="14"/>
      <c r="F74" s="13"/>
      <c r="G74" s="14"/>
      <c r="H74" s="13"/>
      <c r="I74" s="13"/>
      <c r="J74" s="13"/>
    </row>
    <row r="75" spans="1:10" ht="63">
      <c r="A75" s="6">
        <v>12501881</v>
      </c>
      <c r="B75" s="6">
        <v>7</v>
      </c>
      <c r="C75" s="14" t="s">
        <v>3621</v>
      </c>
      <c r="D75" s="13" t="s">
        <v>4431</v>
      </c>
      <c r="E75" s="14"/>
      <c r="F75" s="13"/>
      <c r="G75" s="14"/>
      <c r="H75" s="13"/>
      <c r="I75" s="13"/>
      <c r="J75" s="13"/>
    </row>
    <row r="76" spans="1:10" ht="141.75">
      <c r="A76" s="6">
        <v>12501881</v>
      </c>
      <c r="B76" s="6">
        <v>8</v>
      </c>
      <c r="C76" s="14" t="s">
        <v>3622</v>
      </c>
      <c r="D76" s="13" t="s">
        <v>4582</v>
      </c>
      <c r="E76" s="14"/>
      <c r="F76" s="13"/>
      <c r="G76" s="14"/>
      <c r="H76" s="13"/>
      <c r="I76" s="13"/>
      <c r="J76" s="13"/>
    </row>
    <row r="77" spans="1:10" ht="31.5">
      <c r="A77" s="6">
        <v>12501881</v>
      </c>
      <c r="B77" s="6">
        <v>9</v>
      </c>
      <c r="C77" s="14" t="s">
        <v>3623</v>
      </c>
      <c r="D77" s="13" t="s">
        <v>4625</v>
      </c>
      <c r="E77" s="14"/>
      <c r="F77" s="13"/>
      <c r="G77" s="14"/>
      <c r="H77" s="13"/>
      <c r="I77" s="13"/>
      <c r="J77" s="13"/>
    </row>
    <row r="78" spans="1:10" ht="189">
      <c r="A78" s="6">
        <v>12501881</v>
      </c>
      <c r="B78" s="6">
        <v>10</v>
      </c>
      <c r="C78" s="14" t="s">
        <v>3624</v>
      </c>
      <c r="D78" s="13" t="s">
        <v>4254</v>
      </c>
      <c r="E78" s="14"/>
      <c r="F78" s="13"/>
      <c r="G78" s="14"/>
      <c r="H78" s="13"/>
      <c r="I78" s="13"/>
      <c r="J78" s="13"/>
    </row>
    <row r="79" spans="1:10" ht="78.75">
      <c r="A79" s="6">
        <v>12501881</v>
      </c>
      <c r="B79" s="6">
        <v>11</v>
      </c>
      <c r="C79" s="14" t="s">
        <v>3625</v>
      </c>
      <c r="D79" s="13" t="s">
        <v>4030</v>
      </c>
      <c r="E79" s="14"/>
      <c r="F79" s="13"/>
      <c r="G79" s="14"/>
      <c r="H79" s="13"/>
      <c r="I79" s="13"/>
      <c r="J79" s="13"/>
    </row>
    <row r="80" spans="1:10" ht="157.5">
      <c r="A80" s="6">
        <v>12501881</v>
      </c>
      <c r="B80" s="6">
        <v>12</v>
      </c>
      <c r="C80" s="14" t="s">
        <v>3626</v>
      </c>
      <c r="D80" s="13">
        <v>11</v>
      </c>
      <c r="E80" s="14"/>
      <c r="F80" s="13"/>
      <c r="G80" s="14"/>
      <c r="H80" s="13"/>
      <c r="I80" s="13"/>
      <c r="J80" s="13"/>
    </row>
    <row r="81" spans="1:10" ht="94.5">
      <c r="A81" s="6">
        <v>12501881</v>
      </c>
      <c r="B81" s="6">
        <v>13</v>
      </c>
      <c r="C81" s="14" t="s">
        <v>3627</v>
      </c>
      <c r="D81" s="13" t="s">
        <v>4042</v>
      </c>
      <c r="E81" s="14"/>
      <c r="F81" s="13"/>
      <c r="G81" s="14"/>
      <c r="H81" s="13"/>
      <c r="I81" s="13"/>
      <c r="J81" s="13"/>
    </row>
    <row r="82" spans="1:10" ht="31.5">
      <c r="A82" s="6">
        <v>12501881</v>
      </c>
      <c r="B82" s="6">
        <v>14</v>
      </c>
      <c r="C82" s="14" t="s">
        <v>3628</v>
      </c>
      <c r="D82" s="13" t="s">
        <v>4621</v>
      </c>
      <c r="E82" s="14"/>
      <c r="F82" s="13"/>
      <c r="G82" s="14"/>
      <c r="H82" s="13"/>
      <c r="I82" s="13"/>
      <c r="J82" s="13"/>
    </row>
    <row r="83" spans="1:10" ht="63">
      <c r="A83" s="6">
        <v>12501881</v>
      </c>
      <c r="B83" s="6">
        <v>15</v>
      </c>
      <c r="C83" s="14" t="s">
        <v>3629</v>
      </c>
      <c r="D83" s="13" t="s">
        <v>4611</v>
      </c>
      <c r="E83" s="14" t="s">
        <v>3630</v>
      </c>
      <c r="F83" s="13" t="s">
        <v>4722</v>
      </c>
      <c r="G83" s="14"/>
      <c r="H83" s="13"/>
      <c r="I83" s="13"/>
      <c r="J83" s="13"/>
    </row>
    <row r="84" spans="1:10" ht="94.5">
      <c r="A84" s="6">
        <v>12501881</v>
      </c>
      <c r="B84" s="6">
        <v>16</v>
      </c>
      <c r="C84" s="14" t="s">
        <v>3631</v>
      </c>
      <c r="D84" s="13" t="s">
        <v>4167</v>
      </c>
      <c r="E84" s="14"/>
      <c r="F84" s="13"/>
      <c r="G84" s="14"/>
      <c r="H84" s="13"/>
      <c r="I84" s="13"/>
      <c r="J84" s="13"/>
    </row>
    <row r="85" spans="1:10" ht="141.75">
      <c r="A85" s="6">
        <v>12501881</v>
      </c>
      <c r="B85" s="6">
        <v>17</v>
      </c>
      <c r="C85" s="14" t="s">
        <v>3632</v>
      </c>
      <c r="D85" s="13" t="s">
        <v>4097</v>
      </c>
      <c r="E85" s="14"/>
      <c r="F85" s="13"/>
      <c r="G85" s="14"/>
      <c r="H85" s="13"/>
      <c r="I85" s="13"/>
      <c r="J85" s="13"/>
    </row>
    <row r="86" spans="1:10" ht="110.25">
      <c r="A86" s="6">
        <v>12501881</v>
      </c>
      <c r="B86" s="6">
        <v>18</v>
      </c>
      <c r="C86" s="14" t="s">
        <v>3633</v>
      </c>
      <c r="D86" s="13" t="s">
        <v>4098</v>
      </c>
      <c r="E86" s="14"/>
      <c r="F86" s="13"/>
      <c r="G86" s="14"/>
      <c r="H86" s="13"/>
      <c r="I86" s="13"/>
      <c r="J86" s="13"/>
    </row>
    <row r="87" spans="1:10" ht="47.25">
      <c r="A87" s="6">
        <v>1319874</v>
      </c>
      <c r="B87" s="6">
        <v>1</v>
      </c>
      <c r="C87" s="14" t="s">
        <v>3634</v>
      </c>
      <c r="D87" s="13" t="s">
        <v>4378</v>
      </c>
      <c r="E87" s="14"/>
      <c r="F87" s="13"/>
      <c r="G87" s="14"/>
      <c r="H87" s="13"/>
      <c r="I87" s="13"/>
      <c r="J87" s="13"/>
    </row>
    <row r="88" spans="1:10" ht="141.75">
      <c r="A88" s="6">
        <v>1319874</v>
      </c>
      <c r="B88" s="6">
        <v>2</v>
      </c>
      <c r="C88" s="14" t="s">
        <v>3635</v>
      </c>
      <c r="D88" s="13" t="s">
        <v>4195</v>
      </c>
      <c r="E88" s="14"/>
      <c r="F88" s="13"/>
      <c r="G88" s="14"/>
      <c r="H88" s="13"/>
      <c r="I88" s="13"/>
      <c r="J88" s="13"/>
    </row>
    <row r="89" spans="1:10" ht="110.25">
      <c r="A89" s="6">
        <v>1319874</v>
      </c>
      <c r="B89" s="6">
        <v>3</v>
      </c>
      <c r="C89" s="14" t="s">
        <v>3636</v>
      </c>
      <c r="D89" s="13" t="s">
        <v>4298</v>
      </c>
      <c r="E89" s="14"/>
      <c r="F89" s="13"/>
      <c r="G89" s="14"/>
      <c r="H89" s="13"/>
      <c r="I89" s="13"/>
      <c r="J89" s="13"/>
    </row>
    <row r="90" spans="1:10" ht="47.25">
      <c r="A90" s="6">
        <v>1319874</v>
      </c>
      <c r="B90" s="6">
        <v>4</v>
      </c>
      <c r="C90" s="14" t="s">
        <v>3637</v>
      </c>
      <c r="D90" s="13">
        <v>11</v>
      </c>
      <c r="E90" s="14"/>
      <c r="F90" s="13"/>
      <c r="G90" s="14"/>
      <c r="H90" s="13"/>
      <c r="I90" s="13"/>
      <c r="J90" s="13"/>
    </row>
    <row r="91" spans="1:10" ht="47.25">
      <c r="A91" s="6">
        <v>1319874</v>
      </c>
      <c r="B91" s="6">
        <v>5</v>
      </c>
      <c r="C91" s="14" t="s">
        <v>3638</v>
      </c>
      <c r="D91" s="13" t="s">
        <v>4031</v>
      </c>
      <c r="E91" s="14"/>
      <c r="F91" s="13"/>
      <c r="G91" s="14"/>
      <c r="H91" s="13"/>
      <c r="I91" s="13"/>
      <c r="J91" s="13"/>
    </row>
    <row r="92" spans="1:10" ht="31.5">
      <c r="A92" s="6">
        <v>1319874</v>
      </c>
      <c r="B92" s="6">
        <v>6</v>
      </c>
      <c r="C92" s="14" t="s">
        <v>3639</v>
      </c>
      <c r="D92" s="13" t="s">
        <v>4584</v>
      </c>
      <c r="E92" s="14"/>
      <c r="F92" s="13"/>
      <c r="G92" s="14"/>
      <c r="H92" s="13"/>
      <c r="I92" s="13"/>
      <c r="J92" s="13"/>
    </row>
    <row r="93" spans="1:10" ht="94.5">
      <c r="A93" s="6">
        <v>1319874</v>
      </c>
      <c r="B93" s="6">
        <v>7</v>
      </c>
      <c r="C93" s="14" t="s">
        <v>3640</v>
      </c>
      <c r="D93" s="13" t="s">
        <v>4255</v>
      </c>
      <c r="E93" s="14"/>
      <c r="F93" s="13"/>
      <c r="G93" s="14"/>
      <c r="H93" s="13"/>
      <c r="I93" s="13"/>
      <c r="J93" s="13"/>
    </row>
    <row r="94" spans="1:10" ht="78.75">
      <c r="A94" s="6">
        <v>1319874</v>
      </c>
      <c r="B94" s="6">
        <v>8</v>
      </c>
      <c r="C94" s="14" t="s">
        <v>3641</v>
      </c>
      <c r="D94" s="13" t="s">
        <v>4598</v>
      </c>
      <c r="E94" s="14"/>
      <c r="F94" s="13"/>
      <c r="G94" s="14"/>
      <c r="H94" s="13"/>
      <c r="I94" s="13"/>
      <c r="J94" s="13"/>
    </row>
    <row r="95" spans="1:10" ht="31.5">
      <c r="A95" s="6">
        <v>1319874</v>
      </c>
      <c r="B95" s="6">
        <v>9</v>
      </c>
      <c r="C95" s="14" t="s">
        <v>3642</v>
      </c>
      <c r="D95" s="13" t="s">
        <v>4335</v>
      </c>
      <c r="E95" s="14"/>
      <c r="F95" s="13"/>
      <c r="G95" s="14"/>
      <c r="H95" s="13"/>
      <c r="I95" s="13"/>
      <c r="J95" s="13"/>
    </row>
    <row r="96" spans="1:10" ht="141.75">
      <c r="A96" s="6">
        <v>1319874</v>
      </c>
      <c r="B96" s="6">
        <v>10</v>
      </c>
      <c r="C96" s="14" t="s">
        <v>3643</v>
      </c>
      <c r="D96" s="13" t="s">
        <v>4097</v>
      </c>
      <c r="E96" s="14"/>
      <c r="F96" s="13"/>
      <c r="G96" s="14"/>
      <c r="H96" s="13"/>
      <c r="I96" s="13"/>
      <c r="J96" s="13"/>
    </row>
    <row r="97" spans="1:10" ht="78.75">
      <c r="A97" s="6">
        <v>1319874</v>
      </c>
      <c r="B97" s="6">
        <v>11</v>
      </c>
      <c r="C97" s="14" t="s">
        <v>3644</v>
      </c>
      <c r="D97" s="13" t="s">
        <v>4046</v>
      </c>
      <c r="E97" s="14" t="s">
        <v>3645</v>
      </c>
      <c r="F97" s="13" t="s">
        <v>4669</v>
      </c>
      <c r="G97" s="14"/>
      <c r="H97" s="13"/>
      <c r="I97" s="13"/>
      <c r="J97" s="13"/>
    </row>
    <row r="98" spans="1:10" ht="78.75">
      <c r="A98" s="6">
        <v>1319874</v>
      </c>
      <c r="B98" s="6">
        <v>12</v>
      </c>
      <c r="C98" s="14" t="s">
        <v>3646</v>
      </c>
      <c r="D98" s="13" t="s">
        <v>4256</v>
      </c>
      <c r="E98" s="14"/>
      <c r="F98" s="13"/>
      <c r="G98" s="14"/>
      <c r="H98" s="13"/>
      <c r="I98" s="13"/>
      <c r="J98" s="13"/>
    </row>
    <row r="99" spans="1:10" ht="126">
      <c r="A99" s="6">
        <v>1319874</v>
      </c>
      <c r="B99" s="6">
        <v>13</v>
      </c>
      <c r="C99" s="14" t="s">
        <v>3647</v>
      </c>
      <c r="D99" s="13" t="s">
        <v>4257</v>
      </c>
      <c r="E99" s="14" t="s">
        <v>3648</v>
      </c>
      <c r="F99" s="13" t="s">
        <v>4720</v>
      </c>
      <c r="G99" s="14"/>
      <c r="H99" s="13"/>
      <c r="I99" s="13"/>
      <c r="J99" s="13"/>
    </row>
    <row r="100" spans="1:10" ht="63">
      <c r="A100" s="6">
        <v>15257068</v>
      </c>
      <c r="B100" s="6">
        <v>1</v>
      </c>
      <c r="C100" s="14" t="s">
        <v>3649</v>
      </c>
      <c r="D100" s="13" t="s">
        <v>4378</v>
      </c>
      <c r="E100" s="14"/>
      <c r="F100" s="13"/>
      <c r="G100" s="14"/>
      <c r="H100" s="13"/>
      <c r="I100" s="13"/>
      <c r="J100" s="13"/>
    </row>
    <row r="101" spans="1:10" ht="157.5">
      <c r="A101" s="6">
        <v>15257068</v>
      </c>
      <c r="B101" s="6">
        <v>2</v>
      </c>
      <c r="C101" s="14" t="s">
        <v>3650</v>
      </c>
      <c r="D101" s="13" t="s">
        <v>4258</v>
      </c>
      <c r="E101" s="14"/>
      <c r="F101" s="13"/>
      <c r="G101" s="14"/>
      <c r="H101" s="13"/>
      <c r="I101" s="13"/>
      <c r="J101" s="13"/>
    </row>
    <row r="102" spans="1:10" ht="110.25">
      <c r="A102" s="6">
        <v>15257068</v>
      </c>
      <c r="B102" s="6">
        <v>3</v>
      </c>
      <c r="C102" s="14" t="s">
        <v>3651</v>
      </c>
      <c r="D102" s="13" t="s">
        <v>4259</v>
      </c>
      <c r="E102" s="14"/>
      <c r="F102" s="13"/>
      <c r="G102" s="14"/>
      <c r="H102" s="13"/>
      <c r="I102" s="13"/>
      <c r="J102" s="13"/>
    </row>
    <row r="103" spans="1:10" ht="141.75">
      <c r="A103" s="6">
        <v>15257068</v>
      </c>
      <c r="B103" s="6">
        <v>4</v>
      </c>
      <c r="C103" s="14" t="s">
        <v>3652</v>
      </c>
      <c r="D103" s="13" t="s">
        <v>4097</v>
      </c>
      <c r="E103" s="14"/>
      <c r="F103" s="13"/>
      <c r="G103" s="14"/>
      <c r="H103" s="13"/>
      <c r="I103" s="13"/>
      <c r="J103" s="13"/>
    </row>
    <row r="104" spans="1:10" ht="110.25">
      <c r="A104" s="6">
        <v>15257068</v>
      </c>
      <c r="B104" s="6">
        <v>5</v>
      </c>
      <c r="C104" s="14" t="s">
        <v>3653</v>
      </c>
      <c r="D104" s="13" t="s">
        <v>4598</v>
      </c>
      <c r="E104" s="14"/>
      <c r="F104" s="13"/>
      <c r="G104" s="14"/>
      <c r="H104" s="13"/>
      <c r="I104" s="13"/>
      <c r="J104" s="13"/>
    </row>
    <row r="105" spans="1:10" ht="157.5">
      <c r="A105" s="6">
        <v>15257068</v>
      </c>
      <c r="B105" s="6">
        <v>6</v>
      </c>
      <c r="C105" s="14" t="s">
        <v>3654</v>
      </c>
      <c r="D105" s="13" t="s">
        <v>4076</v>
      </c>
      <c r="E105" s="14" t="s">
        <v>3655</v>
      </c>
      <c r="F105" s="13" t="s">
        <v>4307</v>
      </c>
      <c r="G105" s="14"/>
      <c r="H105" s="13"/>
      <c r="I105" s="13"/>
      <c r="J105" s="13"/>
    </row>
    <row r="106" spans="1:10" ht="126">
      <c r="A106" s="6">
        <v>15257068</v>
      </c>
      <c r="B106" s="6">
        <v>7</v>
      </c>
      <c r="C106" s="14" t="s">
        <v>3656</v>
      </c>
      <c r="D106" s="13" t="s">
        <v>4206</v>
      </c>
      <c r="E106" s="14"/>
      <c r="F106" s="13"/>
      <c r="G106" s="14"/>
      <c r="H106" s="13"/>
      <c r="I106" s="13"/>
      <c r="J106" s="13"/>
    </row>
    <row r="107" spans="1:10" ht="63">
      <c r="A107" s="6">
        <v>15257068</v>
      </c>
      <c r="B107" s="6">
        <v>8</v>
      </c>
      <c r="C107" s="14" t="s">
        <v>3657</v>
      </c>
      <c r="D107" s="13" t="s">
        <v>4585</v>
      </c>
      <c r="E107" s="14" t="s">
        <v>3658</v>
      </c>
      <c r="F107" s="13" t="s">
        <v>4722</v>
      </c>
      <c r="G107" s="14"/>
      <c r="H107" s="13"/>
      <c r="I107" s="13"/>
      <c r="J107" s="13"/>
    </row>
    <row r="108" spans="1:10" ht="94.5">
      <c r="A108" s="6">
        <v>15257068</v>
      </c>
      <c r="B108" s="6">
        <v>9</v>
      </c>
      <c r="C108" s="14" t="s">
        <v>3659</v>
      </c>
      <c r="D108" s="13" t="s">
        <v>4097</v>
      </c>
      <c r="E108" s="14"/>
      <c r="F108" s="13"/>
      <c r="G108" s="14"/>
      <c r="H108" s="13"/>
      <c r="I108" s="13"/>
      <c r="J108" s="13"/>
    </row>
    <row r="109" spans="1:10" ht="110.25">
      <c r="A109" s="6">
        <v>15257068</v>
      </c>
      <c r="B109" s="6">
        <v>10</v>
      </c>
      <c r="C109" s="14" t="s">
        <v>3660</v>
      </c>
      <c r="D109" s="13" t="s">
        <v>4072</v>
      </c>
      <c r="E109" s="14" t="s">
        <v>3661</v>
      </c>
      <c r="F109" s="13" t="s">
        <v>4308</v>
      </c>
      <c r="G109" s="14"/>
      <c r="H109" s="13"/>
      <c r="I109" s="13"/>
      <c r="J109" s="13"/>
    </row>
    <row r="110" spans="1:10" ht="94.5">
      <c r="A110" s="6">
        <v>15496640</v>
      </c>
      <c r="B110" s="6">
        <v>1</v>
      </c>
      <c r="C110" s="14" t="s">
        <v>3662</v>
      </c>
      <c r="D110" s="13" t="s">
        <v>4097</v>
      </c>
      <c r="E110" s="14"/>
      <c r="F110" s="13"/>
      <c r="G110" s="14"/>
      <c r="H110" s="13"/>
      <c r="I110" s="13"/>
      <c r="J110" s="13"/>
    </row>
    <row r="111" spans="1:10" ht="110.25">
      <c r="A111" s="6">
        <v>15496640</v>
      </c>
      <c r="B111" s="6">
        <v>2</v>
      </c>
      <c r="C111" s="14" t="s">
        <v>3663</v>
      </c>
      <c r="D111" s="13" t="s">
        <v>4332</v>
      </c>
      <c r="E111" s="14"/>
      <c r="F111" s="13"/>
      <c r="G111" s="14"/>
      <c r="H111" s="13"/>
      <c r="I111" s="13"/>
      <c r="J111" s="13"/>
    </row>
    <row r="112" spans="1:10" ht="78.75">
      <c r="A112" s="6">
        <v>15496640</v>
      </c>
      <c r="B112" s="6">
        <v>3</v>
      </c>
      <c r="C112" s="14" t="s">
        <v>3664</v>
      </c>
      <c r="D112" s="13" t="s">
        <v>4598</v>
      </c>
      <c r="E112" s="14"/>
      <c r="F112" s="13"/>
      <c r="G112" s="14"/>
      <c r="H112" s="13"/>
      <c r="I112" s="13"/>
      <c r="J112" s="13"/>
    </row>
    <row r="113" spans="1:10" ht="47.25">
      <c r="A113" s="6">
        <v>15496640</v>
      </c>
      <c r="B113" s="6">
        <v>4</v>
      </c>
      <c r="C113" s="14" t="s">
        <v>3665</v>
      </c>
      <c r="D113" s="13" t="s">
        <v>4260</v>
      </c>
      <c r="E113" s="14"/>
      <c r="F113" s="13"/>
      <c r="G113" s="14"/>
      <c r="H113" s="13"/>
      <c r="I113" s="13"/>
      <c r="J113" s="13"/>
    </row>
    <row r="114" spans="1:10" ht="189">
      <c r="A114" s="6">
        <v>15496640</v>
      </c>
      <c r="B114" s="6">
        <v>5</v>
      </c>
      <c r="C114" s="14" t="s">
        <v>3666</v>
      </c>
      <c r="D114" s="13" t="s">
        <v>4609</v>
      </c>
      <c r="E114" s="14" t="s">
        <v>3667</v>
      </c>
      <c r="F114" s="13" t="s">
        <v>4646</v>
      </c>
      <c r="G114" s="14"/>
      <c r="H114" s="13"/>
      <c r="I114" s="13"/>
      <c r="J114" s="13"/>
    </row>
    <row r="115" spans="1:10" ht="78.75">
      <c r="A115" s="6">
        <v>15496640</v>
      </c>
      <c r="B115" s="6">
        <v>6</v>
      </c>
      <c r="C115" s="14" t="s">
        <v>3668</v>
      </c>
      <c r="D115" s="13" t="s">
        <v>4585</v>
      </c>
      <c r="E115" s="14"/>
      <c r="F115" s="13"/>
      <c r="G115" s="14"/>
      <c r="H115" s="13"/>
      <c r="I115" s="13"/>
      <c r="J115" s="13"/>
    </row>
    <row r="116" spans="1:10" ht="94.5">
      <c r="A116" s="6">
        <v>15496640</v>
      </c>
      <c r="B116" s="6">
        <v>7</v>
      </c>
      <c r="C116" s="14" t="s">
        <v>3669</v>
      </c>
      <c r="D116" s="13" t="s">
        <v>4097</v>
      </c>
      <c r="E116" s="14"/>
      <c r="F116" s="13"/>
      <c r="G116" s="14"/>
      <c r="H116" s="13"/>
      <c r="I116" s="13"/>
      <c r="J116" s="13"/>
    </row>
    <row r="117" spans="1:10" ht="110.25">
      <c r="A117" s="6">
        <v>15496640</v>
      </c>
      <c r="B117" s="6">
        <v>8</v>
      </c>
      <c r="C117" s="14" t="s">
        <v>3670</v>
      </c>
      <c r="D117" s="13" t="s">
        <v>4389</v>
      </c>
      <c r="E117" s="14"/>
      <c r="F117" s="13"/>
      <c r="G117" s="14"/>
      <c r="H117" s="13"/>
      <c r="I117" s="13"/>
      <c r="J117" s="13"/>
    </row>
    <row r="118" spans="1:10" ht="94.5">
      <c r="A118" s="6">
        <v>15980690</v>
      </c>
      <c r="B118" s="6">
        <v>1</v>
      </c>
      <c r="C118" s="14" t="s">
        <v>3671</v>
      </c>
      <c r="D118" s="13" t="s">
        <v>4167</v>
      </c>
      <c r="E118" s="14"/>
      <c r="F118" s="13"/>
      <c r="G118" s="14"/>
      <c r="H118" s="13"/>
      <c r="I118" s="13"/>
      <c r="J118" s="13"/>
    </row>
    <row r="119" spans="1:10" ht="78.75">
      <c r="A119" s="6">
        <v>15980690</v>
      </c>
      <c r="B119" s="6">
        <v>2</v>
      </c>
      <c r="C119" s="14" t="s">
        <v>3672</v>
      </c>
      <c r="D119" s="13" t="s">
        <v>4261</v>
      </c>
      <c r="E119" s="14"/>
      <c r="F119" s="13"/>
      <c r="G119" s="14"/>
      <c r="H119" s="13"/>
      <c r="I119" s="13"/>
      <c r="J119" s="13"/>
    </row>
    <row r="120" spans="1:10" ht="126">
      <c r="A120" s="6">
        <v>15980690</v>
      </c>
      <c r="B120" s="6">
        <v>3</v>
      </c>
      <c r="C120" s="14" t="s">
        <v>3673</v>
      </c>
      <c r="D120" s="13" t="s">
        <v>4295</v>
      </c>
      <c r="E120" s="14" t="s">
        <v>3674</v>
      </c>
      <c r="F120" s="13" t="s">
        <v>4309</v>
      </c>
      <c r="G120" s="14"/>
      <c r="H120" s="13"/>
      <c r="I120" s="13"/>
      <c r="J120" s="13"/>
    </row>
    <row r="121" spans="1:10" ht="126">
      <c r="A121" s="6">
        <v>15980690</v>
      </c>
      <c r="B121" s="6">
        <v>4</v>
      </c>
      <c r="C121" s="14" t="s">
        <v>3675</v>
      </c>
      <c r="D121" s="13" t="s">
        <v>4340</v>
      </c>
      <c r="E121" s="14" t="s">
        <v>3676</v>
      </c>
      <c r="F121" s="13" t="s">
        <v>4225</v>
      </c>
      <c r="G121" s="14"/>
      <c r="H121" s="13"/>
      <c r="I121" s="13"/>
      <c r="J121" s="13"/>
    </row>
    <row r="122" spans="1:10" ht="78.75">
      <c r="A122" s="6">
        <v>15980690</v>
      </c>
      <c r="B122" s="6">
        <v>5</v>
      </c>
      <c r="C122" s="14" t="s">
        <v>3677</v>
      </c>
      <c r="D122" s="13" t="s">
        <v>4032</v>
      </c>
      <c r="E122" s="14"/>
      <c r="F122" s="13"/>
      <c r="G122" s="14"/>
      <c r="H122" s="13"/>
      <c r="I122" s="13"/>
      <c r="J122" s="13"/>
    </row>
    <row r="123" spans="1:10" ht="47.25">
      <c r="A123" s="6">
        <v>15980690</v>
      </c>
      <c r="B123" s="6">
        <v>6</v>
      </c>
      <c r="C123" s="14" t="s">
        <v>3678</v>
      </c>
      <c r="D123" s="13" t="s">
        <v>4031</v>
      </c>
      <c r="E123" s="14"/>
      <c r="F123" s="13"/>
      <c r="G123" s="14"/>
      <c r="H123" s="13"/>
      <c r="I123" s="13"/>
      <c r="J123" s="13"/>
    </row>
    <row r="124" spans="1:10" ht="94.5">
      <c r="A124" s="6">
        <v>15980690</v>
      </c>
      <c r="B124" s="6">
        <v>7</v>
      </c>
      <c r="C124" s="14" t="s">
        <v>3679</v>
      </c>
      <c r="D124" s="13" t="s">
        <v>4431</v>
      </c>
      <c r="E124" s="14"/>
      <c r="F124" s="13"/>
      <c r="G124" s="14"/>
      <c r="H124" s="13"/>
      <c r="I124" s="13"/>
      <c r="J124" s="13"/>
    </row>
    <row r="125" spans="1:10" ht="78.75">
      <c r="A125" s="6">
        <v>15980690</v>
      </c>
      <c r="B125" s="6">
        <v>8</v>
      </c>
      <c r="C125" s="14" t="s">
        <v>3680</v>
      </c>
      <c r="D125" s="13" t="s">
        <v>4056</v>
      </c>
      <c r="E125" s="14" t="s">
        <v>3681</v>
      </c>
      <c r="F125" s="13" t="s">
        <v>4310</v>
      </c>
      <c r="G125" s="14"/>
      <c r="H125" s="13"/>
      <c r="I125" s="13"/>
      <c r="J125" s="13"/>
    </row>
    <row r="126" spans="1:10" ht="63">
      <c r="A126" s="6">
        <v>15980690</v>
      </c>
      <c r="B126" s="6">
        <v>9</v>
      </c>
      <c r="C126" s="14" t="s">
        <v>3682</v>
      </c>
      <c r="D126" s="13">
        <v>11</v>
      </c>
      <c r="E126" s="14"/>
      <c r="F126" s="13"/>
      <c r="G126" s="14"/>
      <c r="H126" s="13"/>
      <c r="I126" s="13"/>
      <c r="J126" s="13"/>
    </row>
    <row r="127" spans="1:10" ht="47.25">
      <c r="A127" s="6">
        <v>15980690</v>
      </c>
      <c r="B127" s="6">
        <v>10</v>
      </c>
      <c r="C127" s="14" t="s">
        <v>3683</v>
      </c>
      <c r="D127" s="13" t="s">
        <v>4083</v>
      </c>
      <c r="E127" s="14"/>
      <c r="F127" s="13"/>
      <c r="G127" s="14"/>
      <c r="H127" s="13"/>
      <c r="I127" s="13"/>
      <c r="J127" s="13"/>
    </row>
    <row r="128" spans="1:10" ht="47.25">
      <c r="A128" s="6">
        <v>15980690</v>
      </c>
      <c r="B128" s="6">
        <v>11</v>
      </c>
      <c r="C128" s="14" t="s">
        <v>3684</v>
      </c>
      <c r="D128" s="13" t="s">
        <v>4357</v>
      </c>
      <c r="E128" s="14"/>
      <c r="F128" s="13"/>
      <c r="G128" s="14"/>
      <c r="H128" s="13"/>
      <c r="I128" s="13"/>
      <c r="J128" s="13"/>
    </row>
    <row r="129" spans="1:10" ht="78.75">
      <c r="A129" s="6">
        <v>15980690</v>
      </c>
      <c r="B129" s="6">
        <v>12</v>
      </c>
      <c r="C129" s="14" t="s">
        <v>3685</v>
      </c>
      <c r="D129" s="13" t="s">
        <v>4763</v>
      </c>
      <c r="E129" s="14"/>
      <c r="F129" s="13"/>
      <c r="G129" s="14"/>
      <c r="H129" s="13"/>
      <c r="I129" s="13"/>
      <c r="J129" s="13"/>
    </row>
    <row r="130" spans="1:10" ht="94.5">
      <c r="A130" s="6">
        <v>15980690</v>
      </c>
      <c r="B130" s="6">
        <v>13</v>
      </c>
      <c r="C130" s="14" t="s">
        <v>3686</v>
      </c>
      <c r="D130" s="13" t="s">
        <v>4764</v>
      </c>
      <c r="E130" s="14"/>
      <c r="F130" s="13"/>
      <c r="G130" s="14"/>
      <c r="H130" s="13"/>
      <c r="I130" s="13"/>
      <c r="J130" s="13"/>
    </row>
    <row r="131" spans="1:10" ht="110.25">
      <c r="A131" s="6">
        <v>16003291</v>
      </c>
      <c r="B131" s="6">
        <v>1</v>
      </c>
      <c r="C131" s="14" t="s">
        <v>3687</v>
      </c>
      <c r="D131" s="13" t="s">
        <v>4641</v>
      </c>
      <c r="E131" s="14"/>
      <c r="F131" s="13"/>
      <c r="G131" s="14"/>
      <c r="H131" s="13"/>
      <c r="I131" s="13"/>
      <c r="J131" s="13"/>
    </row>
    <row r="132" spans="1:10" ht="63">
      <c r="A132" s="6">
        <v>16003291</v>
      </c>
      <c r="B132" s="6">
        <v>2</v>
      </c>
      <c r="C132" s="14" t="s">
        <v>3688</v>
      </c>
      <c r="D132" s="13" t="s">
        <v>4262</v>
      </c>
      <c r="E132" s="14"/>
      <c r="F132" s="13"/>
      <c r="G132" s="14"/>
      <c r="H132" s="13"/>
      <c r="I132" s="13"/>
      <c r="J132" s="13"/>
    </row>
    <row r="133" spans="1:10" ht="94.5">
      <c r="A133" s="6">
        <v>16003291</v>
      </c>
      <c r="B133" s="6">
        <v>3</v>
      </c>
      <c r="C133" s="14" t="s">
        <v>3689</v>
      </c>
      <c r="D133" s="13" t="s">
        <v>4340</v>
      </c>
      <c r="E133" s="14"/>
      <c r="F133" s="13"/>
      <c r="G133" s="14"/>
      <c r="H133" s="13"/>
      <c r="I133" s="13"/>
      <c r="J133" s="13"/>
    </row>
    <row r="134" spans="1:10" ht="110.25">
      <c r="A134" s="6">
        <v>16003291</v>
      </c>
      <c r="B134" s="6">
        <v>4</v>
      </c>
      <c r="C134" s="14" t="s">
        <v>3690</v>
      </c>
      <c r="D134" s="13" t="s">
        <v>4031</v>
      </c>
      <c r="E134" s="14"/>
      <c r="F134" s="13"/>
      <c r="G134" s="14"/>
      <c r="H134" s="13"/>
      <c r="I134" s="13"/>
      <c r="J134" s="13"/>
    </row>
    <row r="135" spans="1:10" ht="63">
      <c r="A135" s="6">
        <v>16003291</v>
      </c>
      <c r="B135" s="6">
        <v>5</v>
      </c>
      <c r="C135" s="14" t="s">
        <v>3691</v>
      </c>
      <c r="D135" s="13" t="s">
        <v>4031</v>
      </c>
      <c r="E135" s="14"/>
      <c r="F135" s="13"/>
      <c r="G135" s="14"/>
      <c r="H135" s="13"/>
      <c r="I135" s="13"/>
      <c r="J135" s="13"/>
    </row>
    <row r="136" spans="1:10" ht="78.75">
      <c r="A136" s="6">
        <v>16003291</v>
      </c>
      <c r="B136" s="6">
        <v>6</v>
      </c>
      <c r="C136" s="14" t="s">
        <v>3692</v>
      </c>
      <c r="D136" s="13" t="s">
        <v>4582</v>
      </c>
      <c r="E136" s="14"/>
      <c r="F136" s="13"/>
      <c r="G136" s="14"/>
      <c r="H136" s="13"/>
      <c r="I136" s="13"/>
      <c r="J136" s="13"/>
    </row>
    <row r="137" spans="1:10" ht="56.25" customHeight="1">
      <c r="A137" s="6">
        <v>16003291</v>
      </c>
      <c r="B137" s="6">
        <v>7</v>
      </c>
      <c r="C137" s="14" t="s">
        <v>3693</v>
      </c>
      <c r="D137" s="13" t="s">
        <v>4052</v>
      </c>
      <c r="E137" s="14" t="s">
        <v>3694</v>
      </c>
      <c r="F137" s="13" t="s">
        <v>4662</v>
      </c>
      <c r="G137" s="14"/>
      <c r="H137" s="13"/>
      <c r="I137" s="13"/>
      <c r="J137" s="13"/>
    </row>
    <row r="138" spans="1:10" ht="94.5">
      <c r="A138" s="6">
        <v>16003291</v>
      </c>
      <c r="B138" s="6">
        <v>8</v>
      </c>
      <c r="C138" s="14" t="s">
        <v>3695</v>
      </c>
      <c r="D138" s="13" t="s">
        <v>4092</v>
      </c>
      <c r="E138" s="14" t="s">
        <v>3696</v>
      </c>
      <c r="F138" s="13" t="s">
        <v>4311</v>
      </c>
      <c r="G138" s="14" t="s">
        <v>3697</v>
      </c>
      <c r="H138" s="13" t="s">
        <v>4779</v>
      </c>
      <c r="I138" s="13"/>
      <c r="J138" s="13"/>
    </row>
    <row r="139" spans="1:10" ht="110.25">
      <c r="A139" s="6">
        <v>16003291</v>
      </c>
      <c r="B139" s="6">
        <v>9</v>
      </c>
      <c r="C139" s="14" t="s">
        <v>3698</v>
      </c>
      <c r="D139" s="13" t="s">
        <v>4765</v>
      </c>
      <c r="E139" s="14"/>
      <c r="F139" s="13"/>
      <c r="G139" s="14"/>
      <c r="H139" s="13"/>
      <c r="I139" s="13"/>
      <c r="J139" s="13"/>
    </row>
    <row r="140" spans="1:10" ht="78.75">
      <c r="A140" s="6">
        <v>16003291</v>
      </c>
      <c r="B140" s="6">
        <v>10</v>
      </c>
      <c r="C140" s="14" t="s">
        <v>3699</v>
      </c>
      <c r="D140" s="13" t="s">
        <v>4263</v>
      </c>
      <c r="E140" s="14" t="s">
        <v>3700</v>
      </c>
      <c r="F140" s="13" t="s">
        <v>4312</v>
      </c>
      <c r="G140" s="14"/>
      <c r="H140" s="13"/>
      <c r="I140" s="13"/>
      <c r="J140" s="13"/>
    </row>
    <row r="141" spans="1:10" ht="78.75">
      <c r="A141" s="6">
        <v>16541194</v>
      </c>
      <c r="B141" s="6">
        <v>1</v>
      </c>
      <c r="C141" s="14" t="s">
        <v>3701</v>
      </c>
      <c r="D141" s="13" t="s">
        <v>4167</v>
      </c>
      <c r="E141" s="14"/>
      <c r="F141" s="13"/>
      <c r="G141" s="14"/>
      <c r="H141" s="13"/>
      <c r="I141" s="13"/>
      <c r="J141" s="13"/>
    </row>
    <row r="142" spans="1:10" ht="94.5">
      <c r="A142" s="6">
        <v>16541194</v>
      </c>
      <c r="B142" s="6">
        <v>2</v>
      </c>
      <c r="C142" s="14" t="s">
        <v>3702</v>
      </c>
      <c r="D142" s="13" t="s">
        <v>4332</v>
      </c>
      <c r="E142" s="14"/>
      <c r="F142" s="13"/>
      <c r="G142" s="14"/>
      <c r="H142" s="13"/>
      <c r="I142" s="13"/>
      <c r="J142" s="13"/>
    </row>
    <row r="143" spans="1:10" ht="47.25">
      <c r="A143" s="6">
        <v>16541194</v>
      </c>
      <c r="B143" s="6">
        <v>3</v>
      </c>
      <c r="C143" s="14" t="s">
        <v>3703</v>
      </c>
      <c r="D143" s="13" t="s">
        <v>4031</v>
      </c>
      <c r="E143" s="14"/>
      <c r="F143" s="13"/>
      <c r="G143" s="14"/>
      <c r="H143" s="13"/>
      <c r="I143" s="13"/>
      <c r="J143" s="13"/>
    </row>
    <row r="144" spans="1:10" ht="78.75">
      <c r="A144" s="6">
        <v>16541194</v>
      </c>
      <c r="B144" s="6">
        <v>4</v>
      </c>
      <c r="C144" s="14" t="s">
        <v>3704</v>
      </c>
      <c r="D144" s="13" t="s">
        <v>4032</v>
      </c>
      <c r="E144" s="14"/>
      <c r="F144" s="13"/>
      <c r="G144" s="14"/>
      <c r="H144" s="13"/>
      <c r="I144" s="13"/>
      <c r="J144" s="13"/>
    </row>
    <row r="145" spans="1:10" ht="126">
      <c r="A145" s="6">
        <v>16541194</v>
      </c>
      <c r="B145" s="6">
        <v>5</v>
      </c>
      <c r="C145" s="14" t="s">
        <v>3705</v>
      </c>
      <c r="D145" s="13" t="s">
        <v>4033</v>
      </c>
      <c r="E145" s="14"/>
      <c r="F145" s="13"/>
      <c r="G145" s="14"/>
      <c r="H145" s="13"/>
      <c r="I145" s="13"/>
      <c r="J145" s="13"/>
    </row>
    <row r="146" spans="1:10" ht="63">
      <c r="A146" s="6">
        <v>16541194</v>
      </c>
      <c r="B146" s="6">
        <v>6</v>
      </c>
      <c r="C146" s="14" t="s">
        <v>3706</v>
      </c>
      <c r="D146" s="13" t="s">
        <v>4582</v>
      </c>
      <c r="E146" s="14"/>
      <c r="F146" s="13"/>
      <c r="G146" s="14"/>
      <c r="H146" s="13"/>
      <c r="I146" s="13"/>
      <c r="J146" s="13"/>
    </row>
    <row r="147" spans="1:10" ht="94.5">
      <c r="A147" s="6">
        <v>16541194</v>
      </c>
      <c r="B147" s="6">
        <v>7</v>
      </c>
      <c r="C147" s="14" t="s">
        <v>3707</v>
      </c>
      <c r="D147" s="13" t="s">
        <v>4357</v>
      </c>
      <c r="E147" s="14"/>
      <c r="F147" s="13"/>
      <c r="G147" s="14"/>
      <c r="H147" s="13"/>
      <c r="I147" s="13"/>
      <c r="J147" s="13"/>
    </row>
    <row r="148" spans="1:10" ht="141.75">
      <c r="A148" s="6">
        <v>16541194</v>
      </c>
      <c r="B148" s="6">
        <v>8</v>
      </c>
      <c r="C148" s="14" t="s">
        <v>3708</v>
      </c>
      <c r="D148" s="13" t="s">
        <v>4045</v>
      </c>
      <c r="E148" s="14" t="s">
        <v>3709</v>
      </c>
      <c r="F148" s="13" t="s">
        <v>4662</v>
      </c>
      <c r="G148" s="14"/>
      <c r="H148" s="13"/>
      <c r="I148" s="13"/>
      <c r="J148" s="13"/>
    </row>
    <row r="149" spans="1:10" ht="63">
      <c r="A149" s="6">
        <v>16541194</v>
      </c>
      <c r="B149" s="6">
        <v>9</v>
      </c>
      <c r="C149" s="14" t="s">
        <v>3710</v>
      </c>
      <c r="D149" s="13" t="s">
        <v>4264</v>
      </c>
      <c r="E149" s="14"/>
      <c r="F149" s="13"/>
      <c r="G149" s="14"/>
      <c r="H149" s="13"/>
      <c r="I149" s="13"/>
      <c r="J149" s="13"/>
    </row>
    <row r="150" spans="1:10" ht="126">
      <c r="A150" s="6">
        <v>16541194</v>
      </c>
      <c r="B150" s="6">
        <v>10</v>
      </c>
      <c r="C150" s="14" t="s">
        <v>3711</v>
      </c>
      <c r="D150" s="13" t="s">
        <v>4766</v>
      </c>
      <c r="E150" s="14"/>
      <c r="F150" s="13"/>
      <c r="G150" s="14"/>
      <c r="H150" s="13"/>
      <c r="I150" s="13"/>
      <c r="J150" s="13"/>
    </row>
    <row r="151" spans="1:10" ht="94.5">
      <c r="A151" s="6">
        <v>16541194</v>
      </c>
      <c r="B151" s="6">
        <v>11</v>
      </c>
      <c r="C151" s="14" t="s">
        <v>3712</v>
      </c>
      <c r="D151" s="13" t="s">
        <v>4094</v>
      </c>
      <c r="E151" s="14"/>
      <c r="F151" s="13"/>
      <c r="G151" s="14"/>
      <c r="H151" s="13"/>
      <c r="I151" s="13"/>
      <c r="J151" s="13"/>
    </row>
    <row r="152" spans="1:10" ht="47.25">
      <c r="A152" s="6">
        <v>16541194</v>
      </c>
      <c r="B152" s="6">
        <v>12</v>
      </c>
      <c r="C152" s="14" t="s">
        <v>3713</v>
      </c>
      <c r="D152" s="13" t="s">
        <v>4265</v>
      </c>
      <c r="E152" s="14"/>
      <c r="F152" s="13"/>
      <c r="G152" s="14"/>
      <c r="H152" s="13"/>
      <c r="I152" s="13"/>
      <c r="J152" s="13"/>
    </row>
    <row r="153" spans="1:10" ht="78.75">
      <c r="A153" s="6">
        <v>16638739</v>
      </c>
      <c r="B153" s="6">
        <v>1</v>
      </c>
      <c r="C153" s="14" t="s">
        <v>3714</v>
      </c>
      <c r="D153" s="13" t="s">
        <v>4097</v>
      </c>
      <c r="E153" s="14"/>
      <c r="F153" s="13"/>
      <c r="G153" s="14"/>
      <c r="H153" s="13"/>
      <c r="I153" s="13"/>
      <c r="J153" s="13"/>
    </row>
    <row r="154" spans="1:10" ht="110.25">
      <c r="A154" s="6">
        <v>16638739</v>
      </c>
      <c r="B154" s="6">
        <v>2</v>
      </c>
      <c r="C154" s="14" t="s">
        <v>3715</v>
      </c>
      <c r="D154" s="13" t="s">
        <v>4030</v>
      </c>
      <c r="E154" s="14" t="s">
        <v>3716</v>
      </c>
      <c r="F154" s="13" t="s">
        <v>4646</v>
      </c>
      <c r="G154" s="14"/>
      <c r="H154" s="13"/>
      <c r="I154" s="13"/>
      <c r="J154" s="13"/>
    </row>
    <row r="155" spans="1:10" ht="110.25">
      <c r="A155" s="6">
        <v>16638739</v>
      </c>
      <c r="B155" s="6">
        <v>3</v>
      </c>
      <c r="C155" s="14" t="s">
        <v>3717</v>
      </c>
      <c r="D155" s="13" t="s">
        <v>4032</v>
      </c>
      <c r="E155" s="14"/>
      <c r="F155" s="13"/>
      <c r="G155" s="14"/>
      <c r="H155" s="13"/>
      <c r="I155" s="13"/>
      <c r="J155" s="13"/>
    </row>
    <row r="156" spans="1:10" ht="47.25">
      <c r="A156" s="6">
        <v>16638739</v>
      </c>
      <c r="B156" s="6">
        <v>4</v>
      </c>
      <c r="C156" s="14" t="s">
        <v>3718</v>
      </c>
      <c r="D156" s="13" t="s">
        <v>4335</v>
      </c>
      <c r="E156" s="14"/>
      <c r="F156" s="13"/>
      <c r="G156" s="14"/>
      <c r="H156" s="13"/>
      <c r="I156" s="13"/>
      <c r="J156" s="13"/>
    </row>
    <row r="157" spans="1:10" ht="236.25">
      <c r="A157" s="6">
        <v>16638739</v>
      </c>
      <c r="B157" s="6">
        <v>5</v>
      </c>
      <c r="C157" s="14" t="s">
        <v>3719</v>
      </c>
      <c r="D157" s="13" t="s">
        <v>4076</v>
      </c>
      <c r="E157" s="14" t="s">
        <v>3720</v>
      </c>
      <c r="F157" s="13" t="s">
        <v>4313</v>
      </c>
      <c r="G157" s="14"/>
      <c r="H157" s="13"/>
      <c r="I157" s="13"/>
      <c r="J157" s="13"/>
    </row>
    <row r="158" spans="1:10" ht="78.75">
      <c r="A158" s="6">
        <v>16638739</v>
      </c>
      <c r="B158" s="6">
        <v>6</v>
      </c>
      <c r="C158" s="14" t="s">
        <v>3721</v>
      </c>
      <c r="D158" s="13" t="s">
        <v>4378</v>
      </c>
      <c r="E158" s="14"/>
      <c r="F158" s="13"/>
      <c r="G158" s="14"/>
      <c r="H158" s="13"/>
      <c r="I158" s="13"/>
      <c r="J158" s="13"/>
    </row>
    <row r="159" spans="1:10" ht="110.25">
      <c r="A159" s="6">
        <v>16638739</v>
      </c>
      <c r="B159" s="6">
        <v>7</v>
      </c>
      <c r="C159" s="14" t="s">
        <v>3722</v>
      </c>
      <c r="D159" s="13" t="s">
        <v>4266</v>
      </c>
      <c r="E159" s="14"/>
      <c r="F159" s="13"/>
      <c r="G159" s="14"/>
      <c r="H159" s="13"/>
      <c r="I159" s="13"/>
      <c r="J159" s="13"/>
    </row>
    <row r="160" spans="1:10" ht="63">
      <c r="A160" s="6">
        <v>16855070</v>
      </c>
      <c r="B160" s="6">
        <v>1</v>
      </c>
      <c r="C160" s="14" t="s">
        <v>3723</v>
      </c>
      <c r="D160" s="13" t="s">
        <v>4167</v>
      </c>
      <c r="E160" s="14"/>
      <c r="F160" s="13"/>
      <c r="G160" s="14"/>
      <c r="H160" s="13"/>
      <c r="I160" s="13"/>
      <c r="J160" s="13"/>
    </row>
    <row r="161" spans="1:10" ht="126">
      <c r="A161" s="6">
        <v>16855070</v>
      </c>
      <c r="B161" s="6">
        <v>2</v>
      </c>
      <c r="C161" s="14" t="s">
        <v>3724</v>
      </c>
      <c r="D161" s="13" t="s">
        <v>4332</v>
      </c>
      <c r="E161" s="14"/>
      <c r="F161" s="13"/>
      <c r="G161" s="14"/>
      <c r="H161" s="13"/>
      <c r="I161" s="13"/>
      <c r="J161" s="13"/>
    </row>
    <row r="162" spans="1:10" ht="63">
      <c r="A162" s="6">
        <v>16855070</v>
      </c>
      <c r="B162" s="6">
        <v>3</v>
      </c>
      <c r="C162" s="14" t="s">
        <v>3725</v>
      </c>
      <c r="D162" s="13">
        <v>11</v>
      </c>
      <c r="E162" s="14"/>
      <c r="F162" s="13"/>
      <c r="G162" s="14"/>
      <c r="H162" s="13"/>
      <c r="I162" s="13"/>
      <c r="J162" s="13"/>
    </row>
    <row r="163" spans="1:10" ht="47.25">
      <c r="A163" s="6">
        <v>16855070</v>
      </c>
      <c r="B163" s="6">
        <v>4</v>
      </c>
      <c r="C163" s="14" t="s">
        <v>3726</v>
      </c>
      <c r="D163" s="13" t="s">
        <v>4032</v>
      </c>
      <c r="E163" s="14"/>
      <c r="F163" s="13"/>
      <c r="G163" s="14"/>
      <c r="H163" s="13"/>
      <c r="I163" s="13"/>
      <c r="J163" s="13"/>
    </row>
    <row r="164" spans="1:10" ht="63">
      <c r="A164" s="6">
        <v>16855070</v>
      </c>
      <c r="B164" s="6">
        <v>5</v>
      </c>
      <c r="C164" s="14" t="s">
        <v>3727</v>
      </c>
      <c r="D164" s="13" t="s">
        <v>4030</v>
      </c>
      <c r="E164" s="14"/>
      <c r="F164" s="13"/>
      <c r="G164" s="14"/>
      <c r="H164" s="13"/>
      <c r="I164" s="13"/>
      <c r="J164" s="13"/>
    </row>
    <row r="165" spans="1:10" ht="126">
      <c r="A165" s="6">
        <v>16855070</v>
      </c>
      <c r="B165" s="6">
        <v>6</v>
      </c>
      <c r="C165" s="14" t="s">
        <v>3728</v>
      </c>
      <c r="D165" s="13" t="s">
        <v>4042</v>
      </c>
      <c r="E165" s="14"/>
      <c r="F165" s="13"/>
      <c r="G165" s="14"/>
      <c r="H165" s="13"/>
      <c r="I165" s="13"/>
      <c r="J165" s="13"/>
    </row>
    <row r="166" spans="1:10" ht="110.25">
      <c r="A166" s="6">
        <v>16855070</v>
      </c>
      <c r="B166" s="6">
        <v>7</v>
      </c>
      <c r="C166" s="14" t="s">
        <v>3729</v>
      </c>
      <c r="D166" s="13" t="s">
        <v>4045</v>
      </c>
      <c r="E166" s="14"/>
      <c r="F166" s="13"/>
      <c r="G166" s="14"/>
      <c r="H166" s="13"/>
      <c r="I166" s="13"/>
      <c r="J166" s="13"/>
    </row>
    <row r="167" spans="1:10" ht="63">
      <c r="A167" s="6">
        <v>16855070</v>
      </c>
      <c r="B167" s="6">
        <v>8</v>
      </c>
      <c r="C167" s="14" t="s">
        <v>3730</v>
      </c>
      <c r="D167" s="13" t="s">
        <v>4038</v>
      </c>
      <c r="E167" s="14"/>
      <c r="F167" s="13"/>
      <c r="G167" s="14"/>
      <c r="H167" s="13"/>
      <c r="I167" s="13"/>
      <c r="J167" s="13"/>
    </row>
    <row r="168" spans="1:10" ht="63">
      <c r="A168" s="6">
        <v>16855070</v>
      </c>
      <c r="B168" s="6">
        <v>9</v>
      </c>
      <c r="C168" s="14" t="s">
        <v>3731</v>
      </c>
      <c r="D168" s="13">
        <v>11</v>
      </c>
      <c r="E168" s="14"/>
      <c r="F168" s="13"/>
      <c r="G168" s="14"/>
      <c r="H168" s="13"/>
      <c r="I168" s="13"/>
      <c r="J168" s="13"/>
    </row>
    <row r="169" spans="1:10" ht="63">
      <c r="A169" s="6">
        <v>16855070</v>
      </c>
      <c r="B169" s="6">
        <v>10</v>
      </c>
      <c r="C169" s="14" t="s">
        <v>3732</v>
      </c>
      <c r="D169" s="13" t="s">
        <v>4097</v>
      </c>
      <c r="E169" s="14"/>
      <c r="F169" s="13"/>
      <c r="G169" s="14"/>
      <c r="H169" s="13"/>
      <c r="I169" s="13"/>
      <c r="J169" s="13"/>
    </row>
    <row r="170" spans="1:10" ht="47.25">
      <c r="A170" s="6">
        <v>16855070</v>
      </c>
      <c r="B170" s="6">
        <v>11</v>
      </c>
      <c r="C170" s="14" t="s">
        <v>3733</v>
      </c>
      <c r="D170" s="13" t="s">
        <v>4264</v>
      </c>
      <c r="E170" s="14" t="s">
        <v>3734</v>
      </c>
      <c r="F170" s="13" t="s">
        <v>4314</v>
      </c>
      <c r="G170" s="14"/>
      <c r="H170" s="13"/>
      <c r="I170" s="13"/>
      <c r="J170" s="13"/>
    </row>
    <row r="171" spans="1:10" ht="94.5">
      <c r="A171" s="6">
        <v>16855070</v>
      </c>
      <c r="B171" s="6">
        <v>12</v>
      </c>
      <c r="C171" s="14" t="s">
        <v>3735</v>
      </c>
      <c r="D171" s="13" t="s">
        <v>4267</v>
      </c>
      <c r="E171" s="14" t="s">
        <v>3736</v>
      </c>
      <c r="F171" s="13" t="s">
        <v>4305</v>
      </c>
      <c r="G171" s="14"/>
      <c r="H171" s="13"/>
      <c r="I171" s="13"/>
      <c r="J171" s="13"/>
    </row>
    <row r="172" spans="1:10" ht="63">
      <c r="A172" s="6">
        <v>1739628</v>
      </c>
      <c r="B172" s="6">
        <v>1</v>
      </c>
      <c r="C172" s="14" t="s">
        <v>3737</v>
      </c>
      <c r="D172" s="13" t="s">
        <v>4167</v>
      </c>
      <c r="E172" s="14"/>
      <c r="F172" s="13"/>
      <c r="G172" s="14"/>
      <c r="H172" s="13"/>
      <c r="I172" s="13"/>
      <c r="J172" s="13"/>
    </row>
    <row r="173" spans="1:10" ht="126">
      <c r="A173" s="6">
        <v>1739628</v>
      </c>
      <c r="B173" s="6">
        <v>2</v>
      </c>
      <c r="C173" s="14" t="s">
        <v>3738</v>
      </c>
      <c r="D173" s="13" t="s">
        <v>4195</v>
      </c>
      <c r="E173" s="14"/>
      <c r="F173" s="13"/>
      <c r="G173" s="14"/>
      <c r="H173" s="13"/>
      <c r="I173" s="13"/>
      <c r="J173" s="13"/>
    </row>
    <row r="174" spans="1:10" ht="63">
      <c r="A174" s="6">
        <v>1739628</v>
      </c>
      <c r="B174" s="6">
        <v>3</v>
      </c>
      <c r="C174" s="14" t="s">
        <v>3739</v>
      </c>
      <c r="D174" s="13" t="s">
        <v>4262</v>
      </c>
      <c r="E174" s="14"/>
      <c r="F174" s="13"/>
      <c r="G174" s="14"/>
      <c r="H174" s="13"/>
      <c r="I174" s="13"/>
      <c r="J174" s="13"/>
    </row>
    <row r="175" spans="1:10" ht="94.5">
      <c r="A175" s="6">
        <v>1739628</v>
      </c>
      <c r="B175" s="6">
        <v>4</v>
      </c>
      <c r="C175" s="14" t="s">
        <v>3740</v>
      </c>
      <c r="D175" s="13">
        <v>11</v>
      </c>
      <c r="E175" s="14"/>
      <c r="F175" s="13"/>
      <c r="G175" s="14"/>
      <c r="H175" s="13"/>
      <c r="I175" s="13"/>
      <c r="J175" s="13"/>
    </row>
    <row r="176" spans="1:10" ht="78.75">
      <c r="A176" s="6">
        <v>1739628</v>
      </c>
      <c r="B176" s="6">
        <v>5</v>
      </c>
      <c r="C176" s="14" t="s">
        <v>3741</v>
      </c>
      <c r="D176" s="13" t="s">
        <v>4031</v>
      </c>
      <c r="E176" s="14"/>
      <c r="F176" s="13"/>
      <c r="G176" s="14"/>
      <c r="H176" s="13"/>
      <c r="I176" s="13"/>
      <c r="J176" s="13"/>
    </row>
    <row r="177" spans="1:10" ht="63">
      <c r="A177" s="6">
        <v>1739628</v>
      </c>
      <c r="B177" s="6">
        <v>6</v>
      </c>
      <c r="C177" s="14" t="s">
        <v>3742</v>
      </c>
      <c r="D177" s="13" t="s">
        <v>4268</v>
      </c>
      <c r="E177" s="14"/>
      <c r="F177" s="13"/>
      <c r="G177" s="14"/>
      <c r="H177" s="13"/>
      <c r="I177" s="13"/>
      <c r="J177" s="13"/>
    </row>
    <row r="178" spans="1:10" ht="141.75">
      <c r="A178" s="6">
        <v>1739628</v>
      </c>
      <c r="B178" s="6">
        <v>7</v>
      </c>
      <c r="C178" s="14" t="s">
        <v>3743</v>
      </c>
      <c r="D178" s="13" t="s">
        <v>4269</v>
      </c>
      <c r="E178" s="14"/>
      <c r="F178" s="13"/>
      <c r="G178" s="14"/>
      <c r="H178" s="13"/>
      <c r="I178" s="13"/>
      <c r="J178" s="13"/>
    </row>
    <row r="179" spans="1:10" ht="47.25">
      <c r="A179" s="6">
        <v>1739628</v>
      </c>
      <c r="B179" s="6">
        <v>8</v>
      </c>
      <c r="C179" s="14" t="s">
        <v>3744</v>
      </c>
      <c r="D179" s="13" t="s">
        <v>4767</v>
      </c>
      <c r="E179" s="14"/>
      <c r="F179" s="13"/>
      <c r="G179" s="14"/>
      <c r="H179" s="13"/>
      <c r="I179" s="13"/>
      <c r="J179" s="13"/>
    </row>
    <row r="180" spans="1:10" ht="63">
      <c r="A180" s="6">
        <v>17542766</v>
      </c>
      <c r="B180" s="6">
        <v>1</v>
      </c>
      <c r="C180" s="14" t="s">
        <v>3745</v>
      </c>
      <c r="D180" s="13" t="s">
        <v>4357</v>
      </c>
      <c r="E180" s="14"/>
      <c r="F180" s="13"/>
      <c r="G180" s="14"/>
      <c r="H180" s="13"/>
      <c r="I180" s="13"/>
      <c r="J180" s="13"/>
    </row>
    <row r="181" spans="1:10" ht="94.5">
      <c r="A181" s="6">
        <v>17542766</v>
      </c>
      <c r="B181" s="6">
        <v>2</v>
      </c>
      <c r="C181" s="14" t="s">
        <v>3746</v>
      </c>
      <c r="D181" s="13" t="s">
        <v>4394</v>
      </c>
      <c r="E181" s="14"/>
      <c r="F181" s="13"/>
      <c r="G181" s="14"/>
      <c r="H181" s="13"/>
      <c r="I181" s="13"/>
      <c r="J181" s="13"/>
    </row>
    <row r="182" spans="1:10" ht="31.5">
      <c r="A182" s="6">
        <v>17542766</v>
      </c>
      <c r="B182" s="6">
        <v>3</v>
      </c>
      <c r="C182" s="14" t="s">
        <v>3747</v>
      </c>
      <c r="D182" s="13" t="s">
        <v>4335</v>
      </c>
      <c r="E182" s="14"/>
      <c r="F182" s="13"/>
      <c r="G182" s="14"/>
      <c r="H182" s="13"/>
      <c r="I182" s="13"/>
      <c r="J182" s="13"/>
    </row>
    <row r="183" spans="1:10" ht="31.5">
      <c r="A183" s="6">
        <v>17542766</v>
      </c>
      <c r="B183" s="6">
        <v>4</v>
      </c>
      <c r="C183" s="14" t="s">
        <v>3748</v>
      </c>
      <c r="D183" s="13" t="s">
        <v>4168</v>
      </c>
      <c r="E183" s="14"/>
      <c r="F183" s="13"/>
      <c r="G183" s="14"/>
      <c r="H183" s="13"/>
      <c r="I183" s="13"/>
      <c r="J183" s="13"/>
    </row>
    <row r="184" spans="1:10" ht="15.75">
      <c r="A184" s="6">
        <v>17542766</v>
      </c>
      <c r="B184" s="6">
        <v>5</v>
      </c>
      <c r="C184" s="14" t="s">
        <v>3749</v>
      </c>
      <c r="D184" s="13" t="s">
        <v>4086</v>
      </c>
      <c r="E184" s="14"/>
      <c r="F184" s="13"/>
      <c r="G184" s="14"/>
      <c r="H184" s="13"/>
      <c r="I184" s="13"/>
      <c r="J184" s="13"/>
    </row>
    <row r="185" spans="1:10" ht="63">
      <c r="A185" s="6">
        <v>17542766</v>
      </c>
      <c r="B185" s="6">
        <v>6</v>
      </c>
      <c r="C185" s="14" t="s">
        <v>3750</v>
      </c>
      <c r="D185" s="13">
        <v>11</v>
      </c>
      <c r="E185" s="14"/>
      <c r="F185" s="13"/>
      <c r="G185" s="14"/>
      <c r="H185" s="13"/>
      <c r="I185" s="13"/>
      <c r="J185" s="13"/>
    </row>
    <row r="186" spans="1:10" ht="78.75">
      <c r="A186" s="6">
        <v>17542766</v>
      </c>
      <c r="B186" s="6">
        <v>7</v>
      </c>
      <c r="C186" s="14" t="s">
        <v>3751</v>
      </c>
      <c r="D186" s="13" t="s">
        <v>4031</v>
      </c>
      <c r="E186" s="14"/>
      <c r="F186" s="13"/>
      <c r="G186" s="14"/>
      <c r="H186" s="13"/>
      <c r="I186" s="13"/>
      <c r="J186" s="13"/>
    </row>
    <row r="187" spans="1:10" ht="157.5">
      <c r="A187" s="6">
        <v>17542766</v>
      </c>
      <c r="B187" s="6">
        <v>8</v>
      </c>
      <c r="C187" s="14" t="s">
        <v>3752</v>
      </c>
      <c r="D187" s="13" t="s">
        <v>4032</v>
      </c>
      <c r="E187" s="14"/>
      <c r="F187" s="13"/>
      <c r="G187" s="14"/>
      <c r="H187" s="13"/>
      <c r="I187" s="13"/>
      <c r="J187" s="13"/>
    </row>
    <row r="188" spans="1:10" ht="78.75">
      <c r="A188" s="6">
        <v>17542766</v>
      </c>
      <c r="B188" s="6">
        <v>9</v>
      </c>
      <c r="C188" s="14" t="s">
        <v>3753</v>
      </c>
      <c r="D188" s="13" t="s">
        <v>4431</v>
      </c>
      <c r="E188" s="14"/>
      <c r="F188" s="13"/>
      <c r="G188" s="14"/>
      <c r="H188" s="13"/>
      <c r="I188" s="13"/>
      <c r="J188" s="13"/>
    </row>
    <row r="189" spans="1:10" ht="78.75">
      <c r="A189" s="6">
        <v>17542766</v>
      </c>
      <c r="B189" s="6">
        <v>10</v>
      </c>
      <c r="C189" s="14" t="s">
        <v>3754</v>
      </c>
      <c r="D189" s="13" t="s">
        <v>4613</v>
      </c>
      <c r="E189" s="14"/>
      <c r="F189" s="13"/>
      <c r="G189" s="14"/>
      <c r="H189" s="13"/>
      <c r="I189" s="13"/>
      <c r="J189" s="13"/>
    </row>
    <row r="190" spans="1:10" ht="135">
      <c r="A190" s="6">
        <v>17542766</v>
      </c>
      <c r="B190" s="6">
        <v>11</v>
      </c>
      <c r="C190" s="5" t="s">
        <v>3755</v>
      </c>
      <c r="D190" s="6" t="s">
        <v>4582</v>
      </c>
      <c r="E190" s="14"/>
      <c r="F190" s="13"/>
      <c r="G190" s="14"/>
      <c r="H190" s="13"/>
      <c r="I190" s="13"/>
      <c r="J190" s="13"/>
    </row>
    <row r="191" spans="1:10" ht="141.75">
      <c r="A191" s="6">
        <v>17542766</v>
      </c>
      <c r="B191" s="6">
        <v>12</v>
      </c>
      <c r="C191" s="14" t="s">
        <v>3756</v>
      </c>
      <c r="D191" s="13" t="s">
        <v>4097</v>
      </c>
      <c r="E191" s="14" t="s">
        <v>3757</v>
      </c>
      <c r="F191" s="13" t="s">
        <v>4732</v>
      </c>
      <c r="G191" s="14"/>
      <c r="H191" s="13"/>
      <c r="I191" s="13"/>
      <c r="J191" s="13"/>
    </row>
    <row r="192" spans="1:10" ht="141.75">
      <c r="A192" s="6">
        <v>17542766</v>
      </c>
      <c r="B192" s="6">
        <v>13</v>
      </c>
      <c r="C192" s="14" t="s">
        <v>3758</v>
      </c>
      <c r="D192" s="13" t="s">
        <v>4449</v>
      </c>
      <c r="E192" s="14"/>
      <c r="F192" s="13"/>
      <c r="G192" s="14"/>
      <c r="H192" s="13"/>
      <c r="I192" s="13"/>
      <c r="J192" s="13"/>
    </row>
    <row r="193" spans="1:10" ht="126">
      <c r="A193" s="6">
        <v>17542766</v>
      </c>
      <c r="B193" s="6">
        <v>14</v>
      </c>
      <c r="C193" s="14" t="s">
        <v>3759</v>
      </c>
      <c r="D193" s="13" t="s">
        <v>4391</v>
      </c>
      <c r="E193" s="14" t="s">
        <v>3760</v>
      </c>
      <c r="F193" s="13" t="s">
        <v>4315</v>
      </c>
      <c r="G193" s="14"/>
      <c r="H193" s="13"/>
      <c r="I193" s="13"/>
      <c r="J193" s="13"/>
    </row>
    <row r="194" spans="1:10" ht="110.25">
      <c r="A194" s="6">
        <v>19004846</v>
      </c>
      <c r="B194" s="6">
        <v>1</v>
      </c>
      <c r="C194" s="14" t="s">
        <v>3761</v>
      </c>
      <c r="D194" s="13" t="s">
        <v>4609</v>
      </c>
      <c r="E194" s="14"/>
      <c r="F194" s="13"/>
      <c r="G194" s="14"/>
      <c r="H194" s="13"/>
      <c r="I194" s="13"/>
      <c r="J194" s="13"/>
    </row>
    <row r="195" spans="1:10" ht="225">
      <c r="A195" s="6">
        <v>19004846</v>
      </c>
      <c r="B195" s="6">
        <v>2</v>
      </c>
      <c r="C195" s="5" t="s">
        <v>3762</v>
      </c>
      <c r="D195" s="6" t="s">
        <v>4768</v>
      </c>
      <c r="E195" s="14"/>
      <c r="F195" s="13"/>
      <c r="G195" s="14"/>
      <c r="H195" s="13"/>
      <c r="I195" s="13"/>
      <c r="J195" s="13"/>
    </row>
    <row r="196" spans="1:10" ht="63">
      <c r="A196" s="6">
        <v>19004846</v>
      </c>
      <c r="B196" s="6">
        <v>3</v>
      </c>
      <c r="C196" s="14" t="s">
        <v>3763</v>
      </c>
      <c r="D196" s="13" t="s">
        <v>4335</v>
      </c>
      <c r="E196" s="14"/>
      <c r="F196" s="13"/>
      <c r="G196" s="14"/>
      <c r="H196" s="13"/>
      <c r="I196" s="13"/>
      <c r="J196" s="13"/>
    </row>
    <row r="197" spans="1:10" ht="63">
      <c r="A197" s="6">
        <v>19004846</v>
      </c>
      <c r="B197" s="6">
        <v>4</v>
      </c>
      <c r="C197" s="14" t="s">
        <v>3764</v>
      </c>
      <c r="D197" s="159" t="s">
        <v>4645</v>
      </c>
      <c r="E197" s="14"/>
      <c r="F197" s="13"/>
      <c r="G197" s="14"/>
      <c r="H197" s="13"/>
      <c r="I197" s="13"/>
      <c r="J197" s="13"/>
    </row>
    <row r="198" spans="1:10" ht="31.5">
      <c r="A198" s="6">
        <v>19004846</v>
      </c>
      <c r="B198" s="6">
        <v>5</v>
      </c>
      <c r="C198" s="14" t="s">
        <v>3765</v>
      </c>
      <c r="D198" s="13" t="s">
        <v>4621</v>
      </c>
      <c r="E198" s="14"/>
      <c r="F198" s="13"/>
      <c r="G198" s="14"/>
      <c r="H198" s="13"/>
      <c r="I198" s="13"/>
      <c r="J198" s="13"/>
    </row>
    <row r="199" spans="1:10" ht="126">
      <c r="A199" s="6">
        <v>19004846</v>
      </c>
      <c r="B199" s="6">
        <v>6</v>
      </c>
      <c r="C199" s="14" t="s">
        <v>3766</v>
      </c>
      <c r="D199" s="13" t="s">
        <v>4042</v>
      </c>
      <c r="E199" s="14"/>
      <c r="F199" s="13"/>
      <c r="G199" s="14"/>
      <c r="H199" s="13"/>
      <c r="I199" s="13"/>
      <c r="J199" s="13"/>
    </row>
    <row r="200" spans="1:10" ht="157.5">
      <c r="A200" s="6">
        <v>19004846</v>
      </c>
      <c r="B200" s="6">
        <v>7</v>
      </c>
      <c r="C200" s="14" t="s">
        <v>3767</v>
      </c>
      <c r="D200" s="13" t="s">
        <v>4052</v>
      </c>
      <c r="E200" s="14"/>
      <c r="F200" s="13"/>
      <c r="G200" s="14"/>
      <c r="H200" s="13"/>
      <c r="I200" s="13"/>
      <c r="J200" s="13"/>
    </row>
    <row r="201" spans="1:10" ht="47.25">
      <c r="A201" s="6">
        <v>19004846</v>
      </c>
      <c r="B201" s="6">
        <v>8</v>
      </c>
      <c r="C201" s="14" t="s">
        <v>3768</v>
      </c>
      <c r="D201" s="13" t="s">
        <v>4296</v>
      </c>
      <c r="E201" s="14"/>
      <c r="F201" s="13"/>
      <c r="G201" s="14"/>
      <c r="H201" s="13"/>
      <c r="I201" s="13"/>
      <c r="J201" s="13"/>
    </row>
    <row r="202" spans="1:10" ht="47.25">
      <c r="A202" s="6">
        <v>19004846</v>
      </c>
      <c r="B202" s="6">
        <v>9</v>
      </c>
      <c r="C202" s="14" t="s">
        <v>3769</v>
      </c>
      <c r="D202" s="13" t="s">
        <v>4270</v>
      </c>
      <c r="E202" s="14"/>
      <c r="F202" s="13"/>
      <c r="G202" s="14"/>
      <c r="H202" s="13"/>
      <c r="I202" s="13"/>
      <c r="J202" s="13"/>
    </row>
    <row r="203" spans="1:10" ht="63">
      <c r="A203" s="6">
        <v>19500154</v>
      </c>
      <c r="B203" s="6">
        <v>1</v>
      </c>
      <c r="C203" s="14" t="s">
        <v>3770</v>
      </c>
      <c r="D203" s="13" t="s">
        <v>4167</v>
      </c>
      <c r="E203" s="14"/>
      <c r="F203" s="13"/>
      <c r="G203" s="14"/>
      <c r="H203" s="13"/>
      <c r="I203" s="13"/>
      <c r="J203" s="13"/>
    </row>
    <row r="204" spans="1:10" ht="126">
      <c r="A204" s="6">
        <v>19500154</v>
      </c>
      <c r="B204" s="6">
        <v>2</v>
      </c>
      <c r="C204" s="14" t="s">
        <v>3771</v>
      </c>
      <c r="D204" s="13" t="s">
        <v>4170</v>
      </c>
      <c r="E204" s="14"/>
      <c r="F204" s="13"/>
      <c r="G204" s="14"/>
      <c r="H204" s="13"/>
      <c r="I204" s="13"/>
      <c r="J204" s="13"/>
    </row>
    <row r="205" spans="1:10" ht="63">
      <c r="A205" s="6">
        <v>19500154</v>
      </c>
      <c r="B205" s="6">
        <v>3</v>
      </c>
      <c r="C205" s="14" t="s">
        <v>3772</v>
      </c>
      <c r="D205" s="13" t="s">
        <v>4340</v>
      </c>
      <c r="E205" s="14"/>
      <c r="F205" s="13"/>
      <c r="G205" s="14"/>
      <c r="H205" s="13"/>
      <c r="I205" s="13"/>
      <c r="J205" s="13"/>
    </row>
    <row r="206" spans="1:10" ht="94.5">
      <c r="A206" s="6">
        <v>19500154</v>
      </c>
      <c r="B206" s="6">
        <v>4</v>
      </c>
      <c r="C206" s="14" t="s">
        <v>3773</v>
      </c>
      <c r="D206" s="13">
        <v>11</v>
      </c>
      <c r="E206" s="14"/>
      <c r="F206" s="13"/>
      <c r="G206" s="14"/>
      <c r="H206" s="13"/>
      <c r="I206" s="13"/>
      <c r="J206" s="13"/>
    </row>
    <row r="207" spans="1:10" ht="47.25">
      <c r="A207" s="6">
        <v>19500154</v>
      </c>
      <c r="B207" s="6">
        <v>5</v>
      </c>
      <c r="C207" s="14" t="s">
        <v>3774</v>
      </c>
      <c r="D207" s="13" t="s">
        <v>4030</v>
      </c>
      <c r="E207" s="14"/>
      <c r="F207" s="13"/>
      <c r="G207" s="14"/>
      <c r="H207" s="13"/>
      <c r="I207" s="13"/>
      <c r="J207" s="13"/>
    </row>
    <row r="208" spans="1:10" ht="126">
      <c r="A208" s="6">
        <v>19500154</v>
      </c>
      <c r="B208" s="6">
        <v>6</v>
      </c>
      <c r="C208" s="14" t="s">
        <v>3775</v>
      </c>
      <c r="D208" s="13" t="s">
        <v>4032</v>
      </c>
      <c r="E208" s="14"/>
      <c r="F208" s="13"/>
      <c r="G208" s="14"/>
      <c r="H208" s="13"/>
      <c r="I208" s="13"/>
      <c r="J208" s="13"/>
    </row>
    <row r="209" spans="1:10" ht="157.5">
      <c r="A209" s="6">
        <v>19500154</v>
      </c>
      <c r="B209" s="6">
        <v>7</v>
      </c>
      <c r="C209" s="14" t="s">
        <v>3776</v>
      </c>
      <c r="D209" s="13" t="s">
        <v>4042</v>
      </c>
      <c r="E209" s="14"/>
      <c r="F209" s="13"/>
      <c r="G209" s="14"/>
      <c r="H209" s="13"/>
      <c r="I209" s="13"/>
      <c r="J209" s="13"/>
    </row>
    <row r="210" spans="1:10" ht="141.75">
      <c r="A210" s="6">
        <v>19500154</v>
      </c>
      <c r="B210" s="6">
        <v>8</v>
      </c>
      <c r="C210" s="14" t="s">
        <v>3777</v>
      </c>
      <c r="D210" s="13" t="s">
        <v>4038</v>
      </c>
      <c r="E210" s="14"/>
      <c r="F210" s="13"/>
      <c r="G210" s="14"/>
      <c r="H210" s="13"/>
      <c r="I210" s="13"/>
      <c r="J210" s="13"/>
    </row>
    <row r="211" spans="1:10" ht="78.75">
      <c r="A211" s="6">
        <v>19500154</v>
      </c>
      <c r="B211" s="6">
        <v>9</v>
      </c>
      <c r="C211" s="14" t="s">
        <v>3778</v>
      </c>
      <c r="D211" s="13" t="s">
        <v>4063</v>
      </c>
      <c r="E211" s="14"/>
      <c r="F211" s="13"/>
      <c r="G211" s="14"/>
      <c r="H211" s="13"/>
      <c r="I211" s="13"/>
      <c r="J211" s="13"/>
    </row>
    <row r="212" spans="1:10" ht="110.25">
      <c r="A212" s="6">
        <v>19500154</v>
      </c>
      <c r="B212" s="6">
        <v>10</v>
      </c>
      <c r="C212" s="14" t="s">
        <v>3779</v>
      </c>
      <c r="D212" s="13" t="s">
        <v>4038</v>
      </c>
      <c r="E212" s="14" t="s">
        <v>3780</v>
      </c>
      <c r="F212" s="13" t="s">
        <v>4775</v>
      </c>
      <c r="G212" s="14"/>
      <c r="H212" s="13"/>
      <c r="I212" s="13"/>
      <c r="J212" s="13"/>
    </row>
    <row r="213" spans="1:10" ht="31.5">
      <c r="A213" s="6">
        <v>19500154</v>
      </c>
      <c r="B213" s="6">
        <v>11</v>
      </c>
      <c r="C213" s="14" t="s">
        <v>3781</v>
      </c>
      <c r="D213" s="13" t="s">
        <v>4585</v>
      </c>
      <c r="E213" s="14"/>
      <c r="F213" s="13"/>
      <c r="G213" s="14"/>
      <c r="H213" s="13"/>
      <c r="I213" s="13"/>
      <c r="J213" s="13"/>
    </row>
    <row r="214" spans="1:10" ht="63">
      <c r="A214" s="6">
        <v>19500154</v>
      </c>
      <c r="B214" s="6">
        <v>12</v>
      </c>
      <c r="C214" s="14" t="s">
        <v>3782</v>
      </c>
      <c r="D214" s="13" t="s">
        <v>4357</v>
      </c>
      <c r="E214" s="14"/>
      <c r="F214" s="13"/>
      <c r="G214" s="14"/>
      <c r="H214" s="13"/>
      <c r="I214" s="13"/>
      <c r="J214" s="13"/>
    </row>
    <row r="215" spans="1:10" ht="78.75">
      <c r="A215" s="6">
        <v>20679500</v>
      </c>
      <c r="B215" s="6">
        <v>1</v>
      </c>
      <c r="C215" s="14" t="s">
        <v>3783</v>
      </c>
      <c r="D215" s="13" t="s">
        <v>4167</v>
      </c>
      <c r="E215" s="14"/>
      <c r="F215" s="13"/>
      <c r="G215" s="14"/>
      <c r="H215" s="13"/>
      <c r="I215" s="13"/>
      <c r="J215" s="13"/>
    </row>
    <row r="216" spans="1:10" ht="157.5">
      <c r="A216" s="6">
        <v>20679500</v>
      </c>
      <c r="B216" s="6">
        <v>2</v>
      </c>
      <c r="C216" s="14" t="s">
        <v>3784</v>
      </c>
      <c r="D216" s="13" t="s">
        <v>4298</v>
      </c>
      <c r="E216" s="14"/>
      <c r="F216" s="13"/>
      <c r="G216" s="14"/>
      <c r="H216" s="13"/>
      <c r="I216" s="13"/>
      <c r="J216" s="13"/>
    </row>
    <row r="217" spans="1:10" ht="126">
      <c r="A217" s="6">
        <v>20679500</v>
      </c>
      <c r="B217" s="6">
        <v>3</v>
      </c>
      <c r="C217" s="14" t="s">
        <v>3785</v>
      </c>
      <c r="D217" s="13" t="s">
        <v>4052</v>
      </c>
      <c r="E217" s="14" t="s">
        <v>3786</v>
      </c>
      <c r="F217" s="13" t="s">
        <v>4108</v>
      </c>
      <c r="G217" s="14"/>
      <c r="H217" s="13"/>
      <c r="I217" s="13"/>
      <c r="J217" s="13"/>
    </row>
    <row r="218" spans="1:10" ht="94.5">
      <c r="A218" s="6">
        <v>20679500</v>
      </c>
      <c r="B218" s="6">
        <v>4</v>
      </c>
      <c r="C218" s="14" t="s">
        <v>3787</v>
      </c>
      <c r="D218" s="13" t="s">
        <v>4052</v>
      </c>
      <c r="E218" s="14"/>
      <c r="F218" s="13"/>
      <c r="G218" s="14"/>
      <c r="H218" s="13"/>
      <c r="I218" s="13"/>
      <c r="J218" s="13"/>
    </row>
    <row r="219" spans="1:10" ht="31.5">
      <c r="A219" s="6">
        <v>20679500</v>
      </c>
      <c r="B219" s="6">
        <v>5</v>
      </c>
      <c r="C219" s="14" t="s">
        <v>3788</v>
      </c>
      <c r="D219" s="13" t="s">
        <v>4769</v>
      </c>
      <c r="E219" s="14"/>
      <c r="F219" s="13"/>
      <c r="G219" s="14"/>
      <c r="H219" s="13"/>
      <c r="I219" s="13"/>
      <c r="J219" s="13"/>
    </row>
    <row r="220" spans="1:10" ht="63">
      <c r="A220" s="6">
        <v>20679500</v>
      </c>
      <c r="B220" s="6">
        <v>6</v>
      </c>
      <c r="C220" s="14" t="s">
        <v>3789</v>
      </c>
      <c r="D220" s="13" t="s">
        <v>4038</v>
      </c>
      <c r="E220" s="14"/>
      <c r="F220" s="13"/>
      <c r="G220" s="14"/>
      <c r="H220" s="13"/>
      <c r="I220" s="13"/>
      <c r="J220" s="13"/>
    </row>
    <row r="221" spans="1:10" ht="63">
      <c r="A221" s="6">
        <v>20679500</v>
      </c>
      <c r="B221" s="6">
        <v>7</v>
      </c>
      <c r="C221" s="14" t="s">
        <v>3790</v>
      </c>
      <c r="D221" s="13" t="s">
        <v>4271</v>
      </c>
      <c r="E221" s="14"/>
      <c r="F221" s="13"/>
      <c r="G221" s="14"/>
      <c r="H221" s="13"/>
      <c r="I221" s="13"/>
      <c r="J221" s="13"/>
    </row>
    <row r="222" spans="1:10" ht="78.75">
      <c r="A222" s="6">
        <v>20679500</v>
      </c>
      <c r="B222" s="6">
        <v>8</v>
      </c>
      <c r="C222" s="14" t="s">
        <v>3791</v>
      </c>
      <c r="D222" s="13" t="s">
        <v>4272</v>
      </c>
      <c r="E222" s="14"/>
      <c r="F222" s="13"/>
      <c r="G222" s="14"/>
      <c r="H222" s="13"/>
      <c r="I222" s="13"/>
      <c r="J222" s="13"/>
    </row>
    <row r="223" spans="1:10" ht="94.5">
      <c r="A223" s="6">
        <v>20679500</v>
      </c>
      <c r="B223" s="6">
        <v>9</v>
      </c>
      <c r="C223" s="14" t="s">
        <v>3792</v>
      </c>
      <c r="D223" s="13" t="s">
        <v>4273</v>
      </c>
      <c r="E223" s="14"/>
      <c r="F223" s="13"/>
      <c r="G223" s="14"/>
      <c r="H223" s="13"/>
      <c r="I223" s="13"/>
      <c r="J223" s="13"/>
    </row>
    <row r="224" spans="1:10" ht="78.75">
      <c r="A224" s="6">
        <v>20679500</v>
      </c>
      <c r="B224" s="6">
        <v>10</v>
      </c>
      <c r="C224" s="14" t="s">
        <v>3793</v>
      </c>
      <c r="D224" s="13" t="s">
        <v>4274</v>
      </c>
      <c r="E224" s="14"/>
      <c r="F224" s="13"/>
      <c r="G224" s="14"/>
      <c r="H224" s="13"/>
      <c r="I224" s="13"/>
      <c r="J224" s="13"/>
    </row>
    <row r="225" spans="1:10" ht="126">
      <c r="A225" s="6">
        <v>21114603</v>
      </c>
      <c r="B225" s="6">
        <v>1</v>
      </c>
      <c r="C225" s="14" t="s">
        <v>3794</v>
      </c>
      <c r="D225" s="13" t="s">
        <v>4097</v>
      </c>
      <c r="E225" s="14"/>
      <c r="F225" s="13"/>
      <c r="G225" s="14"/>
      <c r="H225" s="13"/>
      <c r="I225" s="13"/>
      <c r="J225" s="13"/>
    </row>
    <row r="226" spans="1:10" ht="110.25">
      <c r="A226" s="6">
        <v>21114603</v>
      </c>
      <c r="B226" s="6">
        <v>2</v>
      </c>
      <c r="C226" s="14" t="s">
        <v>3795</v>
      </c>
      <c r="D226" s="13" t="s">
        <v>4275</v>
      </c>
      <c r="E226" s="14" t="s">
        <v>3796</v>
      </c>
      <c r="F226" s="13" t="s">
        <v>4316</v>
      </c>
      <c r="G226" s="14"/>
      <c r="H226" s="13"/>
      <c r="I226" s="13"/>
      <c r="J226" s="13"/>
    </row>
    <row r="227" spans="1:10" ht="141.75">
      <c r="A227" s="6">
        <v>21114603</v>
      </c>
      <c r="B227" s="6">
        <v>3</v>
      </c>
      <c r="C227" s="14" t="s">
        <v>3797</v>
      </c>
      <c r="D227" s="13" t="s">
        <v>4332</v>
      </c>
      <c r="E227" s="14"/>
      <c r="F227" s="13"/>
      <c r="G227" s="14"/>
      <c r="H227" s="13"/>
      <c r="I227" s="13"/>
      <c r="J227" s="13"/>
    </row>
    <row r="228" spans="1:10" ht="173.25">
      <c r="A228" s="6">
        <v>21114603</v>
      </c>
      <c r="B228" s="6">
        <v>4</v>
      </c>
      <c r="C228" s="14" t="s">
        <v>3798</v>
      </c>
      <c r="D228" s="13">
        <v>11</v>
      </c>
      <c r="E228" s="14"/>
      <c r="F228" s="13"/>
      <c r="G228" s="14"/>
      <c r="H228" s="13"/>
      <c r="I228" s="13"/>
      <c r="J228" s="13"/>
    </row>
    <row r="229" spans="1:10" ht="157.5">
      <c r="A229" s="6">
        <v>21114603</v>
      </c>
      <c r="B229" s="6">
        <v>5</v>
      </c>
      <c r="C229" s="14" t="s">
        <v>3799</v>
      </c>
      <c r="D229" s="13" t="s">
        <v>4032</v>
      </c>
      <c r="E229" s="14"/>
      <c r="F229" s="13"/>
      <c r="G229" s="14"/>
      <c r="H229" s="13"/>
      <c r="I229" s="13"/>
      <c r="J229" s="13"/>
    </row>
    <row r="230" spans="1:10" ht="47.25">
      <c r="A230" s="6">
        <v>21114603</v>
      </c>
      <c r="B230" s="6">
        <v>6</v>
      </c>
      <c r="C230" s="14" t="s">
        <v>3800</v>
      </c>
      <c r="D230" s="13" t="s">
        <v>4335</v>
      </c>
      <c r="E230" s="14"/>
      <c r="F230" s="13"/>
      <c r="G230" s="14"/>
      <c r="H230" s="13"/>
      <c r="I230" s="13"/>
      <c r="J230" s="13"/>
    </row>
    <row r="231" spans="1:10" ht="110.25">
      <c r="A231" s="6">
        <v>21114603</v>
      </c>
      <c r="B231" s="6">
        <v>7</v>
      </c>
      <c r="C231" s="14" t="s">
        <v>3801</v>
      </c>
      <c r="D231" s="13" t="s">
        <v>4276</v>
      </c>
      <c r="E231" s="14"/>
      <c r="F231" s="13"/>
      <c r="G231" s="14"/>
      <c r="H231" s="13"/>
      <c r="I231" s="13"/>
      <c r="J231" s="13"/>
    </row>
    <row r="232" spans="1:10" ht="157.5">
      <c r="A232" s="6">
        <v>21114603</v>
      </c>
      <c r="B232" s="6">
        <v>8</v>
      </c>
      <c r="C232" s="14" t="s">
        <v>3802</v>
      </c>
      <c r="D232" s="13" t="s">
        <v>4097</v>
      </c>
      <c r="E232" s="14"/>
      <c r="F232" s="13"/>
      <c r="G232" s="14"/>
      <c r="H232" s="13"/>
      <c r="I232" s="13"/>
      <c r="J232" s="13"/>
    </row>
    <row r="233" spans="1:10" ht="141.75">
      <c r="A233" s="6">
        <v>21114603</v>
      </c>
      <c r="B233" s="6">
        <v>9</v>
      </c>
      <c r="C233" s="14" t="s">
        <v>3803</v>
      </c>
      <c r="D233" s="13" t="s">
        <v>4076</v>
      </c>
      <c r="E233" s="14"/>
      <c r="F233" s="13"/>
      <c r="G233" s="14"/>
      <c r="H233" s="13"/>
      <c r="I233" s="13"/>
      <c r="J233" s="13"/>
    </row>
    <row r="234" spans="1:10" ht="47.25">
      <c r="A234" s="6">
        <v>21114603</v>
      </c>
      <c r="B234" s="6">
        <v>10</v>
      </c>
      <c r="C234" s="14" t="s">
        <v>3804</v>
      </c>
      <c r="D234" s="13" t="s">
        <v>4621</v>
      </c>
      <c r="E234" s="14"/>
      <c r="F234" s="13"/>
      <c r="G234" s="14"/>
      <c r="H234" s="13"/>
      <c r="I234" s="13"/>
      <c r="J234" s="13"/>
    </row>
    <row r="235" spans="1:10" ht="63">
      <c r="A235" s="6">
        <v>21114603</v>
      </c>
      <c r="B235" s="6">
        <v>11</v>
      </c>
      <c r="C235" s="14" t="s">
        <v>3805</v>
      </c>
      <c r="D235" s="13" t="s">
        <v>4039</v>
      </c>
      <c r="E235" s="14" t="s">
        <v>3806</v>
      </c>
      <c r="F235" s="13" t="s">
        <v>4109</v>
      </c>
      <c r="G235" s="14"/>
      <c r="H235" s="13"/>
      <c r="I235" s="13"/>
      <c r="J235" s="13"/>
    </row>
    <row r="236" spans="1:10" ht="126">
      <c r="A236" s="6">
        <v>21765368</v>
      </c>
      <c r="B236" s="6">
        <v>1</v>
      </c>
      <c r="C236" s="14" t="s">
        <v>3807</v>
      </c>
      <c r="D236" s="13" t="s">
        <v>4167</v>
      </c>
      <c r="E236" s="14"/>
      <c r="F236" s="13"/>
      <c r="G236" s="14"/>
      <c r="H236" s="13"/>
      <c r="I236" s="13"/>
      <c r="J236" s="13"/>
    </row>
    <row r="237" spans="1:10" ht="63">
      <c r="A237" s="6">
        <v>21765368</v>
      </c>
      <c r="B237" s="6">
        <v>2</v>
      </c>
      <c r="C237" s="14" t="s">
        <v>3808</v>
      </c>
      <c r="D237" s="13" t="s">
        <v>4277</v>
      </c>
      <c r="E237" s="14"/>
      <c r="F237" s="13"/>
      <c r="G237" s="14"/>
      <c r="H237" s="13"/>
      <c r="I237" s="13"/>
      <c r="J237" s="13"/>
    </row>
    <row r="238" spans="1:10" ht="94.5">
      <c r="A238" s="6">
        <v>21765368</v>
      </c>
      <c r="B238" s="6">
        <v>3</v>
      </c>
      <c r="C238" s="14" t="s">
        <v>3809</v>
      </c>
      <c r="D238" s="13" t="s">
        <v>4340</v>
      </c>
      <c r="E238" s="14"/>
      <c r="F238" s="13"/>
      <c r="G238" s="14"/>
      <c r="H238" s="13"/>
      <c r="I238" s="13"/>
      <c r="J238" s="13"/>
    </row>
    <row r="239" spans="1:10" ht="78.75">
      <c r="A239" s="6">
        <v>21765368</v>
      </c>
      <c r="B239" s="6">
        <v>4</v>
      </c>
      <c r="C239" s="14" t="s">
        <v>3810</v>
      </c>
      <c r="D239" s="13" t="s">
        <v>4335</v>
      </c>
      <c r="E239" s="14"/>
      <c r="F239" s="13"/>
      <c r="G239" s="14"/>
      <c r="H239" s="13"/>
      <c r="I239" s="13"/>
      <c r="J239" s="13"/>
    </row>
    <row r="240" spans="1:10" ht="75">
      <c r="A240" s="6">
        <v>21765368</v>
      </c>
      <c r="B240" s="6">
        <v>5</v>
      </c>
      <c r="C240" s="5" t="s">
        <v>3811</v>
      </c>
      <c r="D240" s="6" t="s">
        <v>4032</v>
      </c>
      <c r="E240" s="14"/>
      <c r="F240" s="13"/>
      <c r="G240" s="14"/>
      <c r="H240" s="13"/>
      <c r="I240" s="13"/>
      <c r="J240" s="13"/>
    </row>
    <row r="241" spans="1:10" ht="47.25">
      <c r="A241" s="6">
        <v>21765368</v>
      </c>
      <c r="B241" s="6">
        <v>6</v>
      </c>
      <c r="C241" s="14" t="s">
        <v>3812</v>
      </c>
      <c r="D241" s="13" t="s">
        <v>4335</v>
      </c>
      <c r="E241" s="14"/>
      <c r="F241" s="13"/>
      <c r="G241" s="14"/>
      <c r="H241" s="13"/>
      <c r="I241" s="13"/>
      <c r="J241" s="13"/>
    </row>
    <row r="242" spans="1:10" ht="126">
      <c r="A242" s="6">
        <v>21765368</v>
      </c>
      <c r="B242" s="6">
        <v>7</v>
      </c>
      <c r="C242" s="14" t="s">
        <v>3813</v>
      </c>
      <c r="D242" s="13" t="s">
        <v>4335</v>
      </c>
      <c r="E242" s="14" t="s">
        <v>3814</v>
      </c>
      <c r="F242" s="13" t="s">
        <v>4776</v>
      </c>
      <c r="G242" s="14"/>
      <c r="H242" s="13"/>
      <c r="I242" s="13"/>
      <c r="J242" s="13"/>
    </row>
    <row r="243" spans="1:10" ht="173.25">
      <c r="A243" s="6">
        <v>21765368</v>
      </c>
      <c r="B243" s="6">
        <v>8</v>
      </c>
      <c r="C243" s="14" t="s">
        <v>3815</v>
      </c>
      <c r="D243" s="13" t="s">
        <v>4052</v>
      </c>
      <c r="E243" s="14"/>
      <c r="F243" s="13"/>
      <c r="G243" s="14"/>
      <c r="H243" s="13"/>
      <c r="I243" s="13"/>
      <c r="J243" s="13"/>
    </row>
    <row r="244" spans="1:10" ht="94.5">
      <c r="A244" s="6">
        <v>21765368</v>
      </c>
      <c r="B244" s="6">
        <v>9</v>
      </c>
      <c r="C244" s="14" t="s">
        <v>3816</v>
      </c>
      <c r="D244" s="13" t="s">
        <v>4251</v>
      </c>
      <c r="E244" s="14"/>
      <c r="F244" s="13"/>
      <c r="G244" s="14"/>
      <c r="H244" s="13"/>
      <c r="I244" s="13"/>
      <c r="J244" s="13"/>
    </row>
    <row r="245" spans="1:10" ht="78.75">
      <c r="A245" s="6">
        <v>21765368</v>
      </c>
      <c r="B245" s="6">
        <v>10</v>
      </c>
      <c r="C245" s="14" t="s">
        <v>3817</v>
      </c>
      <c r="D245" s="13" t="s">
        <v>4628</v>
      </c>
      <c r="E245" s="14"/>
      <c r="F245" s="13"/>
      <c r="G245" s="14"/>
      <c r="H245" s="13"/>
      <c r="I245" s="13"/>
      <c r="J245" s="13"/>
    </row>
    <row r="246" spans="1:10" ht="47.25">
      <c r="A246" s="6">
        <v>21765368</v>
      </c>
      <c r="B246" s="6">
        <v>11</v>
      </c>
      <c r="C246" s="14" t="s">
        <v>3818</v>
      </c>
      <c r="D246" s="13" t="s">
        <v>4264</v>
      </c>
      <c r="E246" s="14"/>
      <c r="F246" s="13"/>
      <c r="G246" s="14"/>
      <c r="H246" s="13"/>
      <c r="I246" s="13"/>
      <c r="J246" s="13"/>
    </row>
    <row r="247" spans="1:10" ht="78.75">
      <c r="A247" s="6">
        <v>21765368</v>
      </c>
      <c r="B247" s="6">
        <v>12</v>
      </c>
      <c r="C247" s="14" t="s">
        <v>3819</v>
      </c>
      <c r="D247" s="13" t="s">
        <v>4278</v>
      </c>
      <c r="E247" s="14"/>
      <c r="F247" s="13"/>
      <c r="G247" s="14"/>
      <c r="H247" s="13"/>
      <c r="I247" s="13"/>
      <c r="J247" s="13"/>
    </row>
    <row r="248" spans="1:10" ht="47.25">
      <c r="A248" s="6">
        <v>2183884</v>
      </c>
      <c r="B248" s="6">
        <v>1</v>
      </c>
      <c r="C248" s="14" t="s">
        <v>3820</v>
      </c>
      <c r="D248" s="13" t="s">
        <v>4378</v>
      </c>
      <c r="E248" s="14"/>
      <c r="F248" s="13"/>
      <c r="G248" s="14"/>
      <c r="H248" s="13"/>
      <c r="I248" s="13"/>
      <c r="J248" s="13"/>
    </row>
    <row r="249" spans="1:10" ht="110.25">
      <c r="A249" s="6">
        <v>2183884</v>
      </c>
      <c r="B249" s="6">
        <v>2</v>
      </c>
      <c r="C249" s="14" t="s">
        <v>3821</v>
      </c>
      <c r="D249" s="13" t="s">
        <v>4279</v>
      </c>
      <c r="E249" s="14" t="s">
        <v>3822</v>
      </c>
      <c r="F249" s="13" t="s">
        <v>4773</v>
      </c>
      <c r="G249" s="14"/>
      <c r="H249" s="13"/>
      <c r="I249" s="13"/>
      <c r="J249" s="13"/>
    </row>
    <row r="250" spans="1:10" ht="173.25">
      <c r="A250" s="6">
        <v>2183884</v>
      </c>
      <c r="B250" s="6">
        <v>3</v>
      </c>
      <c r="C250" s="14" t="s">
        <v>3823</v>
      </c>
      <c r="D250" s="13" t="s">
        <v>4299</v>
      </c>
      <c r="E250" s="14"/>
      <c r="F250" s="13"/>
      <c r="G250" s="14"/>
      <c r="H250" s="13"/>
      <c r="I250" s="13"/>
      <c r="J250" s="13"/>
    </row>
    <row r="251" spans="1:10" ht="126">
      <c r="A251" s="6">
        <v>2183884</v>
      </c>
      <c r="B251" s="6">
        <v>4</v>
      </c>
      <c r="C251" s="14" t="s">
        <v>3824</v>
      </c>
      <c r="D251" s="13" t="s">
        <v>4076</v>
      </c>
      <c r="E251" s="14"/>
      <c r="F251" s="13"/>
      <c r="G251" s="14"/>
      <c r="H251" s="13"/>
      <c r="I251" s="13"/>
      <c r="J251" s="13"/>
    </row>
    <row r="252" spans="1:10" ht="78.75">
      <c r="A252" s="6">
        <v>2183884</v>
      </c>
      <c r="B252" s="6">
        <v>5</v>
      </c>
      <c r="C252" s="14" t="s">
        <v>3825</v>
      </c>
      <c r="D252" s="13" t="s">
        <v>4036</v>
      </c>
      <c r="E252" s="14"/>
      <c r="F252" s="13"/>
      <c r="G252" s="14"/>
      <c r="H252" s="13"/>
      <c r="I252" s="13"/>
      <c r="J252" s="13"/>
    </row>
    <row r="253" spans="1:10" ht="141.75">
      <c r="A253" s="6">
        <v>2183884</v>
      </c>
      <c r="B253" s="6">
        <v>6</v>
      </c>
      <c r="C253" s="14" t="s">
        <v>3826</v>
      </c>
      <c r="D253" s="13" t="s">
        <v>4076</v>
      </c>
      <c r="E253" s="14"/>
      <c r="F253" s="13"/>
      <c r="G253" s="14"/>
      <c r="H253" s="13"/>
      <c r="I253" s="13"/>
      <c r="J253" s="13"/>
    </row>
    <row r="254" spans="1:10" ht="94.5">
      <c r="A254" s="6">
        <v>2183884</v>
      </c>
      <c r="B254" s="6">
        <v>7</v>
      </c>
      <c r="C254" s="14" t="s">
        <v>3827</v>
      </c>
      <c r="D254" s="13" t="s">
        <v>4036</v>
      </c>
      <c r="E254" s="14"/>
      <c r="F254" s="13"/>
      <c r="G254" s="14"/>
      <c r="H254" s="13"/>
      <c r="I254" s="13"/>
      <c r="J254" s="13"/>
    </row>
    <row r="255" spans="1:10" ht="94.5">
      <c r="A255" s="6">
        <v>2183884</v>
      </c>
      <c r="B255" s="6">
        <v>8</v>
      </c>
      <c r="C255" s="14" t="s">
        <v>3828</v>
      </c>
      <c r="D255" s="13" t="s">
        <v>4280</v>
      </c>
      <c r="E255" s="14"/>
      <c r="F255" s="13"/>
      <c r="G255" s="14"/>
      <c r="H255" s="13"/>
      <c r="I255" s="13"/>
      <c r="J255" s="13"/>
    </row>
    <row r="256" spans="1:10" ht="141.75">
      <c r="A256" s="6">
        <v>2183884</v>
      </c>
      <c r="B256" s="6">
        <v>9</v>
      </c>
      <c r="C256" s="14" t="s">
        <v>3829</v>
      </c>
      <c r="D256" s="13" t="s">
        <v>4281</v>
      </c>
      <c r="E256" s="14"/>
      <c r="F256" s="13"/>
      <c r="G256" s="14"/>
      <c r="H256" s="13"/>
      <c r="I256" s="13"/>
      <c r="J256" s="13"/>
    </row>
    <row r="257" spans="1:10" ht="94.5">
      <c r="A257" s="6">
        <v>22039289</v>
      </c>
      <c r="B257" s="6">
        <v>1</v>
      </c>
      <c r="C257" s="14" t="s">
        <v>3830</v>
      </c>
      <c r="D257" s="13" t="s">
        <v>4641</v>
      </c>
      <c r="E257" s="14"/>
      <c r="F257" s="13"/>
      <c r="G257" s="14"/>
      <c r="H257" s="13"/>
      <c r="I257" s="13"/>
      <c r="J257" s="13"/>
    </row>
    <row r="258" spans="1:10" ht="157.5">
      <c r="A258" s="6">
        <v>22039289</v>
      </c>
      <c r="B258" s="6">
        <v>2</v>
      </c>
      <c r="C258" s="14" t="s">
        <v>3831</v>
      </c>
      <c r="D258" s="13" t="s">
        <v>4043</v>
      </c>
      <c r="E258" s="14"/>
      <c r="F258" s="13"/>
      <c r="G258" s="14"/>
      <c r="H258" s="13"/>
      <c r="I258" s="13"/>
      <c r="J258" s="13"/>
    </row>
    <row r="259" spans="1:10" ht="94.5">
      <c r="A259" s="6">
        <v>22039289</v>
      </c>
      <c r="B259" s="6">
        <v>3</v>
      </c>
      <c r="C259" s="14" t="s">
        <v>3832</v>
      </c>
      <c r="D259" s="13" t="s">
        <v>4068</v>
      </c>
      <c r="E259" s="14"/>
      <c r="F259" s="13"/>
      <c r="G259" s="14"/>
      <c r="H259" s="13"/>
      <c r="I259" s="13"/>
      <c r="J259" s="13"/>
    </row>
    <row r="260" spans="1:10" ht="78.75">
      <c r="A260" s="6">
        <v>22039289</v>
      </c>
      <c r="B260" s="6">
        <v>4</v>
      </c>
      <c r="C260" s="14" t="s">
        <v>3833</v>
      </c>
      <c r="D260" s="13">
        <v>11</v>
      </c>
      <c r="E260" s="14"/>
      <c r="F260" s="13"/>
      <c r="G260" s="14"/>
      <c r="H260" s="13"/>
      <c r="I260" s="13"/>
      <c r="J260" s="13"/>
    </row>
    <row r="261" spans="1:10" ht="31.5">
      <c r="A261" s="6">
        <v>22039289</v>
      </c>
      <c r="B261" s="6">
        <v>5</v>
      </c>
      <c r="C261" s="14" t="s">
        <v>3834</v>
      </c>
      <c r="D261" s="13">
        <v>11</v>
      </c>
      <c r="E261" s="14"/>
      <c r="F261" s="13"/>
      <c r="G261" s="14"/>
      <c r="H261" s="13"/>
      <c r="I261" s="13"/>
      <c r="J261" s="13"/>
    </row>
    <row r="262" spans="1:10" ht="47.25">
      <c r="A262" s="6">
        <v>22039289</v>
      </c>
      <c r="B262" s="6">
        <v>6</v>
      </c>
      <c r="C262" s="14" t="s">
        <v>3835</v>
      </c>
      <c r="D262" s="13" t="s">
        <v>4335</v>
      </c>
      <c r="E262" s="14"/>
      <c r="F262" s="13"/>
      <c r="G262" s="14"/>
      <c r="H262" s="13"/>
      <c r="I262" s="13"/>
      <c r="J262" s="13"/>
    </row>
    <row r="263" spans="1:10" ht="126">
      <c r="A263" s="6">
        <v>22039289</v>
      </c>
      <c r="B263" s="6">
        <v>7</v>
      </c>
      <c r="C263" s="14" t="s">
        <v>3836</v>
      </c>
      <c r="D263" s="13" t="s">
        <v>4633</v>
      </c>
      <c r="E263" s="14"/>
      <c r="F263" s="13"/>
      <c r="G263" s="14"/>
      <c r="H263" s="13"/>
      <c r="I263" s="13"/>
      <c r="J263" s="13"/>
    </row>
    <row r="264" spans="1:10" ht="47.25">
      <c r="A264" s="6">
        <v>22039289</v>
      </c>
      <c r="B264" s="6">
        <v>8</v>
      </c>
      <c r="C264" s="14" t="s">
        <v>3837</v>
      </c>
      <c r="D264" s="13" t="s">
        <v>4633</v>
      </c>
      <c r="E264" s="14"/>
      <c r="F264" s="13"/>
      <c r="G264" s="14"/>
      <c r="H264" s="13"/>
      <c r="I264" s="13"/>
      <c r="J264" s="13"/>
    </row>
    <row r="265" spans="1:10" ht="31.5">
      <c r="A265" s="6">
        <v>22039289</v>
      </c>
      <c r="B265" s="6">
        <v>9</v>
      </c>
      <c r="C265" s="14" t="s">
        <v>3838</v>
      </c>
      <c r="D265" s="13" t="s">
        <v>4622</v>
      </c>
      <c r="E265" s="14"/>
      <c r="F265" s="13"/>
      <c r="G265" s="14"/>
      <c r="H265" s="13"/>
      <c r="I265" s="13"/>
      <c r="J265" s="13"/>
    </row>
    <row r="266" spans="1:10" ht="110.25">
      <c r="A266" s="6">
        <v>22039289</v>
      </c>
      <c r="B266" s="6">
        <v>10</v>
      </c>
      <c r="C266" s="14" t="s">
        <v>3839</v>
      </c>
      <c r="D266" s="13" t="s">
        <v>4753</v>
      </c>
      <c r="E266" s="14"/>
      <c r="F266" s="13"/>
      <c r="G266" s="14"/>
      <c r="H266" s="13"/>
      <c r="I266" s="13"/>
      <c r="J266" s="13"/>
    </row>
    <row r="267" spans="1:10" ht="47.25">
      <c r="A267" s="6">
        <v>22039289</v>
      </c>
      <c r="B267" s="6">
        <v>11</v>
      </c>
      <c r="C267" s="14" t="s">
        <v>3840</v>
      </c>
      <c r="D267" s="13" t="s">
        <v>4622</v>
      </c>
      <c r="E267" s="14"/>
      <c r="F267" s="13"/>
      <c r="G267" s="14"/>
      <c r="H267" s="13"/>
      <c r="I267" s="13"/>
      <c r="J267" s="13"/>
    </row>
    <row r="268" spans="1:10" ht="126">
      <c r="A268" s="6">
        <v>22039289</v>
      </c>
      <c r="B268" s="6">
        <v>12</v>
      </c>
      <c r="C268" s="14" t="s">
        <v>3841</v>
      </c>
      <c r="D268" s="13" t="s">
        <v>4449</v>
      </c>
      <c r="E268" s="14"/>
      <c r="F268" s="13"/>
      <c r="G268" s="14"/>
      <c r="H268" s="13"/>
      <c r="I268" s="13"/>
      <c r="J268" s="13"/>
    </row>
    <row r="269" spans="1:10" ht="78.75">
      <c r="A269" s="6">
        <v>22147075</v>
      </c>
      <c r="B269" s="6">
        <v>1</v>
      </c>
      <c r="C269" s="14" t="s">
        <v>3842</v>
      </c>
      <c r="D269" s="13" t="s">
        <v>4293</v>
      </c>
      <c r="E269" s="14"/>
      <c r="F269" s="13"/>
      <c r="G269" s="14"/>
      <c r="H269" s="13"/>
      <c r="I269" s="13"/>
      <c r="J269" s="13"/>
    </row>
    <row r="270" spans="1:10" ht="189">
      <c r="A270" s="6">
        <v>22147075</v>
      </c>
      <c r="B270" s="6">
        <v>2</v>
      </c>
      <c r="C270" s="14" t="s">
        <v>3843</v>
      </c>
      <c r="D270" s="13" t="s">
        <v>4768</v>
      </c>
      <c r="E270" s="14"/>
      <c r="F270" s="13"/>
      <c r="G270" s="14"/>
      <c r="H270" s="13"/>
      <c r="I270" s="13"/>
      <c r="J270" s="13"/>
    </row>
    <row r="271" spans="1:10" ht="78.75">
      <c r="A271" s="6">
        <v>22147075</v>
      </c>
      <c r="B271" s="6">
        <v>3</v>
      </c>
      <c r="C271" s="14" t="s">
        <v>3844</v>
      </c>
      <c r="D271" s="13" t="s">
        <v>4431</v>
      </c>
      <c r="E271" s="14"/>
      <c r="F271" s="13"/>
      <c r="G271" s="14"/>
      <c r="H271" s="13"/>
      <c r="I271" s="13"/>
      <c r="J271" s="13"/>
    </row>
    <row r="272" spans="1:10" ht="47.25">
      <c r="A272" s="6">
        <v>22147075</v>
      </c>
      <c r="B272" s="6">
        <v>4</v>
      </c>
      <c r="C272" s="14" t="s">
        <v>3845</v>
      </c>
      <c r="D272" s="13" t="s">
        <v>4335</v>
      </c>
      <c r="E272" s="14"/>
      <c r="F272" s="13"/>
      <c r="G272" s="14"/>
      <c r="H272" s="13"/>
      <c r="I272" s="13"/>
      <c r="J272" s="13"/>
    </row>
    <row r="273" spans="1:10" ht="94.5">
      <c r="A273" s="6">
        <v>22147075</v>
      </c>
      <c r="B273" s="6">
        <v>5</v>
      </c>
      <c r="C273" s="14" t="s">
        <v>3846</v>
      </c>
      <c r="D273" s="13" t="s">
        <v>4598</v>
      </c>
      <c r="E273" s="14"/>
      <c r="F273" s="13"/>
      <c r="G273" s="14"/>
      <c r="H273" s="13"/>
      <c r="I273" s="13"/>
      <c r="J273" s="13"/>
    </row>
    <row r="274" spans="1:10" ht="189">
      <c r="A274" s="6">
        <v>22147075</v>
      </c>
      <c r="B274" s="6">
        <v>6</v>
      </c>
      <c r="C274" s="14" t="s">
        <v>3847</v>
      </c>
      <c r="D274" s="13" t="s">
        <v>4042</v>
      </c>
      <c r="E274" s="14"/>
      <c r="F274" s="13"/>
      <c r="G274" s="14"/>
      <c r="H274" s="13"/>
      <c r="I274" s="13"/>
      <c r="J274" s="13"/>
    </row>
    <row r="275" spans="1:10" ht="78.75">
      <c r="A275" s="6">
        <v>22147075</v>
      </c>
      <c r="B275" s="6">
        <v>7</v>
      </c>
      <c r="C275" s="14" t="s">
        <v>3848</v>
      </c>
      <c r="D275" s="13" t="s">
        <v>4378</v>
      </c>
      <c r="E275" s="14"/>
      <c r="F275" s="13"/>
      <c r="G275" s="14"/>
      <c r="H275" s="13"/>
      <c r="I275" s="13"/>
      <c r="J275" s="13"/>
    </row>
    <row r="276" spans="1:10" ht="31.5">
      <c r="A276" s="6">
        <v>22147075</v>
      </c>
      <c r="B276" s="6">
        <v>8</v>
      </c>
      <c r="C276" s="14" t="s">
        <v>3849</v>
      </c>
      <c r="D276" s="13" t="s">
        <v>4036</v>
      </c>
      <c r="E276" s="14"/>
      <c r="F276" s="13"/>
      <c r="G276" s="14"/>
      <c r="H276" s="13"/>
      <c r="I276" s="13"/>
      <c r="J276" s="13"/>
    </row>
    <row r="277" spans="1:10" ht="47.25">
      <c r="A277" s="6">
        <v>22147075</v>
      </c>
      <c r="B277" s="6">
        <v>9</v>
      </c>
      <c r="C277" s="14" t="s">
        <v>3850</v>
      </c>
      <c r="D277" s="13" t="s">
        <v>4621</v>
      </c>
      <c r="E277" s="14"/>
      <c r="F277" s="13"/>
      <c r="G277" s="14"/>
      <c r="H277" s="13"/>
      <c r="I277" s="13"/>
      <c r="J277" s="13"/>
    </row>
    <row r="278" spans="1:10" ht="31.5">
      <c r="A278" s="6">
        <v>22147075</v>
      </c>
      <c r="B278" s="6">
        <v>10</v>
      </c>
      <c r="C278" s="14" t="s">
        <v>3851</v>
      </c>
      <c r="D278" s="13" t="s">
        <v>4584</v>
      </c>
      <c r="E278" s="14"/>
      <c r="F278" s="13"/>
      <c r="G278" s="14"/>
      <c r="H278" s="13"/>
      <c r="I278" s="13"/>
      <c r="J278" s="13"/>
    </row>
    <row r="279" spans="1:10" ht="94.5">
      <c r="A279" s="6">
        <v>22147075</v>
      </c>
      <c r="B279" s="6">
        <v>11</v>
      </c>
      <c r="C279" s="14" t="s">
        <v>3852</v>
      </c>
      <c r="D279" s="13" t="s">
        <v>4585</v>
      </c>
      <c r="E279" s="14" t="s">
        <v>3853</v>
      </c>
      <c r="F279" s="13" t="s">
        <v>4669</v>
      </c>
      <c r="G279" s="14"/>
      <c r="H279" s="13"/>
      <c r="I279" s="13"/>
      <c r="J279" s="13"/>
    </row>
    <row r="280" spans="1:10" ht="47.25">
      <c r="A280" s="6">
        <v>22147075</v>
      </c>
      <c r="B280" s="6">
        <v>12</v>
      </c>
      <c r="C280" s="14" t="s">
        <v>3854</v>
      </c>
      <c r="D280" s="13" t="s">
        <v>4534</v>
      </c>
      <c r="E280" s="14"/>
      <c r="F280" s="13"/>
      <c r="G280" s="14"/>
      <c r="H280" s="13"/>
      <c r="I280" s="13"/>
      <c r="J280" s="13"/>
    </row>
    <row r="281" spans="1:10" ht="94.5">
      <c r="A281" s="6">
        <v>22147075</v>
      </c>
      <c r="B281" s="6">
        <v>13</v>
      </c>
      <c r="C281" s="14" t="s">
        <v>3855</v>
      </c>
      <c r="D281" s="13" t="s">
        <v>4073</v>
      </c>
      <c r="E281" s="14"/>
      <c r="F281" s="13"/>
      <c r="G281" s="14"/>
      <c r="H281" s="13"/>
      <c r="I281" s="13"/>
      <c r="J281" s="13"/>
    </row>
    <row r="282" spans="1:10" ht="94.5">
      <c r="A282" s="6">
        <v>22147075</v>
      </c>
      <c r="B282" s="6">
        <v>14</v>
      </c>
      <c r="C282" s="14" t="s">
        <v>3856</v>
      </c>
      <c r="D282" s="13" t="s">
        <v>4282</v>
      </c>
      <c r="E282" s="14"/>
      <c r="F282" s="13"/>
      <c r="G282" s="14"/>
      <c r="H282" s="13"/>
      <c r="I282" s="13"/>
      <c r="J282" s="13"/>
    </row>
    <row r="283" spans="1:10" ht="78.75">
      <c r="A283" s="6">
        <v>22290273</v>
      </c>
      <c r="B283" s="6">
        <v>1</v>
      </c>
      <c r="C283" s="14" t="s">
        <v>3857</v>
      </c>
      <c r="D283" s="13" t="s">
        <v>4378</v>
      </c>
      <c r="E283" s="14"/>
      <c r="F283" s="13"/>
      <c r="G283" s="14"/>
      <c r="H283" s="13"/>
      <c r="I283" s="13"/>
      <c r="J283" s="13"/>
    </row>
    <row r="284" spans="1:10" ht="94.5">
      <c r="A284" s="6">
        <v>22290273</v>
      </c>
      <c r="B284" s="6">
        <v>2</v>
      </c>
      <c r="C284" s="14" t="s">
        <v>3858</v>
      </c>
      <c r="D284" s="13" t="s">
        <v>4297</v>
      </c>
      <c r="E284" s="14"/>
      <c r="F284" s="13"/>
      <c r="G284" s="14"/>
      <c r="H284" s="13"/>
      <c r="I284" s="13"/>
      <c r="J284" s="13"/>
    </row>
    <row r="285" spans="1:10" ht="78.75">
      <c r="A285" s="6">
        <v>22290273</v>
      </c>
      <c r="B285" s="6">
        <v>3</v>
      </c>
      <c r="C285" s="14" t="s">
        <v>3859</v>
      </c>
      <c r="D285" s="13" t="s">
        <v>4245</v>
      </c>
      <c r="E285" s="14"/>
      <c r="F285" s="13"/>
      <c r="G285" s="14"/>
      <c r="H285" s="13"/>
      <c r="I285" s="13"/>
      <c r="J285" s="13"/>
    </row>
    <row r="286" spans="1:10" ht="110.25">
      <c r="A286" s="6">
        <v>22290273</v>
      </c>
      <c r="B286" s="6">
        <v>4</v>
      </c>
      <c r="C286" s="14" t="s">
        <v>3860</v>
      </c>
      <c r="D286" s="13" t="s">
        <v>4283</v>
      </c>
      <c r="E286" s="14" t="s">
        <v>3861</v>
      </c>
      <c r="F286" s="13" t="s">
        <v>4773</v>
      </c>
      <c r="G286" s="14"/>
      <c r="H286" s="13"/>
      <c r="I286" s="13"/>
      <c r="J286" s="13"/>
    </row>
    <row r="287" spans="1:10" ht="94.5">
      <c r="A287" s="6">
        <v>22290273</v>
      </c>
      <c r="B287" s="6">
        <v>5</v>
      </c>
      <c r="C287" s="14" t="s">
        <v>3862</v>
      </c>
      <c r="D287" s="13">
        <v>11</v>
      </c>
      <c r="E287" s="14"/>
      <c r="F287" s="13"/>
      <c r="G287" s="14"/>
      <c r="H287" s="13"/>
      <c r="I287" s="13"/>
      <c r="J287" s="13"/>
    </row>
    <row r="288" spans="1:10" ht="78.75">
      <c r="A288" s="6">
        <v>22290273</v>
      </c>
      <c r="B288" s="6">
        <v>6</v>
      </c>
      <c r="C288" s="14" t="s">
        <v>3863</v>
      </c>
      <c r="D288" s="13" t="s">
        <v>4032</v>
      </c>
      <c r="E288" s="14"/>
      <c r="F288" s="13"/>
      <c r="G288" s="14"/>
      <c r="H288" s="13"/>
      <c r="I288" s="13"/>
      <c r="J288" s="13"/>
    </row>
    <row r="289" spans="1:10" ht="220.5">
      <c r="A289" s="6">
        <v>22290273</v>
      </c>
      <c r="B289" s="6">
        <v>7</v>
      </c>
      <c r="C289" s="14" t="s">
        <v>3864</v>
      </c>
      <c r="D289" s="13" t="s">
        <v>4042</v>
      </c>
      <c r="E289" s="14"/>
      <c r="F289" s="13"/>
      <c r="G289" s="14"/>
      <c r="H289" s="13"/>
      <c r="I289" s="13"/>
      <c r="J289" s="13"/>
    </row>
    <row r="290" spans="1:10" ht="47.25">
      <c r="A290" s="6">
        <v>22290273</v>
      </c>
      <c r="B290" s="6">
        <v>8</v>
      </c>
      <c r="C290" s="14" t="s">
        <v>3865</v>
      </c>
      <c r="D290" s="13" t="s">
        <v>4587</v>
      </c>
      <c r="E290" s="14"/>
      <c r="F290" s="13"/>
      <c r="G290" s="14"/>
      <c r="H290" s="13"/>
      <c r="I290" s="13"/>
      <c r="J290" s="13"/>
    </row>
    <row r="291" spans="1:10" ht="126">
      <c r="A291" s="6">
        <v>22290273</v>
      </c>
      <c r="B291" s="6">
        <v>9</v>
      </c>
      <c r="C291" s="14" t="s">
        <v>3866</v>
      </c>
      <c r="D291" s="13" t="s">
        <v>4042</v>
      </c>
      <c r="E291" s="14"/>
      <c r="F291" s="13"/>
      <c r="G291" s="14"/>
      <c r="H291" s="13"/>
      <c r="I291" s="13"/>
      <c r="J291" s="13"/>
    </row>
    <row r="292" spans="1:10" ht="63">
      <c r="A292" s="6">
        <v>22290273</v>
      </c>
      <c r="B292" s="6">
        <v>10</v>
      </c>
      <c r="C292" s="14" t="s">
        <v>3867</v>
      </c>
      <c r="D292" s="13" t="s">
        <v>4052</v>
      </c>
      <c r="E292" s="14" t="s">
        <v>3868</v>
      </c>
      <c r="F292" s="13" t="s">
        <v>4653</v>
      </c>
      <c r="G292" s="14"/>
      <c r="H292" s="13"/>
      <c r="I292" s="13"/>
      <c r="J292" s="13"/>
    </row>
    <row r="293" spans="1:10" ht="78.75">
      <c r="A293" s="6">
        <v>22290273</v>
      </c>
      <c r="B293" s="6">
        <v>11</v>
      </c>
      <c r="C293" s="14" t="s">
        <v>3869</v>
      </c>
      <c r="D293" s="13" t="s">
        <v>4378</v>
      </c>
      <c r="E293" s="14"/>
      <c r="F293" s="13"/>
      <c r="G293" s="14"/>
      <c r="H293" s="13"/>
      <c r="I293" s="13"/>
      <c r="J293" s="13"/>
    </row>
    <row r="294" spans="1:10" ht="78.75">
      <c r="A294" s="6">
        <v>22373834</v>
      </c>
      <c r="B294" s="6">
        <v>1</v>
      </c>
      <c r="C294" s="14" t="s">
        <v>3870</v>
      </c>
      <c r="D294" s="13" t="s">
        <v>4097</v>
      </c>
      <c r="E294" s="14"/>
      <c r="F294" s="13"/>
      <c r="G294" s="14"/>
      <c r="H294" s="13"/>
      <c r="I294" s="13"/>
      <c r="J294" s="13"/>
    </row>
    <row r="295" spans="1:10" ht="173.25">
      <c r="A295" s="6">
        <v>22373834</v>
      </c>
      <c r="B295" s="6">
        <v>2</v>
      </c>
      <c r="C295" s="14" t="s">
        <v>3871</v>
      </c>
      <c r="D295" s="13" t="s">
        <v>4394</v>
      </c>
      <c r="E295" s="14"/>
      <c r="F295" s="13"/>
      <c r="G295" s="14"/>
      <c r="H295" s="13"/>
      <c r="I295" s="13"/>
      <c r="J295" s="13"/>
    </row>
    <row r="296" spans="1:10" ht="63">
      <c r="A296" s="6">
        <v>22373834</v>
      </c>
      <c r="B296" s="6">
        <v>3</v>
      </c>
      <c r="C296" s="14" t="s">
        <v>3872</v>
      </c>
      <c r="D296" s="13">
        <v>11</v>
      </c>
      <c r="E296" s="14"/>
      <c r="F296" s="13"/>
      <c r="G296" s="14"/>
      <c r="H296" s="13"/>
      <c r="I296" s="13"/>
      <c r="J296" s="13"/>
    </row>
    <row r="297" spans="1:10" ht="47.25">
      <c r="A297" s="6">
        <v>22373834</v>
      </c>
      <c r="B297" s="6">
        <v>4</v>
      </c>
      <c r="C297" s="14" t="s">
        <v>3873</v>
      </c>
      <c r="D297" s="13" t="s">
        <v>4031</v>
      </c>
      <c r="E297" s="14"/>
      <c r="F297" s="13"/>
      <c r="G297" s="14"/>
      <c r="H297" s="13"/>
      <c r="I297" s="13"/>
      <c r="J297" s="13"/>
    </row>
    <row r="298" spans="1:10" ht="94.5">
      <c r="A298" s="6">
        <v>22373834</v>
      </c>
      <c r="B298" s="6">
        <v>5</v>
      </c>
      <c r="C298" s="14" t="s">
        <v>3874</v>
      </c>
      <c r="D298" s="13" t="s">
        <v>4770</v>
      </c>
      <c r="E298" s="14"/>
      <c r="F298" s="13"/>
      <c r="G298" s="14"/>
      <c r="H298" s="13"/>
      <c r="I298" s="13"/>
      <c r="J298" s="13"/>
    </row>
    <row r="299" spans="1:10" ht="126">
      <c r="A299" s="6">
        <v>22373834</v>
      </c>
      <c r="B299" s="6">
        <v>6</v>
      </c>
      <c r="C299" s="14" t="s">
        <v>3875</v>
      </c>
      <c r="D299" s="13" t="s">
        <v>4038</v>
      </c>
      <c r="E299" s="14"/>
      <c r="F299" s="13"/>
      <c r="G299" s="14"/>
      <c r="H299" s="13"/>
      <c r="I299" s="13"/>
      <c r="J299" s="13"/>
    </row>
    <row r="300" spans="1:10" ht="63">
      <c r="A300" s="6">
        <v>22373834</v>
      </c>
      <c r="B300" s="6">
        <v>7</v>
      </c>
      <c r="C300" s="14" t="s">
        <v>3876</v>
      </c>
      <c r="D300" s="13" t="s">
        <v>4348</v>
      </c>
      <c r="E300" s="14"/>
      <c r="F300" s="13"/>
      <c r="G300" s="14"/>
      <c r="H300" s="13"/>
      <c r="I300" s="13"/>
      <c r="J300" s="13"/>
    </row>
    <row r="301" spans="1:10" ht="63">
      <c r="A301" s="6">
        <v>22373834</v>
      </c>
      <c r="B301" s="6">
        <v>8</v>
      </c>
      <c r="C301" s="14" t="s">
        <v>3877</v>
      </c>
      <c r="D301" s="13" t="s">
        <v>4771</v>
      </c>
      <c r="E301" s="14"/>
      <c r="F301" s="13"/>
      <c r="G301" s="14"/>
      <c r="H301" s="13"/>
      <c r="I301" s="13"/>
      <c r="J301" s="13"/>
    </row>
    <row r="302" spans="1:10" ht="63">
      <c r="A302" s="6">
        <v>22519658</v>
      </c>
      <c r="B302" s="6">
        <v>1</v>
      </c>
      <c r="C302" s="14" t="s">
        <v>3878</v>
      </c>
      <c r="D302" s="13" t="s">
        <v>4389</v>
      </c>
      <c r="E302" s="14"/>
      <c r="F302" s="13"/>
      <c r="G302" s="14"/>
      <c r="H302" s="13"/>
      <c r="I302" s="13"/>
      <c r="J302" s="13"/>
    </row>
    <row r="303" spans="1:10" ht="94.5">
      <c r="A303" s="6">
        <v>22519658</v>
      </c>
      <c r="B303" s="6">
        <v>2</v>
      </c>
      <c r="C303" s="14" t="s">
        <v>3879</v>
      </c>
      <c r="D303" s="13" t="s">
        <v>4340</v>
      </c>
      <c r="E303" s="14"/>
      <c r="F303" s="13"/>
      <c r="G303" s="14"/>
      <c r="H303" s="13"/>
      <c r="I303" s="13"/>
      <c r="J303" s="13"/>
    </row>
    <row r="304" spans="1:10" ht="157.5">
      <c r="A304" s="6">
        <v>22519658</v>
      </c>
      <c r="B304" s="6">
        <v>3</v>
      </c>
      <c r="C304" s="14" t="s">
        <v>3880</v>
      </c>
      <c r="D304" s="13" t="s">
        <v>4032</v>
      </c>
      <c r="E304" s="14"/>
      <c r="F304" s="13"/>
      <c r="G304" s="14"/>
      <c r="H304" s="13"/>
      <c r="I304" s="13"/>
      <c r="J304" s="13"/>
    </row>
    <row r="305" spans="1:10" ht="47.25">
      <c r="A305" s="6">
        <v>22519658</v>
      </c>
      <c r="B305" s="6">
        <v>4</v>
      </c>
      <c r="C305" s="14" t="s">
        <v>3881</v>
      </c>
      <c r="D305" s="13" t="s">
        <v>4598</v>
      </c>
      <c r="E305" s="14"/>
      <c r="F305" s="13"/>
      <c r="G305" s="14"/>
      <c r="H305" s="13"/>
      <c r="I305" s="13"/>
      <c r="J305" s="13"/>
    </row>
    <row r="306" spans="1:10" ht="204.75">
      <c r="A306" s="6">
        <v>22519658</v>
      </c>
      <c r="B306" s="6">
        <v>5</v>
      </c>
      <c r="C306" s="14" t="s">
        <v>3882</v>
      </c>
      <c r="D306" s="13" t="s">
        <v>4068</v>
      </c>
      <c r="E306" s="14"/>
      <c r="F306" s="13"/>
      <c r="G306" s="14"/>
      <c r="H306" s="13"/>
      <c r="I306" s="13"/>
      <c r="J306" s="13"/>
    </row>
    <row r="307" spans="1:10" ht="78.75">
      <c r="A307" s="6">
        <v>22519658</v>
      </c>
      <c r="B307" s="6">
        <v>6</v>
      </c>
      <c r="C307" s="14" t="s">
        <v>3883</v>
      </c>
      <c r="D307" s="13">
        <v>11</v>
      </c>
      <c r="E307" s="14"/>
      <c r="F307" s="13"/>
      <c r="G307" s="14"/>
      <c r="H307" s="13"/>
      <c r="I307" s="13"/>
      <c r="J307" s="13"/>
    </row>
    <row r="308" spans="1:10" ht="63">
      <c r="A308" s="6">
        <v>22519658</v>
      </c>
      <c r="B308" s="6">
        <v>7</v>
      </c>
      <c r="C308" s="14" t="s">
        <v>3884</v>
      </c>
      <c r="D308" s="13" t="s">
        <v>4091</v>
      </c>
      <c r="E308" s="14"/>
      <c r="F308" s="13"/>
      <c r="G308" s="14"/>
      <c r="H308" s="13"/>
      <c r="I308" s="13"/>
      <c r="J308" s="13"/>
    </row>
    <row r="309" spans="1:10" ht="47.25">
      <c r="A309" s="6">
        <v>22519658</v>
      </c>
      <c r="B309" s="6">
        <v>8</v>
      </c>
      <c r="C309" s="14" t="s">
        <v>3885</v>
      </c>
      <c r="D309" s="13" t="s">
        <v>4376</v>
      </c>
      <c r="E309" s="14" t="s">
        <v>3886</v>
      </c>
      <c r="F309" s="13" t="s">
        <v>4720</v>
      </c>
      <c r="G309" s="14"/>
      <c r="H309" s="13"/>
      <c r="I309" s="13"/>
      <c r="J309" s="13"/>
    </row>
    <row r="310" spans="1:10" ht="63">
      <c r="A310" s="6">
        <v>22519658</v>
      </c>
      <c r="B310" s="6">
        <v>9</v>
      </c>
      <c r="C310" s="14" t="s">
        <v>3887</v>
      </c>
      <c r="D310" s="13" t="s">
        <v>4628</v>
      </c>
      <c r="E310" s="14"/>
      <c r="F310" s="13"/>
      <c r="G310" s="14"/>
      <c r="H310" s="13"/>
      <c r="I310" s="13"/>
      <c r="J310" s="13"/>
    </row>
    <row r="311" spans="1:10" ht="94.5">
      <c r="A311" s="6">
        <v>22519658</v>
      </c>
      <c r="B311" s="6">
        <v>10</v>
      </c>
      <c r="C311" s="14" t="s">
        <v>3888</v>
      </c>
      <c r="D311" s="13" t="s">
        <v>4426</v>
      </c>
      <c r="E311" s="14"/>
      <c r="F311" s="13"/>
      <c r="G311" s="14"/>
      <c r="H311" s="13"/>
      <c r="I311" s="13"/>
      <c r="J311" s="13"/>
    </row>
    <row r="312" spans="1:10" ht="110.25">
      <c r="A312" s="6">
        <v>22519658</v>
      </c>
      <c r="B312" s="6">
        <v>11</v>
      </c>
      <c r="C312" s="14" t="s">
        <v>3889</v>
      </c>
      <c r="D312" s="13" t="s">
        <v>4167</v>
      </c>
      <c r="E312" s="14" t="s">
        <v>3890</v>
      </c>
      <c r="F312" s="13" t="s">
        <v>4724</v>
      </c>
      <c r="G312" s="14"/>
      <c r="H312" s="13"/>
      <c r="I312" s="13"/>
      <c r="J312" s="13"/>
    </row>
    <row r="313" spans="1:10" ht="63">
      <c r="A313" s="6">
        <v>22519658</v>
      </c>
      <c r="B313" s="6">
        <v>12</v>
      </c>
      <c r="C313" s="14" t="s">
        <v>3891</v>
      </c>
      <c r="D313" s="13" t="s">
        <v>4284</v>
      </c>
      <c r="E313" s="14"/>
      <c r="F313" s="13"/>
      <c r="G313" s="14"/>
      <c r="H313" s="13"/>
      <c r="I313" s="13"/>
      <c r="J313" s="13"/>
    </row>
    <row r="314" spans="1:10" ht="78.75">
      <c r="A314" s="6">
        <v>23099620</v>
      </c>
      <c r="B314" s="6">
        <v>1</v>
      </c>
      <c r="C314" s="14" t="s">
        <v>3892</v>
      </c>
      <c r="D314" s="13" t="s">
        <v>4615</v>
      </c>
      <c r="E314" s="14" t="s">
        <v>3893</v>
      </c>
      <c r="F314" s="13" t="s">
        <v>4519</v>
      </c>
      <c r="G314" s="14"/>
      <c r="H314" s="13"/>
      <c r="I314" s="13"/>
      <c r="J314" s="13"/>
    </row>
    <row r="315" spans="1:10" ht="126">
      <c r="A315" s="6">
        <v>23099620</v>
      </c>
      <c r="B315" s="6">
        <v>2</v>
      </c>
      <c r="C315" s="14" t="s">
        <v>3894</v>
      </c>
      <c r="D315" s="13" t="s">
        <v>4340</v>
      </c>
      <c r="E315" s="14"/>
      <c r="F315" s="13"/>
      <c r="G315" s="14"/>
      <c r="H315" s="13"/>
      <c r="I315" s="13"/>
      <c r="J315" s="13"/>
    </row>
    <row r="316" spans="1:10" ht="141.75">
      <c r="A316" s="6">
        <v>23099620</v>
      </c>
      <c r="B316" s="6">
        <v>3</v>
      </c>
      <c r="C316" s="14" t="s">
        <v>3895</v>
      </c>
      <c r="D316" s="13" t="s">
        <v>4032</v>
      </c>
      <c r="E316" s="14"/>
      <c r="F316" s="13"/>
      <c r="G316" s="14"/>
      <c r="H316" s="13"/>
      <c r="I316" s="13"/>
      <c r="J316" s="13"/>
    </row>
    <row r="317" spans="1:10" ht="94.5">
      <c r="A317" s="6">
        <v>23099620</v>
      </c>
      <c r="B317" s="6">
        <v>4</v>
      </c>
      <c r="C317" s="14" t="s">
        <v>3896</v>
      </c>
      <c r="D317" s="13" t="s">
        <v>4598</v>
      </c>
      <c r="E317" s="14"/>
      <c r="F317" s="13"/>
      <c r="G317" s="14"/>
      <c r="H317" s="13"/>
      <c r="I317" s="13"/>
      <c r="J317" s="13"/>
    </row>
    <row r="318" spans="1:10" ht="141.75">
      <c r="A318" s="6">
        <v>23099620</v>
      </c>
      <c r="B318" s="6">
        <v>5</v>
      </c>
      <c r="C318" s="14" t="s">
        <v>3897</v>
      </c>
      <c r="D318" s="13" t="s">
        <v>4052</v>
      </c>
      <c r="E318" s="14" t="s">
        <v>3898</v>
      </c>
      <c r="F318" s="13" t="s">
        <v>4459</v>
      </c>
      <c r="G318" s="14"/>
      <c r="H318" s="13"/>
      <c r="I318" s="13"/>
      <c r="J318" s="13"/>
    </row>
    <row r="319" spans="1:10" ht="78.75">
      <c r="A319" s="6">
        <v>23099620</v>
      </c>
      <c r="B319" s="6">
        <v>6</v>
      </c>
      <c r="C319" s="14" t="s">
        <v>3899</v>
      </c>
      <c r="D319" s="13" t="s">
        <v>4197</v>
      </c>
      <c r="E319" s="14" t="s">
        <v>3900</v>
      </c>
      <c r="F319" s="13" t="s">
        <v>4662</v>
      </c>
      <c r="G319" s="14"/>
      <c r="H319" s="13"/>
      <c r="I319" s="13"/>
      <c r="J319" s="13"/>
    </row>
    <row r="320" spans="1:10" ht="78.75">
      <c r="A320" s="6">
        <v>23099620</v>
      </c>
      <c r="B320" s="6">
        <v>7</v>
      </c>
      <c r="C320" s="14" t="s">
        <v>3901</v>
      </c>
      <c r="D320" s="13" t="s">
        <v>4357</v>
      </c>
      <c r="E320" s="14"/>
      <c r="F320" s="13"/>
      <c r="G320" s="14"/>
      <c r="H320" s="13"/>
      <c r="I320" s="13"/>
      <c r="J320" s="13"/>
    </row>
    <row r="321" spans="1:10" ht="141.75">
      <c r="A321" s="6">
        <v>23099620</v>
      </c>
      <c r="B321" s="6">
        <v>8</v>
      </c>
      <c r="C321" s="14" t="s">
        <v>3902</v>
      </c>
      <c r="D321" s="13" t="s">
        <v>4264</v>
      </c>
      <c r="E321" s="14" t="s">
        <v>3903</v>
      </c>
      <c r="F321" s="13" t="s">
        <v>4317</v>
      </c>
      <c r="G321" s="14" t="s">
        <v>3904</v>
      </c>
      <c r="H321" s="13" t="s">
        <v>4780</v>
      </c>
      <c r="I321" s="13"/>
      <c r="J321" s="13"/>
    </row>
    <row r="322" spans="1:10" ht="63">
      <c r="A322" s="6">
        <v>23099620</v>
      </c>
      <c r="B322" s="6">
        <v>9</v>
      </c>
      <c r="C322" s="14" t="s">
        <v>3905</v>
      </c>
      <c r="D322" s="13" t="s">
        <v>4357</v>
      </c>
      <c r="E322" s="14"/>
      <c r="F322" s="13"/>
      <c r="G322" s="14"/>
      <c r="H322" s="13"/>
      <c r="I322" s="13"/>
      <c r="J322" s="13"/>
    </row>
    <row r="323" spans="1:10" ht="94.5">
      <c r="A323" s="6">
        <v>23099620</v>
      </c>
      <c r="B323" s="6">
        <v>10</v>
      </c>
      <c r="C323" s="14" t="s">
        <v>3906</v>
      </c>
      <c r="D323" s="13" t="s">
        <v>4556</v>
      </c>
      <c r="E323" s="14"/>
      <c r="F323" s="13"/>
      <c r="G323" s="14"/>
      <c r="H323" s="13"/>
      <c r="I323" s="13"/>
      <c r="J323" s="13"/>
    </row>
    <row r="324" spans="1:10" ht="63">
      <c r="A324" s="6">
        <v>23870610</v>
      </c>
      <c r="B324" s="6">
        <v>1</v>
      </c>
      <c r="C324" s="14" t="s">
        <v>3907</v>
      </c>
      <c r="D324" s="13" t="s">
        <v>4772</v>
      </c>
      <c r="E324" s="14"/>
      <c r="F324" s="13"/>
      <c r="G324" s="14"/>
      <c r="H324" s="13"/>
      <c r="I324" s="13"/>
      <c r="J324" s="13"/>
    </row>
    <row r="325" spans="1:10" ht="110.25">
      <c r="A325" s="6">
        <v>23870610</v>
      </c>
      <c r="B325" s="6">
        <v>2</v>
      </c>
      <c r="C325" s="14" t="s">
        <v>3908</v>
      </c>
      <c r="D325" s="13" t="s">
        <v>4085</v>
      </c>
      <c r="E325" s="14"/>
      <c r="F325" s="13"/>
      <c r="G325" s="14"/>
      <c r="H325" s="13"/>
      <c r="I325" s="13"/>
      <c r="J325" s="13"/>
    </row>
    <row r="326" spans="1:10" ht="47.25">
      <c r="A326" s="6">
        <v>23870610</v>
      </c>
      <c r="B326" s="6">
        <v>3</v>
      </c>
      <c r="C326" s="14" t="s">
        <v>3909</v>
      </c>
      <c r="D326" s="13" t="s">
        <v>4285</v>
      </c>
      <c r="E326" s="14"/>
      <c r="F326" s="13"/>
      <c r="G326" s="14"/>
      <c r="H326" s="13"/>
      <c r="I326" s="13"/>
      <c r="J326" s="13"/>
    </row>
    <row r="327" spans="1:10" ht="126">
      <c r="A327" s="6">
        <v>23870610</v>
      </c>
      <c r="B327" s="6">
        <v>4</v>
      </c>
      <c r="C327" s="14" t="s">
        <v>3910</v>
      </c>
      <c r="D327" s="13" t="s">
        <v>4332</v>
      </c>
      <c r="E327" s="14"/>
      <c r="F327" s="13"/>
      <c r="G327" s="14"/>
      <c r="H327" s="13"/>
      <c r="I327" s="13"/>
      <c r="J327" s="13"/>
    </row>
    <row r="328" spans="1:10" ht="126">
      <c r="A328" s="6">
        <v>23870610</v>
      </c>
      <c r="B328" s="6">
        <v>5</v>
      </c>
      <c r="C328" s="14" t="s">
        <v>3911</v>
      </c>
      <c r="D328" s="13" t="s">
        <v>4394</v>
      </c>
      <c r="E328" s="14"/>
      <c r="F328" s="13"/>
      <c r="G328" s="14"/>
      <c r="H328" s="13"/>
      <c r="I328" s="13"/>
      <c r="J328" s="13"/>
    </row>
    <row r="329" spans="1:10" ht="78.75">
      <c r="A329" s="6">
        <v>23870610</v>
      </c>
      <c r="B329" s="6">
        <v>6</v>
      </c>
      <c r="C329" s="14" t="s">
        <v>3912</v>
      </c>
      <c r="D329" s="13">
        <v>11</v>
      </c>
      <c r="E329" s="14"/>
      <c r="F329" s="13"/>
      <c r="G329" s="14"/>
      <c r="H329" s="13"/>
      <c r="I329" s="13"/>
      <c r="J329" s="13"/>
    </row>
    <row r="330" spans="1:10" ht="78.75">
      <c r="A330" s="6">
        <v>23870610</v>
      </c>
      <c r="B330" s="6">
        <v>7</v>
      </c>
      <c r="C330" s="14" t="s">
        <v>3913</v>
      </c>
      <c r="D330" s="13">
        <v>11</v>
      </c>
      <c r="E330" s="14"/>
      <c r="F330" s="13"/>
      <c r="G330" s="14"/>
      <c r="H330" s="13"/>
      <c r="I330" s="13"/>
      <c r="J330" s="13"/>
    </row>
    <row r="331" spans="1:10" ht="110.25">
      <c r="A331" s="6">
        <v>23870610</v>
      </c>
      <c r="B331" s="6">
        <v>8</v>
      </c>
      <c r="C331" s="14" t="s">
        <v>3914</v>
      </c>
      <c r="D331" s="13" t="s">
        <v>4032</v>
      </c>
      <c r="E331" s="14"/>
      <c r="F331" s="13"/>
      <c r="G331" s="14"/>
      <c r="H331" s="13"/>
      <c r="I331" s="13"/>
      <c r="J331" s="13"/>
    </row>
    <row r="332" spans="1:10" ht="105">
      <c r="A332" s="6">
        <v>23870610</v>
      </c>
      <c r="B332" s="6">
        <v>9</v>
      </c>
      <c r="C332" s="5" t="s">
        <v>3915</v>
      </c>
      <c r="D332" s="13" t="s">
        <v>4083</v>
      </c>
      <c r="E332" s="14" t="s">
        <v>3916</v>
      </c>
      <c r="F332" s="13" t="s">
        <v>4305</v>
      </c>
      <c r="G332" s="14"/>
      <c r="H332" s="13"/>
      <c r="I332" s="13"/>
      <c r="J332" s="13"/>
    </row>
    <row r="333" spans="1:10" ht="78.75">
      <c r="A333" s="6">
        <v>23870610</v>
      </c>
      <c r="B333" s="6">
        <v>10</v>
      </c>
      <c r="C333" s="14" t="s">
        <v>3917</v>
      </c>
      <c r="D333" s="13" t="s">
        <v>4056</v>
      </c>
      <c r="E333" s="14" t="s">
        <v>3916</v>
      </c>
      <c r="F333" s="13" t="s">
        <v>4305</v>
      </c>
      <c r="G333" s="14"/>
      <c r="H333" s="13"/>
      <c r="I333" s="13"/>
      <c r="J333" s="13"/>
    </row>
    <row r="334" spans="1:10" ht="94.5">
      <c r="A334" s="6">
        <v>23870610</v>
      </c>
      <c r="B334" s="6">
        <v>11</v>
      </c>
      <c r="C334" s="14" t="s">
        <v>3918</v>
      </c>
      <c r="D334" s="13" t="s">
        <v>4286</v>
      </c>
      <c r="E334" s="14" t="s">
        <v>3919</v>
      </c>
      <c r="F334" s="13" t="s">
        <v>4318</v>
      </c>
      <c r="G334" s="14"/>
      <c r="H334" s="13"/>
      <c r="I334" s="13"/>
      <c r="J334" s="13"/>
    </row>
    <row r="335" spans="1:10" ht="47.25">
      <c r="A335" s="6">
        <v>23870610</v>
      </c>
      <c r="B335" s="6">
        <v>12</v>
      </c>
      <c r="C335" s="14" t="s">
        <v>3920</v>
      </c>
      <c r="D335" s="13" t="s">
        <v>4293</v>
      </c>
      <c r="E335" s="14"/>
      <c r="F335" s="13"/>
      <c r="G335" s="14"/>
      <c r="H335" s="13"/>
      <c r="I335" s="13"/>
      <c r="J335" s="13"/>
    </row>
    <row r="336" spans="1:10" ht="94.5">
      <c r="A336" s="6">
        <v>24050970</v>
      </c>
      <c r="B336" s="6">
        <v>1</v>
      </c>
      <c r="C336" s="14" t="s">
        <v>3921</v>
      </c>
      <c r="D336" s="13" t="s">
        <v>4167</v>
      </c>
      <c r="E336" s="14"/>
      <c r="F336" s="13"/>
      <c r="G336" s="14"/>
      <c r="H336" s="13"/>
      <c r="I336" s="13"/>
      <c r="J336" s="13"/>
    </row>
    <row r="337" spans="1:10" ht="94.5">
      <c r="A337" s="6">
        <v>24050970</v>
      </c>
      <c r="B337" s="6">
        <v>2</v>
      </c>
      <c r="C337" s="14" t="s">
        <v>3922</v>
      </c>
      <c r="D337" s="13" t="s">
        <v>4170</v>
      </c>
      <c r="E337" s="14"/>
      <c r="F337" s="13"/>
      <c r="G337" s="14"/>
      <c r="H337" s="13"/>
      <c r="I337" s="13"/>
      <c r="J337" s="13"/>
    </row>
    <row r="338" spans="1:10" ht="141.75">
      <c r="A338" s="6">
        <v>24050970</v>
      </c>
      <c r="B338" s="6">
        <v>3</v>
      </c>
      <c r="C338" s="14" t="s">
        <v>3923</v>
      </c>
      <c r="D338" s="13" t="s">
        <v>4252</v>
      </c>
      <c r="E338" s="14"/>
      <c r="F338" s="13"/>
      <c r="G338" s="14"/>
      <c r="H338" s="13"/>
      <c r="I338" s="13"/>
      <c r="J338" s="13"/>
    </row>
    <row r="339" spans="1:10" ht="78.75">
      <c r="A339" s="6">
        <v>24050970</v>
      </c>
      <c r="B339" s="6">
        <v>4</v>
      </c>
      <c r="C339" s="14" t="s">
        <v>3924</v>
      </c>
      <c r="D339" s="13" t="s">
        <v>4187</v>
      </c>
      <c r="E339" s="14" t="s">
        <v>3925</v>
      </c>
      <c r="F339" s="13" t="s">
        <v>4319</v>
      </c>
      <c r="G339" s="14"/>
      <c r="H339" s="13"/>
      <c r="I339" s="13"/>
      <c r="J339" s="13"/>
    </row>
    <row r="340" spans="1:10" ht="110.25">
      <c r="A340" s="6">
        <v>24050970</v>
      </c>
      <c r="B340" s="6">
        <v>5</v>
      </c>
      <c r="C340" s="14" t="s">
        <v>3926</v>
      </c>
      <c r="D340" s="13" t="s">
        <v>4332</v>
      </c>
      <c r="E340" s="14"/>
      <c r="F340" s="13"/>
      <c r="G340" s="14"/>
      <c r="H340" s="13"/>
      <c r="I340" s="13"/>
      <c r="J340" s="13"/>
    </row>
    <row r="341" spans="1:10" ht="31.5">
      <c r="A341" s="6">
        <v>24050970</v>
      </c>
      <c r="B341" s="6">
        <v>6</v>
      </c>
      <c r="C341" s="14" t="s">
        <v>3927</v>
      </c>
      <c r="D341" s="13" t="s">
        <v>4335</v>
      </c>
      <c r="E341" s="14"/>
      <c r="F341" s="13"/>
      <c r="G341" s="14"/>
      <c r="H341" s="13"/>
      <c r="I341" s="13"/>
      <c r="J341" s="13"/>
    </row>
    <row r="342" spans="1:10" ht="157.5">
      <c r="A342" s="6">
        <v>24050970</v>
      </c>
      <c r="B342" s="6">
        <v>7</v>
      </c>
      <c r="C342" s="14" t="s">
        <v>3928</v>
      </c>
      <c r="D342" s="13" t="s">
        <v>4032</v>
      </c>
      <c r="E342" s="14"/>
      <c r="F342" s="13"/>
      <c r="G342" s="14"/>
      <c r="H342" s="13"/>
      <c r="I342" s="13"/>
      <c r="J342" s="13"/>
    </row>
    <row r="343" spans="1:10" ht="110.25">
      <c r="A343" s="6">
        <v>24050970</v>
      </c>
      <c r="B343" s="6">
        <v>8</v>
      </c>
      <c r="C343" s="14" t="s">
        <v>3929</v>
      </c>
      <c r="D343" s="13" t="s">
        <v>4582</v>
      </c>
      <c r="E343" s="14"/>
      <c r="F343" s="13"/>
      <c r="G343" s="14"/>
      <c r="H343" s="13"/>
      <c r="I343" s="13"/>
      <c r="J343" s="13"/>
    </row>
    <row r="344" spans="1:10" ht="47.25">
      <c r="A344" s="6">
        <v>24050970</v>
      </c>
      <c r="B344" s="6">
        <v>9</v>
      </c>
      <c r="C344" s="14" t="s">
        <v>3930</v>
      </c>
      <c r="D344" s="13" t="s">
        <v>4335</v>
      </c>
      <c r="E344" s="14"/>
      <c r="F344" s="13"/>
      <c r="G344" s="14"/>
      <c r="H344" s="13"/>
      <c r="I344" s="13"/>
      <c r="J344" s="13"/>
    </row>
    <row r="345" spans="1:10" ht="78.75">
      <c r="A345" s="6">
        <v>24050970</v>
      </c>
      <c r="B345" s="6">
        <v>10</v>
      </c>
      <c r="C345" s="14" t="s">
        <v>3931</v>
      </c>
      <c r="D345" s="13" t="s">
        <v>4593</v>
      </c>
      <c r="E345" s="14"/>
      <c r="F345" s="13"/>
      <c r="G345" s="14"/>
      <c r="H345" s="13"/>
      <c r="I345" s="13"/>
      <c r="J345" s="13"/>
    </row>
    <row r="346" spans="1:10" ht="47.25">
      <c r="A346" s="6">
        <v>24050970</v>
      </c>
      <c r="B346" s="6">
        <v>11</v>
      </c>
      <c r="C346" s="14" t="s">
        <v>3932</v>
      </c>
      <c r="D346" s="13" t="s">
        <v>4030</v>
      </c>
      <c r="E346" s="14"/>
      <c r="F346" s="13"/>
      <c r="G346" s="14"/>
      <c r="H346" s="13"/>
      <c r="I346" s="13"/>
      <c r="J346" s="13"/>
    </row>
    <row r="347" spans="1:10" ht="94.5">
      <c r="A347" s="6">
        <v>24050970</v>
      </c>
      <c r="B347" s="6">
        <v>12</v>
      </c>
      <c r="C347" s="14" t="s">
        <v>3933</v>
      </c>
      <c r="D347" s="13">
        <v>11</v>
      </c>
      <c r="E347" s="14"/>
      <c r="F347" s="13"/>
      <c r="G347" s="14"/>
      <c r="H347" s="13"/>
      <c r="I347" s="13"/>
      <c r="J347" s="13"/>
    </row>
    <row r="348" spans="1:10" ht="94.5">
      <c r="A348" s="6">
        <v>24050970</v>
      </c>
      <c r="B348" s="6">
        <v>13</v>
      </c>
      <c r="C348" s="14" t="s">
        <v>3934</v>
      </c>
      <c r="D348" s="13" t="s">
        <v>4038</v>
      </c>
      <c r="E348" s="14"/>
      <c r="F348" s="13"/>
      <c r="G348" s="14"/>
      <c r="H348" s="13"/>
      <c r="I348" s="13"/>
      <c r="J348" s="13"/>
    </row>
    <row r="349" spans="1:10" ht="31.5">
      <c r="A349" s="6">
        <v>24050970</v>
      </c>
      <c r="B349" s="6">
        <v>14</v>
      </c>
      <c r="C349" s="14" t="s">
        <v>3935</v>
      </c>
      <c r="D349" s="13" t="s">
        <v>4174</v>
      </c>
      <c r="E349" s="14"/>
      <c r="F349" s="13"/>
      <c r="G349" s="14"/>
      <c r="H349" s="13"/>
      <c r="I349" s="13"/>
      <c r="J349" s="13"/>
    </row>
    <row r="350" spans="1:10" ht="63">
      <c r="A350" s="6">
        <v>24050970</v>
      </c>
      <c r="B350" s="6">
        <v>15</v>
      </c>
      <c r="C350" s="14" t="s">
        <v>3936</v>
      </c>
      <c r="D350" s="13" t="s">
        <v>4611</v>
      </c>
      <c r="E350" s="14" t="s">
        <v>3937</v>
      </c>
      <c r="F350" s="13" t="s">
        <v>4777</v>
      </c>
      <c r="G350" s="14"/>
      <c r="H350" s="13"/>
      <c r="I350" s="13"/>
      <c r="J350" s="13"/>
    </row>
    <row r="351" spans="1:10" ht="126">
      <c r="A351" s="6">
        <v>24050970</v>
      </c>
      <c r="B351" s="6">
        <v>16</v>
      </c>
      <c r="C351" s="14" t="s">
        <v>3938</v>
      </c>
      <c r="D351" s="13" t="s">
        <v>4076</v>
      </c>
      <c r="E351" s="14"/>
      <c r="F351" s="13"/>
      <c r="G351" s="14"/>
      <c r="H351" s="13"/>
      <c r="I351" s="13"/>
      <c r="J351" s="13"/>
    </row>
    <row r="352" spans="1:10" ht="63">
      <c r="A352" s="6">
        <v>24085261</v>
      </c>
      <c r="B352" s="6">
        <v>1</v>
      </c>
      <c r="C352" s="14" t="s">
        <v>3939</v>
      </c>
      <c r="D352" s="13" t="s">
        <v>4293</v>
      </c>
      <c r="E352" s="14"/>
      <c r="F352" s="13"/>
      <c r="G352" s="14"/>
      <c r="H352" s="13"/>
      <c r="I352" s="13"/>
      <c r="J352" s="13"/>
    </row>
    <row r="353" spans="1:10" ht="141.75">
      <c r="A353" s="6">
        <v>24085261</v>
      </c>
      <c r="B353" s="6">
        <v>2</v>
      </c>
      <c r="C353" s="14" t="s">
        <v>3940</v>
      </c>
      <c r="D353" s="13" t="s">
        <v>4195</v>
      </c>
      <c r="E353" s="14"/>
      <c r="F353" s="13"/>
      <c r="G353" s="14"/>
      <c r="H353" s="13"/>
      <c r="I353" s="13"/>
      <c r="J353" s="13"/>
    </row>
    <row r="354" spans="1:10" ht="63">
      <c r="A354" s="6">
        <v>24085261</v>
      </c>
      <c r="B354" s="6">
        <v>3</v>
      </c>
      <c r="C354" s="14" t="s">
        <v>3941</v>
      </c>
      <c r="D354" s="13" t="s">
        <v>4287</v>
      </c>
      <c r="E354" s="14" t="s">
        <v>3942</v>
      </c>
      <c r="F354" s="13" t="s">
        <v>4323</v>
      </c>
      <c r="G354" s="14"/>
      <c r="H354" s="13"/>
      <c r="I354" s="13"/>
      <c r="J354" s="13"/>
    </row>
    <row r="355" spans="1:10" ht="78.75">
      <c r="A355" s="6">
        <v>24085261</v>
      </c>
      <c r="B355" s="6">
        <v>4</v>
      </c>
      <c r="C355" s="14" t="s">
        <v>3943</v>
      </c>
      <c r="D355" s="13" t="s">
        <v>4201</v>
      </c>
      <c r="E355" s="14"/>
      <c r="F355" s="13"/>
      <c r="G355" s="14"/>
      <c r="H355" s="13"/>
      <c r="I355" s="13"/>
      <c r="J355" s="13"/>
    </row>
    <row r="356" spans="1:10" ht="267.75">
      <c r="A356" s="6">
        <v>24085261</v>
      </c>
      <c r="B356" s="6">
        <v>5</v>
      </c>
      <c r="C356" s="14" t="s">
        <v>3944</v>
      </c>
      <c r="D356" s="13" t="s">
        <v>4288</v>
      </c>
      <c r="E356" s="14"/>
      <c r="F356" s="13"/>
      <c r="G356" s="14"/>
      <c r="H356" s="13"/>
      <c r="I356" s="13"/>
      <c r="J356" s="13"/>
    </row>
    <row r="357" spans="1:10" ht="110.25">
      <c r="A357" s="6">
        <v>24085261</v>
      </c>
      <c r="B357" s="6">
        <v>6</v>
      </c>
      <c r="C357" s="14" t="s">
        <v>3945</v>
      </c>
      <c r="D357" s="13" t="s">
        <v>4582</v>
      </c>
      <c r="E357" s="14"/>
      <c r="F357" s="13"/>
      <c r="G357" s="14"/>
      <c r="H357" s="13"/>
      <c r="I357" s="13"/>
      <c r="J357" s="13"/>
    </row>
    <row r="358" spans="1:10" ht="78.75">
      <c r="A358" s="6">
        <v>24085261</v>
      </c>
      <c r="B358" s="6">
        <v>7</v>
      </c>
      <c r="C358" s="14" t="s">
        <v>3946</v>
      </c>
      <c r="D358" s="13" t="s">
        <v>4289</v>
      </c>
      <c r="E358" s="14" t="s">
        <v>3947</v>
      </c>
      <c r="F358" s="13" t="s">
        <v>4324</v>
      </c>
      <c r="G358" s="14"/>
      <c r="H358" s="13"/>
      <c r="I358" s="13"/>
      <c r="J358" s="13"/>
    </row>
    <row r="359" spans="1:10" ht="94.5">
      <c r="A359" s="6">
        <v>24085261</v>
      </c>
      <c r="B359" s="6">
        <v>8</v>
      </c>
      <c r="C359" s="14" t="s">
        <v>3948</v>
      </c>
      <c r="D359" s="13" t="s">
        <v>4357</v>
      </c>
      <c r="E359" s="14"/>
      <c r="F359" s="13"/>
      <c r="G359" s="14"/>
      <c r="H359" s="13"/>
      <c r="I359" s="13"/>
      <c r="J359" s="13"/>
    </row>
    <row r="360" spans="1:10" ht="78.75">
      <c r="A360" s="6">
        <v>24085261</v>
      </c>
      <c r="B360" s="6">
        <v>9</v>
      </c>
      <c r="C360" s="14" t="s">
        <v>3949</v>
      </c>
      <c r="D360" s="13" t="s">
        <v>4378</v>
      </c>
      <c r="E360" s="14" t="s">
        <v>3950</v>
      </c>
      <c r="F360" s="13" t="s">
        <v>4320</v>
      </c>
      <c r="G360" s="14"/>
      <c r="H360" s="13"/>
      <c r="I360" s="13"/>
      <c r="J360" s="13"/>
    </row>
    <row r="361" spans="1:10" ht="47.25">
      <c r="A361" s="6">
        <v>24085261</v>
      </c>
      <c r="B361" s="6">
        <v>10</v>
      </c>
      <c r="C361" s="14" t="s">
        <v>3951</v>
      </c>
      <c r="D361" s="13" t="s">
        <v>4296</v>
      </c>
      <c r="E361" s="14"/>
      <c r="F361" s="13"/>
      <c r="G361" s="14"/>
      <c r="H361" s="13"/>
      <c r="I361" s="13"/>
      <c r="J361" s="13"/>
    </row>
    <row r="362" spans="1:10" ht="63">
      <c r="A362" s="6">
        <v>2447687</v>
      </c>
      <c r="B362" s="6">
        <v>1</v>
      </c>
      <c r="C362" s="14" t="s">
        <v>3952</v>
      </c>
      <c r="D362" s="13" t="s">
        <v>4378</v>
      </c>
      <c r="E362" s="14"/>
      <c r="F362" s="13"/>
      <c r="G362" s="14"/>
      <c r="H362" s="13"/>
      <c r="I362" s="13"/>
      <c r="J362" s="13"/>
    </row>
    <row r="363" spans="1:10" ht="126">
      <c r="A363" s="6">
        <v>2447687</v>
      </c>
      <c r="B363" s="6">
        <v>2</v>
      </c>
      <c r="C363" s="14" t="s">
        <v>3953</v>
      </c>
      <c r="D363" s="13" t="s">
        <v>4340</v>
      </c>
      <c r="E363" s="14"/>
      <c r="F363" s="13"/>
      <c r="G363" s="14"/>
      <c r="H363" s="13"/>
      <c r="I363" s="13"/>
      <c r="J363" s="13"/>
    </row>
    <row r="364" spans="1:10" ht="78.75">
      <c r="A364" s="6">
        <v>2447687</v>
      </c>
      <c r="B364" s="6">
        <v>3</v>
      </c>
      <c r="C364" s="14" t="s">
        <v>3954</v>
      </c>
      <c r="D364" s="13">
        <v>11</v>
      </c>
      <c r="E364" s="14"/>
      <c r="F364" s="13"/>
      <c r="G364" s="14"/>
      <c r="H364" s="13"/>
      <c r="I364" s="13"/>
      <c r="J364" s="13"/>
    </row>
    <row r="365" spans="1:10" ht="110.25">
      <c r="A365" s="6">
        <v>2447687</v>
      </c>
      <c r="B365" s="6">
        <v>4</v>
      </c>
      <c r="C365" s="14" t="s">
        <v>3955</v>
      </c>
      <c r="D365" s="13" t="s">
        <v>4031</v>
      </c>
      <c r="E365" s="14"/>
      <c r="F365" s="13"/>
      <c r="G365" s="14"/>
      <c r="H365" s="13"/>
      <c r="I365" s="13"/>
      <c r="J365" s="13"/>
    </row>
    <row r="366" spans="1:10" ht="126">
      <c r="A366" s="6">
        <v>2447687</v>
      </c>
      <c r="B366" s="6">
        <v>5</v>
      </c>
      <c r="C366" s="14" t="s">
        <v>3956</v>
      </c>
      <c r="D366" s="13" t="s">
        <v>4052</v>
      </c>
      <c r="E366" s="14" t="s">
        <v>3957</v>
      </c>
      <c r="F366" s="13" t="s">
        <v>4321</v>
      </c>
      <c r="G366" s="14"/>
      <c r="H366" s="13"/>
      <c r="I366" s="13"/>
      <c r="J366" s="13"/>
    </row>
    <row r="367" spans="1:10" ht="63">
      <c r="A367" s="6">
        <v>2447687</v>
      </c>
      <c r="B367" s="6">
        <v>6</v>
      </c>
      <c r="C367" s="14" t="s">
        <v>3958</v>
      </c>
      <c r="D367" s="13" t="s">
        <v>4357</v>
      </c>
      <c r="E367" s="14"/>
      <c r="F367" s="13"/>
      <c r="G367" s="14"/>
      <c r="H367" s="13"/>
      <c r="I367" s="13"/>
      <c r="J367" s="13"/>
    </row>
    <row r="368" spans="1:10" ht="94.5">
      <c r="A368" s="6">
        <v>24971633</v>
      </c>
      <c r="B368" s="6">
        <v>1</v>
      </c>
      <c r="C368" s="14" t="s">
        <v>3959</v>
      </c>
      <c r="D368" s="13" t="s">
        <v>4294</v>
      </c>
      <c r="E368" s="14"/>
      <c r="F368" s="13"/>
      <c r="G368" s="14"/>
      <c r="H368" s="13"/>
      <c r="I368" s="13"/>
      <c r="J368" s="13"/>
    </row>
    <row r="369" spans="1:10" ht="94.5">
      <c r="A369" s="6">
        <v>24971633</v>
      </c>
      <c r="B369" s="6">
        <v>2</v>
      </c>
      <c r="C369" s="14" t="s">
        <v>3960</v>
      </c>
      <c r="D369" s="13" t="s">
        <v>4290</v>
      </c>
      <c r="E369" s="14"/>
      <c r="F369" s="13"/>
      <c r="G369" s="14"/>
      <c r="H369" s="13"/>
      <c r="I369" s="13"/>
      <c r="J369" s="13"/>
    </row>
    <row r="370" spans="1:10" ht="110.25">
      <c r="A370" s="6">
        <v>24971633</v>
      </c>
      <c r="B370" s="6">
        <v>3</v>
      </c>
      <c r="C370" s="14" t="s">
        <v>3961</v>
      </c>
      <c r="D370" s="13" t="s">
        <v>4252</v>
      </c>
      <c r="E370" s="14"/>
      <c r="F370" s="13"/>
      <c r="G370" s="14"/>
      <c r="H370" s="13"/>
      <c r="I370" s="13"/>
      <c r="J370" s="13"/>
    </row>
    <row r="371" spans="1:10" ht="141.75">
      <c r="A371" s="6">
        <v>24971633</v>
      </c>
      <c r="B371" s="6">
        <v>4</v>
      </c>
      <c r="C371" s="14" t="s">
        <v>3962</v>
      </c>
      <c r="D371" s="13" t="s">
        <v>4052</v>
      </c>
      <c r="E371" s="14"/>
      <c r="F371" s="13"/>
      <c r="G371" s="14"/>
      <c r="H371" s="13"/>
      <c r="I371" s="13"/>
      <c r="J371" s="13"/>
    </row>
    <row r="372" spans="1:10" ht="78.75">
      <c r="A372" s="6">
        <v>24971633</v>
      </c>
      <c r="B372" s="6">
        <v>5</v>
      </c>
      <c r="C372" s="14" t="s">
        <v>3963</v>
      </c>
      <c r="D372" s="13" t="s">
        <v>4291</v>
      </c>
      <c r="E372" s="14"/>
      <c r="F372" s="13"/>
      <c r="G372" s="14"/>
      <c r="H372" s="13"/>
      <c r="I372" s="13"/>
      <c r="J372" s="13"/>
    </row>
    <row r="373" spans="1:10" ht="126">
      <c r="A373" s="6">
        <v>24971633</v>
      </c>
      <c r="B373" s="6">
        <v>6</v>
      </c>
      <c r="C373" s="14" t="s">
        <v>3964</v>
      </c>
      <c r="D373" s="13" t="s">
        <v>4292</v>
      </c>
      <c r="E373" s="14"/>
      <c r="F373" s="13"/>
      <c r="G373" s="14"/>
      <c r="H373" s="13"/>
      <c r="I373" s="13"/>
      <c r="J373" s="13"/>
    </row>
    <row r="374" spans="1:10" ht="94.5">
      <c r="A374" s="6">
        <v>24971633</v>
      </c>
      <c r="B374" s="6">
        <v>7</v>
      </c>
      <c r="C374" s="14" t="s">
        <v>3965</v>
      </c>
      <c r="D374" s="13" t="s">
        <v>4293</v>
      </c>
      <c r="E374" s="14"/>
      <c r="F374" s="13"/>
      <c r="G374" s="14"/>
      <c r="H374" s="13"/>
      <c r="I374" s="13"/>
      <c r="J374" s="13"/>
    </row>
    <row r="375" spans="1:10" ht="94.5">
      <c r="A375" s="6">
        <v>24971633</v>
      </c>
      <c r="B375" s="6">
        <v>8</v>
      </c>
      <c r="C375" s="14" t="s">
        <v>3966</v>
      </c>
      <c r="D375" s="13" t="s">
        <v>4294</v>
      </c>
      <c r="E375" s="14" t="s">
        <v>3967</v>
      </c>
      <c r="F375" s="13" t="s">
        <v>4134</v>
      </c>
      <c r="G375" s="14"/>
      <c r="H375" s="13"/>
      <c r="I375" s="13"/>
      <c r="J375" s="13"/>
    </row>
    <row r="376" spans="1:10" ht="47.25">
      <c r="A376" s="6">
        <v>6539343</v>
      </c>
      <c r="B376" s="6">
        <v>1</v>
      </c>
      <c r="C376" s="14" t="s">
        <v>3968</v>
      </c>
      <c r="D376" s="13" t="s">
        <v>4378</v>
      </c>
      <c r="E376" s="14"/>
      <c r="F376" s="13"/>
      <c r="G376" s="14"/>
      <c r="H376" s="13"/>
      <c r="I376" s="13"/>
      <c r="J376" s="13"/>
    </row>
    <row r="377" spans="1:10" ht="141.75">
      <c r="A377" s="6">
        <v>6539343</v>
      </c>
      <c r="B377" s="6">
        <v>2</v>
      </c>
      <c r="C377" s="14" t="s">
        <v>3969</v>
      </c>
      <c r="D377" s="13" t="s">
        <v>4191</v>
      </c>
      <c r="E377" s="14"/>
      <c r="F377" s="13"/>
      <c r="G377" s="14"/>
      <c r="H377" s="13"/>
      <c r="I377" s="13"/>
      <c r="J377" s="13"/>
    </row>
    <row r="378" spans="1:10" ht="78.75">
      <c r="A378" s="6">
        <v>6539343</v>
      </c>
      <c r="B378" s="6">
        <v>3</v>
      </c>
      <c r="C378" s="14" t="s">
        <v>3970</v>
      </c>
      <c r="D378" s="13">
        <v>11</v>
      </c>
      <c r="E378" s="14"/>
      <c r="F378" s="13"/>
      <c r="G378" s="14"/>
      <c r="H378" s="13"/>
      <c r="I378" s="13"/>
      <c r="J378" s="13"/>
    </row>
    <row r="379" spans="1:10" ht="47.25">
      <c r="A379" s="6">
        <v>6539343</v>
      </c>
      <c r="B379" s="6">
        <v>4</v>
      </c>
      <c r="C379" s="14" t="s">
        <v>3971</v>
      </c>
      <c r="D379" s="13" t="s">
        <v>4335</v>
      </c>
      <c r="E379" s="14"/>
      <c r="F379" s="13"/>
      <c r="G379" s="14"/>
      <c r="H379" s="13"/>
      <c r="I379" s="13"/>
      <c r="J379" s="13"/>
    </row>
    <row r="380" spans="1:10" ht="94.5">
      <c r="A380" s="6">
        <v>6539343</v>
      </c>
      <c r="B380" s="6">
        <v>5</v>
      </c>
      <c r="C380" s="14" t="s">
        <v>3972</v>
      </c>
      <c r="D380" s="13" t="s">
        <v>4357</v>
      </c>
      <c r="E380" s="14"/>
      <c r="F380" s="13"/>
      <c r="G380" s="14"/>
      <c r="H380" s="13"/>
      <c r="I380" s="13"/>
      <c r="J380" s="13"/>
    </row>
    <row r="381" spans="1:10" ht="94.5">
      <c r="A381" s="6">
        <v>6539343</v>
      </c>
      <c r="B381" s="6">
        <v>6</v>
      </c>
      <c r="C381" s="14" t="s">
        <v>3973</v>
      </c>
      <c r="D381" s="13" t="s">
        <v>4056</v>
      </c>
      <c r="E381" s="14"/>
      <c r="F381" s="13"/>
      <c r="G381" s="14"/>
      <c r="H381" s="13"/>
      <c r="I381" s="13"/>
      <c r="J381" s="13"/>
    </row>
    <row r="382" spans="1:10" ht="94.5">
      <c r="A382" s="6">
        <v>6539343</v>
      </c>
      <c r="B382" s="6">
        <v>7</v>
      </c>
      <c r="C382" s="14" t="s">
        <v>3974</v>
      </c>
      <c r="D382" s="13" t="s">
        <v>4056</v>
      </c>
      <c r="E382" s="14" t="s">
        <v>3975</v>
      </c>
      <c r="F382" s="13" t="s">
        <v>4217</v>
      </c>
      <c r="G382" s="14"/>
      <c r="H382" s="13"/>
      <c r="I382" s="13"/>
      <c r="J382" s="13"/>
    </row>
    <row r="383" spans="1:10" ht="94.5">
      <c r="A383" s="6">
        <v>6539343</v>
      </c>
      <c r="B383" s="6">
        <v>8</v>
      </c>
      <c r="C383" s="14" t="s">
        <v>3976</v>
      </c>
      <c r="D383" s="13" t="s">
        <v>4052</v>
      </c>
      <c r="E383" s="14"/>
      <c r="F383" s="13"/>
      <c r="G383" s="14"/>
      <c r="H383" s="13"/>
      <c r="I383" s="13"/>
      <c r="J383" s="13"/>
    </row>
    <row r="384" spans="1:10" ht="94.5">
      <c r="A384" s="6">
        <v>8852392</v>
      </c>
      <c r="B384" s="6">
        <v>1</v>
      </c>
      <c r="C384" s="14" t="s">
        <v>3977</v>
      </c>
      <c r="D384" s="13" t="s">
        <v>4641</v>
      </c>
      <c r="E384" s="14"/>
      <c r="F384" s="13"/>
      <c r="G384" s="14"/>
      <c r="H384" s="13"/>
      <c r="I384" s="13"/>
      <c r="J384" s="13"/>
    </row>
    <row r="385" spans="1:13" ht="141.75">
      <c r="A385" s="6">
        <v>8852392</v>
      </c>
      <c r="B385" s="6">
        <v>2</v>
      </c>
      <c r="C385" s="14" t="s">
        <v>3978</v>
      </c>
      <c r="D385" s="13" t="s">
        <v>4394</v>
      </c>
      <c r="E385" s="14"/>
      <c r="F385" s="13"/>
      <c r="G385" s="14"/>
      <c r="H385" s="13"/>
      <c r="I385" s="13"/>
      <c r="J385" s="13"/>
    </row>
    <row r="386" spans="1:13" ht="126">
      <c r="A386" s="6">
        <v>8852392</v>
      </c>
      <c r="B386" s="6">
        <v>3</v>
      </c>
      <c r="C386" s="14" t="s">
        <v>3979</v>
      </c>
      <c r="D386" s="13" t="s">
        <v>4032</v>
      </c>
      <c r="E386" s="14"/>
      <c r="F386" s="13"/>
      <c r="G386" s="14"/>
      <c r="H386" s="13"/>
      <c r="I386" s="13"/>
      <c r="J386" s="13"/>
    </row>
    <row r="387" spans="1:13" ht="47.25">
      <c r="A387" s="6">
        <v>8852392</v>
      </c>
      <c r="B387" s="6">
        <v>4</v>
      </c>
      <c r="C387" s="14" t="s">
        <v>3980</v>
      </c>
      <c r="D387" s="13" t="s">
        <v>4335</v>
      </c>
      <c r="E387" s="14"/>
      <c r="F387" s="13"/>
      <c r="G387" s="14"/>
      <c r="H387" s="13"/>
      <c r="I387" s="13"/>
      <c r="J387" s="13"/>
    </row>
    <row r="388" spans="1:13" ht="110.25">
      <c r="A388" s="6">
        <v>8852392</v>
      </c>
      <c r="B388" s="6">
        <v>5</v>
      </c>
      <c r="C388" s="14" t="s">
        <v>3981</v>
      </c>
      <c r="D388" s="13" t="s">
        <v>4150</v>
      </c>
      <c r="E388" s="14"/>
      <c r="F388" s="13"/>
      <c r="G388" s="14"/>
      <c r="H388" s="13"/>
      <c r="I388" s="13"/>
      <c r="J388" s="13"/>
    </row>
    <row r="389" spans="1:13" ht="173.25">
      <c r="A389" s="6">
        <v>8852392</v>
      </c>
      <c r="B389" s="6">
        <v>6</v>
      </c>
      <c r="C389" s="14" t="s">
        <v>3982</v>
      </c>
      <c r="D389" s="13" t="s">
        <v>4052</v>
      </c>
      <c r="E389" s="14"/>
      <c r="F389" s="13"/>
      <c r="G389" s="14"/>
      <c r="H389" s="13"/>
      <c r="I389" s="13"/>
      <c r="J389" s="13"/>
    </row>
    <row r="390" spans="1:13" s="7" customFormat="1" ht="173.25">
      <c r="A390" s="6">
        <v>8852392</v>
      </c>
      <c r="B390" s="6">
        <v>7</v>
      </c>
      <c r="C390" s="14" t="s">
        <v>3983</v>
      </c>
      <c r="D390" s="13" t="s">
        <v>4200</v>
      </c>
      <c r="E390" s="14" t="s">
        <v>3984</v>
      </c>
      <c r="F390" s="13" t="s">
        <v>4778</v>
      </c>
      <c r="G390" s="14"/>
      <c r="H390" s="13"/>
      <c r="I390" s="13"/>
      <c r="J390" s="13"/>
      <c r="K390" s="6"/>
      <c r="L390" s="6"/>
      <c r="M390" s="86"/>
    </row>
    <row r="391" spans="1:13" s="7" customFormat="1" ht="110.25">
      <c r="A391" s="6">
        <v>8852392</v>
      </c>
      <c r="B391" s="6">
        <v>8</v>
      </c>
      <c r="C391" s="14" t="s">
        <v>3985</v>
      </c>
      <c r="D391" s="13" t="s">
        <v>4097</v>
      </c>
      <c r="E391" s="14"/>
      <c r="F391" s="13"/>
      <c r="G391" s="14"/>
      <c r="H391" s="13"/>
      <c r="I391" s="13"/>
      <c r="J391" s="13"/>
      <c r="K391" s="6"/>
      <c r="L391" s="6"/>
      <c r="M391" s="86"/>
    </row>
    <row r="392" spans="1:13" s="7" customFormat="1" ht="126">
      <c r="A392" s="6">
        <v>8852392</v>
      </c>
      <c r="B392" s="6">
        <v>9</v>
      </c>
      <c r="C392" s="14" t="s">
        <v>3986</v>
      </c>
      <c r="D392" s="13" t="s">
        <v>4325</v>
      </c>
      <c r="E392" s="14"/>
      <c r="F392" s="13"/>
      <c r="G392" s="14"/>
      <c r="H392" s="13"/>
      <c r="I392" s="13"/>
      <c r="J392" s="13"/>
      <c r="K392" s="6"/>
      <c r="L392" s="6"/>
      <c r="M392" s="86"/>
    </row>
    <row r="393" spans="1:13" s="7" customFormat="1" ht="47.25">
      <c r="A393" s="6">
        <v>9797791</v>
      </c>
      <c r="B393" s="6">
        <v>1</v>
      </c>
      <c r="C393" s="14" t="s">
        <v>3987</v>
      </c>
      <c r="D393" s="13" t="s">
        <v>4378</v>
      </c>
      <c r="E393" s="14"/>
      <c r="F393" s="13"/>
      <c r="G393" s="14"/>
      <c r="H393" s="13"/>
      <c r="I393" s="13"/>
      <c r="J393" s="13"/>
      <c r="K393" s="6"/>
      <c r="L393" s="6"/>
      <c r="M393" s="86"/>
    </row>
    <row r="394" spans="1:13" s="7" customFormat="1" ht="220.5">
      <c r="A394" s="6">
        <v>9797791</v>
      </c>
      <c r="B394" s="6">
        <v>2</v>
      </c>
      <c r="C394" s="14" t="s">
        <v>3988</v>
      </c>
      <c r="D394" s="13" t="s">
        <v>4043</v>
      </c>
      <c r="E394" s="14" t="s">
        <v>3989</v>
      </c>
      <c r="F394" s="13" t="s">
        <v>4723</v>
      </c>
      <c r="G394" s="14"/>
      <c r="H394" s="13"/>
      <c r="I394" s="13"/>
      <c r="J394" s="13"/>
      <c r="K394" s="6"/>
      <c r="L394" s="6"/>
      <c r="M394" s="86"/>
    </row>
    <row r="395" spans="1:13" s="7" customFormat="1" ht="78.75">
      <c r="A395" s="6">
        <v>9797791</v>
      </c>
      <c r="B395" s="6">
        <v>3</v>
      </c>
      <c r="C395" s="14" t="s">
        <v>3990</v>
      </c>
      <c r="D395" s="13" t="s">
        <v>4245</v>
      </c>
      <c r="E395" s="14" t="s">
        <v>3991</v>
      </c>
      <c r="F395" s="13" t="s">
        <v>4322</v>
      </c>
      <c r="G395" s="14"/>
      <c r="H395" s="13"/>
      <c r="I395" s="13"/>
      <c r="J395" s="13"/>
      <c r="K395" s="6"/>
      <c r="L395" s="6"/>
      <c r="M395" s="86"/>
    </row>
    <row r="396" spans="1:13" s="7" customFormat="1" ht="78.75">
      <c r="A396" s="6">
        <v>9797791</v>
      </c>
      <c r="B396" s="6">
        <v>4</v>
      </c>
      <c r="C396" s="14" t="s">
        <v>3992</v>
      </c>
      <c r="D396" s="13" t="s">
        <v>4332</v>
      </c>
      <c r="E396" s="14"/>
      <c r="F396" s="13"/>
      <c r="G396" s="14"/>
      <c r="H396" s="13"/>
      <c r="I396" s="13"/>
      <c r="J396" s="13"/>
      <c r="K396" s="6"/>
      <c r="L396" s="6"/>
      <c r="M396" s="86"/>
    </row>
    <row r="397" spans="1:13" s="7" customFormat="1" ht="47.25">
      <c r="A397" s="6">
        <v>9797791</v>
      </c>
      <c r="B397" s="6">
        <v>5</v>
      </c>
      <c r="C397" s="14" t="s">
        <v>3993</v>
      </c>
      <c r="D397" s="13" t="s">
        <v>4335</v>
      </c>
      <c r="E397" s="14"/>
      <c r="F397" s="13"/>
      <c r="G397" s="14"/>
      <c r="H397" s="13"/>
      <c r="I397" s="13"/>
      <c r="J397" s="13"/>
      <c r="K397" s="6"/>
      <c r="L397" s="6"/>
      <c r="M397" s="86"/>
    </row>
    <row r="398" spans="1:13" s="7" customFormat="1" ht="110.25">
      <c r="A398" s="6">
        <v>9797791</v>
      </c>
      <c r="B398" s="6">
        <v>6</v>
      </c>
      <c r="C398" s="14" t="s">
        <v>3994</v>
      </c>
      <c r="D398" s="13" t="s">
        <v>4032</v>
      </c>
      <c r="E398" s="14"/>
      <c r="F398" s="13"/>
      <c r="G398" s="14"/>
      <c r="H398" s="13"/>
      <c r="I398" s="13"/>
      <c r="J398" s="13"/>
      <c r="K398" s="6"/>
      <c r="L398" s="6"/>
      <c r="M398" s="86"/>
    </row>
    <row r="399" spans="1:13" s="7" customFormat="1" ht="94.5">
      <c r="A399" s="6">
        <v>9797791</v>
      </c>
      <c r="B399" s="6">
        <v>7</v>
      </c>
      <c r="C399" s="14" t="s">
        <v>3995</v>
      </c>
      <c r="D399" s="13" t="s">
        <v>4598</v>
      </c>
      <c r="E399" s="14"/>
      <c r="F399" s="13"/>
      <c r="G399" s="14"/>
      <c r="H399" s="13"/>
      <c r="I399" s="13"/>
      <c r="J399" s="13"/>
      <c r="K399" s="6"/>
      <c r="L399" s="6"/>
      <c r="M399" s="86"/>
    </row>
    <row r="400" spans="1:13" s="7" customFormat="1" ht="63">
      <c r="A400" s="6">
        <v>9797791</v>
      </c>
      <c r="B400" s="6">
        <v>8</v>
      </c>
      <c r="C400" s="14" t="s">
        <v>3996</v>
      </c>
      <c r="D400" s="13" t="s">
        <v>4615</v>
      </c>
      <c r="E400" s="14"/>
      <c r="F400" s="13"/>
      <c r="G400" s="14"/>
      <c r="H400" s="13"/>
      <c r="I400" s="13"/>
      <c r="J400" s="13"/>
      <c r="K400" s="6"/>
      <c r="L400" s="6"/>
      <c r="M400" s="86"/>
    </row>
    <row r="401" spans="1:14" s="7" customFormat="1" ht="141.75">
      <c r="A401" s="6">
        <v>9797791</v>
      </c>
      <c r="B401" s="6">
        <v>9</v>
      </c>
      <c r="C401" s="14" t="s">
        <v>3997</v>
      </c>
      <c r="D401" s="13" t="s">
        <v>4052</v>
      </c>
      <c r="E401" s="14"/>
      <c r="F401" s="13"/>
      <c r="G401" s="14"/>
      <c r="H401" s="13"/>
      <c r="I401" s="13"/>
      <c r="J401" s="13"/>
      <c r="K401" s="6"/>
      <c r="L401" s="6"/>
      <c r="M401" s="86"/>
    </row>
    <row r="402" spans="1:14" s="7" customFormat="1" ht="94.5">
      <c r="A402" s="6">
        <v>9797791</v>
      </c>
      <c r="B402" s="6">
        <v>10</v>
      </c>
      <c r="C402" s="14" t="s">
        <v>3998</v>
      </c>
      <c r="D402" s="13" t="s">
        <v>4095</v>
      </c>
      <c r="E402" s="14"/>
      <c r="F402" s="13"/>
      <c r="G402" s="14"/>
      <c r="H402" s="13"/>
      <c r="I402" s="13"/>
      <c r="J402" s="13"/>
      <c r="K402" s="6"/>
      <c r="L402" s="6"/>
      <c r="M402" s="86"/>
    </row>
    <row r="403" spans="1:14" s="7" customFormat="1" ht="126">
      <c r="A403" s="6">
        <v>9797791</v>
      </c>
      <c r="B403" s="6">
        <v>11</v>
      </c>
      <c r="C403" s="14" t="s">
        <v>3999</v>
      </c>
      <c r="D403" s="13" t="s">
        <v>4052</v>
      </c>
      <c r="E403" s="14"/>
      <c r="F403" s="13"/>
      <c r="G403" s="14"/>
      <c r="H403" s="13"/>
      <c r="I403" s="13"/>
      <c r="J403" s="13"/>
      <c r="K403" s="6"/>
      <c r="L403" s="6"/>
      <c r="M403" s="86"/>
    </row>
    <row r="404" spans="1:14" s="7" customFormat="1" ht="63">
      <c r="A404" s="6">
        <v>9797791</v>
      </c>
      <c r="B404" s="6">
        <v>12</v>
      </c>
      <c r="C404" s="14" t="s">
        <v>4000</v>
      </c>
      <c r="D404" s="13" t="s">
        <v>4045</v>
      </c>
      <c r="E404" s="14"/>
      <c r="F404" s="13"/>
      <c r="G404" s="14"/>
      <c r="H404" s="13"/>
      <c r="I404" s="13"/>
      <c r="J404" s="13"/>
      <c r="K404" s="6"/>
      <c r="L404" s="6"/>
      <c r="M404" s="86"/>
    </row>
    <row r="405" spans="1:14" s="7" customFormat="1" ht="63">
      <c r="A405" s="6">
        <v>9797791</v>
      </c>
      <c r="B405" s="6">
        <v>13</v>
      </c>
      <c r="C405" s="14" t="s">
        <v>4001</v>
      </c>
      <c r="D405" s="13" t="s">
        <v>4150</v>
      </c>
      <c r="E405" s="14"/>
      <c r="F405" s="13"/>
      <c r="G405" s="14"/>
      <c r="H405" s="13"/>
      <c r="I405" s="13"/>
      <c r="J405" s="13"/>
      <c r="K405" s="6"/>
      <c r="L405" s="6"/>
      <c r="M405" s="86"/>
    </row>
    <row r="406" spans="1:14" ht="63">
      <c r="A406" s="6">
        <v>9797791</v>
      </c>
      <c r="B406" s="6">
        <v>14</v>
      </c>
      <c r="C406" s="14" t="s">
        <v>4002</v>
      </c>
      <c r="D406" s="13" t="s">
        <v>4534</v>
      </c>
      <c r="E406" s="14"/>
      <c r="F406" s="13"/>
      <c r="G406" s="14"/>
      <c r="H406" s="13"/>
      <c r="I406" s="13"/>
      <c r="J406" s="13"/>
    </row>
    <row r="407" spans="1:14" ht="15.75">
      <c r="C407" s="14"/>
      <c r="D407" s="13"/>
      <c r="E407" s="14"/>
      <c r="F407" s="13"/>
      <c r="G407" s="14"/>
      <c r="H407" s="13"/>
      <c r="I407" s="13"/>
      <c r="J407" s="13"/>
      <c r="N407" s="12"/>
    </row>
    <row r="408" spans="1:14" ht="15.75">
      <c r="C408" s="14"/>
      <c r="D408" s="13"/>
      <c r="E408" s="14"/>
      <c r="F408" s="13"/>
      <c r="G408" s="14"/>
      <c r="H408" s="13"/>
      <c r="I408" s="13"/>
      <c r="J408" s="13"/>
    </row>
    <row r="409" spans="1:14" ht="15.75">
      <c r="C409" s="14"/>
      <c r="D409" s="13"/>
      <c r="E409" s="14"/>
      <c r="F409" s="13"/>
      <c r="G409" s="14"/>
      <c r="H409" s="13"/>
      <c r="I409" s="13"/>
      <c r="J409" s="13"/>
    </row>
    <row r="410" spans="1:14" ht="15.75">
      <c r="C410" s="14"/>
      <c r="D410" s="13"/>
      <c r="E410" s="14"/>
      <c r="F410" s="13"/>
      <c r="G410" s="14"/>
      <c r="H410" s="13"/>
      <c r="I410" s="13"/>
      <c r="J410" s="13"/>
    </row>
    <row r="411" spans="1:14" ht="15.75">
      <c r="C411" s="14"/>
      <c r="D411" s="13"/>
      <c r="E411" s="14"/>
      <c r="F411" s="13"/>
      <c r="G411" s="14"/>
      <c r="H411" s="13"/>
      <c r="I411" s="13"/>
      <c r="J411" s="13"/>
    </row>
    <row r="412" spans="1:14" ht="15.75">
      <c r="C412" s="14"/>
      <c r="D412" s="13"/>
      <c r="E412" s="14"/>
      <c r="F412" s="13"/>
      <c r="G412" s="14"/>
      <c r="H412" s="13"/>
      <c r="I412" s="13"/>
      <c r="J412" s="13"/>
    </row>
    <row r="413" spans="1:14" ht="15.75">
      <c r="C413" s="14"/>
      <c r="D413" s="13"/>
      <c r="E413" s="14"/>
      <c r="F413" s="13"/>
      <c r="G413" s="14"/>
      <c r="H413" s="13"/>
      <c r="I413" s="13"/>
      <c r="J413" s="13"/>
    </row>
    <row r="414" spans="1:14" ht="15.75">
      <c r="C414" s="14"/>
      <c r="D414" s="13"/>
      <c r="E414" s="14"/>
      <c r="F414" s="13"/>
      <c r="G414" s="14"/>
      <c r="H414" s="13"/>
      <c r="I414" s="13"/>
      <c r="J414" s="13"/>
    </row>
    <row r="415" spans="1:14" ht="15.75">
      <c r="C415" s="14"/>
      <c r="D415" s="13"/>
      <c r="E415" s="14"/>
      <c r="F415" s="13"/>
      <c r="G415" s="14"/>
      <c r="H415" s="13"/>
      <c r="I415" s="13"/>
      <c r="J415" s="13"/>
    </row>
    <row r="416" spans="1:14" ht="15.75">
      <c r="C416" s="14"/>
      <c r="D416" s="13"/>
      <c r="E416" s="14"/>
      <c r="F416" s="13"/>
      <c r="G416" s="14"/>
      <c r="H416" s="13"/>
      <c r="I416" s="13"/>
      <c r="J416" s="13"/>
    </row>
    <row r="417" spans="3:10" ht="15.75">
      <c r="C417" s="14"/>
      <c r="D417" s="13"/>
      <c r="E417" s="14"/>
      <c r="F417" s="13"/>
      <c r="G417" s="14"/>
      <c r="H417" s="13"/>
      <c r="I417" s="13"/>
      <c r="J417" s="13"/>
    </row>
    <row r="418" spans="3:10" ht="15.75">
      <c r="C418" s="14"/>
      <c r="D418" s="13"/>
      <c r="E418" s="14"/>
      <c r="F418" s="13"/>
      <c r="G418" s="14"/>
      <c r="H418" s="13"/>
      <c r="I418" s="13"/>
      <c r="J418" s="13"/>
    </row>
    <row r="419" spans="3:10" ht="15.75">
      <c r="C419" s="14"/>
      <c r="D419" s="13"/>
      <c r="E419" s="14"/>
      <c r="F419" s="13"/>
      <c r="G419" s="14"/>
      <c r="H419" s="13"/>
      <c r="I419" s="13"/>
      <c r="J419" s="13"/>
    </row>
    <row r="420" spans="3:10" ht="15.75">
      <c r="C420" s="14"/>
      <c r="D420" s="13"/>
      <c r="E420" s="14"/>
      <c r="F420" s="13"/>
      <c r="G420" s="14"/>
      <c r="H420" s="13"/>
      <c r="I420" s="13"/>
      <c r="J420" s="13"/>
    </row>
    <row r="421" spans="3:10" ht="15.75">
      <c r="C421" s="14"/>
      <c r="D421" s="13"/>
      <c r="E421" s="14"/>
      <c r="F421" s="13"/>
      <c r="G421" s="14"/>
      <c r="H421" s="13"/>
      <c r="I421" s="13"/>
      <c r="J421" s="13"/>
    </row>
    <row r="422" spans="3:10" ht="15.75">
      <c r="C422" s="14"/>
      <c r="D422" s="13"/>
      <c r="E422" s="14"/>
      <c r="F422" s="13"/>
      <c r="G422" s="14"/>
      <c r="H422" s="13"/>
      <c r="I422" s="13"/>
      <c r="J422" s="13"/>
    </row>
    <row r="423" spans="3:10" ht="15.75">
      <c r="C423" s="14"/>
      <c r="D423" s="13"/>
      <c r="E423" s="14"/>
      <c r="F423" s="13"/>
      <c r="G423" s="14"/>
      <c r="H423" s="13"/>
      <c r="I423" s="13"/>
      <c r="J423" s="13"/>
    </row>
    <row r="424" spans="3:10" ht="15.75">
      <c r="C424" s="14"/>
      <c r="D424" s="13"/>
      <c r="E424" s="14"/>
      <c r="F424" s="13"/>
      <c r="G424" s="14"/>
      <c r="H424" s="13"/>
      <c r="I424" s="13"/>
      <c r="J424" s="13"/>
    </row>
    <row r="425" spans="3:10" ht="15.75">
      <c r="C425" s="14"/>
      <c r="D425" s="13"/>
      <c r="E425" s="14"/>
      <c r="F425" s="13"/>
      <c r="G425" s="14"/>
      <c r="H425" s="13"/>
      <c r="I425" s="13"/>
      <c r="J425" s="13"/>
    </row>
    <row r="426" spans="3:10" ht="15.75">
      <c r="C426" s="14"/>
      <c r="D426" s="13"/>
      <c r="E426" s="14"/>
      <c r="F426" s="13"/>
      <c r="G426" s="14"/>
      <c r="H426" s="13"/>
      <c r="I426" s="13"/>
      <c r="J426" s="13"/>
    </row>
    <row r="427" spans="3:10" ht="15.75">
      <c r="C427" s="14"/>
      <c r="D427" s="13"/>
      <c r="E427" s="14"/>
      <c r="F427" s="13"/>
      <c r="G427" s="14"/>
      <c r="H427" s="13"/>
      <c r="I427" s="13"/>
      <c r="J427" s="13"/>
    </row>
    <row r="428" spans="3:10" ht="15.75">
      <c r="C428" s="14"/>
      <c r="D428" s="13"/>
      <c r="E428" s="14"/>
      <c r="F428" s="13"/>
      <c r="G428" s="14"/>
      <c r="H428" s="13"/>
      <c r="I428" s="13"/>
      <c r="J428" s="13"/>
    </row>
    <row r="429" spans="3:10" ht="15.75">
      <c r="C429" s="14"/>
      <c r="D429" s="13"/>
      <c r="E429" s="14"/>
      <c r="F429" s="13"/>
      <c r="G429" s="14"/>
      <c r="H429" s="13"/>
      <c r="I429" s="13"/>
      <c r="J429" s="13"/>
    </row>
    <row r="430" spans="3:10" ht="15.75">
      <c r="C430" s="14"/>
      <c r="D430" s="13"/>
      <c r="E430" s="14"/>
      <c r="F430" s="13"/>
      <c r="G430" s="14"/>
      <c r="H430" s="13"/>
      <c r="I430" s="13"/>
      <c r="J430" s="13"/>
    </row>
    <row r="431" spans="3:10" ht="15.75">
      <c r="C431" s="14"/>
      <c r="D431" s="13"/>
      <c r="E431" s="14"/>
      <c r="F431" s="13"/>
      <c r="G431" s="14"/>
      <c r="H431" s="13"/>
      <c r="I431" s="13"/>
      <c r="J431" s="13"/>
    </row>
    <row r="432" spans="3:10" ht="15.75">
      <c r="C432" s="14"/>
      <c r="D432" s="13"/>
      <c r="E432" s="14"/>
      <c r="F432" s="13"/>
      <c r="G432" s="14"/>
      <c r="H432" s="13"/>
      <c r="I432" s="13"/>
      <c r="J432" s="13"/>
    </row>
    <row r="433" spans="3:10" ht="15.75">
      <c r="C433" s="14"/>
      <c r="D433" s="13"/>
      <c r="E433" s="14"/>
      <c r="F433" s="13"/>
      <c r="G433" s="14"/>
      <c r="H433" s="13"/>
      <c r="I433" s="13"/>
      <c r="J433" s="13"/>
    </row>
    <row r="434" spans="3:10" ht="15.75">
      <c r="C434" s="14"/>
      <c r="D434" s="13"/>
      <c r="E434" s="14"/>
      <c r="F434" s="13"/>
      <c r="G434" s="14"/>
      <c r="H434" s="13"/>
      <c r="I434" s="13"/>
      <c r="J434" s="13"/>
    </row>
    <row r="435" spans="3:10" ht="15.75">
      <c r="C435" s="14"/>
      <c r="D435" s="13"/>
      <c r="E435" s="14"/>
      <c r="F435" s="13"/>
      <c r="G435" s="14"/>
      <c r="H435" s="13"/>
      <c r="I435" s="13"/>
      <c r="J435" s="13"/>
    </row>
    <row r="436" spans="3:10" ht="15.75">
      <c r="C436" s="14"/>
      <c r="D436" s="13"/>
      <c r="E436" s="14"/>
      <c r="F436" s="13"/>
      <c r="G436" s="14"/>
      <c r="H436" s="13"/>
      <c r="I436" s="13"/>
      <c r="J436" s="13"/>
    </row>
    <row r="437" spans="3:10" ht="15.75">
      <c r="C437" s="14"/>
      <c r="D437" s="13"/>
      <c r="E437" s="14"/>
      <c r="F437" s="13"/>
      <c r="G437" s="14"/>
      <c r="H437" s="13"/>
      <c r="I437" s="13"/>
      <c r="J437" s="13"/>
    </row>
    <row r="438" spans="3:10" ht="15.75">
      <c r="C438" s="14"/>
      <c r="D438" s="13"/>
      <c r="E438" s="14"/>
      <c r="F438" s="13"/>
      <c r="G438" s="14"/>
      <c r="H438" s="13"/>
      <c r="I438" s="13"/>
      <c r="J438" s="13"/>
    </row>
    <row r="439" spans="3:10" ht="15.75">
      <c r="C439" s="14"/>
      <c r="D439" s="13"/>
      <c r="E439" s="14"/>
      <c r="F439" s="13"/>
      <c r="G439" s="14"/>
      <c r="H439" s="13"/>
      <c r="I439" s="13"/>
      <c r="J439" s="13"/>
    </row>
    <row r="440" spans="3:10" ht="15.75">
      <c r="C440" s="14"/>
      <c r="D440" s="13"/>
      <c r="E440" s="14"/>
      <c r="F440" s="13"/>
      <c r="G440" s="14"/>
      <c r="H440" s="13"/>
      <c r="I440" s="13"/>
      <c r="J440" s="13"/>
    </row>
    <row r="441" spans="3:10" ht="15.75">
      <c r="C441" s="14"/>
      <c r="D441" s="13"/>
      <c r="E441" s="14"/>
      <c r="F441" s="13"/>
      <c r="G441" s="14"/>
      <c r="H441" s="13"/>
      <c r="I441" s="13"/>
      <c r="J441" s="13"/>
    </row>
    <row r="442" spans="3:10" ht="15.75">
      <c r="C442" s="14"/>
      <c r="D442" s="13"/>
      <c r="E442" s="14"/>
      <c r="F442" s="13"/>
      <c r="G442" s="14"/>
      <c r="H442" s="13"/>
      <c r="I442" s="13"/>
      <c r="J442" s="13"/>
    </row>
    <row r="443" spans="3:10" ht="15.75">
      <c r="C443" s="14"/>
      <c r="D443" s="13"/>
      <c r="E443" s="14"/>
      <c r="F443" s="13"/>
      <c r="G443" s="14"/>
      <c r="H443" s="13"/>
      <c r="I443" s="13"/>
      <c r="J443" s="13"/>
    </row>
    <row r="444" spans="3:10" ht="15.75">
      <c r="C444" s="14"/>
      <c r="D444" s="13"/>
      <c r="E444" s="14"/>
      <c r="F444" s="13"/>
      <c r="G444" s="14"/>
      <c r="H444" s="13"/>
      <c r="I444" s="13"/>
      <c r="J444" s="13"/>
    </row>
    <row r="445" spans="3:10" ht="15.75">
      <c r="C445" s="14"/>
      <c r="D445" s="13"/>
      <c r="E445" s="14"/>
      <c r="F445" s="13"/>
      <c r="G445" s="14"/>
      <c r="H445" s="13"/>
      <c r="I445" s="13"/>
      <c r="J445" s="13"/>
    </row>
    <row r="446" spans="3:10" ht="15.75">
      <c r="C446" s="14"/>
      <c r="D446" s="13"/>
      <c r="E446" s="14"/>
      <c r="F446" s="13"/>
      <c r="G446" s="14"/>
      <c r="H446" s="13"/>
      <c r="I446" s="13"/>
      <c r="J446" s="13"/>
    </row>
    <row r="447" spans="3:10" ht="15.75">
      <c r="C447" s="14"/>
      <c r="D447" s="13"/>
      <c r="E447" s="14"/>
      <c r="F447" s="13"/>
      <c r="G447" s="14"/>
      <c r="H447" s="13"/>
      <c r="I447" s="13"/>
      <c r="J447" s="13"/>
    </row>
    <row r="448" spans="3:10" ht="15.75">
      <c r="C448" s="14"/>
      <c r="D448" s="13"/>
      <c r="E448" s="14"/>
      <c r="F448" s="13"/>
      <c r="G448" s="14"/>
      <c r="H448" s="13"/>
      <c r="I448" s="13"/>
      <c r="J448" s="13"/>
    </row>
    <row r="449" spans="3:10" ht="15.75">
      <c r="C449" s="14"/>
      <c r="D449" s="13"/>
      <c r="E449" s="14"/>
      <c r="F449" s="13"/>
      <c r="G449" s="14"/>
      <c r="H449" s="13"/>
      <c r="I449" s="13"/>
      <c r="J449" s="13"/>
    </row>
    <row r="450" spans="3:10" ht="15.75">
      <c r="C450" s="14"/>
      <c r="D450" s="13"/>
      <c r="E450" s="14"/>
      <c r="F450" s="13"/>
      <c r="G450" s="14"/>
      <c r="H450" s="13"/>
      <c r="I450" s="13"/>
      <c r="J450" s="13"/>
    </row>
    <row r="451" spans="3:10" ht="15.75">
      <c r="C451" s="14"/>
      <c r="D451" s="13"/>
      <c r="E451" s="14"/>
      <c r="F451" s="13"/>
      <c r="G451" s="14"/>
      <c r="H451" s="13"/>
      <c r="I451" s="13"/>
      <c r="J451" s="13"/>
    </row>
    <row r="452" spans="3:10" ht="15.75">
      <c r="C452" s="14"/>
      <c r="D452" s="13"/>
      <c r="E452" s="14"/>
      <c r="F452" s="13"/>
      <c r="G452" s="14"/>
      <c r="H452" s="13"/>
      <c r="I452" s="13"/>
      <c r="J452" s="13"/>
    </row>
    <row r="453" spans="3:10" ht="15.75">
      <c r="C453" s="14"/>
      <c r="D453" s="13"/>
      <c r="E453" s="14"/>
      <c r="F453" s="13"/>
      <c r="G453" s="14"/>
      <c r="H453" s="13"/>
      <c r="I453" s="13"/>
      <c r="J453" s="13"/>
    </row>
  </sheetData>
  <autoFilter ref="B1:B453"/>
  <mergeCells count="1">
    <mergeCell ref="A1:H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3"/>
  <sheetViews>
    <sheetView zoomScaleNormal="100" workbookViewId="0">
      <selection activeCell="D7" sqref="D7"/>
    </sheetView>
  </sheetViews>
  <sheetFormatPr defaultRowHeight="15"/>
  <cols>
    <col min="1" max="1" width="12" style="6" customWidth="1"/>
    <col min="2" max="2" width="3.7109375" style="6" customWidth="1"/>
    <col min="3" max="3" width="39" style="52" customWidth="1"/>
    <col min="4" max="4" width="23.42578125" style="6" customWidth="1"/>
    <col min="5" max="5" width="21.85546875" style="7" customWidth="1"/>
    <col min="6" max="6" width="19.85546875" style="7" customWidth="1"/>
    <col min="7" max="7" width="14.28515625" style="5" customWidth="1"/>
    <col min="8" max="8" width="14.28515625" style="6" customWidth="1"/>
    <col min="9" max="9" width="4.5703125" style="86" customWidth="1"/>
    <col min="10" max="16384" width="9.140625" style="6"/>
  </cols>
  <sheetData>
    <row r="1" spans="1:9">
      <c r="A1" s="156" t="s">
        <v>0</v>
      </c>
      <c r="B1" s="156"/>
      <c r="C1" s="156"/>
      <c r="D1" s="156"/>
      <c r="E1" s="156"/>
      <c r="F1" s="156"/>
      <c r="G1" s="156"/>
      <c r="H1" s="156"/>
    </row>
    <row r="2" spans="1:9" ht="75">
      <c r="A2" s="53">
        <v>10709161</v>
      </c>
      <c r="B2" s="6">
        <v>1</v>
      </c>
      <c r="C2" s="52" t="s">
        <v>1</v>
      </c>
      <c r="D2" s="6" t="s">
        <v>4092</v>
      </c>
      <c r="I2" s="112"/>
    </row>
    <row r="3" spans="1:9" ht="60">
      <c r="A3" s="53">
        <v>10709161</v>
      </c>
      <c r="B3" s="6">
        <v>2</v>
      </c>
      <c r="C3" s="52" t="s">
        <v>3</v>
      </c>
      <c r="D3" s="6" t="s">
        <v>4195</v>
      </c>
      <c r="I3" s="112"/>
    </row>
    <row r="4" spans="1:9" ht="120">
      <c r="A4" s="53">
        <v>10709161</v>
      </c>
      <c r="B4" s="6">
        <v>3</v>
      </c>
      <c r="C4" s="52" t="s">
        <v>5</v>
      </c>
      <c r="D4" s="6" t="s">
        <v>4394</v>
      </c>
      <c r="I4" s="112"/>
    </row>
    <row r="5" spans="1:9" ht="45">
      <c r="A5" s="53">
        <v>10709161</v>
      </c>
      <c r="B5" s="6">
        <v>4</v>
      </c>
      <c r="C5" s="52" t="s">
        <v>7</v>
      </c>
      <c r="D5" s="6" t="s">
        <v>4781</v>
      </c>
      <c r="I5" s="112"/>
    </row>
    <row r="6" spans="1:9" ht="165">
      <c r="A6" s="53">
        <v>10709161</v>
      </c>
      <c r="B6" s="6">
        <v>5</v>
      </c>
      <c r="C6" s="52" t="s">
        <v>9</v>
      </c>
      <c r="D6" s="6" t="s">
        <v>4032</v>
      </c>
      <c r="I6" s="112"/>
    </row>
    <row r="7" spans="1:9" ht="30">
      <c r="A7" s="53">
        <v>10709161</v>
      </c>
      <c r="B7" s="6">
        <v>6</v>
      </c>
      <c r="C7" s="52" t="s">
        <v>11</v>
      </c>
      <c r="D7" s="6" t="s">
        <v>4645</v>
      </c>
      <c r="I7" s="112"/>
    </row>
    <row r="8" spans="1:9" ht="60">
      <c r="A8" s="53">
        <v>10709161</v>
      </c>
      <c r="B8" s="6">
        <v>7</v>
      </c>
      <c r="C8" s="52" t="s">
        <v>12</v>
      </c>
      <c r="D8" s="6" t="s">
        <v>4593</v>
      </c>
      <c r="I8" s="112"/>
    </row>
    <row r="9" spans="1:9" ht="120">
      <c r="A9" s="53">
        <v>10709161</v>
      </c>
      <c r="B9" s="6">
        <v>8</v>
      </c>
      <c r="C9" s="52" t="s">
        <v>13</v>
      </c>
      <c r="D9" s="6" t="s">
        <v>4097</v>
      </c>
      <c r="I9" s="112"/>
    </row>
    <row r="10" spans="1:9" ht="30">
      <c r="A10" s="53">
        <v>10709161</v>
      </c>
      <c r="B10" s="6">
        <v>9</v>
      </c>
      <c r="C10" s="52" t="s">
        <v>14</v>
      </c>
      <c r="D10" s="6" t="s">
        <v>4588</v>
      </c>
      <c r="I10" s="112"/>
    </row>
    <row r="11" spans="1:9" ht="45">
      <c r="A11" s="53">
        <v>10709161</v>
      </c>
      <c r="B11" s="6">
        <v>10</v>
      </c>
      <c r="C11" s="52" t="s">
        <v>15</v>
      </c>
      <c r="D11" s="6" t="s">
        <v>4585</v>
      </c>
      <c r="I11" s="112"/>
    </row>
    <row r="12" spans="1:9" ht="45">
      <c r="A12" s="53">
        <v>10709161</v>
      </c>
      <c r="B12" s="6">
        <v>11</v>
      </c>
      <c r="C12" s="52" t="s">
        <v>16</v>
      </c>
      <c r="D12" s="6" t="s">
        <v>4588</v>
      </c>
      <c r="I12" s="112"/>
    </row>
    <row r="13" spans="1:9" ht="75">
      <c r="A13" s="53">
        <v>10709161</v>
      </c>
      <c r="B13" s="6">
        <v>12</v>
      </c>
      <c r="C13" s="52" t="s">
        <v>17</v>
      </c>
      <c r="D13" s="6" t="s">
        <v>4585</v>
      </c>
      <c r="I13" s="112"/>
    </row>
    <row r="14" spans="1:9" ht="90">
      <c r="A14" s="53">
        <v>10709161</v>
      </c>
      <c r="B14" s="6">
        <v>13</v>
      </c>
      <c r="C14" s="52" t="s">
        <v>18</v>
      </c>
      <c r="D14" s="6" t="s">
        <v>4325</v>
      </c>
      <c r="I14" s="112"/>
    </row>
    <row r="15" spans="1:9" ht="75">
      <c r="A15" s="6">
        <v>11180024</v>
      </c>
      <c r="B15" s="6">
        <v>1</v>
      </c>
      <c r="C15" s="52" t="s">
        <v>19</v>
      </c>
      <c r="D15" s="6" t="s">
        <v>4167</v>
      </c>
      <c r="I15" s="112"/>
    </row>
    <row r="16" spans="1:9" ht="60">
      <c r="A16" s="6">
        <v>11180024</v>
      </c>
      <c r="B16" s="6">
        <v>2</v>
      </c>
      <c r="C16" s="52" t="s">
        <v>20</v>
      </c>
      <c r="D16" s="6" t="s">
        <v>4332</v>
      </c>
      <c r="I16" s="112"/>
    </row>
    <row r="17" spans="1:9" ht="105">
      <c r="A17" s="6">
        <v>11180024</v>
      </c>
      <c r="B17" s="6">
        <v>3</v>
      </c>
      <c r="C17" s="52" t="s">
        <v>21</v>
      </c>
      <c r="D17" s="6" t="s">
        <v>4602</v>
      </c>
      <c r="I17" s="112"/>
    </row>
    <row r="18" spans="1:9" ht="105">
      <c r="A18" s="6">
        <v>11180024</v>
      </c>
      <c r="B18" s="6">
        <v>4</v>
      </c>
      <c r="C18" s="52" t="s">
        <v>22</v>
      </c>
      <c r="D18" s="6">
        <v>11</v>
      </c>
      <c r="I18" s="112"/>
    </row>
    <row r="19" spans="1:9" ht="45">
      <c r="A19" s="6">
        <v>11180024</v>
      </c>
      <c r="B19" s="6">
        <v>5</v>
      </c>
      <c r="C19" s="52" t="s">
        <v>23</v>
      </c>
      <c r="D19" s="6" t="s">
        <v>4030</v>
      </c>
      <c r="I19" s="112"/>
    </row>
    <row r="20" spans="1:9" ht="105">
      <c r="A20" s="6">
        <v>11180024</v>
      </c>
      <c r="B20" s="6">
        <v>6</v>
      </c>
      <c r="C20" s="52" t="s">
        <v>24</v>
      </c>
      <c r="D20" s="6" t="s">
        <v>4052</v>
      </c>
      <c r="I20" s="112"/>
    </row>
    <row r="21" spans="1:9" ht="75">
      <c r="A21" s="6">
        <v>11180024</v>
      </c>
      <c r="B21" s="6">
        <v>7</v>
      </c>
      <c r="C21" s="52" t="s">
        <v>25</v>
      </c>
      <c r="D21" s="6" t="s">
        <v>4326</v>
      </c>
      <c r="I21" s="112"/>
    </row>
    <row r="22" spans="1:9" ht="105">
      <c r="A22" s="6">
        <v>11180024</v>
      </c>
      <c r="B22" s="6">
        <v>8</v>
      </c>
      <c r="C22" s="52" t="s">
        <v>26</v>
      </c>
      <c r="D22" s="149" t="s">
        <v>4052</v>
      </c>
      <c r="E22" s="7" t="s">
        <v>27</v>
      </c>
      <c r="F22" s="7" t="s">
        <v>4127</v>
      </c>
      <c r="G22" s="7" t="s">
        <v>28</v>
      </c>
      <c r="H22" s="6" t="s">
        <v>4140</v>
      </c>
      <c r="I22" s="112"/>
    </row>
    <row r="23" spans="1:9" ht="45">
      <c r="A23" s="6">
        <v>11180024</v>
      </c>
      <c r="B23" s="6">
        <v>9</v>
      </c>
      <c r="C23" s="52" t="s">
        <v>29</v>
      </c>
      <c r="D23" s="6" t="s">
        <v>4179</v>
      </c>
      <c r="I23" s="112"/>
    </row>
    <row r="24" spans="1:9" ht="75">
      <c r="A24" s="6">
        <v>11180024</v>
      </c>
      <c r="B24" s="6">
        <v>10</v>
      </c>
      <c r="C24" s="52" t="s">
        <v>30</v>
      </c>
      <c r="D24" s="6" t="s">
        <v>4196</v>
      </c>
      <c r="I24" s="112"/>
    </row>
    <row r="25" spans="1:9" ht="75">
      <c r="A25" s="6">
        <v>11180024</v>
      </c>
      <c r="B25" s="6">
        <v>11</v>
      </c>
      <c r="C25" s="52" t="s">
        <v>31</v>
      </c>
      <c r="D25" s="6" t="s">
        <v>4782</v>
      </c>
      <c r="I25" s="112"/>
    </row>
    <row r="26" spans="1:9" ht="90">
      <c r="A26" s="6">
        <v>11468938</v>
      </c>
      <c r="B26" s="6">
        <v>1</v>
      </c>
      <c r="C26" s="52" t="s">
        <v>32</v>
      </c>
      <c r="D26" s="6" t="s">
        <v>4742</v>
      </c>
      <c r="I26" s="112"/>
    </row>
    <row r="27" spans="1:9" ht="45">
      <c r="A27" s="6">
        <v>11468938</v>
      </c>
      <c r="B27" s="6">
        <v>2</v>
      </c>
      <c r="C27" s="52" t="s">
        <v>33</v>
      </c>
      <c r="D27" s="6" t="s">
        <v>4187</v>
      </c>
      <c r="I27" s="112"/>
    </row>
    <row r="28" spans="1:9" ht="75">
      <c r="A28" s="6">
        <v>11468938</v>
      </c>
      <c r="B28" s="6">
        <v>3</v>
      </c>
      <c r="C28" s="52" t="s">
        <v>34</v>
      </c>
      <c r="D28" s="6" t="s">
        <v>4327</v>
      </c>
      <c r="I28" s="112"/>
    </row>
    <row r="29" spans="1:9" ht="30">
      <c r="A29" s="6">
        <v>11468938</v>
      </c>
      <c r="B29" s="6">
        <v>4</v>
      </c>
      <c r="C29" s="52" t="s">
        <v>35</v>
      </c>
      <c r="D29" s="6" t="s">
        <v>4328</v>
      </c>
      <c r="E29" s="7" t="s">
        <v>36</v>
      </c>
      <c r="F29" s="7" t="s">
        <v>4396</v>
      </c>
      <c r="I29" s="112"/>
    </row>
    <row r="30" spans="1:9" ht="90">
      <c r="A30" s="6">
        <v>11468938</v>
      </c>
      <c r="B30" s="6">
        <v>5</v>
      </c>
      <c r="C30" s="52" t="s">
        <v>37</v>
      </c>
      <c r="D30" s="6" t="s">
        <v>4742</v>
      </c>
      <c r="I30" s="112"/>
    </row>
    <row r="31" spans="1:9" ht="60">
      <c r="A31" s="6">
        <v>11468938</v>
      </c>
      <c r="B31" s="6">
        <v>6</v>
      </c>
      <c r="C31" s="52" t="s">
        <v>38</v>
      </c>
      <c r="D31" s="6" t="s">
        <v>4431</v>
      </c>
      <c r="I31" s="112"/>
    </row>
    <row r="32" spans="1:9" ht="45">
      <c r="A32" s="6">
        <v>11468938</v>
      </c>
      <c r="B32" s="6">
        <v>7</v>
      </c>
      <c r="C32" s="52" t="s">
        <v>39</v>
      </c>
      <c r="D32" s="6" t="s">
        <v>4783</v>
      </c>
      <c r="I32" s="112"/>
    </row>
    <row r="33" spans="1:9" ht="30">
      <c r="A33" s="6">
        <v>11468938</v>
      </c>
      <c r="B33" s="6">
        <v>8</v>
      </c>
      <c r="C33" s="52" t="s">
        <v>40</v>
      </c>
      <c r="D33" s="6" t="s">
        <v>4200</v>
      </c>
      <c r="I33" s="112"/>
    </row>
    <row r="34" spans="1:9" ht="45">
      <c r="A34" s="6">
        <v>11468938</v>
      </c>
      <c r="B34" s="6">
        <v>9</v>
      </c>
      <c r="C34" s="52" t="s">
        <v>41</v>
      </c>
      <c r="D34" s="6" t="s">
        <v>4784</v>
      </c>
      <c r="I34" s="112"/>
    </row>
    <row r="35" spans="1:9" ht="45">
      <c r="A35" s="6">
        <v>11468938</v>
      </c>
      <c r="B35" s="6">
        <v>10</v>
      </c>
      <c r="C35" s="52" t="s">
        <v>42</v>
      </c>
      <c r="D35" s="6" t="s">
        <v>4785</v>
      </c>
      <c r="I35" s="112"/>
    </row>
    <row r="36" spans="1:9" ht="45">
      <c r="A36" s="6">
        <v>11468938</v>
      </c>
      <c r="B36" s="6">
        <v>11</v>
      </c>
      <c r="C36" s="52" t="s">
        <v>43</v>
      </c>
      <c r="D36" s="6" t="s">
        <v>4092</v>
      </c>
      <c r="I36" s="112"/>
    </row>
    <row r="37" spans="1:9" ht="45">
      <c r="A37" s="6">
        <v>11468938</v>
      </c>
      <c r="B37" s="6">
        <v>12</v>
      </c>
      <c r="C37" s="52" t="s">
        <v>44</v>
      </c>
      <c r="D37" s="6" t="s">
        <v>4190</v>
      </c>
      <c r="I37" s="112"/>
    </row>
    <row r="38" spans="1:9" ht="60">
      <c r="A38" s="6">
        <v>11468938</v>
      </c>
      <c r="B38" s="6">
        <v>13</v>
      </c>
      <c r="C38" s="52" t="s">
        <v>45</v>
      </c>
      <c r="D38" s="6" t="s">
        <v>4038</v>
      </c>
      <c r="I38" s="112"/>
    </row>
    <row r="39" spans="1:9" ht="45">
      <c r="A39" s="6">
        <v>11468938</v>
      </c>
      <c r="B39" s="6">
        <v>14</v>
      </c>
      <c r="C39" s="52" t="s">
        <v>46</v>
      </c>
      <c r="D39" s="6" t="s">
        <v>4329</v>
      </c>
      <c r="I39" s="112"/>
    </row>
    <row r="40" spans="1:9" ht="45">
      <c r="A40" s="6">
        <v>11468938</v>
      </c>
      <c r="B40" s="6">
        <v>15</v>
      </c>
      <c r="C40" s="52" t="s">
        <v>47</v>
      </c>
      <c r="D40" s="6" t="s">
        <v>4330</v>
      </c>
      <c r="I40" s="112"/>
    </row>
    <row r="41" spans="1:9" ht="30">
      <c r="A41" s="6">
        <v>11468938</v>
      </c>
      <c r="B41" s="6">
        <v>16</v>
      </c>
      <c r="C41" s="52" t="s">
        <v>48</v>
      </c>
      <c r="D41" s="6" t="s">
        <v>4331</v>
      </c>
      <c r="I41" s="112"/>
    </row>
    <row r="42" spans="1:9" ht="45">
      <c r="A42" s="6">
        <v>11468938</v>
      </c>
      <c r="B42" s="6">
        <v>17</v>
      </c>
      <c r="C42" s="52" t="s">
        <v>49</v>
      </c>
      <c r="D42" s="6" t="s">
        <v>4038</v>
      </c>
      <c r="I42" s="112"/>
    </row>
    <row r="43" spans="1:9" ht="60">
      <c r="A43" s="6">
        <v>11468938</v>
      </c>
      <c r="B43" s="6">
        <v>18</v>
      </c>
      <c r="C43" s="52" t="s">
        <v>50</v>
      </c>
      <c r="D43" s="6" t="s">
        <v>4167</v>
      </c>
      <c r="I43" s="112"/>
    </row>
    <row r="44" spans="1:9" ht="60">
      <c r="A44" s="6">
        <v>11468938</v>
      </c>
      <c r="B44" s="6">
        <v>19</v>
      </c>
      <c r="C44" s="52" t="s">
        <v>51</v>
      </c>
      <c r="D44" s="6" t="s">
        <v>4178</v>
      </c>
      <c r="E44" s="7" t="s">
        <v>52</v>
      </c>
      <c r="F44" s="7" t="s">
        <v>4122</v>
      </c>
      <c r="I44" s="112"/>
    </row>
    <row r="45" spans="1:9" ht="60">
      <c r="A45" s="6">
        <v>11583481</v>
      </c>
      <c r="B45" s="6">
        <v>1</v>
      </c>
      <c r="C45" s="52" t="s">
        <v>53</v>
      </c>
      <c r="D45" s="6" t="s">
        <v>4097</v>
      </c>
      <c r="I45" s="112"/>
    </row>
    <row r="46" spans="1:9" ht="45">
      <c r="A46" s="6">
        <v>11583481</v>
      </c>
      <c r="B46" s="6">
        <v>2</v>
      </c>
      <c r="C46" s="52" t="s">
        <v>54</v>
      </c>
      <c r="D46" s="6" t="s">
        <v>4198</v>
      </c>
      <c r="I46" s="112"/>
    </row>
    <row r="47" spans="1:9" ht="60">
      <c r="A47" s="6">
        <v>11583481</v>
      </c>
      <c r="B47" s="6">
        <v>3</v>
      </c>
      <c r="C47" s="52" t="s">
        <v>55</v>
      </c>
      <c r="D47" s="6" t="s">
        <v>4195</v>
      </c>
      <c r="I47" s="112"/>
    </row>
    <row r="48" spans="1:9" ht="75">
      <c r="A48" s="6">
        <v>11583481</v>
      </c>
      <c r="B48" s="6">
        <v>4</v>
      </c>
      <c r="C48" s="52" t="s">
        <v>56</v>
      </c>
      <c r="D48" s="6" t="s">
        <v>4332</v>
      </c>
      <c r="I48" s="112"/>
    </row>
    <row r="49" spans="1:9" ht="60">
      <c r="A49" s="6">
        <v>11583481</v>
      </c>
      <c r="B49" s="6">
        <v>5</v>
      </c>
      <c r="C49" s="52" t="s">
        <v>57</v>
      </c>
      <c r="D49" s="6">
        <v>11</v>
      </c>
      <c r="I49" s="112"/>
    </row>
    <row r="50" spans="1:9" ht="30">
      <c r="A50" s="6">
        <v>11583481</v>
      </c>
      <c r="B50" s="6">
        <v>6</v>
      </c>
      <c r="C50" s="52" t="s">
        <v>58</v>
      </c>
      <c r="D50" s="6">
        <v>11</v>
      </c>
      <c r="I50" s="112"/>
    </row>
    <row r="51" spans="1:9" ht="45">
      <c r="A51" s="6">
        <v>11583481</v>
      </c>
      <c r="B51" s="6">
        <v>7</v>
      </c>
      <c r="C51" s="52" t="s">
        <v>59</v>
      </c>
      <c r="D51" s="6" t="s">
        <v>4031</v>
      </c>
      <c r="I51" s="112"/>
    </row>
    <row r="52" spans="1:9" ht="60">
      <c r="A52" s="6">
        <v>11583481</v>
      </c>
      <c r="B52" s="6">
        <v>8</v>
      </c>
      <c r="C52" s="52" t="s">
        <v>60</v>
      </c>
      <c r="D52" s="6" t="s">
        <v>4147</v>
      </c>
      <c r="I52" s="112"/>
    </row>
    <row r="53" spans="1:9" ht="60">
      <c r="A53" s="6">
        <v>11583481</v>
      </c>
      <c r="B53" s="6">
        <v>9</v>
      </c>
      <c r="C53" s="52" t="s">
        <v>61</v>
      </c>
      <c r="D53" s="6" t="s">
        <v>4582</v>
      </c>
      <c r="I53" s="112"/>
    </row>
    <row r="54" spans="1:9" ht="135">
      <c r="A54" s="6">
        <v>11583481</v>
      </c>
      <c r="B54" s="6">
        <v>10</v>
      </c>
      <c r="C54" s="52" t="s">
        <v>62</v>
      </c>
      <c r="D54" s="6" t="s">
        <v>4042</v>
      </c>
      <c r="I54" s="112"/>
    </row>
    <row r="55" spans="1:9" ht="45">
      <c r="A55" s="6">
        <v>11583481</v>
      </c>
      <c r="B55" s="6">
        <v>11</v>
      </c>
      <c r="C55" s="52" t="s">
        <v>63</v>
      </c>
      <c r="D55" s="6" t="s">
        <v>4036</v>
      </c>
      <c r="I55" s="112"/>
    </row>
    <row r="56" spans="1:9" ht="60">
      <c r="A56" s="6">
        <v>11583481</v>
      </c>
      <c r="B56" s="6">
        <v>12</v>
      </c>
      <c r="C56" s="52" t="s">
        <v>64</v>
      </c>
      <c r="D56" s="6" t="s">
        <v>4042</v>
      </c>
      <c r="I56" s="112"/>
    </row>
    <row r="57" spans="1:9" ht="90">
      <c r="A57" s="6">
        <v>11583481</v>
      </c>
      <c r="B57" s="6">
        <v>13</v>
      </c>
      <c r="C57" s="52" t="s">
        <v>65</v>
      </c>
      <c r="D57" s="6" t="s">
        <v>4076</v>
      </c>
      <c r="I57" s="112"/>
    </row>
    <row r="58" spans="1:9" ht="60">
      <c r="A58" s="6">
        <v>11873000</v>
      </c>
      <c r="B58" s="6">
        <v>1</v>
      </c>
      <c r="C58" s="52" t="s">
        <v>66</v>
      </c>
      <c r="D58" s="6" t="s">
        <v>4167</v>
      </c>
      <c r="I58" s="112"/>
    </row>
    <row r="59" spans="1:9" ht="75">
      <c r="A59" s="6">
        <v>11873000</v>
      </c>
      <c r="B59" s="6">
        <v>2</v>
      </c>
      <c r="C59" s="52" t="s">
        <v>67</v>
      </c>
      <c r="D59" s="6" t="s">
        <v>4333</v>
      </c>
      <c r="E59" s="7" t="s">
        <v>68</v>
      </c>
      <c r="F59" s="7" t="s">
        <v>4397</v>
      </c>
      <c r="I59" s="112"/>
    </row>
    <row r="60" spans="1:9" ht="135">
      <c r="A60" s="6">
        <v>11873000</v>
      </c>
      <c r="B60" s="6">
        <v>3</v>
      </c>
      <c r="C60" s="52" t="s">
        <v>69</v>
      </c>
      <c r="D60" s="6" t="s">
        <v>4332</v>
      </c>
      <c r="I60" s="112"/>
    </row>
    <row r="61" spans="1:9" ht="45">
      <c r="A61" s="6">
        <v>11873000</v>
      </c>
      <c r="B61" s="6">
        <v>4</v>
      </c>
      <c r="C61" s="52" t="s">
        <v>70</v>
      </c>
      <c r="D61" s="6" t="s">
        <v>4200</v>
      </c>
      <c r="I61" s="112"/>
    </row>
    <row r="62" spans="1:9" ht="60">
      <c r="A62" s="6">
        <v>11873000</v>
      </c>
      <c r="B62" s="6">
        <v>5</v>
      </c>
      <c r="C62" s="52" t="s">
        <v>71</v>
      </c>
      <c r="D62" s="6" t="s">
        <v>4031</v>
      </c>
      <c r="I62" s="112"/>
    </row>
    <row r="63" spans="1:9" ht="45">
      <c r="A63" s="6">
        <v>11873000</v>
      </c>
      <c r="B63" s="6">
        <v>6</v>
      </c>
      <c r="C63" s="52" t="s">
        <v>72</v>
      </c>
      <c r="D63" s="6" t="s">
        <v>4031</v>
      </c>
      <c r="I63" s="112"/>
    </row>
    <row r="64" spans="1:9" ht="60">
      <c r="A64" s="6">
        <v>11873000</v>
      </c>
      <c r="B64" s="6">
        <v>7</v>
      </c>
      <c r="C64" s="52" t="s">
        <v>73</v>
      </c>
      <c r="D64" s="6" t="s">
        <v>4032</v>
      </c>
      <c r="I64" s="112"/>
    </row>
    <row r="65" spans="1:9" ht="45">
      <c r="A65" s="6">
        <v>11873000</v>
      </c>
      <c r="B65" s="6">
        <v>8</v>
      </c>
      <c r="C65" s="52" t="s">
        <v>74</v>
      </c>
      <c r="D65" s="6" t="s">
        <v>4598</v>
      </c>
      <c r="I65" s="112"/>
    </row>
    <row r="66" spans="1:9" ht="30">
      <c r="A66" s="6">
        <v>11873000</v>
      </c>
      <c r="B66" s="6">
        <v>9</v>
      </c>
      <c r="C66" s="52" t="s">
        <v>75</v>
      </c>
      <c r="D66" s="6" t="s">
        <v>4443</v>
      </c>
      <c r="I66" s="112"/>
    </row>
    <row r="67" spans="1:9" ht="240">
      <c r="A67" s="6">
        <v>11873000</v>
      </c>
      <c r="B67" s="6">
        <v>10</v>
      </c>
      <c r="C67" s="52" t="s">
        <v>76</v>
      </c>
      <c r="D67" s="6" t="s">
        <v>4056</v>
      </c>
      <c r="E67" s="7" t="s">
        <v>77</v>
      </c>
      <c r="F67" s="7" t="s">
        <v>4398</v>
      </c>
      <c r="I67" s="112"/>
    </row>
    <row r="68" spans="1:9" ht="90">
      <c r="A68" s="6">
        <v>11873000</v>
      </c>
      <c r="B68" s="6">
        <v>11</v>
      </c>
      <c r="C68" s="52" t="s">
        <v>78</v>
      </c>
      <c r="D68" s="6" t="s">
        <v>4076</v>
      </c>
      <c r="I68" s="112"/>
    </row>
    <row r="69" spans="1:9" ht="60">
      <c r="A69" s="6">
        <v>11873000</v>
      </c>
      <c r="B69" s="6">
        <v>12</v>
      </c>
      <c r="C69" s="52" t="s">
        <v>79</v>
      </c>
      <c r="D69" s="6" t="s">
        <v>4334</v>
      </c>
      <c r="E69" s="7" t="s">
        <v>80</v>
      </c>
      <c r="F69" s="7" t="s">
        <v>4231</v>
      </c>
      <c r="I69" s="112"/>
    </row>
    <row r="70" spans="1:9" ht="45">
      <c r="A70" s="6">
        <v>11873000</v>
      </c>
      <c r="B70" s="6">
        <v>13</v>
      </c>
      <c r="C70" s="52" t="s">
        <v>81</v>
      </c>
      <c r="D70" s="6" t="s">
        <v>4039</v>
      </c>
      <c r="I70" s="112"/>
    </row>
    <row r="71" spans="1:9" ht="45">
      <c r="A71" s="6">
        <v>11873000</v>
      </c>
      <c r="B71" s="6">
        <v>14</v>
      </c>
      <c r="C71" s="52" t="s">
        <v>82</v>
      </c>
      <c r="D71" s="6" t="s">
        <v>4357</v>
      </c>
      <c r="E71" s="7" t="s">
        <v>83</v>
      </c>
      <c r="F71" s="7" t="s">
        <v>4399</v>
      </c>
      <c r="I71" s="112"/>
    </row>
    <row r="72" spans="1:9" ht="45">
      <c r="A72" s="6">
        <v>12126459</v>
      </c>
      <c r="B72" s="6">
        <v>1</v>
      </c>
      <c r="C72" s="52" t="s">
        <v>84</v>
      </c>
      <c r="D72" s="6" t="s">
        <v>4167</v>
      </c>
      <c r="I72" s="112"/>
    </row>
    <row r="73" spans="1:9" ht="75">
      <c r="A73" s="6">
        <v>12126459</v>
      </c>
      <c r="B73" s="6">
        <v>2</v>
      </c>
      <c r="C73" s="52" t="s">
        <v>85</v>
      </c>
      <c r="D73" s="6" t="s">
        <v>4332</v>
      </c>
      <c r="I73" s="112"/>
    </row>
    <row r="74" spans="1:9" ht="30">
      <c r="A74" s="6">
        <v>12126459</v>
      </c>
      <c r="B74" s="6">
        <v>3</v>
      </c>
      <c r="C74" s="52" t="s">
        <v>86</v>
      </c>
      <c r="D74" s="6" t="s">
        <v>4335</v>
      </c>
      <c r="I74" s="112"/>
    </row>
    <row r="75" spans="1:9" ht="45">
      <c r="A75" s="6">
        <v>12126459</v>
      </c>
      <c r="B75" s="6">
        <v>4</v>
      </c>
      <c r="C75" s="52" t="s">
        <v>87</v>
      </c>
      <c r="D75" s="6" t="s">
        <v>4030</v>
      </c>
      <c r="I75" s="112"/>
    </row>
    <row r="76" spans="1:9" ht="105">
      <c r="A76" s="6">
        <v>12126459</v>
      </c>
      <c r="B76" s="6">
        <v>5</v>
      </c>
      <c r="C76" s="52" t="s">
        <v>89</v>
      </c>
      <c r="D76" s="6" t="s">
        <v>4336</v>
      </c>
      <c r="I76" s="112"/>
    </row>
    <row r="77" spans="1:9" ht="90">
      <c r="A77" s="6">
        <v>12126459</v>
      </c>
      <c r="B77" s="6">
        <v>6</v>
      </c>
      <c r="C77" s="52" t="s">
        <v>90</v>
      </c>
      <c r="D77" s="6">
        <v>11</v>
      </c>
      <c r="I77" s="112"/>
    </row>
    <row r="78" spans="1:9" ht="75">
      <c r="A78" s="6">
        <v>12126459</v>
      </c>
      <c r="B78" s="6">
        <v>7</v>
      </c>
      <c r="C78" s="52" t="s">
        <v>91</v>
      </c>
      <c r="D78" s="6" t="s">
        <v>4032</v>
      </c>
      <c r="I78" s="112"/>
    </row>
    <row r="79" spans="1:9" ht="30">
      <c r="A79" s="6">
        <v>12126459</v>
      </c>
      <c r="B79" s="6">
        <v>8</v>
      </c>
      <c r="C79" s="52" t="s">
        <v>92</v>
      </c>
      <c r="D79" s="6" t="s">
        <v>4030</v>
      </c>
      <c r="I79" s="112"/>
    </row>
    <row r="80" spans="1:9" ht="105">
      <c r="A80" s="6">
        <v>12126459</v>
      </c>
      <c r="B80" s="6">
        <v>9</v>
      </c>
      <c r="C80" s="52" t="s">
        <v>93</v>
      </c>
      <c r="D80" s="6" t="s">
        <v>4582</v>
      </c>
      <c r="I80" s="112"/>
    </row>
    <row r="81" spans="1:9" ht="45">
      <c r="A81" s="6">
        <v>12126459</v>
      </c>
      <c r="B81" s="6">
        <v>10</v>
      </c>
      <c r="C81" s="52" t="s">
        <v>94</v>
      </c>
      <c r="D81" s="6" t="s">
        <v>4254</v>
      </c>
      <c r="I81" s="112"/>
    </row>
    <row r="82" spans="1:9" ht="45">
      <c r="A82" s="6">
        <v>12126459</v>
      </c>
      <c r="B82" s="6">
        <v>11</v>
      </c>
      <c r="C82" s="52" t="s">
        <v>95</v>
      </c>
      <c r="D82" s="6" t="s">
        <v>4190</v>
      </c>
      <c r="I82" s="112"/>
    </row>
    <row r="83" spans="1:9" ht="105">
      <c r="A83" s="6">
        <v>12126459</v>
      </c>
      <c r="B83" s="6">
        <v>12</v>
      </c>
      <c r="C83" s="52" t="s">
        <v>96</v>
      </c>
      <c r="D83" s="6" t="s">
        <v>4056</v>
      </c>
      <c r="I83" s="112"/>
    </row>
    <row r="84" spans="1:9" ht="75">
      <c r="A84" s="6">
        <v>12126459</v>
      </c>
      <c r="B84" s="6">
        <v>13</v>
      </c>
      <c r="C84" s="52" t="s">
        <v>97</v>
      </c>
      <c r="D84" s="6" t="s">
        <v>4201</v>
      </c>
      <c r="E84" s="7" t="s">
        <v>98</v>
      </c>
      <c r="F84" s="7" t="s">
        <v>4400</v>
      </c>
      <c r="I84" s="112"/>
    </row>
    <row r="85" spans="1:9" ht="60">
      <c r="A85" s="6">
        <v>12126459</v>
      </c>
      <c r="B85" s="6">
        <v>14</v>
      </c>
      <c r="C85" s="52" t="s">
        <v>99</v>
      </c>
      <c r="D85" s="6" t="s">
        <v>4042</v>
      </c>
      <c r="I85" s="112"/>
    </row>
    <row r="86" spans="1:9" ht="45">
      <c r="A86" s="6">
        <v>12126459</v>
      </c>
      <c r="B86" s="6">
        <v>15</v>
      </c>
      <c r="C86" s="52" t="s">
        <v>100</v>
      </c>
      <c r="D86" s="6" t="s">
        <v>4097</v>
      </c>
      <c r="I86" s="112"/>
    </row>
    <row r="87" spans="1:9" ht="45">
      <c r="A87" s="6">
        <v>12126459</v>
      </c>
      <c r="B87" s="6">
        <v>16</v>
      </c>
      <c r="C87" s="52" t="s">
        <v>101</v>
      </c>
      <c r="D87" s="6" t="s">
        <v>4088</v>
      </c>
      <c r="I87" s="112"/>
    </row>
    <row r="88" spans="1:9" ht="75">
      <c r="A88" s="6">
        <v>12126459</v>
      </c>
      <c r="B88" s="6">
        <v>17</v>
      </c>
      <c r="C88" s="52" t="s">
        <v>102</v>
      </c>
      <c r="D88" s="6" t="s">
        <v>4179</v>
      </c>
      <c r="I88" s="112"/>
    </row>
    <row r="89" spans="1:9" ht="60">
      <c r="A89" s="6">
        <v>12126459</v>
      </c>
      <c r="B89" s="6">
        <v>18</v>
      </c>
      <c r="C89" s="52" t="s">
        <v>103</v>
      </c>
      <c r="D89" s="6" t="s">
        <v>4337</v>
      </c>
      <c r="I89" s="112"/>
    </row>
    <row r="90" spans="1:9" ht="90">
      <c r="A90" s="6">
        <v>12126459</v>
      </c>
      <c r="B90" s="6">
        <v>19</v>
      </c>
      <c r="C90" s="52" t="s">
        <v>104</v>
      </c>
      <c r="D90" s="6" t="s">
        <v>4338</v>
      </c>
      <c r="E90" s="7" t="s">
        <v>105</v>
      </c>
      <c r="F90" s="7" t="s">
        <v>4401</v>
      </c>
      <c r="I90" s="112"/>
    </row>
    <row r="91" spans="1:9" ht="30">
      <c r="A91" s="6">
        <v>12126459</v>
      </c>
      <c r="B91" s="6">
        <v>20</v>
      </c>
      <c r="C91" s="52" t="s">
        <v>106</v>
      </c>
      <c r="D91" s="6" t="s">
        <v>4039</v>
      </c>
      <c r="I91" s="112"/>
    </row>
    <row r="92" spans="1:9" ht="75">
      <c r="A92" s="53">
        <v>12463731</v>
      </c>
      <c r="B92" s="6">
        <v>1</v>
      </c>
      <c r="C92" s="52" t="s">
        <v>107</v>
      </c>
      <c r="D92" s="6" t="s">
        <v>4097</v>
      </c>
      <c r="I92" s="112"/>
    </row>
    <row r="93" spans="1:9" ht="60">
      <c r="A93" s="53">
        <v>12463731</v>
      </c>
      <c r="B93" s="6">
        <v>2</v>
      </c>
      <c r="C93" s="52" t="s">
        <v>108</v>
      </c>
      <c r="D93" s="6" t="s">
        <v>4195</v>
      </c>
      <c r="I93" s="112"/>
    </row>
    <row r="94" spans="1:9" ht="75">
      <c r="A94" s="53">
        <v>12463731</v>
      </c>
      <c r="B94" s="6">
        <v>3</v>
      </c>
      <c r="C94" s="52" t="s">
        <v>109</v>
      </c>
      <c r="D94" s="6" t="s">
        <v>4394</v>
      </c>
      <c r="I94" s="112"/>
    </row>
    <row r="95" spans="1:9" ht="45">
      <c r="A95" s="53">
        <v>12463731</v>
      </c>
      <c r="B95" s="6">
        <v>4</v>
      </c>
      <c r="C95" s="52" t="s">
        <v>110</v>
      </c>
      <c r="D95" s="6" t="s">
        <v>4030</v>
      </c>
      <c r="I95" s="112"/>
    </row>
    <row r="96" spans="1:9" ht="105">
      <c r="A96" s="53">
        <v>12463731</v>
      </c>
      <c r="B96" s="6">
        <v>5</v>
      </c>
      <c r="C96" s="52" t="s">
        <v>111</v>
      </c>
      <c r="D96" s="6" t="s">
        <v>4032</v>
      </c>
      <c r="I96" s="112"/>
    </row>
    <row r="97" spans="1:9" ht="30">
      <c r="A97" s="53">
        <v>12463731</v>
      </c>
      <c r="B97" s="6">
        <v>6</v>
      </c>
      <c r="C97" s="52" t="s">
        <v>112</v>
      </c>
      <c r="D97" s="6" t="s">
        <v>4335</v>
      </c>
      <c r="I97" s="112"/>
    </row>
    <row r="98" spans="1:9" ht="45">
      <c r="A98" s="53">
        <v>12463731</v>
      </c>
      <c r="B98" s="6">
        <v>7</v>
      </c>
      <c r="C98" s="52" t="s">
        <v>113</v>
      </c>
      <c r="D98" s="6" t="s">
        <v>4582</v>
      </c>
      <c r="I98" s="112"/>
    </row>
    <row r="99" spans="1:9" ht="45">
      <c r="A99" s="53">
        <v>12463731</v>
      </c>
      <c r="B99" s="6">
        <v>8</v>
      </c>
      <c r="C99" s="52" t="s">
        <v>114</v>
      </c>
      <c r="D99" s="6" t="s">
        <v>4613</v>
      </c>
      <c r="I99" s="112"/>
    </row>
    <row r="100" spans="1:9" ht="75">
      <c r="A100" s="53">
        <v>12463731</v>
      </c>
      <c r="B100" s="6">
        <v>9</v>
      </c>
      <c r="C100" s="52" t="s">
        <v>115</v>
      </c>
      <c r="D100" s="6" t="s">
        <v>4179</v>
      </c>
      <c r="I100" s="112"/>
    </row>
    <row r="101" spans="1:9" ht="60">
      <c r="A101" s="53">
        <v>12463731</v>
      </c>
      <c r="B101" s="6">
        <v>10</v>
      </c>
      <c r="C101" s="52" t="s">
        <v>116</v>
      </c>
      <c r="D101" s="6" t="s">
        <v>4150</v>
      </c>
      <c r="I101" s="112"/>
    </row>
    <row r="102" spans="1:9" ht="90">
      <c r="A102" s="53">
        <v>12463731</v>
      </c>
      <c r="B102" s="6">
        <v>11</v>
      </c>
      <c r="C102" s="52" t="s">
        <v>117</v>
      </c>
      <c r="D102" s="6" t="s">
        <v>4391</v>
      </c>
      <c r="I102" s="112"/>
    </row>
    <row r="103" spans="1:9" ht="60">
      <c r="A103" s="6">
        <v>14727216</v>
      </c>
      <c r="B103" s="6">
        <v>1</v>
      </c>
      <c r="C103" s="52" t="s">
        <v>118</v>
      </c>
      <c r="D103" s="6" t="s">
        <v>4167</v>
      </c>
      <c r="I103" s="112"/>
    </row>
    <row r="104" spans="1:9" ht="75">
      <c r="A104" s="6">
        <v>14727216</v>
      </c>
      <c r="B104" s="6">
        <v>2</v>
      </c>
      <c r="C104" s="52" t="s">
        <v>119</v>
      </c>
      <c r="D104" s="6" t="s">
        <v>4187</v>
      </c>
      <c r="I104" s="112"/>
    </row>
    <row r="105" spans="1:9" ht="135">
      <c r="A105" s="6">
        <v>14727216</v>
      </c>
      <c r="B105" s="6">
        <v>3</v>
      </c>
      <c r="C105" s="52" t="s">
        <v>120</v>
      </c>
      <c r="D105" s="6" t="s">
        <v>4390</v>
      </c>
      <c r="I105" s="112"/>
    </row>
    <row r="106" spans="1:9" ht="75">
      <c r="A106" s="6">
        <v>14727216</v>
      </c>
      <c r="B106" s="6">
        <v>4</v>
      </c>
      <c r="C106" s="52" t="s">
        <v>121</v>
      </c>
      <c r="D106" s="6" t="s">
        <v>4602</v>
      </c>
      <c r="I106" s="112"/>
    </row>
    <row r="107" spans="1:9" ht="90">
      <c r="A107" s="6">
        <v>14727216</v>
      </c>
      <c r="B107" s="6">
        <v>5</v>
      </c>
      <c r="C107" s="52" t="s">
        <v>122</v>
      </c>
      <c r="D107" s="6" t="s">
        <v>4056</v>
      </c>
      <c r="I107" s="112"/>
    </row>
    <row r="108" spans="1:9" ht="90">
      <c r="A108" s="6">
        <v>14727216</v>
      </c>
      <c r="B108" s="6">
        <v>6</v>
      </c>
      <c r="C108" s="52" t="s">
        <v>123</v>
      </c>
      <c r="D108" s="6" t="s">
        <v>4167</v>
      </c>
      <c r="I108" s="112"/>
    </row>
    <row r="109" spans="1:9" ht="45">
      <c r="A109" s="6">
        <v>15340127</v>
      </c>
      <c r="B109" s="6">
        <v>1</v>
      </c>
      <c r="C109" s="52" t="s">
        <v>124</v>
      </c>
      <c r="D109" s="6" t="s">
        <v>4097</v>
      </c>
      <c r="I109" s="112"/>
    </row>
    <row r="110" spans="1:9" ht="60">
      <c r="A110" s="6">
        <v>15340127</v>
      </c>
      <c r="B110" s="6">
        <v>2</v>
      </c>
      <c r="C110" s="52" t="s">
        <v>125</v>
      </c>
      <c r="D110" s="6" t="s">
        <v>4166</v>
      </c>
      <c r="I110" s="112"/>
    </row>
    <row r="111" spans="1:9" ht="75">
      <c r="A111" s="6">
        <v>15340127</v>
      </c>
      <c r="B111" s="6">
        <v>3</v>
      </c>
      <c r="C111" s="52" t="s">
        <v>126</v>
      </c>
      <c r="D111" s="6" t="s">
        <v>4394</v>
      </c>
      <c r="I111" s="112"/>
    </row>
    <row r="112" spans="1:9" ht="60">
      <c r="A112" s="6">
        <v>15340127</v>
      </c>
      <c r="B112" s="6">
        <v>4</v>
      </c>
      <c r="C112" s="52" t="s">
        <v>127</v>
      </c>
      <c r="D112" s="6" t="s">
        <v>4030</v>
      </c>
      <c r="I112" s="112"/>
    </row>
    <row r="113" spans="1:9" ht="60">
      <c r="A113" s="6">
        <v>15340127</v>
      </c>
      <c r="B113" s="6">
        <v>5</v>
      </c>
      <c r="C113" s="52" t="s">
        <v>128</v>
      </c>
      <c r="D113" s="6" t="s">
        <v>4032</v>
      </c>
      <c r="I113" s="112"/>
    </row>
    <row r="114" spans="1:9" ht="45">
      <c r="A114" s="6">
        <v>15340127</v>
      </c>
      <c r="B114" s="6">
        <v>6</v>
      </c>
      <c r="C114" s="52" t="s">
        <v>129</v>
      </c>
      <c r="D114" s="6" t="s">
        <v>4335</v>
      </c>
      <c r="I114" s="112"/>
    </row>
    <row r="115" spans="1:9" ht="60">
      <c r="A115" s="6">
        <v>15340127</v>
      </c>
      <c r="B115" s="6">
        <v>7</v>
      </c>
      <c r="C115" s="52" t="s">
        <v>130</v>
      </c>
      <c r="D115" s="6" t="s">
        <v>4032</v>
      </c>
      <c r="I115" s="112"/>
    </row>
    <row r="116" spans="1:9" ht="180">
      <c r="A116" s="6">
        <v>15340127</v>
      </c>
      <c r="B116" s="6">
        <v>8</v>
      </c>
      <c r="C116" s="52" t="s">
        <v>131</v>
      </c>
      <c r="D116" s="6" t="s">
        <v>4042</v>
      </c>
      <c r="I116" s="112"/>
    </row>
    <row r="117" spans="1:9" ht="45">
      <c r="A117" s="6">
        <v>15340127</v>
      </c>
      <c r="B117" s="6">
        <v>9</v>
      </c>
      <c r="C117" s="52" t="s">
        <v>132</v>
      </c>
      <c r="D117" s="6" t="s">
        <v>4179</v>
      </c>
      <c r="I117" s="112"/>
    </row>
    <row r="118" spans="1:9" ht="105">
      <c r="A118" s="6">
        <v>15340127</v>
      </c>
      <c r="B118" s="6">
        <v>10</v>
      </c>
      <c r="C118" s="52" t="s">
        <v>133</v>
      </c>
      <c r="D118" s="6" t="s">
        <v>4197</v>
      </c>
      <c r="I118" s="112"/>
    </row>
    <row r="119" spans="1:9" ht="30">
      <c r="A119" s="6">
        <v>15340127</v>
      </c>
      <c r="B119" s="6">
        <v>11</v>
      </c>
      <c r="C119" s="52" t="s">
        <v>134</v>
      </c>
      <c r="D119" s="6" t="s">
        <v>4585</v>
      </c>
      <c r="I119" s="112"/>
    </row>
    <row r="120" spans="1:9" ht="60">
      <c r="A120" s="6">
        <v>15340127</v>
      </c>
      <c r="B120" s="6">
        <v>12</v>
      </c>
      <c r="C120" s="52" t="s">
        <v>135</v>
      </c>
      <c r="D120" s="6" t="s">
        <v>4097</v>
      </c>
      <c r="I120" s="112"/>
    </row>
    <row r="121" spans="1:9" ht="75">
      <c r="A121" s="6">
        <v>16146435</v>
      </c>
      <c r="B121" s="6">
        <v>1</v>
      </c>
      <c r="C121" s="52" t="s">
        <v>136</v>
      </c>
      <c r="D121" s="6" t="s">
        <v>4167</v>
      </c>
      <c r="I121" s="112"/>
    </row>
    <row r="122" spans="1:9" ht="60">
      <c r="A122" s="6">
        <v>16146435</v>
      </c>
      <c r="B122" s="6">
        <v>2</v>
      </c>
      <c r="C122" s="52" t="s">
        <v>137</v>
      </c>
      <c r="D122" s="6" t="s">
        <v>4339</v>
      </c>
      <c r="I122" s="112"/>
    </row>
    <row r="123" spans="1:9" ht="45">
      <c r="A123" s="6">
        <v>16146435</v>
      </c>
      <c r="B123" s="6">
        <v>3</v>
      </c>
      <c r="C123" s="52" t="s">
        <v>138</v>
      </c>
      <c r="D123" s="6" t="s">
        <v>4175</v>
      </c>
      <c r="I123" s="112"/>
    </row>
    <row r="124" spans="1:9" ht="75">
      <c r="A124" s="6">
        <v>16146435</v>
      </c>
      <c r="B124" s="6">
        <v>4</v>
      </c>
      <c r="C124" s="52" t="s">
        <v>139</v>
      </c>
      <c r="D124" s="6" t="s">
        <v>4340</v>
      </c>
      <c r="I124" s="112"/>
    </row>
    <row r="125" spans="1:9" ht="90">
      <c r="A125" s="6">
        <v>16146435</v>
      </c>
      <c r="B125" s="6">
        <v>5</v>
      </c>
      <c r="C125" s="52" t="s">
        <v>140</v>
      </c>
      <c r="D125" s="6" t="s">
        <v>4032</v>
      </c>
      <c r="I125" s="112"/>
    </row>
    <row r="126" spans="1:9" ht="60">
      <c r="A126" s="6">
        <v>16146435</v>
      </c>
      <c r="B126" s="6">
        <v>6</v>
      </c>
      <c r="C126" s="52" t="s">
        <v>141</v>
      </c>
      <c r="D126" s="6" t="s">
        <v>4357</v>
      </c>
      <c r="I126" s="112"/>
    </row>
    <row r="127" spans="1:9" ht="90">
      <c r="A127" s="6">
        <v>16146435</v>
      </c>
      <c r="B127" s="6">
        <v>7</v>
      </c>
      <c r="C127" s="52" t="s">
        <v>142</v>
      </c>
      <c r="D127" s="6" t="s">
        <v>4167</v>
      </c>
      <c r="I127" s="112"/>
    </row>
    <row r="128" spans="1:9" ht="30">
      <c r="A128" s="6">
        <v>16146435</v>
      </c>
      <c r="B128" s="6">
        <v>8</v>
      </c>
      <c r="C128" s="52" t="s">
        <v>143</v>
      </c>
      <c r="D128" s="6" t="s">
        <v>4585</v>
      </c>
      <c r="I128" s="112"/>
    </row>
    <row r="129" spans="1:9" ht="45">
      <c r="A129" s="6">
        <v>16146435</v>
      </c>
      <c r="B129" s="6">
        <v>9</v>
      </c>
      <c r="C129" s="52" t="s">
        <v>144</v>
      </c>
      <c r="D129" s="6" t="s">
        <v>4325</v>
      </c>
      <c r="E129" s="7" t="s">
        <v>145</v>
      </c>
      <c r="F129" s="7" t="s">
        <v>4109</v>
      </c>
      <c r="I129" s="112"/>
    </row>
    <row r="130" spans="1:9" ht="30">
      <c r="A130" s="6">
        <v>1740542</v>
      </c>
      <c r="B130" s="6">
        <v>1</v>
      </c>
      <c r="C130" s="52" t="s">
        <v>146</v>
      </c>
      <c r="D130" s="6" t="s">
        <v>4378</v>
      </c>
      <c r="I130" s="112"/>
    </row>
    <row r="131" spans="1:9" ht="90">
      <c r="A131" s="6">
        <v>1740542</v>
      </c>
      <c r="B131" s="6">
        <v>2</v>
      </c>
      <c r="C131" s="52" t="s">
        <v>147</v>
      </c>
      <c r="D131" s="6" t="s">
        <v>4288</v>
      </c>
      <c r="I131" s="112"/>
    </row>
    <row r="132" spans="1:9" ht="60">
      <c r="A132" s="6">
        <v>1740542</v>
      </c>
      <c r="B132" s="6">
        <v>3</v>
      </c>
      <c r="C132" s="52" t="s">
        <v>148</v>
      </c>
      <c r="D132" s="6" t="s">
        <v>4032</v>
      </c>
      <c r="I132" s="112"/>
    </row>
    <row r="133" spans="1:9" ht="45">
      <c r="A133" s="6">
        <v>1740542</v>
      </c>
      <c r="B133" s="6">
        <v>4</v>
      </c>
      <c r="C133" s="52" t="s">
        <v>149</v>
      </c>
      <c r="D133" s="6" t="s">
        <v>4582</v>
      </c>
      <c r="I133" s="112"/>
    </row>
    <row r="134" spans="1:9" ht="75">
      <c r="A134" s="6">
        <v>1740542</v>
      </c>
      <c r="B134" s="6">
        <v>5</v>
      </c>
      <c r="C134" s="52" t="s">
        <v>150</v>
      </c>
      <c r="D134" s="6" t="s">
        <v>4097</v>
      </c>
      <c r="I134" s="112"/>
    </row>
    <row r="135" spans="1:9" ht="60">
      <c r="A135" s="6">
        <v>18355422</v>
      </c>
      <c r="B135" s="6">
        <v>1</v>
      </c>
      <c r="C135" s="52" t="s">
        <v>151</v>
      </c>
      <c r="D135" s="6" t="s">
        <v>4167</v>
      </c>
      <c r="I135" s="112"/>
    </row>
    <row r="136" spans="1:9" ht="90">
      <c r="A136" s="6">
        <v>18355422</v>
      </c>
      <c r="B136" s="6">
        <v>2</v>
      </c>
      <c r="C136" s="52" t="s">
        <v>152</v>
      </c>
      <c r="D136" s="6" t="s">
        <v>4043</v>
      </c>
      <c r="I136" s="112"/>
    </row>
    <row r="137" spans="1:9" ht="105">
      <c r="A137" s="6">
        <v>18355422</v>
      </c>
      <c r="B137" s="6">
        <v>3</v>
      </c>
      <c r="C137" s="52" t="s">
        <v>153</v>
      </c>
      <c r="D137" s="6" t="s">
        <v>4288</v>
      </c>
      <c r="I137" s="112"/>
    </row>
    <row r="138" spans="1:9" ht="30">
      <c r="A138" s="6">
        <v>18355422</v>
      </c>
      <c r="B138" s="6">
        <v>4</v>
      </c>
      <c r="C138" s="52" t="s">
        <v>154</v>
      </c>
      <c r="D138" s="6" t="s">
        <v>4335</v>
      </c>
      <c r="I138" s="112"/>
    </row>
    <row r="139" spans="1:9" ht="135">
      <c r="A139" s="6">
        <v>18355422</v>
      </c>
      <c r="B139" s="6">
        <v>5</v>
      </c>
      <c r="C139" s="52" t="s">
        <v>155</v>
      </c>
      <c r="D139" s="12" t="s">
        <v>4032</v>
      </c>
      <c r="I139" s="112"/>
    </row>
    <row r="140" spans="1:9" ht="105">
      <c r="A140" s="6">
        <v>18355422</v>
      </c>
      <c r="B140" s="6">
        <v>6</v>
      </c>
      <c r="C140" s="52" t="s">
        <v>156</v>
      </c>
      <c r="D140" s="6" t="s">
        <v>4167</v>
      </c>
      <c r="I140" s="112"/>
    </row>
    <row r="141" spans="1:9" ht="90">
      <c r="A141" s="6">
        <v>18355422</v>
      </c>
      <c r="B141" s="6">
        <v>7</v>
      </c>
      <c r="C141" s="52" t="s">
        <v>157</v>
      </c>
      <c r="D141" s="6">
        <v>11</v>
      </c>
      <c r="I141" s="112"/>
    </row>
    <row r="142" spans="1:9" ht="75">
      <c r="A142" s="6">
        <v>18355422</v>
      </c>
      <c r="B142" s="6">
        <v>8</v>
      </c>
      <c r="C142" s="52" t="s">
        <v>158</v>
      </c>
      <c r="D142" s="6" t="s">
        <v>4056</v>
      </c>
      <c r="I142" s="112"/>
    </row>
    <row r="143" spans="1:9" ht="60">
      <c r="A143" s="6">
        <v>18355422</v>
      </c>
      <c r="B143" s="6">
        <v>9</v>
      </c>
      <c r="C143" s="52" t="s">
        <v>159</v>
      </c>
      <c r="D143" s="6" t="s">
        <v>4534</v>
      </c>
      <c r="E143" s="5" t="s">
        <v>160</v>
      </c>
      <c r="F143" s="6" t="s">
        <v>4402</v>
      </c>
      <c r="I143" s="112"/>
    </row>
    <row r="144" spans="1:9" ht="60">
      <c r="A144" s="6">
        <v>18355422</v>
      </c>
      <c r="B144" s="6">
        <v>10</v>
      </c>
      <c r="C144" s="52" t="s">
        <v>161</v>
      </c>
      <c r="D144" s="6" t="s">
        <v>4056</v>
      </c>
      <c r="I144" s="112"/>
    </row>
    <row r="145" spans="1:9" ht="30">
      <c r="A145" s="6">
        <v>18355422</v>
      </c>
      <c r="B145" s="6">
        <v>11</v>
      </c>
      <c r="C145" s="52" t="s">
        <v>162</v>
      </c>
      <c r="D145" s="6" t="s">
        <v>4083</v>
      </c>
      <c r="I145" s="112"/>
    </row>
    <row r="146" spans="1:9" ht="45">
      <c r="A146" s="53">
        <v>19440076</v>
      </c>
      <c r="B146" s="6">
        <v>1</v>
      </c>
      <c r="C146" s="52" t="s">
        <v>163</v>
      </c>
      <c r="D146" s="6" t="s">
        <v>4378</v>
      </c>
      <c r="I146" s="112"/>
    </row>
    <row r="147" spans="1:9" ht="45">
      <c r="A147" s="53">
        <v>19440076</v>
      </c>
      <c r="B147" s="6">
        <v>2</v>
      </c>
      <c r="C147" s="52" t="s">
        <v>164</v>
      </c>
      <c r="D147" s="6" t="s">
        <v>4195</v>
      </c>
      <c r="I147" s="112"/>
    </row>
    <row r="148" spans="1:9" ht="90">
      <c r="A148" s="53">
        <v>19440076</v>
      </c>
      <c r="B148" s="6">
        <v>3</v>
      </c>
      <c r="C148" s="52" t="s">
        <v>165</v>
      </c>
      <c r="D148" s="6" t="s">
        <v>4341</v>
      </c>
      <c r="I148" s="112"/>
    </row>
    <row r="149" spans="1:9" ht="75">
      <c r="A149" s="53">
        <v>19440076</v>
      </c>
      <c r="B149" s="6">
        <v>4</v>
      </c>
      <c r="C149" s="52" t="s">
        <v>166</v>
      </c>
      <c r="D149" s="6" t="s">
        <v>4340</v>
      </c>
      <c r="I149" s="112"/>
    </row>
    <row r="150" spans="1:9" ht="120">
      <c r="A150" s="53">
        <v>19440076</v>
      </c>
      <c r="B150" s="6">
        <v>5</v>
      </c>
      <c r="C150" s="52" t="s">
        <v>167</v>
      </c>
      <c r="D150" s="6" t="s">
        <v>4342</v>
      </c>
      <c r="I150" s="112"/>
    </row>
    <row r="151" spans="1:9" ht="90">
      <c r="A151" s="53">
        <v>19440076</v>
      </c>
      <c r="B151" s="6">
        <v>6</v>
      </c>
      <c r="C151" s="52" t="s">
        <v>168</v>
      </c>
      <c r="D151" s="6" t="s">
        <v>4431</v>
      </c>
      <c r="I151" s="112"/>
    </row>
    <row r="152" spans="1:9" ht="60">
      <c r="A152" s="53">
        <v>19440076</v>
      </c>
      <c r="B152" s="6">
        <v>7</v>
      </c>
      <c r="C152" s="52" t="s">
        <v>169</v>
      </c>
      <c r="D152" s="6" t="s">
        <v>4786</v>
      </c>
      <c r="E152" s="7" t="s">
        <v>170</v>
      </c>
      <c r="F152" s="7" t="s">
        <v>4724</v>
      </c>
      <c r="I152" s="112"/>
    </row>
    <row r="153" spans="1:9" ht="105">
      <c r="A153" s="53">
        <v>19440076</v>
      </c>
      <c r="B153" s="6">
        <v>8</v>
      </c>
      <c r="C153" s="52" t="s">
        <v>171</v>
      </c>
      <c r="D153" s="6" t="s">
        <v>4343</v>
      </c>
      <c r="I153" s="112"/>
    </row>
    <row r="154" spans="1:9" ht="30">
      <c r="A154" s="53">
        <v>19440076</v>
      </c>
      <c r="B154" s="6">
        <v>9</v>
      </c>
      <c r="C154" s="52" t="s">
        <v>172</v>
      </c>
      <c r="D154" s="6" t="s">
        <v>4092</v>
      </c>
      <c r="I154" s="112"/>
    </row>
    <row r="155" spans="1:9" ht="60">
      <c r="A155" s="53">
        <v>19440076</v>
      </c>
      <c r="B155" s="6">
        <v>10</v>
      </c>
      <c r="C155" s="52" t="s">
        <v>173</v>
      </c>
      <c r="D155" s="6" t="s">
        <v>4344</v>
      </c>
      <c r="E155" s="7" t="s">
        <v>174</v>
      </c>
      <c r="F155" s="7" t="s">
        <v>4403</v>
      </c>
      <c r="I155" s="112"/>
    </row>
    <row r="156" spans="1:9" ht="75">
      <c r="A156" s="53">
        <v>19440076</v>
      </c>
      <c r="B156" s="6">
        <v>11</v>
      </c>
      <c r="C156" s="52" t="s">
        <v>175</v>
      </c>
      <c r="D156" s="6" t="s">
        <v>4286</v>
      </c>
      <c r="I156" s="112"/>
    </row>
    <row r="157" spans="1:9" ht="75">
      <c r="A157" s="6">
        <v>19813775</v>
      </c>
      <c r="B157" s="6">
        <v>1</v>
      </c>
      <c r="C157" s="52" t="s">
        <v>176</v>
      </c>
      <c r="D157" s="6" t="s">
        <v>4167</v>
      </c>
      <c r="I157" s="112"/>
    </row>
    <row r="158" spans="1:9" ht="60">
      <c r="A158" s="6">
        <v>19813775</v>
      </c>
      <c r="B158" s="6">
        <v>2</v>
      </c>
      <c r="C158" s="52" t="s">
        <v>177</v>
      </c>
      <c r="D158" s="6" t="s">
        <v>4193</v>
      </c>
      <c r="I158" s="112"/>
    </row>
    <row r="159" spans="1:9" ht="90">
      <c r="A159" s="6">
        <v>19813775</v>
      </c>
      <c r="B159" s="6">
        <v>3</v>
      </c>
      <c r="C159" s="52" t="s">
        <v>178</v>
      </c>
      <c r="D159" s="6" t="s">
        <v>4332</v>
      </c>
      <c r="I159" s="112"/>
    </row>
    <row r="160" spans="1:9" ht="30">
      <c r="A160" s="6">
        <v>19813775</v>
      </c>
      <c r="B160" s="6">
        <v>4</v>
      </c>
      <c r="C160" s="52" t="s">
        <v>179</v>
      </c>
      <c r="D160" s="6" t="s">
        <v>4030</v>
      </c>
      <c r="I160" s="112"/>
    </row>
    <row r="161" spans="1:9" ht="90">
      <c r="A161" s="6">
        <v>19813775</v>
      </c>
      <c r="B161" s="6">
        <v>5</v>
      </c>
      <c r="C161" s="52" t="s">
        <v>180</v>
      </c>
      <c r="D161" s="6" t="s">
        <v>4032</v>
      </c>
      <c r="I161" s="112"/>
    </row>
    <row r="162" spans="1:9" ht="60">
      <c r="A162" s="6">
        <v>19813775</v>
      </c>
      <c r="B162" s="6">
        <v>6</v>
      </c>
      <c r="C162" s="52" t="s">
        <v>181</v>
      </c>
      <c r="D162" s="6" t="s">
        <v>4032</v>
      </c>
      <c r="I162" s="112"/>
    </row>
    <row r="163" spans="1:9" ht="75">
      <c r="A163" s="6">
        <v>19813775</v>
      </c>
      <c r="B163" s="6">
        <v>7</v>
      </c>
      <c r="C163" s="52" t="s">
        <v>182</v>
      </c>
      <c r="D163" s="6" t="s">
        <v>4582</v>
      </c>
      <c r="I163" s="112"/>
    </row>
    <row r="164" spans="1:9" ht="165">
      <c r="A164" s="6">
        <v>19813775</v>
      </c>
      <c r="B164" s="6">
        <v>8</v>
      </c>
      <c r="C164" s="52" t="s">
        <v>183</v>
      </c>
      <c r="D164" s="6" t="s">
        <v>4052</v>
      </c>
      <c r="I164" s="112"/>
    </row>
    <row r="165" spans="1:9" ht="30">
      <c r="A165" s="6">
        <v>19813775</v>
      </c>
      <c r="B165" s="6">
        <v>9</v>
      </c>
      <c r="C165" s="52" t="s">
        <v>184</v>
      </c>
      <c r="D165" s="6" t="s">
        <v>4585</v>
      </c>
      <c r="I165" s="112"/>
    </row>
    <row r="166" spans="1:9" ht="60">
      <c r="A166" s="6">
        <v>19813775</v>
      </c>
      <c r="B166" s="6">
        <v>10</v>
      </c>
      <c r="C166" s="52" t="s">
        <v>185</v>
      </c>
      <c r="D166" s="6" t="s">
        <v>4263</v>
      </c>
      <c r="E166" s="7" t="s">
        <v>186</v>
      </c>
      <c r="F166" s="7" t="s">
        <v>4798</v>
      </c>
      <c r="I166" s="112"/>
    </row>
    <row r="167" spans="1:9" ht="45">
      <c r="A167" s="6">
        <v>19813775</v>
      </c>
      <c r="B167" s="6">
        <v>11</v>
      </c>
      <c r="C167" s="52" t="s">
        <v>187</v>
      </c>
      <c r="D167" s="6" t="s">
        <v>4357</v>
      </c>
      <c r="I167" s="112"/>
    </row>
    <row r="168" spans="1:9" ht="75">
      <c r="A168" s="6">
        <v>20030470</v>
      </c>
      <c r="B168" s="6">
        <v>1</v>
      </c>
      <c r="C168" s="52" t="s">
        <v>188</v>
      </c>
      <c r="D168" s="6" t="s">
        <v>4167</v>
      </c>
      <c r="I168" s="112"/>
    </row>
    <row r="169" spans="1:9" ht="75">
      <c r="A169" s="6">
        <v>20030470</v>
      </c>
      <c r="B169" s="6">
        <v>2</v>
      </c>
      <c r="C169" s="52" t="s">
        <v>189</v>
      </c>
      <c r="D169" s="6" t="s">
        <v>4332</v>
      </c>
      <c r="I169" s="112"/>
    </row>
    <row r="170" spans="1:9" ht="30">
      <c r="A170" s="6">
        <v>20030470</v>
      </c>
      <c r="B170" s="6">
        <v>3</v>
      </c>
      <c r="C170" s="52" t="s">
        <v>190</v>
      </c>
      <c r="D170" s="6" t="s">
        <v>4335</v>
      </c>
      <c r="I170" s="112"/>
    </row>
    <row r="171" spans="1:9" ht="30">
      <c r="A171" s="6">
        <v>20030470</v>
      </c>
      <c r="B171" s="6">
        <v>4</v>
      </c>
      <c r="C171" s="52" t="s">
        <v>191</v>
      </c>
      <c r="D171" s="6" t="s">
        <v>4201</v>
      </c>
      <c r="I171" s="112"/>
    </row>
    <row r="172" spans="1:9" ht="45">
      <c r="A172" s="6">
        <v>20030470</v>
      </c>
      <c r="B172" s="6">
        <v>5</v>
      </c>
      <c r="C172" s="52" t="s">
        <v>192</v>
      </c>
      <c r="D172" s="6" t="s">
        <v>4030</v>
      </c>
      <c r="I172" s="112"/>
    </row>
    <row r="173" spans="1:9" ht="45">
      <c r="A173" s="6">
        <v>20030470</v>
      </c>
      <c r="B173" s="6">
        <v>6</v>
      </c>
      <c r="C173" s="52" t="s">
        <v>193</v>
      </c>
      <c r="D173" s="6" t="s">
        <v>4031</v>
      </c>
      <c r="I173" s="112"/>
    </row>
    <row r="174" spans="1:9" ht="105">
      <c r="A174" s="6">
        <v>20030470</v>
      </c>
      <c r="B174" s="6">
        <v>7</v>
      </c>
      <c r="C174" s="52" t="s">
        <v>194</v>
      </c>
      <c r="D174" s="6" t="s">
        <v>4031</v>
      </c>
      <c r="I174" s="112"/>
    </row>
    <row r="175" spans="1:9" ht="30">
      <c r="A175" s="6">
        <v>20030470</v>
      </c>
      <c r="B175" s="6">
        <v>8</v>
      </c>
      <c r="C175" s="52" t="s">
        <v>195</v>
      </c>
      <c r="D175" s="6" t="s">
        <v>4335</v>
      </c>
      <c r="I175" s="112"/>
    </row>
    <row r="176" spans="1:9" ht="240">
      <c r="A176" s="6">
        <v>20030470</v>
      </c>
      <c r="B176" s="6">
        <v>9</v>
      </c>
      <c r="C176" s="52" t="s">
        <v>196</v>
      </c>
      <c r="D176" s="6" t="s">
        <v>4042</v>
      </c>
      <c r="I176" s="112"/>
    </row>
    <row r="177" spans="1:9" ht="75">
      <c r="A177" s="6">
        <v>20030470</v>
      </c>
      <c r="B177" s="6">
        <v>10</v>
      </c>
      <c r="C177" s="52" t="s">
        <v>197</v>
      </c>
      <c r="D177" s="6" t="s">
        <v>4097</v>
      </c>
      <c r="E177" s="7" t="s">
        <v>198</v>
      </c>
      <c r="F177" s="7" t="s">
        <v>4669</v>
      </c>
      <c r="I177" s="112"/>
    </row>
    <row r="178" spans="1:9" ht="165">
      <c r="A178" s="6">
        <v>20030470</v>
      </c>
      <c r="B178" s="6">
        <v>11</v>
      </c>
      <c r="C178" s="52" t="s">
        <v>199</v>
      </c>
      <c r="D178" s="6" t="s">
        <v>4052</v>
      </c>
      <c r="E178" s="7" t="s">
        <v>200</v>
      </c>
      <c r="F178" s="7" t="s">
        <v>4313</v>
      </c>
      <c r="I178" s="112"/>
    </row>
    <row r="179" spans="1:9" ht="135">
      <c r="A179" s="6">
        <v>20030470</v>
      </c>
      <c r="B179" s="6">
        <v>12</v>
      </c>
      <c r="C179" s="52" t="s">
        <v>201</v>
      </c>
      <c r="D179" s="6" t="s">
        <v>4097</v>
      </c>
      <c r="I179" s="112"/>
    </row>
    <row r="180" spans="1:9" ht="60">
      <c r="A180" s="6">
        <v>20040339</v>
      </c>
      <c r="B180" s="6">
        <v>1</v>
      </c>
      <c r="C180" s="52" t="s">
        <v>202</v>
      </c>
      <c r="D180" s="6" t="s">
        <v>4167</v>
      </c>
      <c r="I180" s="112"/>
    </row>
    <row r="181" spans="1:9" ht="60">
      <c r="A181" s="6">
        <v>20040339</v>
      </c>
      <c r="B181" s="6">
        <v>2</v>
      </c>
      <c r="C181" s="52" t="s">
        <v>203</v>
      </c>
      <c r="D181" s="6" t="s">
        <v>4327</v>
      </c>
      <c r="I181" s="112"/>
    </row>
    <row r="182" spans="1:9" ht="135">
      <c r="A182" s="6">
        <v>20040339</v>
      </c>
      <c r="B182" s="6">
        <v>3</v>
      </c>
      <c r="C182" s="52" t="s">
        <v>204</v>
      </c>
      <c r="D182" s="6" t="s">
        <v>4609</v>
      </c>
      <c r="E182" s="7" t="s">
        <v>205</v>
      </c>
      <c r="F182" s="7" t="s">
        <v>4646</v>
      </c>
      <c r="I182" s="112"/>
    </row>
    <row r="183" spans="1:9" ht="30">
      <c r="A183" s="6">
        <v>20040339</v>
      </c>
      <c r="B183" s="6">
        <v>4</v>
      </c>
      <c r="C183" s="52" t="s">
        <v>206</v>
      </c>
      <c r="D183" s="6" t="s">
        <v>4335</v>
      </c>
      <c r="I183" s="112"/>
    </row>
    <row r="184" spans="1:9" ht="45">
      <c r="A184" s="6">
        <v>20040339</v>
      </c>
      <c r="B184" s="6">
        <v>5</v>
      </c>
      <c r="C184" s="52" t="s">
        <v>207</v>
      </c>
      <c r="D184" s="6" t="s">
        <v>4031</v>
      </c>
      <c r="I184" s="112"/>
    </row>
    <row r="185" spans="1:9" ht="135">
      <c r="A185" s="6">
        <v>20040339</v>
      </c>
      <c r="B185" s="6">
        <v>6</v>
      </c>
      <c r="C185" s="52" t="s">
        <v>208</v>
      </c>
      <c r="D185" s="6" t="s">
        <v>4032</v>
      </c>
      <c r="I185" s="112"/>
    </row>
    <row r="186" spans="1:9" ht="45">
      <c r="A186" s="6">
        <v>20040339</v>
      </c>
      <c r="B186" s="6">
        <v>7</v>
      </c>
      <c r="C186" s="52" t="s">
        <v>209</v>
      </c>
      <c r="D186" s="6" t="s">
        <v>4335</v>
      </c>
      <c r="I186" s="112"/>
    </row>
    <row r="187" spans="1:9" ht="30">
      <c r="A187" s="6">
        <v>20040339</v>
      </c>
      <c r="B187" s="6">
        <v>8</v>
      </c>
      <c r="C187" s="52" t="s">
        <v>210</v>
      </c>
      <c r="D187" s="6" t="s">
        <v>4593</v>
      </c>
      <c r="I187" s="112"/>
    </row>
    <row r="188" spans="1:9" ht="120">
      <c r="A188" s="6">
        <v>20040339</v>
      </c>
      <c r="B188" s="6">
        <v>9</v>
      </c>
      <c r="C188" s="52" t="s">
        <v>211</v>
      </c>
      <c r="D188" s="6" t="s">
        <v>4196</v>
      </c>
      <c r="I188" s="112"/>
    </row>
    <row r="189" spans="1:9" ht="30">
      <c r="A189" s="6">
        <v>20040339</v>
      </c>
      <c r="B189" s="6">
        <v>10</v>
      </c>
      <c r="C189" s="52" t="s">
        <v>212</v>
      </c>
      <c r="D189" s="6" t="s">
        <v>4097</v>
      </c>
      <c r="I189" s="112"/>
    </row>
    <row r="190" spans="1:9" ht="90">
      <c r="A190" s="6">
        <v>20040339</v>
      </c>
      <c r="B190" s="6">
        <v>11</v>
      </c>
      <c r="C190" s="52" t="s">
        <v>213</v>
      </c>
      <c r="D190" s="6" t="s">
        <v>4076</v>
      </c>
      <c r="I190" s="112"/>
    </row>
    <row r="191" spans="1:9" ht="30">
      <c r="A191" s="6">
        <v>20040339</v>
      </c>
      <c r="B191" s="6">
        <v>12</v>
      </c>
      <c r="C191" s="52" t="s">
        <v>214</v>
      </c>
      <c r="D191" s="6" t="s">
        <v>4097</v>
      </c>
      <c r="I191" s="112"/>
    </row>
    <row r="192" spans="1:9" ht="30">
      <c r="A192" s="6">
        <v>20040339</v>
      </c>
      <c r="B192" s="6">
        <v>13</v>
      </c>
      <c r="C192" s="52" t="s">
        <v>215</v>
      </c>
      <c r="D192" s="6" t="s">
        <v>4348</v>
      </c>
      <c r="I192" s="112"/>
    </row>
    <row r="193" spans="1:9" ht="60">
      <c r="A193" s="6">
        <v>20040339</v>
      </c>
      <c r="B193" s="6">
        <v>14</v>
      </c>
      <c r="C193" s="52" t="s">
        <v>216</v>
      </c>
      <c r="D193" s="6" t="s">
        <v>4098</v>
      </c>
      <c r="I193" s="112"/>
    </row>
    <row r="194" spans="1:9" ht="45">
      <c r="A194" s="53">
        <v>20377319</v>
      </c>
      <c r="B194" s="6">
        <v>1</v>
      </c>
      <c r="C194" s="52" t="s">
        <v>217</v>
      </c>
      <c r="D194" s="6" t="s">
        <v>4167</v>
      </c>
      <c r="I194" s="112"/>
    </row>
    <row r="195" spans="1:9" ht="45">
      <c r="A195" s="53">
        <v>20377319</v>
      </c>
      <c r="B195" s="6">
        <v>2</v>
      </c>
      <c r="C195" s="52" t="s">
        <v>218</v>
      </c>
      <c r="D195" s="6" t="s">
        <v>4178</v>
      </c>
      <c r="I195" s="112"/>
    </row>
    <row r="196" spans="1:9" ht="90">
      <c r="A196" s="53">
        <v>20377319</v>
      </c>
      <c r="B196" s="6">
        <v>3</v>
      </c>
      <c r="C196" s="52" t="s">
        <v>219</v>
      </c>
      <c r="D196" s="6" t="s">
        <v>4191</v>
      </c>
      <c r="I196" s="112"/>
    </row>
    <row r="197" spans="1:9" ht="45">
      <c r="A197" s="53">
        <v>20377319</v>
      </c>
      <c r="B197" s="6">
        <v>4</v>
      </c>
      <c r="C197" s="52" t="s">
        <v>220</v>
      </c>
      <c r="D197" s="6" t="s">
        <v>4030</v>
      </c>
      <c r="I197" s="112"/>
    </row>
    <row r="198" spans="1:9" ht="45">
      <c r="A198" s="53">
        <v>20377319</v>
      </c>
      <c r="B198" s="6">
        <v>5</v>
      </c>
      <c r="C198" s="52" t="s">
        <v>221</v>
      </c>
      <c r="D198" s="6" t="s">
        <v>4032</v>
      </c>
      <c r="I198" s="112"/>
    </row>
    <row r="199" spans="1:9" ht="60">
      <c r="A199" s="53">
        <v>20377319</v>
      </c>
      <c r="B199" s="6">
        <v>6</v>
      </c>
      <c r="C199" s="52" t="s">
        <v>222</v>
      </c>
      <c r="D199" s="6" t="s">
        <v>4345</v>
      </c>
      <c r="I199" s="112"/>
    </row>
    <row r="200" spans="1:9" ht="150">
      <c r="A200" s="53">
        <v>20377319</v>
      </c>
      <c r="B200" s="6">
        <v>7</v>
      </c>
      <c r="C200" s="52" t="s">
        <v>223</v>
      </c>
      <c r="D200" s="6" t="s">
        <v>4033</v>
      </c>
      <c r="I200" s="112"/>
    </row>
    <row r="201" spans="1:9" ht="45">
      <c r="A201" s="53">
        <v>20377319</v>
      </c>
      <c r="B201" s="6">
        <v>8</v>
      </c>
      <c r="C201" s="52" t="s">
        <v>224</v>
      </c>
      <c r="D201" s="6">
        <v>11</v>
      </c>
      <c r="I201" s="112"/>
    </row>
    <row r="202" spans="1:9" ht="45">
      <c r="A202" s="53">
        <v>20377319</v>
      </c>
      <c r="B202" s="6">
        <v>9</v>
      </c>
      <c r="C202" s="52" t="s">
        <v>225</v>
      </c>
      <c r="D202" s="6" t="s">
        <v>4038</v>
      </c>
      <c r="I202" s="112"/>
    </row>
    <row r="203" spans="1:9" ht="120">
      <c r="A203" s="53">
        <v>20377319</v>
      </c>
      <c r="B203" s="6">
        <v>10</v>
      </c>
      <c r="C203" s="52" t="s">
        <v>226</v>
      </c>
      <c r="D203" s="6" t="s">
        <v>4042</v>
      </c>
      <c r="E203" s="7" t="s">
        <v>227</v>
      </c>
      <c r="F203" s="7" t="s">
        <v>4755</v>
      </c>
      <c r="I203" s="112"/>
    </row>
    <row r="204" spans="1:9" ht="75">
      <c r="A204" s="53">
        <v>20377319</v>
      </c>
      <c r="B204" s="6">
        <v>11</v>
      </c>
      <c r="C204" s="52" t="s">
        <v>228</v>
      </c>
      <c r="D204" s="6" t="s">
        <v>4038</v>
      </c>
      <c r="I204" s="112"/>
    </row>
    <row r="205" spans="1:9" ht="90">
      <c r="A205" s="53">
        <v>20377319</v>
      </c>
      <c r="B205" s="6">
        <v>12</v>
      </c>
      <c r="C205" s="52" t="s">
        <v>229</v>
      </c>
      <c r="D205" s="6" t="s">
        <v>4346</v>
      </c>
      <c r="I205" s="112"/>
    </row>
    <row r="206" spans="1:9" ht="75">
      <c r="A206" s="53">
        <v>20377319</v>
      </c>
      <c r="B206" s="6">
        <v>13</v>
      </c>
      <c r="C206" s="52" t="s">
        <v>230</v>
      </c>
      <c r="D206" s="6" t="s">
        <v>4076</v>
      </c>
      <c r="I206" s="112"/>
    </row>
    <row r="207" spans="1:9" ht="30">
      <c r="A207" s="53">
        <v>20377319</v>
      </c>
      <c r="B207" s="6">
        <v>14</v>
      </c>
      <c r="C207" s="52" t="s">
        <v>231</v>
      </c>
      <c r="D207" s="6" t="s">
        <v>4190</v>
      </c>
      <c r="I207" s="112"/>
    </row>
    <row r="208" spans="1:9" ht="30">
      <c r="A208" s="53">
        <v>20377319</v>
      </c>
      <c r="B208" s="6">
        <v>15</v>
      </c>
      <c r="C208" s="52" t="s">
        <v>232</v>
      </c>
      <c r="D208" s="6" t="s">
        <v>4149</v>
      </c>
      <c r="I208" s="112"/>
    </row>
    <row r="209" spans="1:9" ht="45">
      <c r="A209" s="53">
        <v>20377319</v>
      </c>
      <c r="B209" s="6">
        <v>16</v>
      </c>
      <c r="C209" s="52" t="s">
        <v>233</v>
      </c>
      <c r="D209" s="6" t="s">
        <v>4588</v>
      </c>
      <c r="I209" s="112"/>
    </row>
    <row r="210" spans="1:9" ht="75">
      <c r="A210" s="53">
        <v>20377319</v>
      </c>
      <c r="B210" s="6">
        <v>17</v>
      </c>
      <c r="C210" s="52" t="s">
        <v>234</v>
      </c>
      <c r="D210" s="6" t="s">
        <v>4299</v>
      </c>
      <c r="E210" s="7" t="s">
        <v>235</v>
      </c>
      <c r="F210" s="7" t="s">
        <v>4108</v>
      </c>
      <c r="G210" s="5" t="s">
        <v>236</v>
      </c>
      <c r="H210" s="6" t="s">
        <v>4411</v>
      </c>
      <c r="I210" s="112"/>
    </row>
    <row r="211" spans="1:9">
      <c r="A211" s="53">
        <v>20377319</v>
      </c>
      <c r="B211" s="6">
        <v>18</v>
      </c>
      <c r="C211" s="52" t="s">
        <v>237</v>
      </c>
      <c r="D211" s="6" t="s">
        <v>4426</v>
      </c>
      <c r="I211" s="112"/>
    </row>
    <row r="212" spans="1:9" ht="75">
      <c r="A212" s="6">
        <v>20573085</v>
      </c>
      <c r="B212" s="6">
        <v>1</v>
      </c>
      <c r="C212" s="52" t="s">
        <v>238</v>
      </c>
      <c r="D212" s="6" t="s">
        <v>4167</v>
      </c>
      <c r="I212" s="112"/>
    </row>
    <row r="213" spans="1:9" ht="60">
      <c r="A213" s="6">
        <v>20573085</v>
      </c>
      <c r="B213" s="6">
        <v>2</v>
      </c>
      <c r="C213" s="52" t="s">
        <v>239</v>
      </c>
      <c r="D213" s="6" t="s">
        <v>4187</v>
      </c>
      <c r="I213" s="112"/>
    </row>
    <row r="214" spans="1:9" ht="75">
      <c r="A214" s="6">
        <v>20573085</v>
      </c>
      <c r="B214" s="6">
        <v>3</v>
      </c>
      <c r="C214" s="52" t="s">
        <v>240</v>
      </c>
      <c r="D214" s="6" t="s">
        <v>4347</v>
      </c>
      <c r="I214" s="112"/>
    </row>
    <row r="215" spans="1:9" ht="75">
      <c r="A215" s="6">
        <v>20573085</v>
      </c>
      <c r="B215" s="6">
        <v>4</v>
      </c>
      <c r="C215" s="52" t="s">
        <v>241</v>
      </c>
      <c r="D215" s="6" t="s">
        <v>4081</v>
      </c>
      <c r="I215" s="112"/>
    </row>
    <row r="216" spans="1:9" ht="120">
      <c r="A216" s="6">
        <v>20573085</v>
      </c>
      <c r="B216" s="6">
        <v>5</v>
      </c>
      <c r="C216" s="52" t="s">
        <v>242</v>
      </c>
      <c r="D216" s="6" t="s">
        <v>4332</v>
      </c>
      <c r="I216" s="112"/>
    </row>
    <row r="217" spans="1:9" ht="105">
      <c r="A217" s="6">
        <v>20573085</v>
      </c>
      <c r="B217" s="6">
        <v>6</v>
      </c>
      <c r="C217" s="52" t="s">
        <v>243</v>
      </c>
      <c r="D217" s="6" t="s">
        <v>4032</v>
      </c>
      <c r="I217" s="112"/>
    </row>
    <row r="218" spans="1:9" ht="60">
      <c r="A218" s="6">
        <v>20573085</v>
      </c>
      <c r="B218" s="6">
        <v>7</v>
      </c>
      <c r="C218" s="52" t="s">
        <v>244</v>
      </c>
      <c r="D218" s="6" t="s">
        <v>4052</v>
      </c>
      <c r="I218" s="112"/>
    </row>
    <row r="219" spans="1:9" ht="45">
      <c r="A219" s="6">
        <v>20573085</v>
      </c>
      <c r="B219" s="6">
        <v>8</v>
      </c>
      <c r="C219" s="52" t="s">
        <v>245</v>
      </c>
      <c r="D219" s="6" t="s">
        <v>4052</v>
      </c>
      <c r="E219" s="7" t="s">
        <v>246</v>
      </c>
      <c r="F219" s="7" t="s">
        <v>4732</v>
      </c>
      <c r="I219" s="112"/>
    </row>
    <row r="220" spans="1:9" ht="45">
      <c r="A220" s="6">
        <v>20573085</v>
      </c>
      <c r="B220" s="6">
        <v>9</v>
      </c>
      <c r="C220" s="52" t="s">
        <v>247</v>
      </c>
      <c r="D220" s="6" t="s">
        <v>4097</v>
      </c>
      <c r="I220" s="112"/>
    </row>
    <row r="221" spans="1:9" ht="30">
      <c r="A221" s="6">
        <v>20573085</v>
      </c>
      <c r="B221" s="6">
        <v>10</v>
      </c>
      <c r="C221" s="52" t="s">
        <v>248</v>
      </c>
      <c r="D221" s="6" t="s">
        <v>4348</v>
      </c>
      <c r="I221" s="112"/>
    </row>
    <row r="222" spans="1:9" ht="45">
      <c r="A222" s="6">
        <v>20573085</v>
      </c>
      <c r="B222" s="6">
        <v>11</v>
      </c>
      <c r="C222" s="52" t="s">
        <v>249</v>
      </c>
      <c r="D222" s="6" t="s">
        <v>4357</v>
      </c>
      <c r="I222" s="112"/>
    </row>
    <row r="223" spans="1:9" ht="75">
      <c r="A223" s="53">
        <v>20642555</v>
      </c>
      <c r="B223" s="6">
        <v>1</v>
      </c>
      <c r="C223" s="52" t="s">
        <v>250</v>
      </c>
      <c r="D223" s="6" t="s">
        <v>4092</v>
      </c>
      <c r="I223" s="112"/>
    </row>
    <row r="224" spans="1:9" ht="90">
      <c r="A224" s="53">
        <v>20642555</v>
      </c>
      <c r="B224" s="6">
        <v>2</v>
      </c>
      <c r="C224" s="52" t="s">
        <v>251</v>
      </c>
      <c r="D224" s="6" t="s">
        <v>4349</v>
      </c>
      <c r="I224" s="112"/>
    </row>
    <row r="225" spans="1:9" ht="45">
      <c r="A225" s="53">
        <v>20642555</v>
      </c>
      <c r="B225" s="6">
        <v>3</v>
      </c>
      <c r="C225" s="52" t="s">
        <v>252</v>
      </c>
      <c r="D225" s="6" t="s">
        <v>4787</v>
      </c>
      <c r="I225" s="112"/>
    </row>
    <row r="226" spans="1:9" ht="90">
      <c r="A226" s="53">
        <v>20642555</v>
      </c>
      <c r="B226" s="6">
        <v>4</v>
      </c>
      <c r="C226" s="52" t="s">
        <v>253</v>
      </c>
      <c r="D226" s="6" t="s">
        <v>4350</v>
      </c>
      <c r="I226" s="112"/>
    </row>
    <row r="227" spans="1:9" ht="60">
      <c r="A227" s="53">
        <v>20642555</v>
      </c>
      <c r="B227" s="6">
        <v>5</v>
      </c>
      <c r="C227" s="52" t="s">
        <v>254</v>
      </c>
      <c r="D227" s="6" t="s">
        <v>4788</v>
      </c>
      <c r="I227" s="112"/>
    </row>
    <row r="228" spans="1:9" ht="30">
      <c r="A228" s="53">
        <v>20642555</v>
      </c>
      <c r="B228" s="6">
        <v>6</v>
      </c>
      <c r="C228" s="52" t="s">
        <v>255</v>
      </c>
      <c r="D228" s="6" t="s">
        <v>4351</v>
      </c>
      <c r="I228" s="112"/>
    </row>
    <row r="229" spans="1:9" ht="45">
      <c r="A229" s="53">
        <v>20642555</v>
      </c>
      <c r="B229" s="6">
        <v>7</v>
      </c>
      <c r="C229" s="52" t="s">
        <v>256</v>
      </c>
      <c r="D229" s="6" t="s">
        <v>4070</v>
      </c>
      <c r="I229" s="112"/>
    </row>
    <row r="230" spans="1:9" ht="75">
      <c r="A230" s="53">
        <v>20642555</v>
      </c>
      <c r="B230" s="6">
        <v>8</v>
      </c>
      <c r="C230" s="52" t="s">
        <v>257</v>
      </c>
      <c r="D230" s="6" t="s">
        <v>4179</v>
      </c>
      <c r="I230" s="112"/>
    </row>
    <row r="231" spans="1:9" ht="75">
      <c r="A231" s="53">
        <v>20642555</v>
      </c>
      <c r="B231" s="6">
        <v>9</v>
      </c>
      <c r="C231" s="52" t="s">
        <v>258</v>
      </c>
      <c r="D231" s="6" t="s">
        <v>4534</v>
      </c>
      <c r="I231" s="112"/>
    </row>
    <row r="232" spans="1:9" ht="90">
      <c r="A232" s="53">
        <v>20642555</v>
      </c>
      <c r="B232" s="6">
        <v>10</v>
      </c>
      <c r="C232" s="52" t="s">
        <v>259</v>
      </c>
      <c r="D232" s="6" t="s">
        <v>4352</v>
      </c>
      <c r="I232" s="112"/>
    </row>
    <row r="233" spans="1:9" ht="45">
      <c r="A233" s="53">
        <v>20642555</v>
      </c>
      <c r="B233" s="6">
        <v>11</v>
      </c>
      <c r="C233" s="52" t="s">
        <v>260</v>
      </c>
      <c r="D233" s="6" t="s">
        <v>4030</v>
      </c>
      <c r="I233" s="112"/>
    </row>
    <row r="234" spans="1:9" ht="105">
      <c r="A234" s="53">
        <v>20642555</v>
      </c>
      <c r="B234" s="6">
        <v>12</v>
      </c>
      <c r="C234" s="52" t="s">
        <v>261</v>
      </c>
      <c r="D234" s="6" t="s">
        <v>4031</v>
      </c>
      <c r="I234" s="112"/>
    </row>
    <row r="235" spans="1:9" ht="45">
      <c r="A235" s="53">
        <v>20642555</v>
      </c>
      <c r="B235" s="6">
        <v>13</v>
      </c>
      <c r="C235" s="52" t="s">
        <v>262</v>
      </c>
      <c r="D235" s="6" t="s">
        <v>4034</v>
      </c>
      <c r="I235" s="112"/>
    </row>
    <row r="236" spans="1:9" ht="15" customHeight="1">
      <c r="A236" s="53">
        <v>20642555</v>
      </c>
      <c r="B236" s="6">
        <v>14</v>
      </c>
      <c r="C236" s="52" t="s">
        <v>263</v>
      </c>
      <c r="D236" s="6" t="s">
        <v>4443</v>
      </c>
      <c r="I236" s="112"/>
    </row>
    <row r="237" spans="1:9" ht="30">
      <c r="A237" s="53">
        <v>20642555</v>
      </c>
      <c r="B237" s="6">
        <v>15</v>
      </c>
      <c r="C237" s="52" t="s">
        <v>264</v>
      </c>
      <c r="D237" s="6" t="s">
        <v>4335</v>
      </c>
      <c r="I237" s="112"/>
    </row>
    <row r="238" spans="1:9" ht="90">
      <c r="A238" s="53">
        <v>20642555</v>
      </c>
      <c r="B238" s="6">
        <v>16</v>
      </c>
      <c r="C238" s="52" t="s">
        <v>265</v>
      </c>
      <c r="D238" s="6" t="s">
        <v>4038</v>
      </c>
      <c r="I238" s="112"/>
    </row>
    <row r="239" spans="1:9" ht="60">
      <c r="A239" s="53">
        <v>20642555</v>
      </c>
      <c r="B239" s="6">
        <v>17</v>
      </c>
      <c r="C239" s="52" t="s">
        <v>266</v>
      </c>
      <c r="D239" s="6" t="s">
        <v>4031</v>
      </c>
      <c r="I239" s="112"/>
    </row>
    <row r="240" spans="1:9" ht="60">
      <c r="A240" s="53">
        <v>20642555</v>
      </c>
      <c r="B240" s="6">
        <v>18</v>
      </c>
      <c r="C240" s="52" t="s">
        <v>267</v>
      </c>
      <c r="D240" s="6" t="s">
        <v>4353</v>
      </c>
      <c r="I240" s="112"/>
    </row>
    <row r="241" spans="1:9" ht="60">
      <c r="A241" s="53">
        <v>20642555</v>
      </c>
      <c r="B241" s="6">
        <v>19</v>
      </c>
      <c r="C241" s="52" t="s">
        <v>268</v>
      </c>
      <c r="D241" s="6" t="s">
        <v>4179</v>
      </c>
      <c r="I241" s="112"/>
    </row>
    <row r="242" spans="1:9" ht="60">
      <c r="A242" s="53">
        <v>20642555</v>
      </c>
      <c r="B242" s="6">
        <v>20</v>
      </c>
      <c r="C242" s="52" t="s">
        <v>269</v>
      </c>
      <c r="D242" s="6" t="s">
        <v>4092</v>
      </c>
      <c r="I242" s="112"/>
    </row>
    <row r="243" spans="1:9" ht="60">
      <c r="A243" s="53">
        <v>20642555</v>
      </c>
      <c r="B243" s="6">
        <v>21</v>
      </c>
      <c r="C243" s="52" t="s">
        <v>270</v>
      </c>
      <c r="D243" s="6" t="s">
        <v>4353</v>
      </c>
      <c r="I243" s="112"/>
    </row>
    <row r="244" spans="1:9" ht="75">
      <c r="A244" s="6">
        <v>21508826</v>
      </c>
      <c r="B244" s="6">
        <v>1</v>
      </c>
      <c r="C244" s="52" t="s">
        <v>271</v>
      </c>
      <c r="D244" s="6" t="s">
        <v>4167</v>
      </c>
      <c r="I244" s="112"/>
    </row>
    <row r="245" spans="1:9" ht="30">
      <c r="A245" s="6">
        <v>21508826</v>
      </c>
      <c r="B245" s="6">
        <v>2</v>
      </c>
      <c r="C245" s="52" t="s">
        <v>272</v>
      </c>
      <c r="D245" s="6" t="s">
        <v>4058</v>
      </c>
      <c r="I245" s="112"/>
    </row>
    <row r="246" spans="1:9" ht="45">
      <c r="A246" s="6">
        <v>21508826</v>
      </c>
      <c r="B246" s="6">
        <v>3</v>
      </c>
      <c r="C246" s="52" t="s">
        <v>273</v>
      </c>
      <c r="D246" s="6" t="s">
        <v>4354</v>
      </c>
      <c r="I246" s="112"/>
    </row>
    <row r="247" spans="1:9" ht="60">
      <c r="A247" s="6">
        <v>21508826</v>
      </c>
      <c r="B247" s="6">
        <v>4</v>
      </c>
      <c r="C247" s="52" t="s">
        <v>274</v>
      </c>
      <c r="D247" s="6" t="s">
        <v>4178</v>
      </c>
      <c r="I247" s="112"/>
    </row>
    <row r="248" spans="1:9" ht="75">
      <c r="A248" s="6">
        <v>21508826</v>
      </c>
      <c r="B248" s="6">
        <v>5</v>
      </c>
      <c r="C248" s="52" t="s">
        <v>275</v>
      </c>
      <c r="D248" s="6" t="s">
        <v>4743</v>
      </c>
      <c r="I248" s="112"/>
    </row>
    <row r="249" spans="1:9" ht="75">
      <c r="A249" s="6">
        <v>21508826</v>
      </c>
      <c r="B249" s="6">
        <v>6</v>
      </c>
      <c r="C249" s="52" t="s">
        <v>276</v>
      </c>
      <c r="D249" s="6" t="s">
        <v>4032</v>
      </c>
      <c r="I249" s="112"/>
    </row>
    <row r="250" spans="1:9" ht="60">
      <c r="A250" s="6">
        <v>21508826</v>
      </c>
      <c r="B250" s="6">
        <v>7</v>
      </c>
      <c r="C250" s="52" t="s">
        <v>277</v>
      </c>
      <c r="D250" s="6" t="s">
        <v>4582</v>
      </c>
      <c r="I250" s="112"/>
    </row>
    <row r="251" spans="1:9" ht="135">
      <c r="A251" s="6">
        <v>21508826</v>
      </c>
      <c r="B251" s="6">
        <v>8</v>
      </c>
      <c r="C251" s="52" t="s">
        <v>278</v>
      </c>
      <c r="D251" s="6" t="s">
        <v>4582</v>
      </c>
      <c r="I251" s="112"/>
    </row>
    <row r="252" spans="1:9" ht="60">
      <c r="A252" s="6">
        <v>21508826</v>
      </c>
      <c r="B252" s="6">
        <v>9</v>
      </c>
      <c r="C252" s="52" t="s">
        <v>279</v>
      </c>
      <c r="D252" s="6" t="s">
        <v>4056</v>
      </c>
      <c r="I252" s="112"/>
    </row>
    <row r="253" spans="1:9" ht="75">
      <c r="A253" s="6">
        <v>21508826</v>
      </c>
      <c r="B253" s="6">
        <v>10</v>
      </c>
      <c r="C253" s="52" t="s">
        <v>280</v>
      </c>
      <c r="D253" s="6" t="s">
        <v>4052</v>
      </c>
      <c r="I253" s="112"/>
    </row>
    <row r="254" spans="1:9" ht="90">
      <c r="A254" s="6">
        <v>21508826</v>
      </c>
      <c r="B254" s="6">
        <v>11</v>
      </c>
      <c r="C254" s="52" t="s">
        <v>281</v>
      </c>
      <c r="D254" s="6" t="s">
        <v>4167</v>
      </c>
      <c r="E254" s="7" t="s">
        <v>282</v>
      </c>
      <c r="F254" s="7" t="s">
        <v>4799</v>
      </c>
      <c r="G254" s="5" t="s">
        <v>283</v>
      </c>
      <c r="H254" s="6" t="s">
        <v>4412</v>
      </c>
      <c r="I254" s="112"/>
    </row>
    <row r="255" spans="1:9" ht="75">
      <c r="A255" s="53">
        <v>23328275</v>
      </c>
      <c r="B255" s="6">
        <v>1</v>
      </c>
      <c r="C255" s="52" t="s">
        <v>284</v>
      </c>
      <c r="D255" s="6" t="s">
        <v>4332</v>
      </c>
      <c r="I255" s="112"/>
    </row>
    <row r="256" spans="1:9" ht="75">
      <c r="A256" s="53">
        <v>23328275</v>
      </c>
      <c r="B256" s="6">
        <v>2</v>
      </c>
      <c r="C256" s="52" t="s">
        <v>285</v>
      </c>
      <c r="D256" s="6" t="s">
        <v>4355</v>
      </c>
      <c r="E256" s="7" t="s">
        <v>286</v>
      </c>
      <c r="F256" s="7" t="s">
        <v>4404</v>
      </c>
      <c r="G256" s="5" t="s">
        <v>287</v>
      </c>
      <c r="H256" s="6" t="s">
        <v>4413</v>
      </c>
      <c r="I256" s="112"/>
    </row>
    <row r="257" spans="1:9" ht="60">
      <c r="A257" s="53">
        <v>23328275</v>
      </c>
      <c r="B257" s="6">
        <v>3</v>
      </c>
      <c r="C257" s="52" t="s">
        <v>288</v>
      </c>
      <c r="D257" s="6" t="s">
        <v>4356</v>
      </c>
      <c r="I257" s="112"/>
    </row>
    <row r="258" spans="1:9" ht="75">
      <c r="A258" s="53">
        <v>23328275</v>
      </c>
      <c r="B258" s="6">
        <v>4</v>
      </c>
      <c r="C258" s="52" t="s">
        <v>289</v>
      </c>
      <c r="D258" s="6" t="s">
        <v>4252</v>
      </c>
      <c r="I258" s="112"/>
    </row>
    <row r="259" spans="1:9" ht="60">
      <c r="A259" s="53">
        <v>23328275</v>
      </c>
      <c r="B259" s="6">
        <v>5</v>
      </c>
      <c r="C259" s="52" t="s">
        <v>290</v>
      </c>
      <c r="D259" s="6" t="s">
        <v>4332</v>
      </c>
      <c r="I259" s="112"/>
    </row>
    <row r="260" spans="1:9" ht="45">
      <c r="A260" s="53">
        <v>23328275</v>
      </c>
      <c r="B260" s="6">
        <v>6</v>
      </c>
      <c r="C260" s="52" t="s">
        <v>291</v>
      </c>
      <c r="D260" s="6" t="s">
        <v>4335</v>
      </c>
      <c r="I260" s="112"/>
    </row>
    <row r="261" spans="1:9" ht="120">
      <c r="A261" s="53">
        <v>23328275</v>
      </c>
      <c r="B261" s="6">
        <v>7</v>
      </c>
      <c r="C261" s="52" t="s">
        <v>292</v>
      </c>
      <c r="D261" s="6" t="s">
        <v>4032</v>
      </c>
      <c r="I261" s="112"/>
    </row>
    <row r="262" spans="1:9" ht="60">
      <c r="A262" s="53">
        <v>23328275</v>
      </c>
      <c r="B262" s="6">
        <v>8</v>
      </c>
      <c r="C262" s="52" t="s">
        <v>293</v>
      </c>
      <c r="D262" s="6" t="s">
        <v>4030</v>
      </c>
      <c r="I262" s="112"/>
    </row>
    <row r="263" spans="1:9" ht="105">
      <c r="A263" s="53">
        <v>23328275</v>
      </c>
      <c r="B263" s="6">
        <v>9</v>
      </c>
      <c r="C263" s="52" t="s">
        <v>294</v>
      </c>
      <c r="D263" s="6">
        <v>11</v>
      </c>
      <c r="I263" s="112"/>
    </row>
    <row r="264" spans="1:9" ht="75">
      <c r="A264" s="53">
        <v>23328275</v>
      </c>
      <c r="B264" s="6">
        <v>10</v>
      </c>
      <c r="C264" s="52" t="s">
        <v>295</v>
      </c>
      <c r="D264" s="6" t="s">
        <v>4076</v>
      </c>
      <c r="I264" s="112"/>
    </row>
    <row r="265" spans="1:9" ht="75">
      <c r="A265" s="53">
        <v>23328275</v>
      </c>
      <c r="B265" s="6">
        <v>11</v>
      </c>
      <c r="C265" s="52" t="s">
        <v>296</v>
      </c>
      <c r="D265" s="6" t="s">
        <v>4079</v>
      </c>
      <c r="I265" s="112"/>
    </row>
    <row r="266" spans="1:9" ht="30">
      <c r="A266" s="53">
        <v>23328275</v>
      </c>
      <c r="B266" s="6">
        <v>12</v>
      </c>
      <c r="C266" s="52" t="s">
        <v>297</v>
      </c>
      <c r="D266" s="6">
        <v>11</v>
      </c>
      <c r="I266" s="112"/>
    </row>
    <row r="267" spans="1:9">
      <c r="A267" s="53">
        <v>23328275</v>
      </c>
      <c r="B267" s="6">
        <v>13</v>
      </c>
      <c r="C267" s="52" t="s">
        <v>298</v>
      </c>
      <c r="D267" s="6" t="s">
        <v>4588</v>
      </c>
      <c r="I267" s="112"/>
    </row>
    <row r="268" spans="1:9" ht="30">
      <c r="A268" s="53">
        <v>23328275</v>
      </c>
      <c r="B268" s="6">
        <v>14</v>
      </c>
      <c r="C268" s="52" t="s">
        <v>299</v>
      </c>
      <c r="D268" s="6" t="s">
        <v>4585</v>
      </c>
      <c r="I268" s="112"/>
    </row>
    <row r="269" spans="1:9" ht="45">
      <c r="A269" s="53">
        <v>23328275</v>
      </c>
      <c r="B269" s="6">
        <v>15</v>
      </c>
      <c r="C269" s="52" t="s">
        <v>300</v>
      </c>
      <c r="D269" s="6" t="s">
        <v>4357</v>
      </c>
      <c r="I269" s="112"/>
    </row>
    <row r="270" spans="1:9" ht="45">
      <c r="A270" s="53">
        <v>23328275</v>
      </c>
      <c r="B270" s="6">
        <v>16</v>
      </c>
      <c r="C270" s="52" t="s">
        <v>301</v>
      </c>
      <c r="D270" s="6" t="s">
        <v>4168</v>
      </c>
      <c r="I270" s="112"/>
    </row>
    <row r="271" spans="1:9" ht="75">
      <c r="A271" s="6">
        <v>24099279</v>
      </c>
      <c r="B271" s="6">
        <v>1</v>
      </c>
      <c r="C271" s="52" t="s">
        <v>302</v>
      </c>
      <c r="D271" s="6" t="s">
        <v>4167</v>
      </c>
      <c r="I271" s="112"/>
    </row>
    <row r="272" spans="1:9" ht="135">
      <c r="A272" s="6">
        <v>24099279</v>
      </c>
      <c r="B272" s="6">
        <v>2</v>
      </c>
      <c r="C272" s="52" t="s">
        <v>303</v>
      </c>
      <c r="D272" s="6" t="s">
        <v>4195</v>
      </c>
      <c r="I272" s="112"/>
    </row>
    <row r="273" spans="1:9" ht="60">
      <c r="A273" s="6">
        <v>24099279</v>
      </c>
      <c r="B273" s="6">
        <v>3</v>
      </c>
      <c r="C273" s="52" t="s">
        <v>304</v>
      </c>
      <c r="D273" s="6" t="s">
        <v>4358</v>
      </c>
      <c r="I273" s="112"/>
    </row>
    <row r="274" spans="1:9" ht="90">
      <c r="A274" s="6">
        <v>24099279</v>
      </c>
      <c r="B274" s="6">
        <v>4</v>
      </c>
      <c r="C274" s="52" t="s">
        <v>305</v>
      </c>
      <c r="D274" s="6" t="s">
        <v>4204</v>
      </c>
      <c r="I274" s="112"/>
    </row>
    <row r="275" spans="1:9" ht="90">
      <c r="A275" s="6">
        <v>24099279</v>
      </c>
      <c r="B275" s="6">
        <v>5</v>
      </c>
      <c r="C275" s="52" t="s">
        <v>306</v>
      </c>
      <c r="D275" s="6" t="s">
        <v>4359</v>
      </c>
      <c r="I275" s="112"/>
    </row>
    <row r="276" spans="1:9" ht="45">
      <c r="A276" s="6">
        <v>24099279</v>
      </c>
      <c r="B276" s="6">
        <v>6</v>
      </c>
      <c r="C276" s="52" t="s">
        <v>307</v>
      </c>
      <c r="D276" s="6" t="s">
        <v>4038</v>
      </c>
      <c r="I276" s="112"/>
    </row>
    <row r="277" spans="1:9" ht="120">
      <c r="A277" s="6">
        <v>24099279</v>
      </c>
      <c r="B277" s="6">
        <v>7</v>
      </c>
      <c r="C277" s="52" t="s">
        <v>308</v>
      </c>
      <c r="D277" s="6" t="s">
        <v>4045</v>
      </c>
      <c r="I277" s="112"/>
    </row>
    <row r="278" spans="1:9" ht="60">
      <c r="A278" s="6">
        <v>24099279</v>
      </c>
      <c r="B278" s="6">
        <v>8</v>
      </c>
      <c r="C278" s="52" t="s">
        <v>309</v>
      </c>
      <c r="D278" s="6" t="s">
        <v>4332</v>
      </c>
      <c r="I278" s="112"/>
    </row>
    <row r="279" spans="1:9" ht="150">
      <c r="A279" s="6">
        <v>24099279</v>
      </c>
      <c r="B279" s="6">
        <v>9</v>
      </c>
      <c r="C279" s="52" t="s">
        <v>310</v>
      </c>
      <c r="D279" s="6" t="s">
        <v>4097</v>
      </c>
      <c r="E279" s="7" t="s">
        <v>311</v>
      </c>
      <c r="F279" s="7" t="s">
        <v>4108</v>
      </c>
      <c r="I279" s="112"/>
    </row>
    <row r="280" spans="1:9" ht="105">
      <c r="A280" s="6">
        <v>24099279</v>
      </c>
      <c r="B280" s="6">
        <v>10</v>
      </c>
      <c r="C280" s="52" t="s">
        <v>312</v>
      </c>
      <c r="D280" s="6" t="s">
        <v>4614</v>
      </c>
      <c r="E280" s="7" t="s">
        <v>313</v>
      </c>
      <c r="F280" s="7" t="s">
        <v>4108</v>
      </c>
      <c r="G280" s="7" t="s">
        <v>314</v>
      </c>
      <c r="H280" s="6" t="s">
        <v>4414</v>
      </c>
      <c r="I280" s="112"/>
    </row>
    <row r="281" spans="1:9" ht="90">
      <c r="A281" s="6">
        <v>24099279</v>
      </c>
      <c r="B281" s="6">
        <v>11</v>
      </c>
      <c r="C281" s="52" t="s">
        <v>315</v>
      </c>
      <c r="D281" s="6" t="s">
        <v>4190</v>
      </c>
      <c r="I281" s="112"/>
    </row>
    <row r="282" spans="1:9" ht="60">
      <c r="A282" s="6">
        <v>24099279</v>
      </c>
      <c r="B282" s="6">
        <v>12</v>
      </c>
      <c r="C282" s="52" t="s">
        <v>316</v>
      </c>
      <c r="D282" s="6" t="s">
        <v>4357</v>
      </c>
      <c r="I282" s="112"/>
    </row>
    <row r="283" spans="1:9" ht="75">
      <c r="A283" s="6">
        <v>24099279</v>
      </c>
      <c r="B283" s="6">
        <v>13</v>
      </c>
      <c r="C283" s="52" t="s">
        <v>317</v>
      </c>
      <c r="D283" s="6" t="s">
        <v>4789</v>
      </c>
      <c r="I283" s="112"/>
    </row>
    <row r="284" spans="1:9" ht="45">
      <c r="A284" s="6">
        <v>24102384</v>
      </c>
      <c r="B284" s="6">
        <v>1</v>
      </c>
      <c r="C284" s="52" t="s">
        <v>318</v>
      </c>
      <c r="D284" s="6" t="s">
        <v>4167</v>
      </c>
      <c r="I284" s="112"/>
    </row>
    <row r="285" spans="1:9" ht="75">
      <c r="A285" s="6">
        <v>24102384</v>
      </c>
      <c r="B285" s="6">
        <v>2</v>
      </c>
      <c r="C285" s="52" t="s">
        <v>319</v>
      </c>
      <c r="D285" s="6" t="s">
        <v>4327</v>
      </c>
      <c r="I285" s="112"/>
    </row>
    <row r="286" spans="1:9" ht="45">
      <c r="A286" s="6">
        <v>24102384</v>
      </c>
      <c r="B286" s="6">
        <v>3</v>
      </c>
      <c r="C286" s="52" t="s">
        <v>320</v>
      </c>
      <c r="D286" s="6" t="s">
        <v>4360</v>
      </c>
      <c r="I286" s="112"/>
    </row>
    <row r="287" spans="1:9" ht="45">
      <c r="A287" s="6">
        <v>24102384</v>
      </c>
      <c r="B287" s="6">
        <v>4</v>
      </c>
      <c r="C287" s="52" t="s">
        <v>321</v>
      </c>
      <c r="D287" s="6" t="s">
        <v>4356</v>
      </c>
      <c r="I287" s="112"/>
    </row>
    <row r="288" spans="1:9" ht="60">
      <c r="A288" s="6">
        <v>24102384</v>
      </c>
      <c r="B288" s="6">
        <v>5</v>
      </c>
      <c r="C288" s="52" t="s">
        <v>322</v>
      </c>
      <c r="D288" s="6" t="s">
        <v>4332</v>
      </c>
      <c r="I288" s="112"/>
    </row>
    <row r="289" spans="1:9" ht="45">
      <c r="A289" s="6">
        <v>24102384</v>
      </c>
      <c r="B289" s="6">
        <v>6</v>
      </c>
      <c r="C289" s="52" t="s">
        <v>323</v>
      </c>
      <c r="D289" s="6" t="s">
        <v>4359</v>
      </c>
      <c r="I289" s="112"/>
    </row>
    <row r="290" spans="1:9" ht="45">
      <c r="A290" s="6">
        <v>24102384</v>
      </c>
      <c r="B290" s="6">
        <v>7</v>
      </c>
      <c r="C290" s="52" t="s">
        <v>324</v>
      </c>
      <c r="D290" s="6" t="s">
        <v>4086</v>
      </c>
      <c r="I290" s="112"/>
    </row>
    <row r="291" spans="1:9" ht="60">
      <c r="A291" s="6">
        <v>24102384</v>
      </c>
      <c r="B291" s="6">
        <v>8</v>
      </c>
      <c r="C291" s="52" t="s">
        <v>325</v>
      </c>
      <c r="D291" s="6" t="s">
        <v>4361</v>
      </c>
      <c r="I291" s="112"/>
    </row>
    <row r="292" spans="1:9" ht="105">
      <c r="A292" s="6">
        <v>24102384</v>
      </c>
      <c r="B292" s="6">
        <v>9</v>
      </c>
      <c r="C292" s="52" t="s">
        <v>326</v>
      </c>
      <c r="D292" s="6" t="s">
        <v>4045</v>
      </c>
      <c r="E292" s="7" t="s">
        <v>327</v>
      </c>
      <c r="F292" s="7" t="s">
        <v>4662</v>
      </c>
      <c r="I292" s="112"/>
    </row>
    <row r="293" spans="1:9" ht="165">
      <c r="A293" s="6">
        <v>24102384</v>
      </c>
      <c r="B293" s="6">
        <v>10</v>
      </c>
      <c r="C293" s="52" t="s">
        <v>328</v>
      </c>
      <c r="D293" s="6" t="s">
        <v>4046</v>
      </c>
      <c r="E293" s="7" t="s">
        <v>329</v>
      </c>
      <c r="F293" s="7" t="s">
        <v>4124</v>
      </c>
      <c r="I293" s="112"/>
    </row>
    <row r="294" spans="1:9" ht="30">
      <c r="A294" s="6">
        <v>24102384</v>
      </c>
      <c r="B294" s="6">
        <v>11</v>
      </c>
      <c r="C294" s="52" t="s">
        <v>330</v>
      </c>
      <c r="D294" s="6" t="s">
        <v>4362</v>
      </c>
      <c r="I294" s="112"/>
    </row>
    <row r="295" spans="1:9" ht="15" customHeight="1">
      <c r="A295" s="6">
        <v>24102384</v>
      </c>
      <c r="B295" s="6">
        <v>12</v>
      </c>
      <c r="C295" s="52" t="s">
        <v>331</v>
      </c>
      <c r="D295" s="6" t="s">
        <v>4588</v>
      </c>
      <c r="I295" s="112"/>
    </row>
    <row r="296" spans="1:9" ht="75">
      <c r="A296" s="6">
        <v>24102384</v>
      </c>
      <c r="B296" s="6">
        <v>13</v>
      </c>
      <c r="C296" s="52" t="s">
        <v>333</v>
      </c>
      <c r="D296" s="6" t="s">
        <v>4052</v>
      </c>
      <c r="E296" s="7" t="s">
        <v>334</v>
      </c>
      <c r="F296" s="7" t="s">
        <v>4459</v>
      </c>
      <c r="G296" s="5" t="s">
        <v>332</v>
      </c>
      <c r="H296" s="6" t="s">
        <v>4801</v>
      </c>
      <c r="I296" s="112"/>
    </row>
    <row r="297" spans="1:9" ht="60">
      <c r="A297" s="6">
        <v>24102384</v>
      </c>
      <c r="B297" s="6">
        <v>14</v>
      </c>
      <c r="C297" s="52" t="s">
        <v>335</v>
      </c>
      <c r="D297" s="6" t="s">
        <v>4294</v>
      </c>
      <c r="E297" s="7" t="s">
        <v>336</v>
      </c>
      <c r="F297" s="7" t="s">
        <v>4405</v>
      </c>
      <c r="I297" s="112"/>
    </row>
    <row r="298" spans="1:9" ht="60">
      <c r="A298" s="53">
        <v>24610312</v>
      </c>
      <c r="B298" s="6">
        <v>1</v>
      </c>
      <c r="C298" s="52" t="s">
        <v>337</v>
      </c>
      <c r="D298" s="6" t="s">
        <v>4092</v>
      </c>
      <c r="I298" s="112"/>
    </row>
    <row r="299" spans="1:9" ht="75">
      <c r="A299" s="53">
        <v>24610312</v>
      </c>
      <c r="B299" s="6">
        <v>2</v>
      </c>
      <c r="C299" s="52" t="s">
        <v>338</v>
      </c>
      <c r="D299" s="6" t="s">
        <v>4363</v>
      </c>
      <c r="I299" s="112"/>
    </row>
    <row r="300" spans="1:9" ht="45">
      <c r="A300" s="53">
        <v>24610312</v>
      </c>
      <c r="B300" s="6">
        <v>3</v>
      </c>
      <c r="C300" s="52" t="s">
        <v>339</v>
      </c>
      <c r="D300" s="6" t="s">
        <v>4364</v>
      </c>
      <c r="E300" s="7" t="s">
        <v>340</v>
      </c>
      <c r="F300" s="7" t="s">
        <v>4406</v>
      </c>
      <c r="I300" s="112"/>
    </row>
    <row r="301" spans="1:9" ht="60">
      <c r="A301" s="53">
        <v>24610312</v>
      </c>
      <c r="B301" s="6">
        <v>4</v>
      </c>
      <c r="C301" s="52" t="s">
        <v>341</v>
      </c>
      <c r="D301" s="6" t="s">
        <v>4365</v>
      </c>
      <c r="I301" s="112"/>
    </row>
    <row r="302" spans="1:9" ht="60">
      <c r="A302" s="53">
        <v>24610312</v>
      </c>
      <c r="B302" s="6">
        <v>5</v>
      </c>
      <c r="C302" s="52" t="s">
        <v>342</v>
      </c>
      <c r="D302" s="6" t="s">
        <v>4366</v>
      </c>
      <c r="I302" s="112"/>
    </row>
    <row r="303" spans="1:9" ht="165">
      <c r="A303" s="53">
        <v>24610312</v>
      </c>
      <c r="B303" s="6">
        <v>6</v>
      </c>
      <c r="C303" s="52" t="s">
        <v>343</v>
      </c>
      <c r="D303" s="6" t="s">
        <v>4034</v>
      </c>
      <c r="I303" s="112"/>
    </row>
    <row r="304" spans="1:9" ht="30">
      <c r="A304" s="53">
        <v>24610312</v>
      </c>
      <c r="B304" s="6">
        <v>7</v>
      </c>
      <c r="C304" s="52" t="s">
        <v>344</v>
      </c>
      <c r="D304" s="6" t="s">
        <v>4335</v>
      </c>
      <c r="I304" s="112"/>
    </row>
    <row r="305" spans="1:9" ht="45">
      <c r="A305" s="53">
        <v>24610312</v>
      </c>
      <c r="B305" s="6">
        <v>8</v>
      </c>
      <c r="C305" s="52" t="s">
        <v>345</v>
      </c>
      <c r="D305" s="6" t="s">
        <v>4174</v>
      </c>
      <c r="E305" s="7" t="s">
        <v>346</v>
      </c>
      <c r="F305" s="7" t="s">
        <v>4722</v>
      </c>
      <c r="I305" s="112"/>
    </row>
    <row r="306" spans="1:9" ht="75">
      <c r="A306" s="53">
        <v>24610312</v>
      </c>
      <c r="B306" s="6">
        <v>9</v>
      </c>
      <c r="C306" s="52" t="s">
        <v>347</v>
      </c>
      <c r="D306" s="6" t="s">
        <v>4038</v>
      </c>
      <c r="I306" s="112"/>
    </row>
    <row r="307" spans="1:9" ht="90">
      <c r="A307" s="53">
        <v>24610312</v>
      </c>
      <c r="B307" s="6">
        <v>10</v>
      </c>
      <c r="C307" s="52" t="s">
        <v>348</v>
      </c>
      <c r="D307" s="6" t="s">
        <v>4042</v>
      </c>
      <c r="I307" s="112"/>
    </row>
    <row r="308" spans="1:9" ht="60">
      <c r="A308" s="53">
        <v>24610312</v>
      </c>
      <c r="B308" s="6">
        <v>11</v>
      </c>
      <c r="C308" s="52" t="s">
        <v>349</v>
      </c>
      <c r="D308" s="6" t="s">
        <v>4180</v>
      </c>
      <c r="E308" s="7" t="s">
        <v>350</v>
      </c>
      <c r="F308" s="7" t="s">
        <v>4407</v>
      </c>
      <c r="I308" s="112"/>
    </row>
    <row r="309" spans="1:9" ht="75">
      <c r="A309" s="53">
        <v>24748562</v>
      </c>
      <c r="B309" s="6">
        <v>1</v>
      </c>
      <c r="C309" s="52" t="s">
        <v>351</v>
      </c>
      <c r="D309" s="6" t="s">
        <v>4790</v>
      </c>
      <c r="I309" s="112"/>
    </row>
    <row r="310" spans="1:9" ht="90">
      <c r="A310" s="53">
        <v>24748562</v>
      </c>
      <c r="B310" s="6">
        <v>2</v>
      </c>
      <c r="C310" s="52" t="s">
        <v>352</v>
      </c>
      <c r="D310" s="6" t="s">
        <v>4356</v>
      </c>
      <c r="I310" s="112"/>
    </row>
    <row r="311" spans="1:9" ht="150">
      <c r="A311" s="53">
        <v>24748562</v>
      </c>
      <c r="B311" s="6">
        <v>3</v>
      </c>
      <c r="C311" s="52" t="s">
        <v>353</v>
      </c>
      <c r="D311" s="6" t="s">
        <v>4367</v>
      </c>
      <c r="I311" s="112"/>
    </row>
    <row r="312" spans="1:9" ht="90">
      <c r="A312" s="53">
        <v>24748562</v>
      </c>
      <c r="B312" s="6">
        <v>4</v>
      </c>
      <c r="C312" s="52" t="s">
        <v>354</v>
      </c>
      <c r="D312" s="6" t="s">
        <v>4395</v>
      </c>
      <c r="F312" s="6"/>
      <c r="I312" s="112"/>
    </row>
    <row r="313" spans="1:9" ht="90">
      <c r="A313" s="53">
        <v>24748562</v>
      </c>
      <c r="B313" s="6">
        <v>5</v>
      </c>
      <c r="C313" s="52" t="s">
        <v>355</v>
      </c>
      <c r="D313" s="6" t="s">
        <v>4368</v>
      </c>
      <c r="I313" s="112"/>
    </row>
    <row r="314" spans="1:9" ht="60">
      <c r="A314" s="53">
        <v>24748562</v>
      </c>
      <c r="B314" s="6">
        <v>6</v>
      </c>
      <c r="C314" s="52" t="s">
        <v>356</v>
      </c>
      <c r="D314" s="6" t="s">
        <v>4273</v>
      </c>
      <c r="E314" s="7" t="s">
        <v>357</v>
      </c>
      <c r="F314" s="7" t="s">
        <v>4520</v>
      </c>
      <c r="I314" s="112"/>
    </row>
    <row r="315" spans="1:9" ht="75">
      <c r="A315" s="53">
        <v>24748562</v>
      </c>
      <c r="B315" s="6">
        <v>7</v>
      </c>
      <c r="C315" s="52" t="s">
        <v>358</v>
      </c>
      <c r="D315" s="6" t="s">
        <v>4273</v>
      </c>
      <c r="I315" s="112"/>
    </row>
    <row r="316" spans="1:9" ht="45">
      <c r="A316" s="53">
        <v>24748562</v>
      </c>
      <c r="B316" s="6">
        <v>8</v>
      </c>
      <c r="C316" s="52" t="s">
        <v>359</v>
      </c>
      <c r="D316" s="6" t="s">
        <v>4369</v>
      </c>
      <c r="I316" s="112"/>
    </row>
    <row r="317" spans="1:9" ht="90">
      <c r="A317" s="53">
        <v>24748562</v>
      </c>
      <c r="B317" s="6">
        <v>9</v>
      </c>
      <c r="C317" s="52" t="s">
        <v>360</v>
      </c>
      <c r="D317" s="6" t="s">
        <v>4335</v>
      </c>
      <c r="I317" s="112"/>
    </row>
    <row r="318" spans="1:9" ht="60">
      <c r="A318" s="53">
        <v>24748562</v>
      </c>
      <c r="B318" s="6">
        <v>10</v>
      </c>
      <c r="C318" s="52" t="s">
        <v>361</v>
      </c>
      <c r="D318" s="6" t="s">
        <v>4791</v>
      </c>
      <c r="E318" s="7" t="s">
        <v>362</v>
      </c>
      <c r="F318" s="7" t="s">
        <v>4800</v>
      </c>
      <c r="I318" s="112"/>
    </row>
    <row r="319" spans="1:9" ht="60">
      <c r="A319" s="53">
        <v>24748562</v>
      </c>
      <c r="B319" s="6">
        <v>11</v>
      </c>
      <c r="C319" s="52" t="s">
        <v>363</v>
      </c>
      <c r="D319" s="6" t="s">
        <v>4370</v>
      </c>
      <c r="I319" s="112"/>
    </row>
    <row r="320" spans="1:9" ht="45">
      <c r="A320" s="53">
        <v>2718223</v>
      </c>
      <c r="B320" s="6">
        <v>1</v>
      </c>
      <c r="C320" s="52" t="s">
        <v>364</v>
      </c>
      <c r="D320" s="6" t="s">
        <v>4378</v>
      </c>
      <c r="I320" s="112"/>
    </row>
    <row r="321" spans="1:9" ht="75">
      <c r="A321" s="53">
        <v>2718223</v>
      </c>
      <c r="B321" s="6">
        <v>2</v>
      </c>
      <c r="C321" s="52" t="s">
        <v>365</v>
      </c>
      <c r="D321" s="6" t="s">
        <v>4392</v>
      </c>
      <c r="I321" s="112"/>
    </row>
    <row r="322" spans="1:9" ht="105">
      <c r="A322" s="53">
        <v>2718223</v>
      </c>
      <c r="B322" s="6">
        <v>3</v>
      </c>
      <c r="C322" s="52" t="s">
        <v>366</v>
      </c>
      <c r="D322" s="6" t="s">
        <v>4792</v>
      </c>
      <c r="I322" s="112"/>
    </row>
    <row r="323" spans="1:9" ht="60">
      <c r="A323" s="53">
        <v>2718223</v>
      </c>
      <c r="B323" s="6">
        <v>4</v>
      </c>
      <c r="C323" s="52" t="s">
        <v>367</v>
      </c>
      <c r="D323" s="6" t="s">
        <v>4431</v>
      </c>
      <c r="I323" s="112"/>
    </row>
    <row r="324" spans="1:9" ht="60">
      <c r="A324" s="53">
        <v>2718223</v>
      </c>
      <c r="B324" s="6">
        <v>5</v>
      </c>
      <c r="C324" s="52" t="s">
        <v>368</v>
      </c>
      <c r="D324" s="6" t="s">
        <v>4642</v>
      </c>
      <c r="I324" s="112"/>
    </row>
    <row r="325" spans="1:9" ht="150">
      <c r="A325" s="53">
        <v>2718223</v>
      </c>
      <c r="B325" s="6">
        <v>6</v>
      </c>
      <c r="C325" s="52" t="s">
        <v>369</v>
      </c>
      <c r="D325" s="6" t="s">
        <v>4076</v>
      </c>
      <c r="E325" s="7" t="s">
        <v>370</v>
      </c>
      <c r="F325" s="7" t="s">
        <v>4218</v>
      </c>
      <c r="I325" s="112"/>
    </row>
    <row r="326" spans="1:9" ht="135">
      <c r="A326" s="53">
        <v>2718223</v>
      </c>
      <c r="B326" s="6">
        <v>7</v>
      </c>
      <c r="C326" s="52" t="s">
        <v>371</v>
      </c>
      <c r="D326" s="6" t="s">
        <v>4348</v>
      </c>
      <c r="E326" s="7" t="s">
        <v>372</v>
      </c>
      <c r="F326" s="7" t="s">
        <v>4408</v>
      </c>
      <c r="I326" s="112"/>
    </row>
    <row r="327" spans="1:9" ht="60">
      <c r="A327" s="53">
        <v>2718223</v>
      </c>
      <c r="B327" s="6">
        <v>8</v>
      </c>
      <c r="C327" s="52" t="s">
        <v>373</v>
      </c>
      <c r="D327" s="6" t="s">
        <v>4371</v>
      </c>
      <c r="E327" s="7" t="s">
        <v>374</v>
      </c>
      <c r="F327" s="7" t="s">
        <v>4647</v>
      </c>
      <c r="I327" s="112"/>
    </row>
    <row r="328" spans="1:9" ht="75">
      <c r="A328" s="53">
        <v>2718223</v>
      </c>
      <c r="B328" s="6">
        <v>9</v>
      </c>
      <c r="C328" s="52" t="s">
        <v>375</v>
      </c>
      <c r="D328" s="6" t="s">
        <v>4793</v>
      </c>
      <c r="I328" s="112"/>
    </row>
    <row r="329" spans="1:9" ht="45">
      <c r="A329" s="53">
        <v>2718223</v>
      </c>
      <c r="B329" s="6">
        <v>10</v>
      </c>
      <c r="C329" s="52" t="s">
        <v>376</v>
      </c>
      <c r="D329" s="6" t="s">
        <v>4612</v>
      </c>
      <c r="I329" s="112"/>
    </row>
    <row r="330" spans="1:9" ht="45">
      <c r="A330" s="6">
        <v>2875643</v>
      </c>
      <c r="B330" s="6">
        <v>1</v>
      </c>
      <c r="C330" s="52" t="s">
        <v>377</v>
      </c>
      <c r="D330" s="6" t="s">
        <v>4190</v>
      </c>
      <c r="I330" s="112"/>
    </row>
    <row r="331" spans="1:9" ht="75">
      <c r="A331" s="6">
        <v>2875643</v>
      </c>
      <c r="B331" s="6">
        <v>2</v>
      </c>
      <c r="C331" s="52" t="s">
        <v>378</v>
      </c>
      <c r="D331" s="6" t="s">
        <v>4332</v>
      </c>
      <c r="I331" s="112"/>
    </row>
    <row r="332" spans="1:9" ht="120">
      <c r="A332" s="6">
        <v>2875643</v>
      </c>
      <c r="B332" s="6">
        <v>3</v>
      </c>
      <c r="C332" s="52" t="s">
        <v>379</v>
      </c>
      <c r="D332" s="6" t="s">
        <v>4299</v>
      </c>
      <c r="I332" s="112"/>
    </row>
    <row r="333" spans="1:9" ht="45">
      <c r="A333" s="6">
        <v>2875643</v>
      </c>
      <c r="B333" s="6">
        <v>4</v>
      </c>
      <c r="C333" s="52" t="s">
        <v>380</v>
      </c>
      <c r="D333" s="6" t="s">
        <v>4149</v>
      </c>
      <c r="I333" s="112"/>
    </row>
    <row r="334" spans="1:9" ht="45">
      <c r="A334" s="6">
        <v>2875643</v>
      </c>
      <c r="B334" s="6">
        <v>5</v>
      </c>
      <c r="C334" s="52" t="s">
        <v>381</v>
      </c>
      <c r="D334" s="6" t="s">
        <v>4534</v>
      </c>
      <c r="I334" s="112"/>
    </row>
    <row r="335" spans="1:9" ht="120">
      <c r="A335" s="6">
        <v>2875643</v>
      </c>
      <c r="B335" s="6">
        <v>6</v>
      </c>
      <c r="C335" s="52" t="s">
        <v>382</v>
      </c>
      <c r="D335" s="6" t="s">
        <v>4052</v>
      </c>
      <c r="I335" s="112"/>
    </row>
    <row r="336" spans="1:9" ht="60">
      <c r="A336" s="6">
        <v>2875643</v>
      </c>
      <c r="B336" s="6">
        <v>7</v>
      </c>
      <c r="C336" s="52" t="s">
        <v>383</v>
      </c>
      <c r="D336" s="6" t="s">
        <v>4372</v>
      </c>
      <c r="I336" s="112"/>
    </row>
    <row r="337" spans="1:9" ht="135">
      <c r="A337" s="6">
        <v>2875643</v>
      </c>
      <c r="B337" s="6">
        <v>8</v>
      </c>
      <c r="C337" s="52" t="s">
        <v>384</v>
      </c>
      <c r="D337" s="6" t="s">
        <v>4373</v>
      </c>
      <c r="I337" s="112"/>
    </row>
    <row r="338" spans="1:9" ht="60">
      <c r="A338" s="6">
        <v>2875643</v>
      </c>
      <c r="B338" s="6">
        <v>9</v>
      </c>
      <c r="C338" s="52" t="s">
        <v>385</v>
      </c>
      <c r="D338" s="6" t="s">
        <v>4370</v>
      </c>
      <c r="I338" s="112"/>
    </row>
    <row r="339" spans="1:9" ht="60">
      <c r="A339" s="6">
        <v>2875643</v>
      </c>
      <c r="B339" s="6">
        <v>10</v>
      </c>
      <c r="C339" s="52" t="s">
        <v>386</v>
      </c>
      <c r="D339" s="6" t="s">
        <v>4393</v>
      </c>
      <c r="I339" s="112"/>
    </row>
    <row r="340" spans="1:9" ht="75">
      <c r="A340" s="6">
        <v>2875643</v>
      </c>
      <c r="B340" s="6">
        <v>11</v>
      </c>
      <c r="C340" s="52" t="s">
        <v>387</v>
      </c>
      <c r="D340" s="6" t="s">
        <v>4092</v>
      </c>
      <c r="E340" s="7" t="s">
        <v>388</v>
      </c>
      <c r="F340" s="6" t="s">
        <v>4108</v>
      </c>
      <c r="I340" s="112"/>
    </row>
    <row r="341" spans="1:9" ht="75">
      <c r="A341" s="6">
        <v>2875643</v>
      </c>
      <c r="B341" s="6">
        <v>12</v>
      </c>
      <c r="C341" s="52" t="s">
        <v>389</v>
      </c>
      <c r="D341" s="6" t="s">
        <v>4374</v>
      </c>
      <c r="I341" s="112"/>
    </row>
    <row r="342" spans="1:9" ht="45">
      <c r="A342" s="6">
        <v>2875643</v>
      </c>
      <c r="B342" s="6">
        <v>13</v>
      </c>
      <c r="C342" s="52" t="s">
        <v>390</v>
      </c>
      <c r="D342" s="6" t="s">
        <v>4375</v>
      </c>
      <c r="I342" s="112"/>
    </row>
    <row r="343" spans="1:9" ht="60">
      <c r="A343" s="6">
        <v>2875643</v>
      </c>
      <c r="B343" s="6">
        <v>14</v>
      </c>
      <c r="C343" s="52" t="s">
        <v>391</v>
      </c>
      <c r="D343" s="6" t="s">
        <v>4359</v>
      </c>
      <c r="I343" s="112"/>
    </row>
    <row r="344" spans="1:9" ht="60">
      <c r="A344" s="6">
        <v>2875643</v>
      </c>
      <c r="B344" s="6">
        <v>15</v>
      </c>
      <c r="C344" s="52" t="s">
        <v>392</v>
      </c>
      <c r="D344" s="6" t="s">
        <v>4376</v>
      </c>
      <c r="E344" s="7" t="s">
        <v>393</v>
      </c>
      <c r="F344" s="6" t="s">
        <v>4110</v>
      </c>
      <c r="I344" s="112"/>
    </row>
    <row r="345" spans="1:9" ht="75">
      <c r="A345" s="6">
        <v>2875643</v>
      </c>
      <c r="B345" s="6">
        <v>16</v>
      </c>
      <c r="C345" s="52" t="s">
        <v>394</v>
      </c>
      <c r="D345" s="6" t="s">
        <v>4628</v>
      </c>
      <c r="E345" s="7" t="s">
        <v>395</v>
      </c>
      <c r="F345" s="6" t="s">
        <v>4305</v>
      </c>
      <c r="I345" s="112"/>
    </row>
    <row r="346" spans="1:9" ht="30">
      <c r="A346" s="6">
        <v>3323258</v>
      </c>
      <c r="B346" s="6">
        <v>1</v>
      </c>
      <c r="C346" s="52" t="s">
        <v>396</v>
      </c>
      <c r="D346" s="6" t="s">
        <v>4167</v>
      </c>
      <c r="I346" s="112"/>
    </row>
    <row r="347" spans="1:9" ht="90">
      <c r="A347" s="6">
        <v>3323258</v>
      </c>
      <c r="B347" s="6">
        <v>2</v>
      </c>
      <c r="C347" s="52" t="s">
        <v>397</v>
      </c>
      <c r="D347" s="6" t="s">
        <v>4332</v>
      </c>
      <c r="I347" s="112"/>
    </row>
    <row r="348" spans="1:9" ht="120">
      <c r="A348" s="6">
        <v>3323258</v>
      </c>
      <c r="B348" s="6">
        <v>3</v>
      </c>
      <c r="C348" s="52" t="s">
        <v>398</v>
      </c>
      <c r="D348" s="6" t="s">
        <v>4032</v>
      </c>
      <c r="I348" s="112"/>
    </row>
    <row r="349" spans="1:9" ht="45">
      <c r="A349" s="6">
        <v>3323258</v>
      </c>
      <c r="B349" s="6">
        <v>4</v>
      </c>
      <c r="C349" s="52" t="s">
        <v>399</v>
      </c>
      <c r="D349" s="6" t="s">
        <v>4031</v>
      </c>
      <c r="I349" s="112"/>
    </row>
    <row r="350" spans="1:9" ht="75">
      <c r="A350" s="6">
        <v>3323258</v>
      </c>
      <c r="B350" s="6">
        <v>5</v>
      </c>
      <c r="C350" s="52" t="s">
        <v>400</v>
      </c>
      <c r="D350" s="6" t="s">
        <v>4598</v>
      </c>
      <c r="I350" s="112"/>
    </row>
    <row r="351" spans="1:9" ht="90">
      <c r="A351" s="6">
        <v>3323258</v>
      </c>
      <c r="B351" s="6">
        <v>6</v>
      </c>
      <c r="C351" s="52" t="s">
        <v>401</v>
      </c>
      <c r="D351" s="6" t="s">
        <v>4034</v>
      </c>
      <c r="I351" s="112"/>
    </row>
    <row r="352" spans="1:9" ht="90">
      <c r="A352" s="6">
        <v>3323258</v>
      </c>
      <c r="B352" s="6">
        <v>7</v>
      </c>
      <c r="C352" s="52" t="s">
        <v>402</v>
      </c>
      <c r="D352" s="6" t="s">
        <v>4046</v>
      </c>
      <c r="E352" s="7" t="s">
        <v>403</v>
      </c>
      <c r="F352" s="6" t="s">
        <v>4124</v>
      </c>
      <c r="I352" s="112"/>
    </row>
    <row r="353" spans="1:9" ht="75">
      <c r="A353" s="6">
        <v>3323258</v>
      </c>
      <c r="B353" s="6">
        <v>8</v>
      </c>
      <c r="C353" s="52" t="s">
        <v>404</v>
      </c>
      <c r="D353" s="6" t="s">
        <v>4046</v>
      </c>
      <c r="I353" s="112"/>
    </row>
    <row r="354" spans="1:9" ht="60">
      <c r="A354" s="6">
        <v>3323258</v>
      </c>
      <c r="B354" s="6">
        <v>9</v>
      </c>
      <c r="C354" s="52" t="s">
        <v>405</v>
      </c>
      <c r="D354" s="6" t="s">
        <v>4095</v>
      </c>
      <c r="I354" s="112"/>
    </row>
    <row r="355" spans="1:9" ht="30">
      <c r="A355" s="6">
        <v>3323258</v>
      </c>
      <c r="B355" s="6">
        <v>10</v>
      </c>
      <c r="C355" s="52" t="s">
        <v>406</v>
      </c>
      <c r="D355" s="6" t="s">
        <v>4201</v>
      </c>
      <c r="I355" s="112"/>
    </row>
    <row r="356" spans="1:9" ht="45">
      <c r="A356" s="6">
        <v>3323258</v>
      </c>
      <c r="B356" s="6">
        <v>11</v>
      </c>
      <c r="C356" s="52" t="s">
        <v>407</v>
      </c>
      <c r="D356" s="6" t="s">
        <v>4197</v>
      </c>
      <c r="I356" s="112"/>
    </row>
    <row r="357" spans="1:9" ht="30">
      <c r="A357" s="6">
        <v>3468899</v>
      </c>
      <c r="B357" s="6">
        <v>1</v>
      </c>
      <c r="C357" s="52" t="s">
        <v>408</v>
      </c>
      <c r="D357" s="6" t="s">
        <v>4177</v>
      </c>
      <c r="I357" s="112"/>
    </row>
    <row r="358" spans="1:9" ht="45">
      <c r="A358" s="6">
        <v>3468899</v>
      </c>
      <c r="B358" s="6">
        <v>2</v>
      </c>
      <c r="C358" s="52" t="s">
        <v>409</v>
      </c>
      <c r="D358" s="6" t="s">
        <v>4288</v>
      </c>
      <c r="I358" s="112"/>
    </row>
    <row r="359" spans="1:9" ht="45">
      <c r="A359" s="6">
        <v>3468899</v>
      </c>
      <c r="B359" s="6">
        <v>3</v>
      </c>
      <c r="C359" s="52" t="s">
        <v>410</v>
      </c>
      <c r="D359" s="6" t="s">
        <v>4031</v>
      </c>
      <c r="I359" s="112"/>
    </row>
    <row r="360" spans="1:9" ht="90">
      <c r="A360" s="6">
        <v>3468899</v>
      </c>
      <c r="B360" s="6">
        <v>4</v>
      </c>
      <c r="C360" s="52" t="s">
        <v>411</v>
      </c>
      <c r="D360" s="6" t="s">
        <v>4032</v>
      </c>
      <c r="I360" s="112"/>
    </row>
    <row r="361" spans="1:9" ht="45">
      <c r="A361" s="6">
        <v>3468899</v>
      </c>
      <c r="B361" s="6">
        <v>5</v>
      </c>
      <c r="C361" s="52" t="s">
        <v>412</v>
      </c>
      <c r="D361" s="6" t="s">
        <v>4598</v>
      </c>
      <c r="I361" s="112"/>
    </row>
    <row r="362" spans="1:9" ht="90">
      <c r="A362" s="6">
        <v>3468899</v>
      </c>
      <c r="B362" s="6">
        <v>6</v>
      </c>
      <c r="C362" s="52" t="s">
        <v>413</v>
      </c>
      <c r="D362" s="6" t="s">
        <v>4263</v>
      </c>
      <c r="I362" s="112"/>
    </row>
    <row r="363" spans="1:9" ht="45">
      <c r="A363" s="6">
        <v>3468899</v>
      </c>
      <c r="B363" s="6">
        <v>7</v>
      </c>
      <c r="C363" s="52" t="s">
        <v>414</v>
      </c>
      <c r="D363" s="6" t="s">
        <v>4263</v>
      </c>
      <c r="I363" s="112"/>
    </row>
    <row r="364" spans="1:9" ht="30">
      <c r="A364" s="6">
        <v>3468899</v>
      </c>
      <c r="B364" s="6">
        <v>8</v>
      </c>
      <c r="C364" s="52" t="s">
        <v>415</v>
      </c>
      <c r="D364" s="6" t="s">
        <v>4534</v>
      </c>
      <c r="I364" s="112"/>
    </row>
    <row r="365" spans="1:9" ht="30">
      <c r="A365" s="6">
        <v>3582480</v>
      </c>
      <c r="B365" s="6">
        <v>1</v>
      </c>
      <c r="C365" s="52" t="s">
        <v>416</v>
      </c>
      <c r="D365" s="6" t="s">
        <v>4167</v>
      </c>
      <c r="I365" s="112"/>
    </row>
    <row r="366" spans="1:9" ht="45">
      <c r="A366" s="6">
        <v>3582480</v>
      </c>
      <c r="B366" s="6">
        <v>2</v>
      </c>
      <c r="C366" s="52" t="s">
        <v>417</v>
      </c>
      <c r="D366" s="6" t="s">
        <v>4191</v>
      </c>
      <c r="I366" s="112"/>
    </row>
    <row r="367" spans="1:9" ht="165">
      <c r="A367" s="6">
        <v>3582480</v>
      </c>
      <c r="B367" s="6">
        <v>3</v>
      </c>
      <c r="C367" s="52" t="s">
        <v>418</v>
      </c>
      <c r="D367" s="6" t="s">
        <v>4032</v>
      </c>
      <c r="I367" s="112"/>
    </row>
    <row r="368" spans="1:9" ht="195">
      <c r="A368" s="6">
        <v>3582480</v>
      </c>
      <c r="B368" s="6">
        <v>4</v>
      </c>
      <c r="C368" s="52" t="s">
        <v>419</v>
      </c>
      <c r="D368" s="6" t="s">
        <v>4534</v>
      </c>
      <c r="E368" s="7" t="s">
        <v>420</v>
      </c>
      <c r="F368" s="6" t="s">
        <v>4133</v>
      </c>
      <c r="I368" s="112"/>
    </row>
    <row r="369" spans="1:9" ht="120">
      <c r="A369" s="6">
        <v>3582480</v>
      </c>
      <c r="B369" s="6">
        <v>5</v>
      </c>
      <c r="C369" s="52" t="s">
        <v>421</v>
      </c>
      <c r="D369" s="6" t="s">
        <v>4052</v>
      </c>
      <c r="E369" s="7" t="s">
        <v>422</v>
      </c>
      <c r="F369" s="7" t="s">
        <v>4647</v>
      </c>
      <c r="I369" s="112"/>
    </row>
    <row r="370" spans="1:9" ht="45">
      <c r="A370" s="6">
        <v>3582480</v>
      </c>
      <c r="B370" s="6">
        <v>6</v>
      </c>
      <c r="C370" s="52" t="s">
        <v>423</v>
      </c>
      <c r="D370" s="6" t="s">
        <v>4377</v>
      </c>
      <c r="I370" s="112"/>
    </row>
    <row r="371" spans="1:9" ht="60">
      <c r="A371" s="6">
        <v>3582480</v>
      </c>
      <c r="B371" s="6">
        <v>7</v>
      </c>
      <c r="C371" s="52" t="s">
        <v>424</v>
      </c>
      <c r="D371" s="6" t="s">
        <v>4378</v>
      </c>
      <c r="I371" s="112"/>
    </row>
    <row r="372" spans="1:9" ht="45">
      <c r="A372" s="6">
        <v>3720546</v>
      </c>
      <c r="B372" s="6">
        <v>1</v>
      </c>
      <c r="C372" s="52" t="s">
        <v>425</v>
      </c>
      <c r="D372" s="6" t="s">
        <v>4167</v>
      </c>
      <c r="I372" s="112"/>
    </row>
    <row r="373" spans="1:9" ht="75">
      <c r="A373" s="6">
        <v>3720546</v>
      </c>
      <c r="B373" s="6">
        <v>2</v>
      </c>
      <c r="C373" s="52" t="s">
        <v>426</v>
      </c>
      <c r="D373" s="6" t="s">
        <v>4379</v>
      </c>
      <c r="I373" s="112"/>
    </row>
    <row r="374" spans="1:9" ht="60">
      <c r="A374" s="6">
        <v>3720546</v>
      </c>
      <c r="B374" s="6">
        <v>3</v>
      </c>
      <c r="C374" s="52" t="s">
        <v>427</v>
      </c>
      <c r="D374" s="6" t="s">
        <v>4074</v>
      </c>
      <c r="I374" s="112"/>
    </row>
    <row r="375" spans="1:9" ht="75">
      <c r="A375" s="6">
        <v>3720546</v>
      </c>
      <c r="B375" s="6">
        <v>4</v>
      </c>
      <c r="C375" s="52" t="s">
        <v>428</v>
      </c>
      <c r="D375" s="6" t="s">
        <v>4332</v>
      </c>
      <c r="I375" s="112"/>
    </row>
    <row r="376" spans="1:9" ht="90">
      <c r="A376" s="6">
        <v>3720546</v>
      </c>
      <c r="B376" s="6">
        <v>5</v>
      </c>
      <c r="C376" s="52" t="s">
        <v>429</v>
      </c>
      <c r="D376" s="6" t="s">
        <v>4034</v>
      </c>
      <c r="I376" s="112"/>
    </row>
    <row r="377" spans="1:9" ht="45">
      <c r="A377" s="6">
        <v>3720546</v>
      </c>
      <c r="B377" s="6">
        <v>6</v>
      </c>
      <c r="C377" s="52" t="s">
        <v>430</v>
      </c>
      <c r="D377" s="6" t="s">
        <v>4582</v>
      </c>
      <c r="I377" s="112"/>
    </row>
    <row r="378" spans="1:9" ht="60">
      <c r="A378" s="6">
        <v>3720546</v>
      </c>
      <c r="B378" s="6">
        <v>7</v>
      </c>
      <c r="C378" s="52" t="s">
        <v>431</v>
      </c>
      <c r="D378" s="6" t="s">
        <v>4431</v>
      </c>
      <c r="I378" s="112"/>
    </row>
    <row r="379" spans="1:9" ht="75">
      <c r="A379" s="6">
        <v>3720546</v>
      </c>
      <c r="B379" s="6">
        <v>8</v>
      </c>
      <c r="C379" s="52" t="s">
        <v>432</v>
      </c>
      <c r="D379" s="6" t="s">
        <v>4582</v>
      </c>
      <c r="I379" s="112"/>
    </row>
    <row r="380" spans="1:9" ht="105">
      <c r="A380" s="6">
        <v>3720546</v>
      </c>
      <c r="B380" s="6">
        <v>9</v>
      </c>
      <c r="C380" s="52" t="s">
        <v>433</v>
      </c>
      <c r="D380" s="6" t="s">
        <v>4052</v>
      </c>
      <c r="I380" s="112"/>
    </row>
    <row r="381" spans="1:9" ht="45">
      <c r="A381" s="6">
        <v>3720546</v>
      </c>
      <c r="B381" s="6">
        <v>10</v>
      </c>
      <c r="C381" s="52" t="s">
        <v>434</v>
      </c>
      <c r="D381" s="6" t="s">
        <v>4046</v>
      </c>
      <c r="I381" s="112"/>
    </row>
    <row r="382" spans="1:9">
      <c r="A382" s="6">
        <v>3720546</v>
      </c>
      <c r="B382" s="6">
        <v>11</v>
      </c>
      <c r="C382" s="52" t="s">
        <v>435</v>
      </c>
      <c r="D382" s="6" t="s">
        <v>4633</v>
      </c>
      <c r="I382" s="112"/>
    </row>
    <row r="383" spans="1:9" ht="30">
      <c r="A383" s="6">
        <v>3720546</v>
      </c>
      <c r="B383" s="6">
        <v>12</v>
      </c>
      <c r="C383" s="52" t="s">
        <v>436</v>
      </c>
      <c r="D383" s="6" t="s">
        <v>4380</v>
      </c>
      <c r="I383" s="112"/>
    </row>
    <row r="384" spans="1:9" ht="45">
      <c r="A384" s="6">
        <v>3731677</v>
      </c>
      <c r="B384" s="6">
        <v>1</v>
      </c>
      <c r="C384" s="52" t="s">
        <v>437</v>
      </c>
      <c r="D384" s="6" t="s">
        <v>4581</v>
      </c>
      <c r="I384" s="112"/>
    </row>
    <row r="385" spans="1:9" ht="105">
      <c r="A385" s="6">
        <v>3731677</v>
      </c>
      <c r="B385" s="6">
        <v>2</v>
      </c>
      <c r="C385" s="52" t="s">
        <v>438</v>
      </c>
      <c r="D385" s="6" t="s">
        <v>4191</v>
      </c>
      <c r="I385" s="112"/>
    </row>
    <row r="386" spans="1:9" ht="135">
      <c r="A386" s="6">
        <v>3731677</v>
      </c>
      <c r="B386" s="6">
        <v>3</v>
      </c>
      <c r="C386" s="52" t="s">
        <v>439</v>
      </c>
      <c r="D386" s="6" t="s">
        <v>4056</v>
      </c>
      <c r="E386" s="7" t="s">
        <v>440</v>
      </c>
      <c r="F386" s="6" t="s">
        <v>4218</v>
      </c>
      <c r="G386" s="5" t="s">
        <v>441</v>
      </c>
      <c r="H386" s="6" t="s">
        <v>4414</v>
      </c>
      <c r="I386" s="112"/>
    </row>
    <row r="387" spans="1:9" ht="120">
      <c r="A387" s="6">
        <v>3731677</v>
      </c>
      <c r="B387" s="6">
        <v>4</v>
      </c>
      <c r="C387" s="52" t="s">
        <v>442</v>
      </c>
      <c r="D387" s="6" t="s">
        <v>4052</v>
      </c>
      <c r="E387" s="7" t="s">
        <v>443</v>
      </c>
      <c r="F387" s="6" t="s">
        <v>4519</v>
      </c>
      <c r="I387" s="112"/>
    </row>
    <row r="388" spans="1:9" ht="45">
      <c r="A388" s="6">
        <v>3731677</v>
      </c>
      <c r="B388" s="6">
        <v>5</v>
      </c>
      <c r="C388" s="52" t="s">
        <v>444</v>
      </c>
      <c r="D388" s="6" t="s">
        <v>4581</v>
      </c>
      <c r="I388" s="112"/>
    </row>
    <row r="389" spans="1:9" ht="45">
      <c r="A389" s="6">
        <v>3731677</v>
      </c>
      <c r="B389" s="6">
        <v>6</v>
      </c>
      <c r="C389" s="52" t="s">
        <v>445</v>
      </c>
      <c r="D389" s="6" t="s">
        <v>4381</v>
      </c>
      <c r="I389" s="112"/>
    </row>
    <row r="390" spans="1:9" ht="45">
      <c r="A390" s="6">
        <v>3816917</v>
      </c>
      <c r="B390" s="6">
        <v>1</v>
      </c>
      <c r="C390" s="52" t="s">
        <v>446</v>
      </c>
      <c r="D390" s="6" t="s">
        <v>4167</v>
      </c>
      <c r="I390" s="112"/>
    </row>
    <row r="391" spans="1:9" ht="75">
      <c r="A391" s="6">
        <v>3816917</v>
      </c>
      <c r="B391" s="6">
        <v>2</v>
      </c>
      <c r="C391" s="52" t="s">
        <v>447</v>
      </c>
      <c r="D391" s="6" t="s">
        <v>4332</v>
      </c>
      <c r="I391" s="112"/>
    </row>
    <row r="392" spans="1:9" ht="30">
      <c r="A392" s="6">
        <v>3816917</v>
      </c>
      <c r="B392" s="6">
        <v>3</v>
      </c>
      <c r="C392" s="52" t="s">
        <v>448</v>
      </c>
      <c r="D392" s="6" t="s">
        <v>4031</v>
      </c>
      <c r="I392" s="112"/>
    </row>
    <row r="393" spans="1:9" ht="60">
      <c r="A393" s="6">
        <v>3816917</v>
      </c>
      <c r="B393" s="6">
        <v>4</v>
      </c>
      <c r="C393" s="52" t="s">
        <v>449</v>
      </c>
      <c r="D393" s="6" t="s">
        <v>4032</v>
      </c>
      <c r="I393" s="112"/>
    </row>
    <row r="394" spans="1:9" ht="45">
      <c r="A394" s="6">
        <v>3816917</v>
      </c>
      <c r="B394" s="6">
        <v>5</v>
      </c>
      <c r="C394" s="52" t="s">
        <v>450</v>
      </c>
      <c r="D394" s="6" t="s">
        <v>4031</v>
      </c>
      <c r="I394" s="112"/>
    </row>
    <row r="395" spans="1:9" ht="105">
      <c r="A395" s="6">
        <v>3816917</v>
      </c>
      <c r="B395" s="6">
        <v>6</v>
      </c>
      <c r="C395" s="52" t="s">
        <v>451</v>
      </c>
      <c r="D395" s="6" t="s">
        <v>4052</v>
      </c>
      <c r="I395" s="112"/>
    </row>
    <row r="396" spans="1:9" ht="45">
      <c r="A396" s="6">
        <v>3816917</v>
      </c>
      <c r="B396" s="6">
        <v>7</v>
      </c>
      <c r="C396" s="52" t="s">
        <v>452</v>
      </c>
      <c r="D396" s="6" t="s">
        <v>4765</v>
      </c>
      <c r="I396" s="112"/>
    </row>
    <row r="397" spans="1:9" ht="45">
      <c r="A397" s="6">
        <v>3816917</v>
      </c>
      <c r="B397" s="6">
        <v>8</v>
      </c>
      <c r="C397" s="52" t="s">
        <v>453</v>
      </c>
      <c r="D397" s="6" t="s">
        <v>4263</v>
      </c>
      <c r="I397" s="112"/>
    </row>
    <row r="398" spans="1:9" ht="75">
      <c r="A398" s="6">
        <v>3816917</v>
      </c>
      <c r="B398" s="6">
        <v>9</v>
      </c>
      <c r="C398" s="52" t="s">
        <v>454</v>
      </c>
      <c r="D398" s="6" t="s">
        <v>4150</v>
      </c>
      <c r="I398" s="112"/>
    </row>
    <row r="399" spans="1:9" ht="45">
      <c r="A399" s="6">
        <v>3816917</v>
      </c>
      <c r="B399" s="6">
        <v>10</v>
      </c>
      <c r="C399" s="52" t="s">
        <v>455</v>
      </c>
      <c r="D399" s="6" t="s">
        <v>4052</v>
      </c>
      <c r="E399" s="7" t="s">
        <v>456</v>
      </c>
      <c r="F399" s="6" t="s">
        <v>4232</v>
      </c>
      <c r="I399" s="112"/>
    </row>
    <row r="400" spans="1:9" ht="45">
      <c r="A400" s="6">
        <v>3997300</v>
      </c>
      <c r="B400" s="6">
        <v>1</v>
      </c>
      <c r="C400" s="52" t="s">
        <v>457</v>
      </c>
      <c r="D400" s="6" t="s">
        <v>4177</v>
      </c>
      <c r="I400" s="112"/>
    </row>
    <row r="401" spans="1:9" ht="90">
      <c r="A401" s="6">
        <v>3997300</v>
      </c>
      <c r="B401" s="6">
        <v>2</v>
      </c>
      <c r="C401" s="52" t="s">
        <v>458</v>
      </c>
      <c r="D401" s="6" t="s">
        <v>4191</v>
      </c>
      <c r="I401" s="112"/>
    </row>
    <row r="402" spans="1:9" ht="105">
      <c r="A402" s="6">
        <v>3997300</v>
      </c>
      <c r="B402" s="6">
        <v>3</v>
      </c>
      <c r="C402" s="52" t="s">
        <v>459</v>
      </c>
      <c r="D402" s="6" t="s">
        <v>4382</v>
      </c>
      <c r="I402" s="112"/>
    </row>
    <row r="403" spans="1:9" ht="135">
      <c r="A403" s="6">
        <v>3997300</v>
      </c>
      <c r="B403" s="6">
        <v>4</v>
      </c>
      <c r="C403" s="54" t="s">
        <v>460</v>
      </c>
      <c r="D403" s="6" t="s">
        <v>4376</v>
      </c>
      <c r="E403" s="5" t="s">
        <v>461</v>
      </c>
      <c r="F403" s="7" t="s">
        <v>4110</v>
      </c>
      <c r="I403" s="112"/>
    </row>
    <row r="404" spans="1:9" ht="165">
      <c r="A404" s="6">
        <v>3997300</v>
      </c>
      <c r="B404" s="6">
        <v>5</v>
      </c>
      <c r="C404" s="52" t="s">
        <v>462</v>
      </c>
      <c r="D404" s="6" t="s">
        <v>4383</v>
      </c>
      <c r="E404" s="7" t="s">
        <v>463</v>
      </c>
      <c r="F404" s="6" t="s">
        <v>4121</v>
      </c>
      <c r="G404" s="7" t="s">
        <v>464</v>
      </c>
      <c r="H404" s="7" t="s">
        <v>4141</v>
      </c>
      <c r="I404" s="112"/>
    </row>
    <row r="405" spans="1:9" ht="105">
      <c r="A405" s="6">
        <v>3997300</v>
      </c>
      <c r="B405" s="6">
        <v>6</v>
      </c>
      <c r="C405" s="52" t="s">
        <v>465</v>
      </c>
      <c r="D405" s="6" t="s">
        <v>4384</v>
      </c>
      <c r="E405" s="7" t="s">
        <v>466</v>
      </c>
      <c r="F405" s="6" t="s">
        <v>4657</v>
      </c>
      <c r="I405" s="112"/>
    </row>
    <row r="406" spans="1:9" ht="75">
      <c r="A406" s="6">
        <v>3997300</v>
      </c>
      <c r="B406" s="6">
        <v>7</v>
      </c>
      <c r="C406" s="52" t="s">
        <v>467</v>
      </c>
      <c r="D406" s="6" t="s">
        <v>4197</v>
      </c>
      <c r="E406" s="7" t="s">
        <v>468</v>
      </c>
      <c r="F406" s="6" t="s">
        <v>4227</v>
      </c>
      <c r="I406" s="112"/>
    </row>
    <row r="407" spans="1:9" ht="30">
      <c r="A407" s="53">
        <v>7756709</v>
      </c>
      <c r="B407" s="6">
        <v>1</v>
      </c>
      <c r="C407" s="52" t="s">
        <v>469</v>
      </c>
      <c r="D407" s="6" t="s">
        <v>4190</v>
      </c>
      <c r="I407" s="112"/>
    </row>
    <row r="408" spans="1:9" ht="45">
      <c r="A408" s="53">
        <v>7756709</v>
      </c>
      <c r="B408" s="6">
        <v>2</v>
      </c>
      <c r="C408" s="52" t="s">
        <v>470</v>
      </c>
      <c r="D408" s="6" t="s">
        <v>4190</v>
      </c>
      <c r="I408" s="112"/>
    </row>
    <row r="409" spans="1:9" ht="30">
      <c r="A409" s="53">
        <v>7756709</v>
      </c>
      <c r="B409" s="6">
        <v>3</v>
      </c>
      <c r="C409" s="52" t="s">
        <v>471</v>
      </c>
      <c r="D409" s="6" t="s">
        <v>4385</v>
      </c>
      <c r="I409" s="112"/>
    </row>
    <row r="410" spans="1:9" ht="45">
      <c r="A410" s="53">
        <v>7756709</v>
      </c>
      <c r="B410" s="6">
        <v>4</v>
      </c>
      <c r="C410" s="52" t="s">
        <v>472</v>
      </c>
      <c r="D410" s="6" t="s">
        <v>4032</v>
      </c>
      <c r="I410" s="112"/>
    </row>
    <row r="411" spans="1:9" ht="60">
      <c r="A411" s="53">
        <v>7756709</v>
      </c>
      <c r="B411" s="6">
        <v>5</v>
      </c>
      <c r="C411" s="52" t="s">
        <v>473</v>
      </c>
      <c r="D411" s="6" t="s">
        <v>4038</v>
      </c>
      <c r="I411" s="112"/>
    </row>
    <row r="412" spans="1:9" ht="60">
      <c r="A412" s="53">
        <v>7756709</v>
      </c>
      <c r="B412" s="6">
        <v>6</v>
      </c>
      <c r="C412" s="52" t="s">
        <v>474</v>
      </c>
      <c r="D412" s="6" t="s">
        <v>4611</v>
      </c>
      <c r="I412" s="112"/>
    </row>
    <row r="413" spans="1:9" ht="30">
      <c r="A413" s="53">
        <v>7756709</v>
      </c>
      <c r="B413" s="6">
        <v>7</v>
      </c>
      <c r="C413" s="52" t="s">
        <v>475</v>
      </c>
      <c r="D413" s="6" t="s">
        <v>4073</v>
      </c>
      <c r="I413" s="112"/>
    </row>
    <row r="414" spans="1:9" ht="30">
      <c r="A414" s="53">
        <v>7756709</v>
      </c>
      <c r="B414" s="6">
        <v>8</v>
      </c>
      <c r="C414" s="52" t="s">
        <v>476</v>
      </c>
      <c r="D414" s="6" t="s">
        <v>4031</v>
      </c>
      <c r="I414" s="112"/>
    </row>
    <row r="415" spans="1:9" ht="90">
      <c r="A415" s="53">
        <v>7756709</v>
      </c>
      <c r="B415" s="6">
        <v>9</v>
      </c>
      <c r="C415" s="52" t="s">
        <v>477</v>
      </c>
      <c r="D415" s="6" t="s">
        <v>4393</v>
      </c>
      <c r="I415" s="112"/>
    </row>
    <row r="416" spans="1:9" ht="30">
      <c r="A416" s="53">
        <v>7756709</v>
      </c>
      <c r="B416" s="6">
        <v>10</v>
      </c>
      <c r="C416" s="52" t="s">
        <v>478</v>
      </c>
      <c r="D416" s="6" t="s">
        <v>4092</v>
      </c>
      <c r="E416" s="7" t="s">
        <v>479</v>
      </c>
      <c r="F416" s="6" t="s">
        <v>4135</v>
      </c>
      <c r="I416" s="112"/>
    </row>
    <row r="417" spans="1:9" ht="75">
      <c r="A417" s="53">
        <v>7756709</v>
      </c>
      <c r="B417" s="6">
        <v>11</v>
      </c>
      <c r="C417" s="52" t="s">
        <v>480</v>
      </c>
      <c r="D417" s="6" t="s">
        <v>4613</v>
      </c>
      <c r="I417" s="112"/>
    </row>
    <row r="418" spans="1:9" ht="60">
      <c r="A418" s="53">
        <v>7756709</v>
      </c>
      <c r="B418" s="6">
        <v>12</v>
      </c>
      <c r="C418" s="52" t="s">
        <v>481</v>
      </c>
      <c r="D418" s="6" t="s">
        <v>4045</v>
      </c>
      <c r="I418" s="112"/>
    </row>
    <row r="419" spans="1:9" ht="60">
      <c r="A419" s="53">
        <v>7756709</v>
      </c>
      <c r="B419" s="6">
        <v>13</v>
      </c>
      <c r="C419" s="52" t="s">
        <v>482</v>
      </c>
      <c r="D419" s="6" t="s">
        <v>4167</v>
      </c>
      <c r="E419" s="7" t="s">
        <v>483</v>
      </c>
      <c r="F419" s="6" t="s">
        <v>4409</v>
      </c>
      <c r="I419" s="112"/>
    </row>
    <row r="420" spans="1:9" ht="45">
      <c r="A420" s="53">
        <v>7756709</v>
      </c>
      <c r="B420" s="6">
        <v>14</v>
      </c>
      <c r="C420" s="54" t="s">
        <v>484</v>
      </c>
      <c r="D420" s="6" t="s">
        <v>4052</v>
      </c>
      <c r="I420" s="112"/>
    </row>
    <row r="421" spans="1:9" ht="60">
      <c r="A421" s="53">
        <v>7756709</v>
      </c>
      <c r="B421" s="6">
        <v>15</v>
      </c>
      <c r="C421" s="52" t="s">
        <v>485</v>
      </c>
      <c r="D421" s="6" t="s">
        <v>4032</v>
      </c>
      <c r="I421" s="112"/>
    </row>
    <row r="422" spans="1:9" ht="105">
      <c r="A422" s="53">
        <v>7756709</v>
      </c>
      <c r="B422" s="6">
        <v>16</v>
      </c>
      <c r="C422" s="52" t="s">
        <v>486</v>
      </c>
      <c r="D422" s="6" t="s">
        <v>4326</v>
      </c>
      <c r="I422" s="112"/>
    </row>
    <row r="423" spans="1:9" ht="45">
      <c r="A423" s="53">
        <v>7756709</v>
      </c>
      <c r="B423" s="6">
        <v>17</v>
      </c>
      <c r="C423" s="52" t="s">
        <v>487</v>
      </c>
      <c r="D423" s="6" t="s">
        <v>4386</v>
      </c>
      <c r="I423" s="112"/>
    </row>
    <row r="424" spans="1:9" ht="75">
      <c r="A424" s="53">
        <v>7756709</v>
      </c>
      <c r="B424" s="6">
        <v>18</v>
      </c>
      <c r="C424" s="52" t="s">
        <v>488</v>
      </c>
      <c r="D424" s="6" t="s">
        <v>4387</v>
      </c>
      <c r="I424" s="112"/>
    </row>
    <row r="425" spans="1:9" ht="30">
      <c r="A425" s="53">
        <v>7756709</v>
      </c>
      <c r="B425" s="6">
        <v>19</v>
      </c>
      <c r="C425" s="52" t="s">
        <v>489</v>
      </c>
      <c r="D425" s="6" t="s">
        <v>4190</v>
      </c>
      <c r="I425" s="112"/>
    </row>
    <row r="426" spans="1:9" ht="60">
      <c r="A426" s="53">
        <v>7756709</v>
      </c>
      <c r="B426" s="6">
        <v>20</v>
      </c>
      <c r="C426" s="52" t="s">
        <v>490</v>
      </c>
      <c r="D426" s="6" t="s">
        <v>4794</v>
      </c>
      <c r="E426" s="7" t="s">
        <v>491</v>
      </c>
      <c r="F426" s="6" t="s">
        <v>4224</v>
      </c>
      <c r="I426" s="112"/>
    </row>
    <row r="427" spans="1:9" ht="75">
      <c r="A427" s="53">
        <v>7756709</v>
      </c>
      <c r="B427" s="6">
        <v>21</v>
      </c>
      <c r="C427" s="52" t="s">
        <v>492</v>
      </c>
      <c r="D427" s="6" t="s">
        <v>4795</v>
      </c>
      <c r="I427" s="112"/>
    </row>
    <row r="428" spans="1:9" ht="45">
      <c r="A428" s="53">
        <v>7756709</v>
      </c>
      <c r="B428" s="6">
        <v>22</v>
      </c>
      <c r="C428" s="52" t="s">
        <v>493</v>
      </c>
      <c r="D428" s="6" t="s">
        <v>4796</v>
      </c>
      <c r="I428" s="112"/>
    </row>
    <row r="429" spans="1:9" ht="90">
      <c r="A429" s="53">
        <v>7756709</v>
      </c>
      <c r="B429" s="6">
        <v>23</v>
      </c>
      <c r="C429" s="52" t="s">
        <v>494</v>
      </c>
      <c r="D429" s="6" t="s">
        <v>4797</v>
      </c>
      <c r="I429" s="112"/>
    </row>
    <row r="430" spans="1:9" ht="45">
      <c r="A430" s="53">
        <v>7756709</v>
      </c>
      <c r="B430" s="6">
        <v>24</v>
      </c>
      <c r="C430" s="52" t="s">
        <v>495</v>
      </c>
      <c r="D430" s="6" t="s">
        <v>4284</v>
      </c>
      <c r="I430" s="112"/>
    </row>
    <row r="431" spans="1:9" ht="195">
      <c r="A431" s="53">
        <v>7756709</v>
      </c>
      <c r="B431" s="6">
        <v>25</v>
      </c>
      <c r="C431" s="52" t="s">
        <v>496</v>
      </c>
      <c r="D431" s="6" t="s">
        <v>4388</v>
      </c>
      <c r="E431" s="7" t="s">
        <v>497</v>
      </c>
      <c r="F431" s="6" t="s">
        <v>4410</v>
      </c>
      <c r="G431" s="7" t="s">
        <v>498</v>
      </c>
      <c r="H431" s="7" t="s">
        <v>4415</v>
      </c>
      <c r="I431" s="112"/>
    </row>
    <row r="432" spans="1:9" ht="45">
      <c r="A432" s="6">
        <v>9164416</v>
      </c>
      <c r="B432" s="6">
        <v>1</v>
      </c>
      <c r="C432" s="52" t="s">
        <v>499</v>
      </c>
      <c r="D432" s="6" t="s">
        <v>4167</v>
      </c>
      <c r="I432" s="112"/>
    </row>
    <row r="433" spans="1:9" ht="60">
      <c r="A433" s="6">
        <v>9164416</v>
      </c>
      <c r="B433" s="6">
        <v>2</v>
      </c>
      <c r="C433" s="52" t="s">
        <v>500</v>
      </c>
      <c r="D433" s="6" t="s">
        <v>4332</v>
      </c>
      <c r="I433" s="112"/>
    </row>
    <row r="434" spans="1:9" ht="75">
      <c r="A434" s="6">
        <v>9164416</v>
      </c>
      <c r="B434" s="6">
        <v>3</v>
      </c>
      <c r="C434" s="52" t="s">
        <v>501</v>
      </c>
      <c r="D434" s="6" t="s">
        <v>4030</v>
      </c>
      <c r="I434" s="112"/>
    </row>
    <row r="435" spans="1:9" ht="90">
      <c r="A435" s="6">
        <v>9164416</v>
      </c>
      <c r="B435" s="6">
        <v>4</v>
      </c>
      <c r="C435" s="52" t="s">
        <v>502</v>
      </c>
      <c r="D435" s="6" t="s">
        <v>4032</v>
      </c>
      <c r="I435" s="112"/>
    </row>
    <row r="436" spans="1:9" ht="90">
      <c r="A436" s="6">
        <v>9164416</v>
      </c>
      <c r="B436" s="6">
        <v>5</v>
      </c>
      <c r="C436" s="52" t="s">
        <v>503</v>
      </c>
      <c r="D436" s="6" t="s">
        <v>4034</v>
      </c>
      <c r="I436" s="112"/>
    </row>
    <row r="437" spans="1:9" ht="30">
      <c r="A437" s="6">
        <v>9164416</v>
      </c>
      <c r="B437" s="6">
        <v>6</v>
      </c>
      <c r="C437" s="52" t="s">
        <v>504</v>
      </c>
      <c r="D437" s="6" t="s">
        <v>4031</v>
      </c>
      <c r="I437" s="112"/>
    </row>
    <row r="438" spans="1:9" ht="45">
      <c r="A438" s="6">
        <v>9164416</v>
      </c>
      <c r="B438" s="6">
        <v>7</v>
      </c>
      <c r="C438" s="52" t="s">
        <v>505</v>
      </c>
      <c r="D438" s="6" t="s">
        <v>4585</v>
      </c>
      <c r="I438" s="112"/>
    </row>
    <row r="439" spans="1:9" ht="75">
      <c r="A439" s="6">
        <v>9164416</v>
      </c>
      <c r="B439" s="6">
        <v>8</v>
      </c>
      <c r="C439" s="52" t="s">
        <v>506</v>
      </c>
      <c r="D439" s="6" t="s">
        <v>4092</v>
      </c>
      <c r="I439" s="112"/>
    </row>
    <row r="440" spans="1:9" ht="105">
      <c r="A440" s="6">
        <v>9164416</v>
      </c>
      <c r="B440" s="6">
        <v>9</v>
      </c>
      <c r="C440" s="52" t="s">
        <v>507</v>
      </c>
      <c r="D440" s="6" t="s">
        <v>4052</v>
      </c>
      <c r="I440" s="112"/>
    </row>
    <row r="441" spans="1:9" ht="135">
      <c r="A441" s="6">
        <v>9164416</v>
      </c>
      <c r="B441" s="6">
        <v>10</v>
      </c>
      <c r="C441" s="52" t="s">
        <v>508</v>
      </c>
      <c r="D441" s="6" t="s">
        <v>4045</v>
      </c>
      <c r="E441" s="7" t="s">
        <v>509</v>
      </c>
      <c r="F441" s="7" t="s">
        <v>4121</v>
      </c>
      <c r="I441" s="112"/>
    </row>
    <row r="442" spans="1:9" ht="60">
      <c r="A442" s="6">
        <v>9164416</v>
      </c>
      <c r="B442" s="6">
        <v>11</v>
      </c>
      <c r="C442" s="52" t="s">
        <v>510</v>
      </c>
      <c r="D442" s="6" t="s">
        <v>4038</v>
      </c>
      <c r="I442" s="112"/>
    </row>
    <row r="443" spans="1:9" ht="45">
      <c r="A443" s="6">
        <v>9164416</v>
      </c>
      <c r="B443" s="6">
        <v>12</v>
      </c>
      <c r="C443" s="52" t="s">
        <v>511</v>
      </c>
      <c r="D443" s="6" t="s">
        <v>4389</v>
      </c>
      <c r="I443" s="112"/>
    </row>
    <row r="444" spans="1:9" ht="45">
      <c r="A444" s="6">
        <v>9164416</v>
      </c>
      <c r="B444" s="6">
        <v>13</v>
      </c>
      <c r="C444" s="52" t="s">
        <v>512</v>
      </c>
      <c r="D444" s="6" t="s">
        <v>4187</v>
      </c>
      <c r="I444" s="112"/>
    </row>
    <row r="445" spans="1:9" ht="45">
      <c r="A445" s="6">
        <v>9241008</v>
      </c>
      <c r="B445" s="6">
        <v>1</v>
      </c>
      <c r="C445" s="52" t="s">
        <v>513</v>
      </c>
      <c r="D445" s="6" t="s">
        <v>4167</v>
      </c>
      <c r="I445" s="112"/>
    </row>
    <row r="446" spans="1:9" ht="60">
      <c r="A446" s="6">
        <v>9241008</v>
      </c>
      <c r="B446" s="6">
        <v>2</v>
      </c>
      <c r="C446" s="52" t="s">
        <v>514</v>
      </c>
      <c r="D446" s="6" t="s">
        <v>4085</v>
      </c>
      <c r="I446" s="112"/>
    </row>
    <row r="447" spans="1:9" ht="90">
      <c r="A447" s="6">
        <v>9241008</v>
      </c>
      <c r="B447" s="6">
        <v>3</v>
      </c>
      <c r="C447" s="52" t="s">
        <v>515</v>
      </c>
      <c r="D447" s="6" t="s">
        <v>4332</v>
      </c>
      <c r="I447" s="112"/>
    </row>
    <row r="448" spans="1:9" ht="60">
      <c r="A448" s="6">
        <v>9241008</v>
      </c>
      <c r="B448" s="6">
        <v>4</v>
      </c>
      <c r="C448" s="52" t="s">
        <v>516</v>
      </c>
      <c r="D448" s="6" t="s">
        <v>4031</v>
      </c>
      <c r="I448" s="112"/>
    </row>
    <row r="449" spans="1:9" ht="105">
      <c r="A449" s="6">
        <v>9241008</v>
      </c>
      <c r="B449" s="6">
        <v>5</v>
      </c>
      <c r="C449" s="52" t="s">
        <v>517</v>
      </c>
      <c r="D449" s="6" t="s">
        <v>4032</v>
      </c>
      <c r="I449" s="112"/>
    </row>
    <row r="450" spans="1:9" ht="30">
      <c r="A450" s="6">
        <v>9241008</v>
      </c>
      <c r="B450" s="6">
        <v>6</v>
      </c>
      <c r="C450" s="52" t="s">
        <v>518</v>
      </c>
      <c r="D450" s="6" t="s">
        <v>4335</v>
      </c>
      <c r="I450" s="112"/>
    </row>
    <row r="451" spans="1:9" ht="255">
      <c r="A451" s="6">
        <v>9241008</v>
      </c>
      <c r="B451" s="6">
        <v>7</v>
      </c>
      <c r="C451" s="52" t="s">
        <v>519</v>
      </c>
      <c r="D451" s="6" t="s">
        <v>4206</v>
      </c>
      <c r="I451" s="112"/>
    </row>
    <row r="452" spans="1:9" ht="90">
      <c r="A452" s="6">
        <v>9241008</v>
      </c>
      <c r="B452" s="6">
        <v>8</v>
      </c>
      <c r="C452" s="52" t="s">
        <v>520</v>
      </c>
      <c r="D452" s="6" t="s">
        <v>4052</v>
      </c>
      <c r="I452" s="112"/>
    </row>
    <row r="453" spans="1:9" ht="105">
      <c r="A453" s="6">
        <v>9241008</v>
      </c>
      <c r="B453" s="6">
        <v>9</v>
      </c>
      <c r="C453" s="52" t="s">
        <v>521</v>
      </c>
      <c r="D453" s="6" t="s">
        <v>4056</v>
      </c>
      <c r="I453" s="112"/>
    </row>
  </sheetData>
  <autoFilter ref="B1:B453"/>
  <mergeCells count="1">
    <mergeCell ref="A1:H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4"/>
  <sheetViews>
    <sheetView zoomScaleNormal="100" workbookViewId="0">
      <selection activeCell="B9" sqref="B9"/>
    </sheetView>
  </sheetViews>
  <sheetFormatPr defaultColWidth="33.140625" defaultRowHeight="15"/>
  <cols>
    <col min="1" max="1" width="10.42578125" style="64" customWidth="1"/>
    <col min="2" max="2" width="3.140625" style="62" customWidth="1"/>
    <col min="3" max="3" width="46.140625" style="65" customWidth="1"/>
    <col min="4" max="4" width="24.42578125" style="63" customWidth="1"/>
    <col min="5" max="5" width="31" style="63" customWidth="1"/>
    <col min="6" max="6" width="24.7109375" style="62" customWidth="1"/>
    <col min="7" max="7" width="22" style="62" customWidth="1"/>
    <col min="8" max="8" width="16.5703125" style="62" customWidth="1"/>
    <col min="9" max="9" width="18.7109375" style="109" customWidth="1"/>
    <col min="10" max="10" width="17" style="109" customWidth="1"/>
    <col min="11" max="11" width="17.5703125" style="93" customWidth="1"/>
    <col min="12" max="12" width="13.5703125" style="93" customWidth="1"/>
    <col min="13" max="13" width="2.85546875" style="2" customWidth="1"/>
    <col min="14" max="14" width="6" style="93" customWidth="1"/>
    <col min="15" max="15" width="22.140625" style="89" customWidth="1"/>
    <col min="16" max="18" width="9.28515625" style="89" customWidth="1"/>
    <col min="19" max="16384" width="33.140625" style="89"/>
  </cols>
  <sheetData>
    <row r="1" spans="1:18" s="87" customFormat="1">
      <c r="A1" s="157" t="s">
        <v>0</v>
      </c>
      <c r="B1" s="157"/>
      <c r="C1" s="157"/>
      <c r="D1" s="157"/>
      <c r="E1" s="157"/>
      <c r="F1" s="157"/>
      <c r="G1" s="157"/>
      <c r="H1" s="157"/>
      <c r="I1" s="157"/>
      <c r="J1" s="157"/>
      <c r="K1" s="157"/>
      <c r="L1" s="157"/>
      <c r="M1" s="2"/>
      <c r="N1" s="93"/>
    </row>
    <row r="2" spans="1:18" ht="60">
      <c r="A2" s="62">
        <v>10191212</v>
      </c>
      <c r="B2" s="57">
        <v>1</v>
      </c>
      <c r="C2" s="56" t="s">
        <v>522</v>
      </c>
      <c r="D2" s="55" t="s">
        <v>4167</v>
      </c>
      <c r="E2" s="56"/>
      <c r="F2" s="57"/>
      <c r="G2" s="55"/>
      <c r="H2" s="57"/>
      <c r="I2" s="94"/>
      <c r="J2" s="95"/>
      <c r="K2" s="96"/>
      <c r="O2" s="88"/>
    </row>
    <row r="3" spans="1:18" ht="45">
      <c r="A3" s="62">
        <v>10191212</v>
      </c>
      <c r="B3" s="57">
        <v>2</v>
      </c>
      <c r="C3" s="56" t="s">
        <v>523</v>
      </c>
      <c r="D3" s="55" t="s">
        <v>4073</v>
      </c>
      <c r="E3" s="56"/>
      <c r="F3" s="57"/>
      <c r="G3" s="55"/>
      <c r="H3" s="57"/>
      <c r="I3" s="94"/>
      <c r="J3" s="95"/>
      <c r="K3" s="97"/>
      <c r="O3" s="88"/>
    </row>
    <row r="4" spans="1:18" ht="60">
      <c r="A4" s="62">
        <v>10191212</v>
      </c>
      <c r="B4" s="57">
        <v>3</v>
      </c>
      <c r="C4" s="56" t="s">
        <v>524</v>
      </c>
      <c r="D4" s="55" t="s">
        <v>4031</v>
      </c>
      <c r="E4" s="56"/>
      <c r="F4" s="57"/>
      <c r="G4" s="55"/>
      <c r="H4" s="57"/>
      <c r="I4" s="94"/>
      <c r="J4" s="95"/>
      <c r="K4" s="97"/>
      <c r="O4" s="88"/>
    </row>
    <row r="5" spans="1:18" ht="45">
      <c r="A5" s="62">
        <v>10191212</v>
      </c>
      <c r="B5" s="57">
        <v>4</v>
      </c>
      <c r="C5" s="56" t="s">
        <v>525</v>
      </c>
      <c r="D5" s="55" t="s">
        <v>4031</v>
      </c>
      <c r="E5" s="56"/>
      <c r="F5" s="57"/>
      <c r="G5" s="55"/>
      <c r="H5" s="57"/>
      <c r="I5" s="94"/>
      <c r="J5" s="95"/>
      <c r="K5" s="98"/>
      <c r="O5" s="88"/>
      <c r="Q5" s="90"/>
      <c r="R5" s="90"/>
    </row>
    <row r="6" spans="1:18" ht="105">
      <c r="A6" s="62">
        <v>10191212</v>
      </c>
      <c r="B6" s="57">
        <v>5</v>
      </c>
      <c r="C6" s="56" t="s">
        <v>526</v>
      </c>
      <c r="D6" s="55" t="s">
        <v>4038</v>
      </c>
      <c r="E6" s="56" t="s">
        <v>527</v>
      </c>
      <c r="F6" s="57" t="s">
        <v>4817</v>
      </c>
      <c r="G6" s="55"/>
      <c r="H6" s="57"/>
      <c r="I6" s="94"/>
      <c r="J6" s="95"/>
      <c r="K6" s="97"/>
      <c r="O6" s="88"/>
    </row>
    <row r="7" spans="1:18" ht="45">
      <c r="A7" s="62">
        <v>10191212</v>
      </c>
      <c r="B7" s="57">
        <v>6</v>
      </c>
      <c r="C7" s="56" t="s">
        <v>528</v>
      </c>
      <c r="D7" s="55" t="s">
        <v>4056</v>
      </c>
      <c r="E7" s="56"/>
      <c r="F7" s="57"/>
      <c r="G7" s="55"/>
      <c r="H7" s="57"/>
      <c r="I7" s="94"/>
      <c r="J7" s="95"/>
      <c r="K7" s="97"/>
    </row>
    <row r="8" spans="1:18" ht="45">
      <c r="A8" s="62">
        <v>10191212</v>
      </c>
      <c r="B8" s="57">
        <v>7</v>
      </c>
      <c r="C8" s="56" t="s">
        <v>529</v>
      </c>
      <c r="D8" s="55" t="s">
        <v>4063</v>
      </c>
      <c r="E8" s="56"/>
      <c r="F8" s="57"/>
      <c r="G8" s="55"/>
      <c r="H8" s="57"/>
      <c r="I8" s="94"/>
      <c r="J8" s="95"/>
      <c r="K8" s="97"/>
    </row>
    <row r="9" spans="1:18" ht="30">
      <c r="A9" s="62">
        <v>10191212</v>
      </c>
      <c r="B9" s="57">
        <v>8</v>
      </c>
      <c r="C9" s="56" t="s">
        <v>530</v>
      </c>
      <c r="D9" s="55" t="s">
        <v>4284</v>
      </c>
      <c r="E9" s="56" t="s">
        <v>531</v>
      </c>
      <c r="F9" s="57" t="s">
        <v>4305</v>
      </c>
      <c r="G9" s="55"/>
      <c r="H9" s="57"/>
      <c r="I9" s="94"/>
      <c r="J9" s="95"/>
      <c r="K9" s="97"/>
    </row>
    <row r="10" spans="1:18" ht="45">
      <c r="A10" s="62">
        <v>11214782</v>
      </c>
      <c r="B10" s="57">
        <v>1</v>
      </c>
      <c r="C10" s="56" t="s">
        <v>532</v>
      </c>
      <c r="D10" s="55" t="s">
        <v>4167</v>
      </c>
      <c r="E10" s="56"/>
      <c r="F10" s="57"/>
      <c r="G10" s="55"/>
      <c r="H10" s="57"/>
      <c r="I10" s="94"/>
      <c r="J10" s="95"/>
      <c r="K10" s="97"/>
    </row>
    <row r="11" spans="1:18" ht="90">
      <c r="A11" s="62">
        <v>11214782</v>
      </c>
      <c r="B11" s="57">
        <v>2</v>
      </c>
      <c r="C11" s="56" t="s">
        <v>533</v>
      </c>
      <c r="D11" s="55" t="s">
        <v>4340</v>
      </c>
      <c r="E11" s="56"/>
      <c r="F11" s="57"/>
      <c r="G11" s="55"/>
      <c r="H11" s="57"/>
      <c r="I11" s="94"/>
      <c r="J11" s="95"/>
      <c r="K11" s="97"/>
    </row>
    <row r="12" spans="1:18" s="64" customFormat="1" ht="60">
      <c r="A12" s="62">
        <v>11214782</v>
      </c>
      <c r="B12" s="57">
        <v>3</v>
      </c>
      <c r="C12" s="56" t="s">
        <v>534</v>
      </c>
      <c r="D12" s="55">
        <v>11</v>
      </c>
      <c r="E12" s="56"/>
      <c r="F12" s="57"/>
      <c r="G12" s="55"/>
      <c r="H12" s="57"/>
      <c r="I12" s="94"/>
      <c r="J12" s="95"/>
      <c r="K12" s="57"/>
      <c r="L12" s="62"/>
      <c r="M12" s="2"/>
      <c r="N12" s="62"/>
    </row>
    <row r="13" spans="1:18" ht="30">
      <c r="A13" s="62">
        <v>11214782</v>
      </c>
      <c r="B13" s="57">
        <v>4</v>
      </c>
      <c r="C13" s="56" t="s">
        <v>535</v>
      </c>
      <c r="D13" s="55" t="s">
        <v>4031</v>
      </c>
      <c r="E13" s="56"/>
      <c r="F13" s="57"/>
      <c r="G13" s="55"/>
      <c r="H13" s="57"/>
      <c r="I13" s="94"/>
      <c r="J13" s="95"/>
      <c r="K13" s="97"/>
    </row>
    <row r="14" spans="1:18" ht="30">
      <c r="A14" s="62">
        <v>11214782</v>
      </c>
      <c r="B14" s="57">
        <v>5</v>
      </c>
      <c r="C14" s="56" t="s">
        <v>536</v>
      </c>
      <c r="D14" s="55">
        <v>11</v>
      </c>
      <c r="E14" s="56"/>
      <c r="F14" s="57"/>
      <c r="G14" s="55"/>
      <c r="H14" s="57"/>
      <c r="I14" s="94"/>
      <c r="J14" s="95"/>
      <c r="K14" s="97"/>
    </row>
    <row r="15" spans="1:18" ht="45">
      <c r="A15" s="62">
        <v>11214782</v>
      </c>
      <c r="B15" s="57">
        <v>6</v>
      </c>
      <c r="C15" s="56" t="s">
        <v>537</v>
      </c>
      <c r="D15" s="55" t="s">
        <v>4335</v>
      </c>
      <c r="E15" s="56"/>
      <c r="F15" s="57"/>
      <c r="G15" s="55"/>
      <c r="H15" s="57"/>
      <c r="I15" s="94"/>
      <c r="J15" s="95"/>
      <c r="K15" s="97"/>
    </row>
    <row r="16" spans="1:18" ht="30">
      <c r="A16" s="62">
        <v>11214782</v>
      </c>
      <c r="B16" s="57">
        <v>7</v>
      </c>
      <c r="C16" s="56" t="s">
        <v>538</v>
      </c>
      <c r="D16" s="55" t="s">
        <v>4598</v>
      </c>
      <c r="E16" s="56"/>
      <c r="F16" s="57"/>
      <c r="G16" s="55"/>
      <c r="H16" s="57"/>
      <c r="I16" s="94"/>
      <c r="J16" s="95"/>
      <c r="K16" s="97"/>
    </row>
    <row r="17" spans="1:11" ht="45">
      <c r="A17" s="62">
        <v>11214782</v>
      </c>
      <c r="B17" s="57">
        <v>8</v>
      </c>
      <c r="C17" s="56" t="s">
        <v>539</v>
      </c>
      <c r="D17" s="55" t="s">
        <v>4335</v>
      </c>
      <c r="E17" s="56"/>
      <c r="F17" s="57"/>
      <c r="G17" s="55"/>
      <c r="H17" s="57"/>
      <c r="I17" s="94"/>
      <c r="J17" s="95"/>
      <c r="K17" s="97"/>
    </row>
    <row r="18" spans="1:11" ht="45">
      <c r="A18" s="62">
        <v>11214782</v>
      </c>
      <c r="B18" s="58">
        <v>9</v>
      </c>
      <c r="C18" s="56" t="s">
        <v>540</v>
      </c>
      <c r="D18" s="55" t="s">
        <v>4628</v>
      </c>
      <c r="E18" s="56" t="s">
        <v>541</v>
      </c>
      <c r="F18" s="58" t="s">
        <v>4669</v>
      </c>
      <c r="G18" s="55"/>
      <c r="H18" s="58"/>
      <c r="I18" s="94"/>
      <c r="J18" s="99"/>
      <c r="K18" s="100"/>
    </row>
    <row r="19" spans="1:11" ht="45">
      <c r="A19" s="62">
        <v>11214782</v>
      </c>
      <c r="B19" s="57">
        <v>10</v>
      </c>
      <c r="C19" s="56" t="s">
        <v>542</v>
      </c>
      <c r="D19" s="55" t="s">
        <v>4326</v>
      </c>
      <c r="E19" s="56"/>
      <c r="F19" s="57"/>
      <c r="G19" s="55"/>
      <c r="H19" s="57"/>
      <c r="I19" s="94"/>
      <c r="J19" s="95"/>
      <c r="K19" s="97"/>
    </row>
    <row r="20" spans="1:11" ht="30">
      <c r="A20" s="62">
        <v>11214782</v>
      </c>
      <c r="B20" s="57">
        <v>11</v>
      </c>
      <c r="C20" s="56" t="s">
        <v>543</v>
      </c>
      <c r="D20" s="55" t="s">
        <v>4179</v>
      </c>
      <c r="E20" s="56"/>
      <c r="F20" s="57"/>
      <c r="G20" s="55"/>
      <c r="H20" s="57"/>
      <c r="I20" s="94"/>
      <c r="J20" s="95"/>
      <c r="K20" s="97"/>
    </row>
    <row r="21" spans="1:11" ht="75">
      <c r="A21" s="62">
        <v>11214782</v>
      </c>
      <c r="B21" s="57">
        <v>12</v>
      </c>
      <c r="C21" s="56" t="s">
        <v>544</v>
      </c>
      <c r="D21" s="55" t="s">
        <v>4802</v>
      </c>
      <c r="E21" s="56"/>
      <c r="F21" s="57"/>
      <c r="G21" s="55"/>
      <c r="H21" s="57"/>
      <c r="I21" s="94"/>
      <c r="J21" s="95"/>
      <c r="K21" s="97"/>
    </row>
    <row r="22" spans="1:11" ht="60">
      <c r="A22" s="62">
        <v>11214782</v>
      </c>
      <c r="B22" s="57">
        <v>13</v>
      </c>
      <c r="C22" s="56" t="s">
        <v>545</v>
      </c>
      <c r="D22" s="55" t="s">
        <v>4045</v>
      </c>
      <c r="E22" s="56" t="s">
        <v>546</v>
      </c>
      <c r="F22" s="57" t="s">
        <v>4459</v>
      </c>
      <c r="G22" s="55"/>
      <c r="H22" s="57"/>
      <c r="I22" s="94"/>
      <c r="J22" s="95"/>
      <c r="K22" s="97"/>
    </row>
    <row r="23" spans="1:11" ht="60">
      <c r="A23" s="62">
        <v>11214782</v>
      </c>
      <c r="B23" s="57">
        <v>14</v>
      </c>
      <c r="C23" s="56" t="s">
        <v>547</v>
      </c>
      <c r="D23" s="55" t="s">
        <v>4803</v>
      </c>
      <c r="E23" s="56"/>
      <c r="F23" s="57"/>
      <c r="G23" s="55"/>
      <c r="H23" s="57"/>
      <c r="I23" s="94"/>
      <c r="J23" s="95"/>
      <c r="K23" s="97"/>
    </row>
    <row r="24" spans="1:11" ht="60">
      <c r="A24" s="62">
        <v>11214782</v>
      </c>
      <c r="B24" s="57">
        <v>15</v>
      </c>
      <c r="C24" s="56" t="s">
        <v>548</v>
      </c>
      <c r="D24" s="55" t="s">
        <v>4804</v>
      </c>
      <c r="E24" s="56" t="s">
        <v>549</v>
      </c>
      <c r="F24" s="57" t="s">
        <v>4669</v>
      </c>
      <c r="G24" s="55"/>
      <c r="H24" s="57"/>
      <c r="I24" s="94"/>
      <c r="J24" s="95"/>
      <c r="K24" s="97"/>
    </row>
    <row r="25" spans="1:11" ht="45">
      <c r="A25" s="62">
        <v>11214782</v>
      </c>
      <c r="B25" s="57">
        <v>16</v>
      </c>
      <c r="C25" s="56" t="s">
        <v>550</v>
      </c>
      <c r="D25" s="55" t="s">
        <v>4167</v>
      </c>
      <c r="E25" s="56"/>
      <c r="F25" s="57"/>
      <c r="G25" s="55"/>
      <c r="H25" s="57"/>
      <c r="I25" s="94"/>
      <c r="J25" s="95"/>
      <c r="K25" s="97"/>
    </row>
    <row r="26" spans="1:11" ht="45">
      <c r="A26" s="62">
        <v>11214782</v>
      </c>
      <c r="B26" s="57">
        <v>17</v>
      </c>
      <c r="C26" s="56" t="s">
        <v>551</v>
      </c>
      <c r="D26" s="55" t="s">
        <v>4426</v>
      </c>
      <c r="E26" s="56"/>
      <c r="F26" s="57"/>
      <c r="G26" s="55"/>
      <c r="H26" s="57"/>
      <c r="I26" s="94"/>
      <c r="J26" s="95"/>
      <c r="K26" s="96"/>
    </row>
    <row r="27" spans="1:11" ht="45">
      <c r="A27" s="62">
        <v>11214782</v>
      </c>
      <c r="B27" s="57">
        <v>18</v>
      </c>
      <c r="C27" s="56" t="s">
        <v>552</v>
      </c>
      <c r="D27" s="55" t="s">
        <v>4167</v>
      </c>
      <c r="E27" s="56" t="s">
        <v>553</v>
      </c>
      <c r="F27" s="57" t="s">
        <v>4775</v>
      </c>
      <c r="G27" s="55"/>
      <c r="H27" s="57"/>
      <c r="I27" s="94"/>
      <c r="J27" s="95"/>
      <c r="K27" s="96"/>
    </row>
    <row r="28" spans="1:11" ht="45">
      <c r="A28" s="62">
        <v>11259986</v>
      </c>
      <c r="B28" s="57">
        <v>1</v>
      </c>
      <c r="C28" s="56" t="s">
        <v>554</v>
      </c>
      <c r="D28" s="55" t="s">
        <v>4167</v>
      </c>
      <c r="E28" s="56"/>
      <c r="F28" s="57"/>
      <c r="G28" s="55"/>
      <c r="H28" s="57"/>
      <c r="I28" s="94"/>
      <c r="J28" s="95"/>
      <c r="K28" s="96"/>
    </row>
    <row r="29" spans="1:11" ht="75">
      <c r="A29" s="62">
        <v>11259986</v>
      </c>
      <c r="B29" s="57">
        <v>2</v>
      </c>
      <c r="C29" s="56" t="s">
        <v>555</v>
      </c>
      <c r="D29" s="55" t="s">
        <v>4195</v>
      </c>
      <c r="E29" s="56"/>
      <c r="F29" s="57"/>
      <c r="G29" s="55"/>
      <c r="H29" s="57"/>
      <c r="I29" s="94"/>
      <c r="J29" s="95"/>
      <c r="K29" s="97"/>
    </row>
    <row r="30" spans="1:11" ht="45">
      <c r="A30" s="62">
        <v>11259986</v>
      </c>
      <c r="B30" s="57">
        <v>3</v>
      </c>
      <c r="C30" s="56" t="s">
        <v>556</v>
      </c>
      <c r="D30" s="55" t="s">
        <v>4805</v>
      </c>
      <c r="E30" s="56"/>
      <c r="F30" s="57"/>
      <c r="G30" s="55"/>
      <c r="H30" s="57"/>
      <c r="I30" s="94"/>
      <c r="J30" s="95"/>
      <c r="K30" s="97"/>
    </row>
    <row r="31" spans="1:11" ht="30">
      <c r="A31" s="62">
        <v>11259986</v>
      </c>
      <c r="B31" s="57">
        <v>4</v>
      </c>
      <c r="C31" s="56" t="s">
        <v>557</v>
      </c>
      <c r="D31" s="55" t="s">
        <v>4335</v>
      </c>
      <c r="E31" s="56"/>
      <c r="F31" s="57"/>
      <c r="G31" s="55"/>
      <c r="H31" s="57"/>
      <c r="I31" s="94"/>
      <c r="J31" s="95"/>
      <c r="K31" s="96"/>
    </row>
    <row r="32" spans="1:11" ht="45">
      <c r="A32" s="62">
        <v>11259986</v>
      </c>
      <c r="B32" s="57">
        <v>5</v>
      </c>
      <c r="C32" s="56" t="s">
        <v>558</v>
      </c>
      <c r="D32" s="55" t="s">
        <v>4032</v>
      </c>
      <c r="E32" s="56"/>
      <c r="F32" s="57"/>
      <c r="G32" s="55"/>
      <c r="H32" s="57"/>
      <c r="I32" s="94"/>
      <c r="J32" s="95"/>
      <c r="K32" s="96"/>
    </row>
    <row r="33" spans="1:11" ht="30">
      <c r="A33" s="62">
        <v>11259986</v>
      </c>
      <c r="B33" s="57">
        <v>6</v>
      </c>
      <c r="C33" s="56" t="s">
        <v>559</v>
      </c>
      <c r="D33" s="55">
        <v>11</v>
      </c>
      <c r="E33" s="56"/>
      <c r="F33" s="57"/>
      <c r="G33" s="55"/>
      <c r="H33" s="57"/>
      <c r="I33" s="94"/>
      <c r="J33" s="95"/>
      <c r="K33" s="97"/>
    </row>
    <row r="34" spans="1:11" ht="45">
      <c r="A34" s="62">
        <v>11259986</v>
      </c>
      <c r="B34" s="57">
        <v>7</v>
      </c>
      <c r="C34" s="56" t="s">
        <v>560</v>
      </c>
      <c r="D34" s="55" t="s">
        <v>4598</v>
      </c>
      <c r="E34" s="56"/>
      <c r="F34" s="57"/>
      <c r="G34" s="55"/>
      <c r="H34" s="57"/>
      <c r="I34" s="94"/>
      <c r="J34" s="95"/>
      <c r="K34" s="97"/>
    </row>
    <row r="35" spans="1:11" ht="75">
      <c r="A35" s="62">
        <v>11259986</v>
      </c>
      <c r="B35" s="57">
        <v>8</v>
      </c>
      <c r="C35" s="56" t="s">
        <v>561</v>
      </c>
      <c r="D35" s="55" t="s">
        <v>4052</v>
      </c>
      <c r="E35" s="56"/>
      <c r="F35" s="57"/>
      <c r="G35" s="55"/>
      <c r="H35" s="57"/>
      <c r="I35" s="94"/>
      <c r="J35" s="95"/>
      <c r="K35" s="96"/>
    </row>
    <row r="36" spans="1:11" ht="60">
      <c r="A36" s="62">
        <v>11259986</v>
      </c>
      <c r="B36" s="57">
        <v>9</v>
      </c>
      <c r="C36" s="56" t="s">
        <v>562</v>
      </c>
      <c r="D36" s="55" t="s">
        <v>4038</v>
      </c>
      <c r="E36" s="56"/>
      <c r="F36" s="57"/>
      <c r="G36" s="55"/>
      <c r="H36" s="57"/>
      <c r="I36" s="94"/>
      <c r="J36" s="95"/>
      <c r="K36" s="96"/>
    </row>
    <row r="37" spans="1:11" ht="45">
      <c r="A37" s="147">
        <v>11259986</v>
      </c>
      <c r="B37" s="57">
        <v>10</v>
      </c>
      <c r="C37" s="56" t="s">
        <v>563</v>
      </c>
      <c r="D37" s="55" t="s">
        <v>4091</v>
      </c>
      <c r="E37" s="56"/>
      <c r="F37" s="57"/>
      <c r="G37" s="55"/>
      <c r="H37" s="57"/>
      <c r="I37" s="94"/>
      <c r="J37" s="95"/>
      <c r="K37" s="96"/>
    </row>
    <row r="38" spans="1:11" ht="75">
      <c r="A38" s="147">
        <v>11259986</v>
      </c>
      <c r="B38" s="57">
        <v>11</v>
      </c>
      <c r="C38" s="56" t="s">
        <v>564</v>
      </c>
      <c r="D38" s="55" t="s">
        <v>4089</v>
      </c>
      <c r="E38" s="56"/>
      <c r="F38" s="57"/>
      <c r="G38" s="55"/>
      <c r="H38" s="57"/>
      <c r="I38" s="94"/>
      <c r="J38" s="95"/>
      <c r="K38" s="96"/>
    </row>
    <row r="39" spans="1:11">
      <c r="A39" s="62">
        <v>11259986</v>
      </c>
      <c r="B39" s="57">
        <v>12</v>
      </c>
      <c r="C39" s="56" t="s">
        <v>565</v>
      </c>
      <c r="D39" s="55" t="s">
        <v>4611</v>
      </c>
      <c r="E39" s="56"/>
      <c r="F39" s="57"/>
      <c r="G39" s="55"/>
      <c r="H39" s="57"/>
      <c r="I39" s="94"/>
      <c r="J39" s="95"/>
      <c r="K39" s="96"/>
    </row>
    <row r="40" spans="1:11" ht="45">
      <c r="A40" s="62">
        <v>11259986</v>
      </c>
      <c r="B40" s="57">
        <v>13</v>
      </c>
      <c r="C40" s="56" t="s">
        <v>566</v>
      </c>
      <c r="D40" s="55" t="s">
        <v>4052</v>
      </c>
      <c r="E40" s="56"/>
      <c r="F40" s="57"/>
      <c r="G40" s="55"/>
      <c r="H40" s="57"/>
      <c r="I40" s="94"/>
      <c r="J40" s="95"/>
      <c r="K40" s="97"/>
    </row>
    <row r="41" spans="1:11" ht="45">
      <c r="A41" s="62">
        <v>11304901</v>
      </c>
      <c r="B41" s="57">
        <v>1</v>
      </c>
      <c r="C41" s="56" t="s">
        <v>567</v>
      </c>
      <c r="D41" s="55" t="s">
        <v>4772</v>
      </c>
      <c r="E41" s="56"/>
      <c r="F41" s="57"/>
      <c r="G41" s="55"/>
      <c r="H41" s="57"/>
      <c r="I41" s="94"/>
      <c r="J41" s="95"/>
      <c r="K41" s="97"/>
    </row>
    <row r="42" spans="1:11" ht="105">
      <c r="A42" s="62">
        <v>11304901</v>
      </c>
      <c r="B42" s="57">
        <v>2</v>
      </c>
      <c r="C42" s="56" t="s">
        <v>568</v>
      </c>
      <c r="D42" s="55" t="s">
        <v>4445</v>
      </c>
      <c r="E42" s="56"/>
      <c r="F42" s="57"/>
      <c r="G42" s="55"/>
      <c r="H42" s="57"/>
      <c r="I42" s="94"/>
      <c r="J42" s="95"/>
      <c r="K42" s="97"/>
    </row>
    <row r="43" spans="1:11" ht="75">
      <c r="A43" s="62">
        <v>11304901</v>
      </c>
      <c r="B43" s="57">
        <v>3</v>
      </c>
      <c r="C43" s="56" t="s">
        <v>569</v>
      </c>
      <c r="D43" s="55" t="s">
        <v>4031</v>
      </c>
      <c r="E43" s="56"/>
      <c r="F43" s="57"/>
      <c r="G43" s="55"/>
      <c r="H43" s="57"/>
      <c r="I43" s="94"/>
      <c r="J43" s="95"/>
      <c r="K43" s="97"/>
    </row>
    <row r="44" spans="1:11" ht="30">
      <c r="A44" s="62">
        <v>11304901</v>
      </c>
      <c r="B44" s="57">
        <v>4</v>
      </c>
      <c r="C44" s="56" t="s">
        <v>570</v>
      </c>
      <c r="D44" s="55" t="s">
        <v>4443</v>
      </c>
      <c r="E44" s="56"/>
      <c r="F44" s="57"/>
      <c r="G44" s="55"/>
      <c r="H44" s="57"/>
      <c r="I44" s="94"/>
      <c r="J44" s="95"/>
      <c r="K44" s="96"/>
    </row>
    <row r="45" spans="1:11" ht="45">
      <c r="A45" s="62">
        <v>11304901</v>
      </c>
      <c r="B45" s="57">
        <v>5</v>
      </c>
      <c r="C45" s="56" t="s">
        <v>571</v>
      </c>
      <c r="D45" s="55" t="s">
        <v>4031</v>
      </c>
      <c r="E45" s="56"/>
      <c r="F45" s="57"/>
      <c r="G45" s="55"/>
      <c r="H45" s="57"/>
      <c r="I45" s="94"/>
      <c r="J45" s="95"/>
      <c r="K45" s="97"/>
    </row>
    <row r="46" spans="1:11" ht="30">
      <c r="A46" s="62">
        <v>11304901</v>
      </c>
      <c r="B46" s="57">
        <v>6</v>
      </c>
      <c r="C46" s="56" t="s">
        <v>572</v>
      </c>
      <c r="D46" s="55" t="s">
        <v>4200</v>
      </c>
      <c r="E46" s="56"/>
      <c r="F46" s="57"/>
      <c r="G46" s="55"/>
      <c r="H46" s="57"/>
      <c r="I46" s="94"/>
      <c r="J46" s="95"/>
      <c r="K46" s="96"/>
    </row>
    <row r="47" spans="1:11" ht="45">
      <c r="A47" s="62">
        <v>11304901</v>
      </c>
      <c r="B47" s="57">
        <v>7</v>
      </c>
      <c r="C47" s="56" t="s">
        <v>573</v>
      </c>
      <c r="D47" s="55" t="s">
        <v>4042</v>
      </c>
      <c r="E47" s="56"/>
      <c r="F47" s="57"/>
      <c r="G47" s="55"/>
      <c r="H47" s="57"/>
      <c r="I47" s="94"/>
      <c r="J47" s="95"/>
      <c r="K47" s="97"/>
    </row>
    <row r="48" spans="1:11" ht="90">
      <c r="A48" s="62">
        <v>11304901</v>
      </c>
      <c r="B48" s="57">
        <v>8</v>
      </c>
      <c r="C48" s="56" t="s">
        <v>574</v>
      </c>
      <c r="D48" s="55" t="s">
        <v>4052</v>
      </c>
      <c r="E48" s="56"/>
      <c r="F48" s="57"/>
      <c r="G48" s="55"/>
      <c r="H48" s="57"/>
      <c r="I48" s="94"/>
      <c r="J48" s="95"/>
      <c r="K48" s="97"/>
    </row>
    <row r="49" spans="1:14" ht="30">
      <c r="A49" s="62">
        <v>11304901</v>
      </c>
      <c r="B49" s="57">
        <v>9</v>
      </c>
      <c r="C49" s="56" t="s">
        <v>575</v>
      </c>
      <c r="D49" s="55" t="s">
        <v>4294</v>
      </c>
      <c r="E49" s="56" t="s">
        <v>576</v>
      </c>
      <c r="F49" s="57" t="s">
        <v>4647</v>
      </c>
      <c r="G49" s="55"/>
      <c r="H49" s="57"/>
      <c r="I49" s="94"/>
      <c r="J49" s="95"/>
      <c r="K49" s="97"/>
    </row>
    <row r="50" spans="1:14" ht="45">
      <c r="A50" s="62">
        <v>11304901</v>
      </c>
      <c r="B50" s="57">
        <v>10</v>
      </c>
      <c r="C50" s="56" t="s">
        <v>577</v>
      </c>
      <c r="D50" s="55" t="s">
        <v>4446</v>
      </c>
      <c r="E50" s="56"/>
      <c r="F50" s="57"/>
      <c r="G50" s="55"/>
      <c r="H50" s="57"/>
      <c r="I50" s="94"/>
      <c r="J50" s="95"/>
      <c r="K50" s="97"/>
    </row>
    <row r="51" spans="1:14" ht="75">
      <c r="A51" s="62">
        <v>11304901</v>
      </c>
      <c r="B51" s="57">
        <v>11</v>
      </c>
      <c r="C51" s="56" t="s">
        <v>578</v>
      </c>
      <c r="D51" s="55" t="s">
        <v>4416</v>
      </c>
      <c r="E51" s="56"/>
      <c r="F51" s="57"/>
      <c r="G51" s="55"/>
      <c r="H51" s="57"/>
      <c r="I51" s="94"/>
      <c r="J51" s="95"/>
      <c r="K51" s="97"/>
    </row>
    <row r="52" spans="1:14" ht="30">
      <c r="A52" s="62">
        <v>11322176</v>
      </c>
      <c r="B52" s="57">
        <v>1</v>
      </c>
      <c r="C52" s="56" t="s">
        <v>579</v>
      </c>
      <c r="D52" s="55" t="s">
        <v>4378</v>
      </c>
      <c r="E52" s="56"/>
      <c r="F52" s="57"/>
      <c r="G52" s="55"/>
      <c r="H52" s="57"/>
      <c r="I52" s="94"/>
      <c r="J52" s="95"/>
      <c r="K52" s="97"/>
      <c r="L52" s="101"/>
    </row>
    <row r="53" spans="1:14" ht="75">
      <c r="A53" s="62">
        <v>11322176</v>
      </c>
      <c r="B53" s="57">
        <v>2</v>
      </c>
      <c r="C53" s="56" t="s">
        <v>580</v>
      </c>
      <c r="D53" s="55" t="s">
        <v>4068</v>
      </c>
      <c r="E53" s="56"/>
      <c r="F53" s="57"/>
      <c r="G53" s="55"/>
      <c r="H53" s="57"/>
      <c r="I53" s="94"/>
      <c r="J53" s="95"/>
      <c r="K53" s="97"/>
      <c r="L53" s="101"/>
      <c r="M53" s="3"/>
      <c r="N53" s="101"/>
    </row>
    <row r="54" spans="1:14" ht="45">
      <c r="A54" s="62">
        <v>11322176</v>
      </c>
      <c r="B54" s="57">
        <v>3</v>
      </c>
      <c r="C54" s="56" t="s">
        <v>581</v>
      </c>
      <c r="D54" s="55" t="s">
        <v>4031</v>
      </c>
      <c r="E54" s="56"/>
      <c r="F54" s="57"/>
      <c r="G54" s="55"/>
      <c r="H54" s="57"/>
      <c r="I54" s="94"/>
      <c r="J54" s="95"/>
      <c r="K54" s="96"/>
      <c r="L54" s="101"/>
      <c r="M54" s="3"/>
      <c r="N54" s="101"/>
    </row>
    <row r="55" spans="1:14" ht="45">
      <c r="A55" s="62">
        <v>11322176</v>
      </c>
      <c r="B55" s="57">
        <v>4</v>
      </c>
      <c r="C55" s="56" t="s">
        <v>582</v>
      </c>
      <c r="D55" s="55" t="s">
        <v>4582</v>
      </c>
      <c r="E55" s="56"/>
      <c r="F55" s="57"/>
      <c r="G55" s="55"/>
      <c r="H55" s="57"/>
      <c r="I55" s="94"/>
      <c r="J55" s="95"/>
      <c r="K55" s="96"/>
      <c r="L55" s="101"/>
      <c r="M55" s="3"/>
      <c r="N55" s="101"/>
    </row>
    <row r="56" spans="1:14" ht="60">
      <c r="A56" s="62">
        <v>11322176</v>
      </c>
      <c r="B56" s="57">
        <v>5</v>
      </c>
      <c r="C56" s="56" t="s">
        <v>583</v>
      </c>
      <c r="D56" s="55" t="s">
        <v>4097</v>
      </c>
      <c r="E56" s="56"/>
      <c r="F56" s="57"/>
      <c r="G56" s="55"/>
      <c r="H56" s="57"/>
      <c r="I56" s="94"/>
      <c r="J56" s="95"/>
      <c r="K56" s="97"/>
      <c r="L56" s="101"/>
      <c r="M56" s="3"/>
      <c r="N56" s="101"/>
    </row>
    <row r="57" spans="1:14" ht="75">
      <c r="A57" s="62">
        <v>11322176</v>
      </c>
      <c r="B57" s="57">
        <v>6</v>
      </c>
      <c r="C57" s="56" t="s">
        <v>584</v>
      </c>
      <c r="D57" s="55" t="s">
        <v>4197</v>
      </c>
      <c r="E57" s="56"/>
      <c r="F57" s="57"/>
      <c r="G57" s="55"/>
      <c r="H57" s="57"/>
      <c r="I57" s="94"/>
      <c r="J57" s="95"/>
      <c r="K57" s="97"/>
      <c r="L57" s="101"/>
      <c r="M57" s="3"/>
      <c r="N57" s="101"/>
    </row>
    <row r="58" spans="1:14" ht="45">
      <c r="A58" s="62">
        <v>11322176</v>
      </c>
      <c r="B58" s="57">
        <v>7</v>
      </c>
      <c r="C58" s="56" t="s">
        <v>585</v>
      </c>
      <c r="D58" s="55" t="s">
        <v>4197</v>
      </c>
      <c r="E58" s="56"/>
      <c r="F58" s="57"/>
      <c r="G58" s="55"/>
      <c r="H58" s="57"/>
      <c r="I58" s="94"/>
      <c r="J58" s="95"/>
      <c r="K58" s="97"/>
      <c r="L58" s="101"/>
      <c r="M58" s="3"/>
      <c r="N58" s="101"/>
    </row>
    <row r="59" spans="1:14" ht="45">
      <c r="A59" s="62">
        <v>11322176</v>
      </c>
      <c r="B59" s="57">
        <v>8</v>
      </c>
      <c r="C59" s="56" t="s">
        <v>586</v>
      </c>
      <c r="D59" s="55" t="s">
        <v>4615</v>
      </c>
      <c r="E59" s="56"/>
      <c r="F59" s="57"/>
      <c r="G59" s="55"/>
      <c r="H59" s="57"/>
      <c r="I59" s="94"/>
      <c r="J59" s="95"/>
      <c r="K59" s="97"/>
      <c r="L59" s="101"/>
      <c r="M59" s="3"/>
      <c r="N59" s="101"/>
    </row>
    <row r="60" spans="1:14" ht="30">
      <c r="A60" s="62">
        <v>11322176</v>
      </c>
      <c r="B60" s="57">
        <v>9</v>
      </c>
      <c r="C60" s="56" t="s">
        <v>587</v>
      </c>
      <c r="D60" s="55" t="s">
        <v>4806</v>
      </c>
      <c r="E60" s="56"/>
      <c r="F60" s="57"/>
      <c r="G60" s="55"/>
      <c r="H60" s="57"/>
      <c r="I60" s="94"/>
      <c r="J60" s="95"/>
      <c r="K60" s="97"/>
      <c r="L60" s="101"/>
      <c r="M60" s="3"/>
      <c r="N60" s="101"/>
    </row>
    <row r="61" spans="1:14" ht="30">
      <c r="A61" s="62">
        <v>11322176</v>
      </c>
      <c r="B61" s="57">
        <v>10</v>
      </c>
      <c r="C61" s="56" t="s">
        <v>588</v>
      </c>
      <c r="D61" s="55" t="s">
        <v>4039</v>
      </c>
      <c r="E61" s="56"/>
      <c r="F61" s="57"/>
      <c r="G61" s="55"/>
      <c r="H61" s="57"/>
      <c r="I61" s="94"/>
      <c r="J61" s="95"/>
      <c r="K61" s="96"/>
      <c r="L61" s="101"/>
      <c r="M61" s="3"/>
      <c r="N61" s="101"/>
    </row>
    <row r="62" spans="1:14" ht="75">
      <c r="A62" s="62">
        <v>11932960</v>
      </c>
      <c r="B62" s="57">
        <v>1</v>
      </c>
      <c r="C62" s="56" t="s">
        <v>589</v>
      </c>
      <c r="D62" s="55" t="s">
        <v>4357</v>
      </c>
      <c r="E62" s="56"/>
      <c r="F62" s="57"/>
      <c r="G62" s="55"/>
      <c r="H62" s="57"/>
      <c r="I62" s="94"/>
      <c r="J62" s="95"/>
      <c r="K62" s="96"/>
      <c r="L62" s="101"/>
      <c r="M62" s="3"/>
      <c r="N62" s="101"/>
    </row>
    <row r="63" spans="1:14" ht="90">
      <c r="A63" s="62">
        <v>11932960</v>
      </c>
      <c r="B63" s="57">
        <v>2</v>
      </c>
      <c r="C63" s="56" t="s">
        <v>590</v>
      </c>
      <c r="D63" s="55" t="s">
        <v>4332</v>
      </c>
      <c r="E63" s="56" t="s">
        <v>591</v>
      </c>
      <c r="F63" s="57" t="s">
        <v>4227</v>
      </c>
      <c r="G63" s="55"/>
      <c r="H63" s="57"/>
      <c r="I63" s="94"/>
      <c r="J63" s="95"/>
      <c r="K63" s="97"/>
      <c r="L63" s="101"/>
      <c r="M63" s="3"/>
      <c r="N63" s="101"/>
    </row>
    <row r="64" spans="1:14" ht="75">
      <c r="A64" s="62">
        <v>11932960</v>
      </c>
      <c r="B64" s="57">
        <v>3</v>
      </c>
      <c r="C64" s="56" t="s">
        <v>592</v>
      </c>
      <c r="D64" s="55" t="s">
        <v>4032</v>
      </c>
      <c r="E64" s="56"/>
      <c r="F64" s="57"/>
      <c r="G64" s="55"/>
      <c r="H64" s="57"/>
      <c r="I64" s="94"/>
      <c r="J64" s="95"/>
      <c r="K64" s="96"/>
      <c r="L64" s="101"/>
      <c r="M64" s="3"/>
      <c r="N64" s="101"/>
    </row>
    <row r="65" spans="1:14" ht="105">
      <c r="A65" s="62">
        <v>11932960</v>
      </c>
      <c r="B65" s="57">
        <v>4</v>
      </c>
      <c r="C65" s="56" t="s">
        <v>593</v>
      </c>
      <c r="D65" s="55" t="s">
        <v>4076</v>
      </c>
      <c r="E65" s="56"/>
      <c r="F65" s="57"/>
      <c r="G65" s="55"/>
      <c r="H65" s="57"/>
      <c r="I65" s="94"/>
      <c r="J65" s="95"/>
      <c r="K65" s="97"/>
      <c r="L65" s="101"/>
      <c r="M65" s="3"/>
      <c r="N65" s="101"/>
    </row>
    <row r="66" spans="1:14" ht="30">
      <c r="A66" s="62">
        <v>11932960</v>
      </c>
      <c r="B66" s="57">
        <v>5</v>
      </c>
      <c r="C66" s="56" t="s">
        <v>594</v>
      </c>
      <c r="D66" s="55" t="s">
        <v>4038</v>
      </c>
      <c r="E66" s="56"/>
      <c r="F66" s="57"/>
      <c r="G66" s="55"/>
      <c r="H66" s="57"/>
      <c r="I66" s="94"/>
      <c r="J66" s="95"/>
      <c r="K66" s="97"/>
      <c r="L66" s="101"/>
      <c r="M66" s="3"/>
      <c r="N66" s="101"/>
    </row>
    <row r="67" spans="1:14" ht="90">
      <c r="A67" s="62">
        <v>11932960</v>
      </c>
      <c r="B67" s="57">
        <v>6</v>
      </c>
      <c r="C67" s="56" t="s">
        <v>595</v>
      </c>
      <c r="D67" s="55">
        <v>11</v>
      </c>
      <c r="E67" s="56"/>
      <c r="F67" s="57"/>
      <c r="G67" s="55"/>
      <c r="H67" s="57"/>
      <c r="I67" s="94"/>
      <c r="J67" s="95"/>
      <c r="K67" s="97"/>
      <c r="L67" s="101"/>
      <c r="M67" s="3"/>
      <c r="N67" s="101"/>
    </row>
    <row r="68" spans="1:14" ht="60">
      <c r="A68" s="62">
        <v>11932960</v>
      </c>
      <c r="B68" s="57">
        <v>7</v>
      </c>
      <c r="C68" s="56" t="s">
        <v>596</v>
      </c>
      <c r="D68" s="55" t="s">
        <v>4038</v>
      </c>
      <c r="E68" s="56"/>
      <c r="F68" s="57"/>
      <c r="G68" s="55"/>
      <c r="H68" s="57"/>
      <c r="I68" s="94"/>
      <c r="J68" s="95"/>
      <c r="K68" s="97"/>
      <c r="L68" s="101"/>
      <c r="M68" s="3"/>
      <c r="N68" s="101"/>
    </row>
    <row r="69" spans="1:14" ht="45">
      <c r="A69" s="62">
        <v>11932960</v>
      </c>
      <c r="B69" s="57">
        <v>8</v>
      </c>
      <c r="C69" s="56" t="s">
        <v>597</v>
      </c>
      <c r="D69" s="55" t="s">
        <v>4092</v>
      </c>
      <c r="E69" s="56"/>
      <c r="F69" s="57"/>
      <c r="G69" s="55"/>
      <c r="H69" s="57"/>
      <c r="I69" s="94"/>
      <c r="J69" s="95"/>
      <c r="K69" s="97"/>
      <c r="L69" s="101"/>
      <c r="M69" s="3"/>
      <c r="N69" s="101"/>
    </row>
    <row r="70" spans="1:14" ht="45">
      <c r="A70" s="62">
        <v>11932960</v>
      </c>
      <c r="B70" s="57">
        <v>9</v>
      </c>
      <c r="C70" s="56" t="s">
        <v>598</v>
      </c>
      <c r="D70" s="55" t="s">
        <v>4357</v>
      </c>
      <c r="E70" s="56"/>
      <c r="F70" s="57"/>
      <c r="G70" s="55"/>
      <c r="H70" s="57"/>
      <c r="I70" s="94"/>
      <c r="J70" s="95"/>
      <c r="K70" s="97"/>
      <c r="L70" s="101"/>
      <c r="M70" s="3"/>
      <c r="N70" s="101"/>
    </row>
    <row r="71" spans="1:14" ht="90">
      <c r="A71" s="62">
        <v>11932960</v>
      </c>
      <c r="B71" s="57">
        <v>10</v>
      </c>
      <c r="C71" s="56" t="s">
        <v>599</v>
      </c>
      <c r="D71" s="55" t="s">
        <v>4039</v>
      </c>
      <c r="E71" s="56"/>
      <c r="F71" s="57"/>
      <c r="G71" s="55"/>
      <c r="H71" s="57"/>
      <c r="I71" s="94"/>
      <c r="J71" s="95"/>
      <c r="K71" s="97"/>
      <c r="L71" s="101"/>
      <c r="M71" s="3"/>
      <c r="N71" s="101"/>
    </row>
    <row r="72" spans="1:14" ht="30">
      <c r="A72" s="62">
        <v>12043956</v>
      </c>
      <c r="B72" s="4">
        <v>1</v>
      </c>
      <c r="C72" s="56" t="s">
        <v>600</v>
      </c>
      <c r="D72" s="55" t="s">
        <v>4357</v>
      </c>
      <c r="E72" s="56"/>
      <c r="F72" s="57"/>
      <c r="G72" s="55"/>
      <c r="H72" s="57"/>
      <c r="I72" s="94"/>
      <c r="J72" s="95"/>
      <c r="K72" s="97"/>
      <c r="L72" s="101"/>
      <c r="M72" s="3"/>
      <c r="N72" s="101"/>
    </row>
    <row r="73" spans="1:14" ht="75">
      <c r="A73" s="62">
        <v>12043956</v>
      </c>
      <c r="B73" s="4">
        <v>2</v>
      </c>
      <c r="C73" s="56" t="s">
        <v>601</v>
      </c>
      <c r="D73" s="55" t="s">
        <v>4332</v>
      </c>
      <c r="E73" s="56"/>
      <c r="F73" s="57"/>
      <c r="G73" s="55"/>
      <c r="H73" s="57"/>
      <c r="I73" s="94"/>
      <c r="J73" s="95"/>
      <c r="K73" s="97"/>
      <c r="L73" s="101"/>
      <c r="M73" s="3"/>
      <c r="N73" s="101"/>
    </row>
    <row r="74" spans="1:14" ht="105">
      <c r="A74" s="62">
        <v>12043956</v>
      </c>
      <c r="B74" s="4">
        <v>3</v>
      </c>
      <c r="C74" s="56" t="s">
        <v>602</v>
      </c>
      <c r="D74" s="55" t="s">
        <v>4033</v>
      </c>
      <c r="E74" s="56"/>
      <c r="F74" s="57"/>
      <c r="G74" s="55"/>
      <c r="H74" s="57"/>
      <c r="I74" s="94"/>
      <c r="J74" s="95"/>
      <c r="K74" s="97"/>
      <c r="L74" s="101"/>
      <c r="M74" s="3"/>
      <c r="N74" s="101"/>
    </row>
    <row r="75" spans="1:14" s="64" customFormat="1" ht="30">
      <c r="A75" s="62">
        <v>12043956</v>
      </c>
      <c r="B75" s="4">
        <v>4</v>
      </c>
      <c r="C75" s="56" t="s">
        <v>603</v>
      </c>
      <c r="D75" s="55" t="s">
        <v>4443</v>
      </c>
      <c r="E75" s="56"/>
      <c r="F75" s="57"/>
      <c r="G75" s="55"/>
      <c r="H75" s="57"/>
      <c r="I75" s="94"/>
      <c r="J75" s="95"/>
      <c r="K75" s="57"/>
      <c r="L75" s="65"/>
      <c r="M75" s="3"/>
      <c r="N75" s="65"/>
    </row>
    <row r="76" spans="1:14" s="64" customFormat="1" ht="30">
      <c r="A76" s="62">
        <v>12043956</v>
      </c>
      <c r="B76" s="4">
        <v>5</v>
      </c>
      <c r="C76" s="56" t="s">
        <v>604</v>
      </c>
      <c r="D76" s="55" t="s">
        <v>4593</v>
      </c>
      <c r="E76" s="56"/>
      <c r="F76" s="57"/>
      <c r="G76" s="55"/>
      <c r="H76" s="57"/>
      <c r="I76" s="94"/>
      <c r="J76" s="95"/>
      <c r="K76" s="57"/>
      <c r="L76" s="65"/>
      <c r="M76" s="3"/>
      <c r="N76" s="65"/>
    </row>
    <row r="77" spans="1:14" ht="60">
      <c r="A77" s="62">
        <v>12043956</v>
      </c>
      <c r="B77" s="4">
        <v>6</v>
      </c>
      <c r="C77" s="56" t="s">
        <v>605</v>
      </c>
      <c r="D77" s="55" t="s">
        <v>4097</v>
      </c>
      <c r="E77" s="56"/>
      <c r="F77" s="57"/>
      <c r="G77" s="55"/>
      <c r="H77" s="57"/>
      <c r="I77" s="94"/>
      <c r="J77" s="95"/>
      <c r="K77" s="97"/>
      <c r="L77" s="101"/>
      <c r="M77" s="3"/>
      <c r="N77" s="101"/>
    </row>
    <row r="78" spans="1:14" ht="90">
      <c r="A78" s="62">
        <v>12043956</v>
      </c>
      <c r="B78" s="57">
        <v>7</v>
      </c>
      <c r="C78" s="56" t="s">
        <v>606</v>
      </c>
      <c r="D78" s="55">
        <v>11</v>
      </c>
      <c r="E78" s="56"/>
      <c r="F78" s="57"/>
      <c r="G78" s="55"/>
      <c r="H78" s="57"/>
      <c r="I78" s="94"/>
      <c r="J78" s="95"/>
      <c r="K78" s="97"/>
      <c r="L78" s="101"/>
      <c r="M78" s="3"/>
      <c r="N78" s="101"/>
    </row>
    <row r="79" spans="1:14" ht="45">
      <c r="A79" s="62">
        <v>12043956</v>
      </c>
      <c r="B79" s="57">
        <v>8</v>
      </c>
      <c r="C79" s="56" t="s">
        <v>607</v>
      </c>
      <c r="D79" s="55">
        <v>11</v>
      </c>
      <c r="E79" s="56"/>
      <c r="F79" s="57"/>
      <c r="G79" s="55"/>
      <c r="H79" s="57"/>
      <c r="I79" s="94"/>
      <c r="J79" s="95"/>
      <c r="K79" s="97"/>
      <c r="L79" s="101"/>
      <c r="M79" s="3"/>
      <c r="N79" s="101"/>
    </row>
    <row r="80" spans="1:14" ht="45">
      <c r="A80" s="62">
        <v>12043956</v>
      </c>
      <c r="B80" s="57">
        <v>9</v>
      </c>
      <c r="C80" s="56" t="s">
        <v>608</v>
      </c>
      <c r="D80" s="55" t="s">
        <v>4042</v>
      </c>
      <c r="E80" s="56"/>
      <c r="F80" s="57"/>
      <c r="G80" s="55"/>
      <c r="H80" s="57"/>
      <c r="I80" s="94"/>
      <c r="J80" s="95"/>
      <c r="K80" s="97"/>
      <c r="L80" s="101"/>
      <c r="M80" s="3"/>
      <c r="N80" s="101"/>
    </row>
    <row r="81" spans="1:14" ht="60">
      <c r="A81" s="62">
        <v>12043956</v>
      </c>
      <c r="B81" s="57">
        <v>10</v>
      </c>
      <c r="C81" s="56" t="s">
        <v>609</v>
      </c>
      <c r="D81" s="55" t="s">
        <v>4598</v>
      </c>
      <c r="E81" s="56" t="s">
        <v>610</v>
      </c>
      <c r="F81" s="57" t="s">
        <v>4522</v>
      </c>
      <c r="G81" s="55"/>
      <c r="H81" s="57"/>
      <c r="I81" s="94"/>
      <c r="J81" s="95"/>
      <c r="K81" s="98"/>
      <c r="L81" s="101"/>
      <c r="M81" s="3"/>
      <c r="N81" s="101"/>
    </row>
    <row r="82" spans="1:14" ht="75">
      <c r="A82" s="62">
        <v>12043956</v>
      </c>
      <c r="B82" s="57">
        <v>11</v>
      </c>
      <c r="C82" s="56" t="s">
        <v>611</v>
      </c>
      <c r="D82" s="55" t="s">
        <v>4097</v>
      </c>
      <c r="E82" s="56"/>
      <c r="F82" s="57"/>
      <c r="G82" s="55"/>
      <c r="H82" s="57"/>
      <c r="I82" s="94"/>
      <c r="J82" s="95"/>
      <c r="K82" s="97"/>
      <c r="L82" s="101"/>
      <c r="M82" s="3"/>
      <c r="N82" s="101"/>
    </row>
    <row r="83" spans="1:14" ht="45">
      <c r="A83" s="62">
        <v>12102670</v>
      </c>
      <c r="B83" s="4">
        <v>1</v>
      </c>
      <c r="C83" s="56" t="s">
        <v>612</v>
      </c>
      <c r="D83" s="55" t="s">
        <v>4167</v>
      </c>
      <c r="E83" s="56"/>
      <c r="F83" s="57"/>
      <c r="G83" s="55"/>
      <c r="H83" s="57"/>
      <c r="I83" s="94"/>
      <c r="J83" s="95"/>
      <c r="K83" s="97"/>
      <c r="L83" s="101"/>
      <c r="M83" s="3"/>
      <c r="N83" s="101"/>
    </row>
    <row r="84" spans="1:14" ht="90">
      <c r="A84" s="62">
        <v>12102670</v>
      </c>
      <c r="B84" s="4">
        <v>2</v>
      </c>
      <c r="C84" s="63" t="s">
        <v>613</v>
      </c>
      <c r="D84" s="55" t="s">
        <v>4332</v>
      </c>
      <c r="E84" s="56"/>
      <c r="F84" s="57"/>
      <c r="G84" s="55"/>
      <c r="H84" s="57"/>
      <c r="I84" s="94"/>
      <c r="J84" s="95"/>
      <c r="K84" s="97"/>
      <c r="M84" s="3"/>
      <c r="N84" s="101"/>
    </row>
    <row r="85" spans="1:14" ht="60">
      <c r="A85" s="62">
        <v>12102670</v>
      </c>
      <c r="B85" s="4">
        <v>3</v>
      </c>
      <c r="C85" s="56" t="s">
        <v>614</v>
      </c>
      <c r="D85" s="55" t="s">
        <v>4031</v>
      </c>
      <c r="E85" s="56"/>
      <c r="F85" s="57"/>
      <c r="G85" s="55"/>
      <c r="H85" s="57"/>
      <c r="I85" s="94"/>
      <c r="J85" s="95"/>
      <c r="K85" s="97"/>
    </row>
    <row r="86" spans="1:14" ht="45">
      <c r="A86" s="62">
        <v>12102670</v>
      </c>
      <c r="B86" s="4">
        <v>4</v>
      </c>
      <c r="C86" s="56" t="s">
        <v>615</v>
      </c>
      <c r="D86" s="55" t="s">
        <v>4431</v>
      </c>
      <c r="E86" s="56"/>
      <c r="F86" s="57"/>
      <c r="G86" s="55"/>
      <c r="H86" s="57"/>
      <c r="I86" s="94"/>
      <c r="J86" s="95"/>
      <c r="K86" s="97"/>
    </row>
    <row r="87" spans="1:14" ht="60">
      <c r="A87" s="62">
        <v>12102670</v>
      </c>
      <c r="B87" s="4">
        <v>5</v>
      </c>
      <c r="C87" s="56" t="s">
        <v>616</v>
      </c>
      <c r="D87" s="55" t="s">
        <v>4602</v>
      </c>
      <c r="E87" s="56"/>
      <c r="F87" s="57"/>
      <c r="G87" s="55"/>
      <c r="H87" s="57"/>
      <c r="I87" s="94"/>
      <c r="J87" s="95"/>
      <c r="K87" s="97"/>
    </row>
    <row r="88" spans="1:14" ht="45">
      <c r="A88" s="62">
        <v>12102670</v>
      </c>
      <c r="B88" s="4">
        <v>6</v>
      </c>
      <c r="C88" s="56" t="s">
        <v>617</v>
      </c>
      <c r="D88" s="55" t="s">
        <v>4714</v>
      </c>
      <c r="E88" s="56"/>
      <c r="F88" s="57"/>
      <c r="G88" s="55"/>
      <c r="H88" s="57"/>
      <c r="I88" s="94"/>
      <c r="J88" s="95"/>
      <c r="K88" s="97"/>
    </row>
    <row r="89" spans="1:14" ht="75">
      <c r="A89" s="62">
        <v>12102670</v>
      </c>
      <c r="B89" s="4">
        <v>7</v>
      </c>
      <c r="C89" s="56" t="s">
        <v>618</v>
      </c>
      <c r="D89" s="55" t="s">
        <v>4038</v>
      </c>
      <c r="E89" s="56"/>
      <c r="F89" s="57"/>
      <c r="G89" s="55"/>
      <c r="H89" s="57"/>
      <c r="I89" s="94"/>
      <c r="J89" s="95"/>
      <c r="K89" s="102"/>
      <c r="L89" s="103"/>
      <c r="N89" s="103"/>
    </row>
    <row r="90" spans="1:14" ht="105">
      <c r="A90" s="62">
        <v>12102670</v>
      </c>
      <c r="B90" s="4">
        <v>8</v>
      </c>
      <c r="C90" s="56" t="s">
        <v>619</v>
      </c>
      <c r="D90" s="55" t="s">
        <v>4036</v>
      </c>
      <c r="E90" s="56" t="s">
        <v>620</v>
      </c>
      <c r="F90" s="57" t="s">
        <v>4133</v>
      </c>
      <c r="G90" s="55"/>
      <c r="H90" s="57"/>
      <c r="I90" s="94"/>
      <c r="J90" s="95"/>
      <c r="K90" s="96"/>
    </row>
    <row r="91" spans="1:14" ht="75">
      <c r="A91" s="62">
        <v>12102670</v>
      </c>
      <c r="B91" s="4">
        <v>9</v>
      </c>
      <c r="C91" s="56" t="s">
        <v>621</v>
      </c>
      <c r="D91" s="55" t="s">
        <v>4447</v>
      </c>
      <c r="E91" s="56"/>
      <c r="F91" s="57"/>
      <c r="G91" s="55"/>
      <c r="H91" s="57"/>
      <c r="I91" s="94"/>
      <c r="J91" s="95"/>
      <c r="K91" s="97"/>
    </row>
    <row r="92" spans="1:14" ht="60">
      <c r="A92" s="62">
        <v>12102670</v>
      </c>
      <c r="B92" s="4">
        <v>10</v>
      </c>
      <c r="C92" s="56" t="s">
        <v>622</v>
      </c>
      <c r="D92" s="55" t="s">
        <v>4417</v>
      </c>
      <c r="E92" s="56"/>
      <c r="F92" s="57"/>
      <c r="G92" s="55"/>
      <c r="H92" s="57"/>
      <c r="I92" s="94"/>
      <c r="J92" s="95"/>
      <c r="K92" s="97"/>
    </row>
    <row r="93" spans="1:14" ht="30">
      <c r="A93" s="62">
        <v>12102670</v>
      </c>
      <c r="B93" s="4">
        <v>11</v>
      </c>
      <c r="C93" s="56" t="s">
        <v>623</v>
      </c>
      <c r="D93" s="55" t="s">
        <v>4052</v>
      </c>
      <c r="E93" s="56"/>
      <c r="F93" s="57"/>
      <c r="G93" s="55"/>
      <c r="H93" s="57"/>
      <c r="I93" s="94"/>
      <c r="J93" s="95"/>
      <c r="K93" s="97"/>
    </row>
    <row r="94" spans="1:14" ht="45">
      <c r="A94" s="150">
        <v>12102670</v>
      </c>
      <c r="B94" s="4">
        <v>12</v>
      </c>
      <c r="C94" s="56" t="s">
        <v>624</v>
      </c>
      <c r="D94" s="55" t="s">
        <v>4519</v>
      </c>
      <c r="E94" s="56"/>
      <c r="F94" s="57"/>
      <c r="G94" s="55"/>
      <c r="H94" s="57"/>
      <c r="I94" s="94"/>
      <c r="J94" s="95"/>
      <c r="K94" s="97"/>
    </row>
    <row r="95" spans="1:14" ht="60">
      <c r="A95" s="62">
        <v>12102670</v>
      </c>
      <c r="B95" s="4">
        <v>13</v>
      </c>
      <c r="C95" s="56" t="s">
        <v>625</v>
      </c>
      <c r="D95" s="55" t="s">
        <v>4807</v>
      </c>
      <c r="E95" s="56" t="s">
        <v>626</v>
      </c>
      <c r="F95" s="57" t="s">
        <v>4231</v>
      </c>
      <c r="G95" s="55"/>
      <c r="H95" s="57"/>
      <c r="I95" s="94"/>
      <c r="J95" s="95"/>
      <c r="K95" s="97"/>
    </row>
    <row r="96" spans="1:14" ht="60">
      <c r="A96" s="62">
        <v>12102670</v>
      </c>
      <c r="B96" s="4">
        <v>14</v>
      </c>
      <c r="C96" s="56" t="s">
        <v>627</v>
      </c>
      <c r="D96" s="55" t="s">
        <v>4808</v>
      </c>
      <c r="E96" s="56"/>
      <c r="F96" s="57"/>
      <c r="G96" s="55"/>
      <c r="H96" s="57"/>
      <c r="I96" s="94"/>
      <c r="J96" s="95"/>
      <c r="K96" s="97"/>
    </row>
    <row r="97" spans="1:14" ht="60">
      <c r="A97" s="62">
        <v>15098798</v>
      </c>
      <c r="B97" s="57">
        <v>1</v>
      </c>
      <c r="C97" s="56" t="s">
        <v>628</v>
      </c>
      <c r="D97" s="55" t="s">
        <v>4167</v>
      </c>
      <c r="E97" s="56"/>
      <c r="F97" s="57"/>
      <c r="G97" s="55"/>
      <c r="H97" s="57"/>
      <c r="I97" s="94"/>
      <c r="J97" s="95"/>
      <c r="K97" s="97"/>
    </row>
    <row r="98" spans="1:14" ht="60">
      <c r="A98" s="62">
        <v>15098798</v>
      </c>
      <c r="B98" s="57">
        <v>2</v>
      </c>
      <c r="C98" s="56" t="s">
        <v>629</v>
      </c>
      <c r="D98" s="55" t="s">
        <v>4345</v>
      </c>
      <c r="E98" s="56"/>
      <c r="F98" s="57"/>
      <c r="G98" s="55"/>
      <c r="H98" s="57"/>
      <c r="I98" s="94"/>
      <c r="J98" s="95"/>
      <c r="K98" s="97"/>
    </row>
    <row r="99" spans="1:14">
      <c r="A99" s="62">
        <v>15098798</v>
      </c>
      <c r="B99" s="57">
        <v>3</v>
      </c>
      <c r="C99" s="56" t="s">
        <v>630</v>
      </c>
      <c r="D99" s="55">
        <v>11</v>
      </c>
      <c r="E99" s="56"/>
      <c r="F99" s="57"/>
      <c r="G99" s="55"/>
      <c r="H99" s="57"/>
      <c r="I99" s="94"/>
      <c r="J99" s="95"/>
      <c r="K99" s="97"/>
    </row>
    <row r="100" spans="1:14" ht="30">
      <c r="A100" s="62">
        <v>15098798</v>
      </c>
      <c r="B100" s="57">
        <v>4</v>
      </c>
      <c r="C100" s="56" t="s">
        <v>631</v>
      </c>
      <c r="D100" s="55" t="s">
        <v>4044</v>
      </c>
      <c r="E100" s="56"/>
      <c r="F100" s="57"/>
      <c r="G100" s="55"/>
      <c r="H100" s="57"/>
      <c r="I100" s="94"/>
      <c r="J100" s="95"/>
      <c r="K100" s="96"/>
    </row>
    <row r="101" spans="1:14" ht="60">
      <c r="A101" s="62">
        <v>15098798</v>
      </c>
      <c r="B101" s="57">
        <v>5</v>
      </c>
      <c r="C101" s="56" t="s">
        <v>632</v>
      </c>
      <c r="D101" s="55" t="s">
        <v>4030</v>
      </c>
      <c r="E101" s="56"/>
      <c r="F101" s="57"/>
      <c r="G101" s="55"/>
      <c r="H101" s="57"/>
      <c r="I101" s="94"/>
      <c r="J101" s="95"/>
      <c r="K101" s="97"/>
      <c r="L101" s="101"/>
    </row>
    <row r="102" spans="1:14" ht="60">
      <c r="A102" s="62">
        <v>15098798</v>
      </c>
      <c r="B102" s="57">
        <v>6</v>
      </c>
      <c r="C102" s="56" t="s">
        <v>633</v>
      </c>
      <c r="D102" s="55" t="s">
        <v>4431</v>
      </c>
      <c r="E102" s="56"/>
      <c r="F102" s="57"/>
      <c r="G102" s="55"/>
      <c r="H102" s="57"/>
      <c r="I102" s="94"/>
      <c r="J102" s="95"/>
      <c r="K102" s="96"/>
      <c r="L102" s="101"/>
      <c r="M102" s="3"/>
      <c r="N102" s="101"/>
    </row>
    <row r="103" spans="1:14" ht="75">
      <c r="A103" s="62">
        <v>15098798</v>
      </c>
      <c r="B103" s="57">
        <v>7</v>
      </c>
      <c r="C103" s="56" t="s">
        <v>634</v>
      </c>
      <c r="D103" s="55" t="s">
        <v>4298</v>
      </c>
      <c r="E103" s="56"/>
      <c r="F103" s="57"/>
      <c r="G103" s="55"/>
      <c r="H103" s="57"/>
      <c r="I103" s="94"/>
      <c r="J103" s="95"/>
      <c r="K103" s="96"/>
      <c r="L103" s="101"/>
      <c r="M103" s="3"/>
      <c r="N103" s="101"/>
    </row>
    <row r="104" spans="1:14" ht="30">
      <c r="A104" s="62">
        <v>15098798</v>
      </c>
      <c r="B104" s="57">
        <v>8</v>
      </c>
      <c r="C104" s="56" t="s">
        <v>635</v>
      </c>
      <c r="D104" s="55" t="s">
        <v>4431</v>
      </c>
      <c r="E104" s="56"/>
      <c r="F104" s="57"/>
      <c r="G104" s="55"/>
      <c r="H104" s="57"/>
      <c r="I104" s="94"/>
      <c r="J104" s="95"/>
      <c r="K104" s="96"/>
      <c r="L104" s="101"/>
      <c r="M104" s="3"/>
      <c r="N104" s="101"/>
    </row>
    <row r="105" spans="1:14" ht="30">
      <c r="A105" s="62">
        <v>15098798</v>
      </c>
      <c r="B105" s="57">
        <v>9</v>
      </c>
      <c r="C105" s="56" t="s">
        <v>636</v>
      </c>
      <c r="D105" s="55">
        <v>11</v>
      </c>
      <c r="E105" s="56"/>
      <c r="F105" s="57"/>
      <c r="G105" s="55"/>
      <c r="H105" s="57"/>
      <c r="I105" s="94"/>
      <c r="J105" s="95"/>
      <c r="K105" s="97"/>
      <c r="L105" s="101"/>
      <c r="M105" s="3"/>
      <c r="N105" s="101"/>
    </row>
    <row r="106" spans="1:14" ht="45">
      <c r="A106" s="62">
        <v>15098798</v>
      </c>
      <c r="B106" s="57">
        <v>10</v>
      </c>
      <c r="C106" s="56" t="s">
        <v>637</v>
      </c>
      <c r="D106" s="55" t="s">
        <v>4335</v>
      </c>
      <c r="E106" s="56"/>
      <c r="F106" s="57"/>
      <c r="G106" s="55"/>
      <c r="H106" s="57"/>
      <c r="I106" s="94"/>
      <c r="J106" s="95"/>
      <c r="K106" s="97"/>
      <c r="L106" s="101"/>
      <c r="M106" s="3"/>
      <c r="N106" s="101"/>
    </row>
    <row r="107" spans="1:14">
      <c r="A107" s="62">
        <v>15098798</v>
      </c>
      <c r="B107" s="57">
        <v>11</v>
      </c>
      <c r="C107" s="56" t="s">
        <v>638</v>
      </c>
      <c r="D107" s="55" t="s">
        <v>4534</v>
      </c>
      <c r="E107" s="56"/>
      <c r="F107" s="57"/>
      <c r="G107" s="55"/>
      <c r="H107" s="57"/>
      <c r="I107" s="94"/>
      <c r="J107" s="95"/>
      <c r="K107" s="96"/>
      <c r="L107" s="101"/>
      <c r="M107" s="3"/>
      <c r="N107" s="101"/>
    </row>
    <row r="108" spans="1:14" ht="45">
      <c r="A108" s="62">
        <v>15098798</v>
      </c>
      <c r="B108" s="57">
        <v>12</v>
      </c>
      <c r="C108" s="56" t="s">
        <v>639</v>
      </c>
      <c r="D108" s="55" t="s">
        <v>4633</v>
      </c>
      <c r="E108" s="56"/>
      <c r="F108" s="57"/>
      <c r="G108" s="55"/>
      <c r="H108" s="57"/>
      <c r="I108" s="94"/>
      <c r="J108" s="95"/>
      <c r="K108" s="96"/>
      <c r="L108" s="101"/>
      <c r="M108" s="3"/>
      <c r="N108" s="101"/>
    </row>
    <row r="109" spans="1:14" ht="45">
      <c r="A109" s="62">
        <v>15098798</v>
      </c>
      <c r="B109" s="57">
        <v>13</v>
      </c>
      <c r="C109" s="56" t="s">
        <v>640</v>
      </c>
      <c r="D109" s="55" t="s">
        <v>4197</v>
      </c>
      <c r="E109" s="56"/>
      <c r="F109" s="57"/>
      <c r="G109" s="55"/>
      <c r="H109" s="57"/>
      <c r="I109" s="94"/>
      <c r="J109" s="95"/>
      <c r="K109" s="97"/>
      <c r="L109" s="101"/>
      <c r="M109" s="3"/>
      <c r="N109" s="101"/>
    </row>
    <row r="110" spans="1:14" ht="45">
      <c r="A110" s="62">
        <v>15098798</v>
      </c>
      <c r="B110" s="57">
        <v>14</v>
      </c>
      <c r="C110" s="56" t="s">
        <v>641</v>
      </c>
      <c r="D110" s="55" t="s">
        <v>4263</v>
      </c>
      <c r="E110" s="56"/>
      <c r="F110" s="57"/>
      <c r="G110" s="55"/>
      <c r="H110" s="57"/>
      <c r="I110" s="94"/>
      <c r="J110" s="95"/>
      <c r="K110" s="97"/>
      <c r="L110" s="101"/>
      <c r="M110" s="3"/>
      <c r="N110" s="101"/>
    </row>
    <row r="111" spans="1:14" ht="60">
      <c r="A111" s="62">
        <v>15098798</v>
      </c>
      <c r="B111" s="57">
        <v>15</v>
      </c>
      <c r="C111" s="56" t="s">
        <v>642</v>
      </c>
      <c r="D111" s="55" t="s">
        <v>4190</v>
      </c>
      <c r="E111" s="56"/>
      <c r="F111" s="57"/>
      <c r="G111" s="55"/>
      <c r="H111" s="57"/>
      <c r="I111" s="94"/>
      <c r="J111" s="95"/>
      <c r="K111" s="97"/>
      <c r="L111" s="101"/>
      <c r="M111" s="3"/>
      <c r="N111" s="101"/>
    </row>
    <row r="112" spans="1:14" ht="60">
      <c r="A112" s="62">
        <v>15098798</v>
      </c>
      <c r="B112" s="57">
        <v>16</v>
      </c>
      <c r="C112" s="56" t="s">
        <v>643</v>
      </c>
      <c r="D112" s="55" t="s">
        <v>4426</v>
      </c>
      <c r="E112" s="56"/>
      <c r="F112" s="57"/>
      <c r="G112" s="55"/>
      <c r="H112" s="57"/>
      <c r="I112" s="94"/>
      <c r="J112" s="95"/>
      <c r="K112" s="97"/>
      <c r="L112" s="101"/>
      <c r="M112" s="3"/>
      <c r="N112" s="101"/>
    </row>
    <row r="113" spans="1:14" ht="75">
      <c r="A113" s="62">
        <v>15098798</v>
      </c>
      <c r="B113" s="57">
        <v>17</v>
      </c>
      <c r="C113" s="56" t="s">
        <v>644</v>
      </c>
      <c r="D113" s="55" t="s">
        <v>4809</v>
      </c>
      <c r="E113" s="56"/>
      <c r="F113" s="57"/>
      <c r="G113" s="55"/>
      <c r="H113" s="57"/>
      <c r="I113" s="94"/>
      <c r="J113" s="95"/>
      <c r="K113" s="97"/>
      <c r="L113" s="101"/>
      <c r="M113" s="3"/>
      <c r="N113" s="101"/>
    </row>
    <row r="114" spans="1:14" ht="45">
      <c r="A114" s="62">
        <v>15504860</v>
      </c>
      <c r="B114" s="57">
        <v>1</v>
      </c>
      <c r="C114" s="56" t="s">
        <v>645</v>
      </c>
      <c r="D114" s="55" t="s">
        <v>4167</v>
      </c>
      <c r="E114" s="56"/>
      <c r="F114" s="57"/>
      <c r="G114" s="55"/>
      <c r="H114" s="57"/>
      <c r="I114" s="94"/>
      <c r="J114" s="95"/>
      <c r="K114" s="96"/>
      <c r="L114" s="101"/>
      <c r="M114" s="3"/>
      <c r="N114" s="101"/>
    </row>
    <row r="115" spans="1:14" ht="60">
      <c r="A115" s="62">
        <v>15504860</v>
      </c>
      <c r="B115" s="57">
        <v>2</v>
      </c>
      <c r="C115" s="56" t="s">
        <v>646</v>
      </c>
      <c r="D115" s="55" t="s">
        <v>4890</v>
      </c>
      <c r="E115" s="56"/>
      <c r="F115" s="57"/>
      <c r="G115" s="55"/>
      <c r="H115" s="57"/>
      <c r="I115" s="94"/>
      <c r="J115" s="95"/>
      <c r="K115" s="97"/>
      <c r="L115" s="101"/>
      <c r="M115" s="3"/>
      <c r="N115" s="101"/>
    </row>
    <row r="116" spans="1:14" ht="45">
      <c r="A116" s="62">
        <v>15504860</v>
      </c>
      <c r="B116" s="57">
        <v>3</v>
      </c>
      <c r="C116" s="56" t="s">
        <v>647</v>
      </c>
      <c r="D116" s="55" t="s">
        <v>4332</v>
      </c>
      <c r="E116" s="56"/>
      <c r="F116" s="57"/>
      <c r="G116" s="55"/>
      <c r="H116" s="57"/>
      <c r="I116" s="94"/>
      <c r="J116" s="95"/>
      <c r="K116" s="97"/>
      <c r="L116" s="101"/>
      <c r="M116" s="3"/>
      <c r="N116" s="101"/>
    </row>
    <row r="117" spans="1:14" ht="75">
      <c r="A117" s="62">
        <v>15504860</v>
      </c>
      <c r="B117" s="57">
        <v>4</v>
      </c>
      <c r="C117" s="56" t="s">
        <v>648</v>
      </c>
      <c r="D117" s="55" t="s">
        <v>4032</v>
      </c>
      <c r="E117" s="56"/>
      <c r="F117" s="57"/>
      <c r="G117" s="55"/>
      <c r="H117" s="57"/>
      <c r="I117" s="94"/>
      <c r="J117" s="95"/>
      <c r="K117" s="96"/>
      <c r="L117" s="101"/>
      <c r="M117" s="3"/>
      <c r="N117" s="101"/>
    </row>
    <row r="118" spans="1:14" ht="90">
      <c r="A118" s="62">
        <v>15504860</v>
      </c>
      <c r="B118" s="57">
        <v>5</v>
      </c>
      <c r="C118" s="56" t="s">
        <v>649</v>
      </c>
      <c r="D118" s="55" t="s">
        <v>4431</v>
      </c>
      <c r="E118" s="56"/>
      <c r="F118" s="57"/>
      <c r="G118" s="55"/>
      <c r="H118" s="57"/>
      <c r="I118" s="94"/>
      <c r="J118" s="95"/>
      <c r="K118" s="96"/>
      <c r="L118" s="101"/>
      <c r="M118" s="3"/>
      <c r="N118" s="101"/>
    </row>
    <row r="119" spans="1:14" ht="60">
      <c r="A119" s="62">
        <v>15504860</v>
      </c>
      <c r="B119" s="57">
        <v>6</v>
      </c>
      <c r="C119" s="56" t="s">
        <v>650</v>
      </c>
      <c r="D119" s="55" t="s">
        <v>4335</v>
      </c>
      <c r="E119" s="56"/>
      <c r="F119" s="57"/>
      <c r="G119" s="55"/>
      <c r="H119" s="57"/>
      <c r="I119" s="94"/>
      <c r="J119" s="95"/>
      <c r="K119" s="97"/>
      <c r="L119" s="101"/>
      <c r="M119" s="3"/>
      <c r="N119" s="101"/>
    </row>
    <row r="120" spans="1:14" ht="60">
      <c r="A120" s="62">
        <v>15504860</v>
      </c>
      <c r="B120" s="57">
        <v>7</v>
      </c>
      <c r="C120" s="56" t="s">
        <v>651</v>
      </c>
      <c r="D120" s="55" t="s">
        <v>4042</v>
      </c>
      <c r="E120" s="56"/>
      <c r="F120" s="57"/>
      <c r="G120" s="55"/>
      <c r="H120" s="57"/>
      <c r="I120" s="94"/>
      <c r="J120" s="95"/>
      <c r="K120" s="96"/>
      <c r="L120" s="101"/>
      <c r="M120" s="3"/>
      <c r="N120" s="101"/>
    </row>
    <row r="121" spans="1:14" ht="30">
      <c r="A121" s="62">
        <v>15504860</v>
      </c>
      <c r="B121" s="57">
        <v>8</v>
      </c>
      <c r="C121" s="56" t="s">
        <v>652</v>
      </c>
      <c r="D121" s="55">
        <v>11</v>
      </c>
      <c r="E121" s="56"/>
      <c r="F121" s="57"/>
      <c r="G121" s="55"/>
      <c r="H121" s="57"/>
      <c r="I121" s="94"/>
      <c r="J121" s="95"/>
      <c r="K121" s="97"/>
      <c r="L121" s="101"/>
      <c r="M121" s="3"/>
      <c r="N121" s="101"/>
    </row>
    <row r="122" spans="1:14" ht="90">
      <c r="A122" s="62">
        <v>15504860</v>
      </c>
      <c r="B122" s="57">
        <v>9</v>
      </c>
      <c r="C122" s="56" t="s">
        <v>653</v>
      </c>
      <c r="D122" s="55" t="s">
        <v>4068</v>
      </c>
      <c r="E122" s="56"/>
      <c r="F122" s="57"/>
      <c r="G122" s="55"/>
      <c r="H122" s="57"/>
      <c r="I122" s="94"/>
      <c r="J122" s="95"/>
      <c r="K122" s="97"/>
      <c r="L122" s="101"/>
      <c r="M122" s="3"/>
      <c r="N122" s="101"/>
    </row>
    <row r="123" spans="1:14" ht="30">
      <c r="A123" s="62">
        <v>15504860</v>
      </c>
      <c r="B123" s="57">
        <v>10</v>
      </c>
      <c r="C123" s="56" t="s">
        <v>654</v>
      </c>
      <c r="D123" s="55" t="s">
        <v>4167</v>
      </c>
      <c r="E123" s="56"/>
      <c r="F123" s="57"/>
      <c r="G123" s="55"/>
      <c r="H123" s="57"/>
      <c r="I123" s="94"/>
      <c r="J123" s="95"/>
      <c r="K123" s="97"/>
      <c r="L123" s="101"/>
      <c r="M123" s="3"/>
      <c r="N123" s="101"/>
    </row>
    <row r="124" spans="1:14" ht="30">
      <c r="A124" s="62">
        <v>15504860</v>
      </c>
      <c r="B124" s="57">
        <v>11</v>
      </c>
      <c r="C124" s="56" t="s">
        <v>655</v>
      </c>
      <c r="D124" s="55" t="s">
        <v>4263</v>
      </c>
      <c r="E124" s="56"/>
      <c r="F124" s="57"/>
      <c r="G124" s="55"/>
      <c r="H124" s="57"/>
      <c r="I124" s="94"/>
      <c r="J124" s="95"/>
      <c r="K124" s="97"/>
      <c r="L124" s="101"/>
      <c r="M124" s="3"/>
      <c r="N124" s="101"/>
    </row>
    <row r="125" spans="1:14" ht="60">
      <c r="A125" s="62">
        <v>15504860</v>
      </c>
      <c r="B125" s="57">
        <v>12</v>
      </c>
      <c r="C125" s="56" t="s">
        <v>656</v>
      </c>
      <c r="D125" s="55" t="s">
        <v>4418</v>
      </c>
      <c r="E125" s="56"/>
      <c r="F125" s="57"/>
      <c r="G125" s="55"/>
      <c r="H125" s="57"/>
      <c r="I125" s="94"/>
      <c r="J125" s="95"/>
      <c r="K125" s="97"/>
      <c r="L125" s="101"/>
      <c r="M125" s="3"/>
      <c r="N125" s="101"/>
    </row>
    <row r="126" spans="1:14" ht="60">
      <c r="A126" s="62">
        <v>15738749</v>
      </c>
      <c r="B126" s="57">
        <v>1</v>
      </c>
      <c r="C126" s="56" t="s">
        <v>657</v>
      </c>
      <c r="D126" s="55" t="s">
        <v>4357</v>
      </c>
      <c r="E126" s="56"/>
      <c r="F126" s="57"/>
      <c r="G126" s="55"/>
      <c r="H126" s="57"/>
      <c r="I126" s="94"/>
      <c r="J126" s="95"/>
      <c r="K126" s="97"/>
      <c r="L126" s="101"/>
      <c r="M126" s="3"/>
      <c r="N126" s="101"/>
    </row>
    <row r="127" spans="1:14" ht="60">
      <c r="A127" s="62">
        <v>15738749</v>
      </c>
      <c r="B127" s="57">
        <v>2</v>
      </c>
      <c r="C127" s="56" t="s">
        <v>658</v>
      </c>
      <c r="D127" s="55" t="s">
        <v>4178</v>
      </c>
      <c r="E127" s="56" t="s">
        <v>659</v>
      </c>
      <c r="F127" s="57" t="s">
        <v>4453</v>
      </c>
      <c r="G127" s="56" t="s">
        <v>660</v>
      </c>
      <c r="H127" s="57" t="s">
        <v>4461</v>
      </c>
      <c r="I127" s="94"/>
      <c r="J127" s="95"/>
      <c r="K127" s="98"/>
      <c r="L127" s="101"/>
      <c r="M127" s="3"/>
      <c r="N127" s="101"/>
    </row>
    <row r="128" spans="1:14" ht="30">
      <c r="A128" s="62">
        <v>15738749</v>
      </c>
      <c r="B128" s="57">
        <v>3</v>
      </c>
      <c r="C128" s="56" t="s">
        <v>661</v>
      </c>
      <c r="D128" s="55" t="s">
        <v>4175</v>
      </c>
      <c r="E128" s="56"/>
      <c r="F128" s="57"/>
      <c r="G128" s="55"/>
      <c r="H128" s="57"/>
      <c r="I128" s="94"/>
      <c r="J128" s="95"/>
      <c r="K128" s="97"/>
      <c r="L128" s="101"/>
      <c r="M128" s="3"/>
      <c r="N128" s="101"/>
    </row>
    <row r="129" spans="1:14" ht="45">
      <c r="A129" s="62">
        <v>15738749</v>
      </c>
      <c r="B129" s="57">
        <v>4</v>
      </c>
      <c r="C129" s="56" t="s">
        <v>662</v>
      </c>
      <c r="D129" s="55" t="s">
        <v>4419</v>
      </c>
      <c r="E129" s="56"/>
      <c r="F129" s="57"/>
      <c r="G129" s="55"/>
      <c r="H129" s="57"/>
      <c r="I129" s="94"/>
      <c r="J129" s="95"/>
      <c r="K129" s="97"/>
      <c r="L129" s="101"/>
      <c r="M129" s="3"/>
      <c r="N129" s="101"/>
    </row>
    <row r="130" spans="1:14" ht="60">
      <c r="A130" s="62">
        <v>15738749</v>
      </c>
      <c r="B130" s="57">
        <v>5</v>
      </c>
      <c r="C130" s="56" t="s">
        <v>663</v>
      </c>
      <c r="D130" s="55" t="s">
        <v>4420</v>
      </c>
      <c r="E130" s="56"/>
      <c r="F130" s="57"/>
      <c r="G130" s="55"/>
      <c r="H130" s="57"/>
      <c r="I130" s="94"/>
      <c r="J130" s="95"/>
      <c r="K130" s="97"/>
      <c r="L130" s="101"/>
      <c r="M130" s="3"/>
      <c r="N130" s="101"/>
    </row>
    <row r="131" spans="1:14" ht="90">
      <c r="A131" s="62">
        <v>15738749</v>
      </c>
      <c r="B131" s="57">
        <v>6</v>
      </c>
      <c r="C131" s="56" t="s">
        <v>664</v>
      </c>
      <c r="D131" s="55" t="s">
        <v>4619</v>
      </c>
      <c r="E131" s="56"/>
      <c r="F131" s="57"/>
      <c r="G131" s="55"/>
      <c r="H131" s="57"/>
      <c r="I131" s="94"/>
      <c r="J131" s="95"/>
      <c r="K131" s="97"/>
      <c r="L131" s="101"/>
      <c r="M131" s="3"/>
      <c r="N131" s="101"/>
    </row>
    <row r="132" spans="1:14" ht="45">
      <c r="A132" s="62">
        <v>15738749</v>
      </c>
      <c r="B132" s="57">
        <v>7</v>
      </c>
      <c r="C132" s="56" t="s">
        <v>665</v>
      </c>
      <c r="D132" s="55" t="s">
        <v>4335</v>
      </c>
      <c r="E132" s="56" t="s">
        <v>666</v>
      </c>
      <c r="F132" s="57" t="s">
        <v>4454</v>
      </c>
      <c r="G132" s="55"/>
      <c r="H132" s="57"/>
      <c r="I132" s="94"/>
      <c r="J132" s="95"/>
      <c r="K132" s="98"/>
      <c r="L132" s="101"/>
      <c r="M132" s="3"/>
      <c r="N132" s="101"/>
    </row>
    <row r="133" spans="1:14" ht="75">
      <c r="A133" s="62">
        <v>15738749</v>
      </c>
      <c r="B133" s="57">
        <v>8</v>
      </c>
      <c r="C133" s="56" t="s">
        <v>667</v>
      </c>
      <c r="D133" s="55" t="s">
        <v>4034</v>
      </c>
      <c r="E133" s="56"/>
      <c r="F133" s="57"/>
      <c r="G133" s="55"/>
      <c r="H133" s="57"/>
      <c r="I133" s="94"/>
      <c r="J133" s="95"/>
      <c r="K133" s="97"/>
      <c r="L133" s="101"/>
      <c r="M133" s="3"/>
      <c r="N133" s="101"/>
    </row>
    <row r="134" spans="1:14" ht="60">
      <c r="A134" s="62">
        <v>15738749</v>
      </c>
      <c r="B134" s="57">
        <v>9</v>
      </c>
      <c r="C134" s="56" t="s">
        <v>668</v>
      </c>
      <c r="D134" s="55" t="s">
        <v>4056</v>
      </c>
      <c r="E134" s="56"/>
      <c r="F134" s="57"/>
      <c r="G134" s="55"/>
      <c r="H134" s="57"/>
      <c r="I134" s="94"/>
      <c r="J134" s="95"/>
      <c r="K134" s="97"/>
      <c r="L134" s="101"/>
      <c r="M134" s="3"/>
      <c r="N134" s="101"/>
    </row>
    <row r="135" spans="1:14" ht="30">
      <c r="A135" s="62">
        <v>15738749</v>
      </c>
      <c r="B135" s="57">
        <v>10</v>
      </c>
      <c r="C135" s="56" t="s">
        <v>669</v>
      </c>
      <c r="D135" s="55" t="s">
        <v>4032</v>
      </c>
      <c r="E135" s="56"/>
      <c r="F135" s="57"/>
      <c r="G135" s="55"/>
      <c r="H135" s="57"/>
      <c r="I135" s="94"/>
      <c r="J135" s="95"/>
      <c r="K135" s="96"/>
      <c r="L135" s="101"/>
      <c r="M135" s="3"/>
      <c r="N135" s="101"/>
    </row>
    <row r="136" spans="1:14" ht="75">
      <c r="A136" s="62">
        <v>15738749</v>
      </c>
      <c r="B136" s="57">
        <v>11</v>
      </c>
      <c r="C136" s="56" t="s">
        <v>670</v>
      </c>
      <c r="D136" s="55" t="s">
        <v>4449</v>
      </c>
      <c r="E136" s="56"/>
      <c r="F136" s="57"/>
      <c r="G136" s="55"/>
      <c r="H136" s="57"/>
      <c r="I136" s="94"/>
      <c r="J136" s="95"/>
      <c r="K136" s="97"/>
      <c r="L136" s="101"/>
      <c r="M136" s="3"/>
      <c r="N136" s="101"/>
    </row>
    <row r="137" spans="1:14" ht="60">
      <c r="A137" s="62">
        <v>15738749</v>
      </c>
      <c r="B137" s="57">
        <v>12</v>
      </c>
      <c r="C137" s="56" t="s">
        <v>671</v>
      </c>
      <c r="D137" s="55" t="s">
        <v>4271</v>
      </c>
      <c r="E137" s="56" t="s">
        <v>672</v>
      </c>
      <c r="F137" s="57" t="s">
        <v>4818</v>
      </c>
      <c r="G137" s="55"/>
      <c r="H137" s="57"/>
      <c r="I137" s="94"/>
      <c r="J137" s="95"/>
      <c r="K137" s="97"/>
      <c r="L137" s="101"/>
      <c r="M137" s="3"/>
      <c r="N137" s="101"/>
    </row>
    <row r="138" spans="1:14" ht="75">
      <c r="A138" s="62">
        <v>15738749</v>
      </c>
      <c r="B138" s="57">
        <v>13</v>
      </c>
      <c r="C138" s="56" t="s">
        <v>673</v>
      </c>
      <c r="D138" s="55" t="s">
        <v>4421</v>
      </c>
      <c r="E138" s="56"/>
      <c r="F138" s="57"/>
      <c r="G138" s="55"/>
      <c r="H138" s="57"/>
      <c r="I138" s="94"/>
      <c r="J138" s="95"/>
      <c r="K138" s="96"/>
      <c r="L138" s="101"/>
      <c r="M138" s="3"/>
      <c r="N138" s="101"/>
    </row>
    <row r="139" spans="1:14" ht="30">
      <c r="A139" s="62">
        <v>16100295</v>
      </c>
      <c r="B139" s="57">
        <v>1</v>
      </c>
      <c r="C139" s="56" t="s">
        <v>674</v>
      </c>
      <c r="D139" s="55" t="s">
        <v>4167</v>
      </c>
      <c r="E139" s="56"/>
      <c r="F139" s="57"/>
      <c r="G139" s="55"/>
      <c r="H139" s="57"/>
      <c r="I139" s="94"/>
      <c r="J139" s="95"/>
      <c r="K139" s="97"/>
      <c r="L139" s="101"/>
      <c r="M139" s="3"/>
      <c r="N139" s="101"/>
    </row>
    <row r="140" spans="1:14" ht="45">
      <c r="A140" s="62">
        <v>16100295</v>
      </c>
      <c r="B140" s="57">
        <v>2</v>
      </c>
      <c r="C140" s="56" t="s">
        <v>675</v>
      </c>
      <c r="D140" s="55" t="s">
        <v>4422</v>
      </c>
      <c r="E140" s="56"/>
      <c r="F140" s="57"/>
      <c r="G140" s="55"/>
      <c r="H140" s="57"/>
      <c r="I140" s="94"/>
      <c r="J140" s="95"/>
      <c r="K140" s="97"/>
      <c r="L140" s="101"/>
      <c r="M140" s="3"/>
      <c r="N140" s="101"/>
    </row>
    <row r="141" spans="1:14" ht="30">
      <c r="A141" s="62">
        <v>16100295</v>
      </c>
      <c r="B141" s="57">
        <v>3</v>
      </c>
      <c r="C141" s="56" t="s">
        <v>4872</v>
      </c>
      <c r="D141" s="55" t="s">
        <v>4085</v>
      </c>
      <c r="E141" s="56" t="s">
        <v>4873</v>
      </c>
      <c r="F141" s="57" t="s">
        <v>4455</v>
      </c>
      <c r="G141" s="55"/>
      <c r="H141" s="57"/>
      <c r="I141" s="94"/>
      <c r="J141" s="95"/>
      <c r="K141" s="97"/>
      <c r="L141" s="101"/>
      <c r="M141" s="3"/>
      <c r="N141" s="101"/>
    </row>
    <row r="142" spans="1:14" ht="60">
      <c r="A142" s="62">
        <v>16100295</v>
      </c>
      <c r="B142" s="57">
        <v>4</v>
      </c>
      <c r="C142" s="56" t="s">
        <v>676</v>
      </c>
      <c r="D142" s="55" t="s">
        <v>4191</v>
      </c>
      <c r="E142" s="56"/>
      <c r="F142" s="57"/>
      <c r="G142" s="55"/>
      <c r="H142" s="57"/>
      <c r="I142" s="94"/>
      <c r="J142" s="95"/>
      <c r="K142" s="97"/>
      <c r="L142" s="101"/>
      <c r="M142" s="3"/>
      <c r="N142" s="101"/>
    </row>
    <row r="143" spans="1:14" ht="120">
      <c r="A143" s="62">
        <v>16100295</v>
      </c>
      <c r="B143" s="57">
        <v>5</v>
      </c>
      <c r="C143" s="56" t="s">
        <v>677</v>
      </c>
      <c r="D143" s="55" t="s">
        <v>4042</v>
      </c>
      <c r="E143" s="56"/>
      <c r="F143" s="57"/>
      <c r="G143" s="55"/>
      <c r="H143" s="57"/>
      <c r="I143" s="94"/>
      <c r="J143" s="95"/>
      <c r="K143" s="97"/>
      <c r="L143" s="101"/>
      <c r="M143" s="3"/>
      <c r="N143" s="101"/>
    </row>
    <row r="144" spans="1:14" ht="75">
      <c r="A144" s="62">
        <v>16100295</v>
      </c>
      <c r="B144" s="57">
        <v>6</v>
      </c>
      <c r="C144" s="56" t="s">
        <v>678</v>
      </c>
      <c r="D144" s="55" t="s">
        <v>4085</v>
      </c>
      <c r="E144" s="56" t="s">
        <v>679</v>
      </c>
      <c r="F144" s="57" t="s">
        <v>4819</v>
      </c>
      <c r="G144" s="55"/>
      <c r="H144" s="57"/>
      <c r="I144" s="94"/>
      <c r="J144" s="95"/>
      <c r="K144" s="97"/>
      <c r="L144" s="101"/>
      <c r="M144" s="3"/>
      <c r="N144" s="101"/>
    </row>
    <row r="145" spans="1:14" ht="45">
      <c r="A145" s="62">
        <v>16514303</v>
      </c>
      <c r="B145" s="57">
        <v>1</v>
      </c>
      <c r="C145" s="56" t="s">
        <v>680</v>
      </c>
      <c r="D145" s="55" t="s">
        <v>4167</v>
      </c>
      <c r="E145" s="56"/>
      <c r="F145" s="57"/>
      <c r="G145" s="55"/>
      <c r="H145" s="57"/>
      <c r="I145" s="94"/>
      <c r="J145" s="95"/>
      <c r="K145" s="97"/>
      <c r="L145" s="101"/>
      <c r="M145" s="3"/>
      <c r="N145" s="101"/>
    </row>
    <row r="146" spans="1:14" ht="45">
      <c r="A146" s="62">
        <v>16514303</v>
      </c>
      <c r="B146" s="57">
        <v>2</v>
      </c>
      <c r="C146" s="56" t="s">
        <v>681</v>
      </c>
      <c r="D146" s="55" t="s">
        <v>4423</v>
      </c>
      <c r="E146" s="56"/>
      <c r="F146" s="57"/>
      <c r="G146" s="55"/>
      <c r="H146" s="57"/>
      <c r="I146" s="94"/>
      <c r="J146" s="95"/>
      <c r="K146" s="97"/>
      <c r="L146" s="101"/>
      <c r="M146" s="3"/>
      <c r="N146" s="101"/>
    </row>
    <row r="147" spans="1:14" ht="30">
      <c r="A147" s="62">
        <v>16514303</v>
      </c>
      <c r="B147" s="57">
        <v>3</v>
      </c>
      <c r="C147" s="56" t="s">
        <v>682</v>
      </c>
      <c r="D147" s="55" t="s">
        <v>4170</v>
      </c>
      <c r="E147" s="56"/>
      <c r="F147" s="57"/>
      <c r="G147" s="55"/>
      <c r="H147" s="57"/>
      <c r="I147" s="94"/>
      <c r="J147" s="95"/>
      <c r="K147" s="97"/>
      <c r="L147" s="101"/>
      <c r="M147" s="3"/>
      <c r="N147" s="101"/>
    </row>
    <row r="148" spans="1:14" ht="30">
      <c r="A148" s="62">
        <v>16514303</v>
      </c>
      <c r="B148" s="57">
        <v>4</v>
      </c>
      <c r="C148" s="56" t="s">
        <v>683</v>
      </c>
      <c r="D148" s="55" t="s">
        <v>4332</v>
      </c>
      <c r="E148" s="56"/>
      <c r="F148" s="57"/>
      <c r="G148" s="55"/>
      <c r="H148" s="57"/>
      <c r="I148" s="94"/>
      <c r="J148" s="95"/>
      <c r="K148" s="96"/>
      <c r="L148" s="101"/>
      <c r="M148" s="3"/>
      <c r="N148" s="101"/>
    </row>
    <row r="149" spans="1:14" ht="45">
      <c r="A149" s="62">
        <v>16514303</v>
      </c>
      <c r="B149" s="57">
        <v>5</v>
      </c>
      <c r="C149" s="56" t="s">
        <v>684</v>
      </c>
      <c r="D149" s="55" t="s">
        <v>4335</v>
      </c>
      <c r="E149" s="56"/>
      <c r="F149" s="57"/>
      <c r="G149" s="55"/>
      <c r="H149" s="57"/>
      <c r="I149" s="94"/>
      <c r="J149" s="95"/>
      <c r="K149" s="96"/>
      <c r="L149" s="101"/>
      <c r="M149" s="3"/>
      <c r="N149" s="101"/>
    </row>
    <row r="150" spans="1:14" ht="45">
      <c r="A150" s="62">
        <v>16514303</v>
      </c>
      <c r="B150" s="57">
        <v>6</v>
      </c>
      <c r="C150" s="56" t="s">
        <v>685</v>
      </c>
      <c r="D150" s="55" t="s">
        <v>4034</v>
      </c>
      <c r="E150" s="56"/>
      <c r="F150" s="57"/>
      <c r="G150" s="55"/>
      <c r="H150" s="57"/>
      <c r="I150" s="94"/>
      <c r="J150" s="95"/>
      <c r="K150" s="96"/>
      <c r="L150" s="101"/>
      <c r="M150" s="3"/>
      <c r="N150" s="101"/>
    </row>
    <row r="151" spans="1:14" ht="30">
      <c r="A151" s="62">
        <v>16514303</v>
      </c>
      <c r="B151" s="57">
        <v>7</v>
      </c>
      <c r="C151" s="56" t="s">
        <v>686</v>
      </c>
      <c r="D151" s="55" t="s">
        <v>4031</v>
      </c>
      <c r="E151" s="56"/>
      <c r="F151" s="57"/>
      <c r="G151" s="55"/>
      <c r="H151" s="57"/>
      <c r="I151" s="94"/>
      <c r="J151" s="95"/>
      <c r="K151" s="96"/>
      <c r="L151" s="101"/>
      <c r="M151" s="3"/>
      <c r="N151" s="101"/>
    </row>
    <row r="152" spans="1:14" ht="30">
      <c r="A152" s="62">
        <v>16514303</v>
      </c>
      <c r="B152" s="57">
        <v>8</v>
      </c>
      <c r="C152" s="56" t="s">
        <v>687</v>
      </c>
      <c r="D152" s="55" t="s">
        <v>4032</v>
      </c>
      <c r="E152" s="56"/>
      <c r="F152" s="57"/>
      <c r="G152" s="55"/>
      <c r="H152" s="57"/>
      <c r="I152" s="94"/>
      <c r="J152" s="95"/>
      <c r="K152" s="96"/>
      <c r="L152" s="101"/>
      <c r="M152" s="3"/>
      <c r="N152" s="101"/>
    </row>
    <row r="153" spans="1:14" ht="60">
      <c r="A153" s="62">
        <v>16514303</v>
      </c>
      <c r="B153" s="57">
        <v>9</v>
      </c>
      <c r="C153" s="56" t="s">
        <v>688</v>
      </c>
      <c r="D153" s="55" t="s">
        <v>4034</v>
      </c>
      <c r="E153" s="56"/>
      <c r="F153" s="57"/>
      <c r="G153" s="55"/>
      <c r="H153" s="57"/>
      <c r="I153" s="94"/>
      <c r="J153" s="95"/>
      <c r="K153" s="96"/>
      <c r="L153" s="101"/>
      <c r="M153" s="3"/>
      <c r="N153" s="101"/>
    </row>
    <row r="154" spans="1:14" ht="45">
      <c r="A154" s="62">
        <v>16514303</v>
      </c>
      <c r="B154" s="57">
        <v>10</v>
      </c>
      <c r="C154" s="56" t="s">
        <v>689</v>
      </c>
      <c r="D154" s="55" t="s">
        <v>4443</v>
      </c>
      <c r="E154" s="56"/>
      <c r="F154" s="57"/>
      <c r="G154" s="55"/>
      <c r="H154" s="57"/>
      <c r="I154" s="94"/>
      <c r="J154" s="95"/>
      <c r="K154" s="96"/>
      <c r="L154" s="101"/>
      <c r="M154" s="3"/>
      <c r="N154" s="101"/>
    </row>
    <row r="155" spans="1:14" ht="30">
      <c r="A155" s="62">
        <v>16514303</v>
      </c>
      <c r="B155" s="57">
        <v>11</v>
      </c>
      <c r="C155" s="56" t="s">
        <v>690</v>
      </c>
      <c r="D155" s="55" t="s">
        <v>4046</v>
      </c>
      <c r="E155" s="56"/>
      <c r="F155" s="57"/>
      <c r="G155" s="55"/>
      <c r="H155" s="57"/>
      <c r="I155" s="94"/>
      <c r="J155" s="95"/>
      <c r="K155" s="96"/>
      <c r="L155" s="101"/>
      <c r="M155" s="3"/>
      <c r="N155" s="101"/>
    </row>
    <row r="156" spans="1:14" ht="45">
      <c r="A156" s="62">
        <v>16514303</v>
      </c>
      <c r="B156" s="57">
        <v>12</v>
      </c>
      <c r="C156" s="56" t="s">
        <v>691</v>
      </c>
      <c r="D156" s="55" t="s">
        <v>4197</v>
      </c>
      <c r="E156" s="56"/>
      <c r="F156" s="57"/>
      <c r="G156" s="55"/>
      <c r="H156" s="57"/>
      <c r="I156" s="94"/>
      <c r="J156" s="95"/>
      <c r="K156" s="96"/>
      <c r="L156" s="101"/>
      <c r="M156" s="3"/>
      <c r="N156" s="101"/>
    </row>
    <row r="157" spans="1:14" ht="45">
      <c r="A157" s="62">
        <v>16514303</v>
      </c>
      <c r="B157" s="57">
        <v>13</v>
      </c>
      <c r="C157" s="56" t="s">
        <v>692</v>
      </c>
      <c r="D157" s="55" t="s">
        <v>4036</v>
      </c>
      <c r="E157" s="56" t="s">
        <v>693</v>
      </c>
      <c r="F157" s="57" t="s">
        <v>4114</v>
      </c>
      <c r="G157" s="55"/>
      <c r="H157" s="57"/>
      <c r="I157" s="94"/>
      <c r="J157" s="95"/>
      <c r="K157" s="98"/>
      <c r="L157" s="101"/>
      <c r="M157" s="3"/>
      <c r="N157" s="101"/>
    </row>
    <row r="158" spans="1:14" ht="45">
      <c r="A158" s="62">
        <v>16514303</v>
      </c>
      <c r="B158" s="57">
        <v>14</v>
      </c>
      <c r="C158" s="56" t="s">
        <v>694</v>
      </c>
      <c r="D158" s="55" t="s">
        <v>4197</v>
      </c>
      <c r="E158" s="56"/>
      <c r="F158" s="57"/>
      <c r="G158" s="55"/>
      <c r="H158" s="57"/>
      <c r="I158" s="94"/>
      <c r="J158" s="95"/>
      <c r="K158" s="97"/>
      <c r="L158" s="101"/>
      <c r="M158" s="3"/>
      <c r="N158" s="101"/>
    </row>
    <row r="159" spans="1:14" ht="45">
      <c r="A159" s="62">
        <v>16514303</v>
      </c>
      <c r="B159" s="57">
        <v>15</v>
      </c>
      <c r="C159" s="56" t="s">
        <v>695</v>
      </c>
      <c r="D159" s="55" t="s">
        <v>4424</v>
      </c>
      <c r="E159" s="56"/>
      <c r="F159" s="57"/>
      <c r="G159" s="55"/>
      <c r="H159" s="57"/>
      <c r="I159" s="94"/>
      <c r="J159" s="95"/>
      <c r="K159" s="96"/>
      <c r="L159" s="101"/>
      <c r="M159" s="3"/>
      <c r="N159" s="101"/>
    </row>
    <row r="160" spans="1:14" ht="45">
      <c r="A160" s="62">
        <v>16638740</v>
      </c>
      <c r="B160" s="57">
        <v>1</v>
      </c>
      <c r="C160" s="56" t="s">
        <v>696</v>
      </c>
      <c r="D160" s="55" t="s">
        <v>4167</v>
      </c>
      <c r="E160" s="56"/>
      <c r="F160" s="57"/>
      <c r="G160" s="55"/>
      <c r="H160" s="57"/>
      <c r="I160" s="94"/>
      <c r="J160" s="95"/>
      <c r="K160" s="97"/>
      <c r="L160" s="101"/>
      <c r="M160" s="3"/>
      <c r="N160" s="101"/>
    </row>
    <row r="161" spans="1:14" s="64" customFormat="1" ht="90">
      <c r="A161" s="62">
        <v>16638740</v>
      </c>
      <c r="B161" s="57">
        <v>2</v>
      </c>
      <c r="C161" s="56" t="s">
        <v>697</v>
      </c>
      <c r="D161" s="55" t="s">
        <v>4332</v>
      </c>
      <c r="E161" s="56"/>
      <c r="F161" s="57"/>
      <c r="G161" s="55"/>
      <c r="H161" s="57"/>
      <c r="I161" s="94"/>
      <c r="J161" s="95"/>
      <c r="K161" s="57"/>
      <c r="L161" s="65"/>
      <c r="M161" s="3"/>
      <c r="N161" s="65"/>
    </row>
    <row r="162" spans="1:14" ht="75">
      <c r="A162" s="62">
        <v>16638740</v>
      </c>
      <c r="B162" s="57">
        <v>3</v>
      </c>
      <c r="C162" s="56" t="s">
        <v>698</v>
      </c>
      <c r="D162" s="55" t="s">
        <v>4034</v>
      </c>
      <c r="E162" s="56"/>
      <c r="F162" s="57"/>
      <c r="G162" s="55"/>
      <c r="H162" s="57"/>
      <c r="I162" s="94"/>
      <c r="J162" s="95"/>
      <c r="K162" s="97"/>
      <c r="L162" s="101"/>
      <c r="M162" s="3"/>
      <c r="N162" s="101"/>
    </row>
    <row r="163" spans="1:14" ht="45">
      <c r="A163" s="62">
        <v>16638740</v>
      </c>
      <c r="B163" s="57">
        <v>4</v>
      </c>
      <c r="C163" s="56" t="s">
        <v>699</v>
      </c>
      <c r="D163" s="55" t="s">
        <v>4602</v>
      </c>
      <c r="E163" s="56"/>
      <c r="F163" s="57"/>
      <c r="G163" s="55"/>
      <c r="H163" s="57"/>
      <c r="I163" s="94"/>
      <c r="J163" s="95"/>
      <c r="K163" s="97"/>
      <c r="L163" s="101"/>
      <c r="M163" s="3"/>
      <c r="N163" s="101"/>
    </row>
    <row r="164" spans="1:14" ht="30">
      <c r="A164" s="62">
        <v>16638740</v>
      </c>
      <c r="B164" s="57">
        <v>5</v>
      </c>
      <c r="C164" s="56" t="s">
        <v>700</v>
      </c>
      <c r="D164" s="55" t="s">
        <v>4190</v>
      </c>
      <c r="E164" s="56"/>
      <c r="F164" s="57"/>
      <c r="G164" s="55"/>
      <c r="H164" s="57"/>
      <c r="I164" s="94"/>
      <c r="J164" s="95"/>
      <c r="K164" s="97"/>
      <c r="L164" s="101"/>
      <c r="M164" s="3"/>
      <c r="N164" s="101"/>
    </row>
    <row r="165" spans="1:14" ht="90">
      <c r="A165" s="62">
        <v>16638740</v>
      </c>
      <c r="B165" s="57">
        <v>6</v>
      </c>
      <c r="C165" s="56" t="s">
        <v>701</v>
      </c>
      <c r="D165" s="55" t="s">
        <v>4383</v>
      </c>
      <c r="E165" s="56" t="s">
        <v>702</v>
      </c>
      <c r="F165" s="57" t="s">
        <v>4218</v>
      </c>
      <c r="G165" s="56" t="s">
        <v>703</v>
      </c>
      <c r="H165" s="57" t="s">
        <v>4462</v>
      </c>
      <c r="I165" s="94"/>
      <c r="J165" s="95"/>
      <c r="K165" s="98"/>
      <c r="L165" s="101"/>
      <c r="M165" s="3"/>
      <c r="N165" s="101"/>
    </row>
    <row r="166" spans="1:14" s="64" customFormat="1" ht="60">
      <c r="A166" s="62">
        <v>16638740</v>
      </c>
      <c r="B166" s="57">
        <v>7</v>
      </c>
      <c r="C166" s="56" t="s">
        <v>704</v>
      </c>
      <c r="D166" s="55" t="s">
        <v>4167</v>
      </c>
      <c r="E166" s="56"/>
      <c r="F166" s="57"/>
      <c r="G166" s="55"/>
      <c r="H166" s="57"/>
      <c r="I166" s="94"/>
      <c r="J166" s="95"/>
      <c r="K166" s="57"/>
      <c r="L166" s="65"/>
      <c r="M166" s="3"/>
      <c r="N166" s="65"/>
    </row>
    <row r="167" spans="1:14" ht="15.6" customHeight="1">
      <c r="A167" s="62">
        <v>16981901</v>
      </c>
      <c r="B167" s="57">
        <v>1</v>
      </c>
      <c r="C167" s="56" t="s">
        <v>705</v>
      </c>
      <c r="D167" s="55" t="s">
        <v>4097</v>
      </c>
      <c r="E167" s="56"/>
      <c r="F167" s="57"/>
      <c r="G167" s="55"/>
      <c r="H167" s="57"/>
      <c r="I167" s="94"/>
      <c r="J167" s="95"/>
      <c r="K167" s="97"/>
      <c r="L167" s="101"/>
      <c r="M167" s="3"/>
      <c r="N167" s="101"/>
    </row>
    <row r="168" spans="1:14" ht="75">
      <c r="A168" s="62">
        <v>16981901</v>
      </c>
      <c r="B168" s="57">
        <v>2</v>
      </c>
      <c r="C168" s="56" t="s">
        <v>706</v>
      </c>
      <c r="D168" s="55" t="s">
        <v>4340</v>
      </c>
      <c r="E168" s="56"/>
      <c r="F168" s="57"/>
      <c r="G168" s="55"/>
      <c r="H168" s="57"/>
      <c r="I168" s="94"/>
      <c r="J168" s="95"/>
      <c r="K168" s="97"/>
      <c r="L168" s="101"/>
      <c r="M168" s="3"/>
      <c r="N168" s="101"/>
    </row>
    <row r="169" spans="1:14" ht="120">
      <c r="A169" s="62">
        <v>16981901</v>
      </c>
      <c r="B169" s="57">
        <v>3</v>
      </c>
      <c r="C169" s="56" t="s">
        <v>707</v>
      </c>
      <c r="D169" s="55" t="s">
        <v>4033</v>
      </c>
      <c r="E169" s="56"/>
      <c r="F169" s="57"/>
      <c r="G169" s="55"/>
      <c r="H169" s="57"/>
      <c r="I169" s="94"/>
      <c r="J169" s="95"/>
      <c r="K169" s="97"/>
      <c r="L169" s="101"/>
      <c r="M169" s="3"/>
      <c r="N169" s="101"/>
    </row>
    <row r="170" spans="1:14" ht="75">
      <c r="A170" s="62">
        <v>16981901</v>
      </c>
      <c r="B170" s="57">
        <v>4</v>
      </c>
      <c r="C170" s="56" t="s">
        <v>708</v>
      </c>
      <c r="D170" s="55" t="s">
        <v>4097</v>
      </c>
      <c r="E170" s="56"/>
      <c r="F170" s="57"/>
      <c r="G170" s="55"/>
      <c r="H170" s="57"/>
      <c r="I170" s="94"/>
      <c r="J170" s="95"/>
      <c r="K170" s="97"/>
      <c r="L170" s="101"/>
      <c r="M170" s="3"/>
      <c r="N170" s="101"/>
    </row>
    <row r="171" spans="1:14" ht="60">
      <c r="A171" s="62">
        <v>16981901</v>
      </c>
      <c r="B171" s="57">
        <v>5</v>
      </c>
      <c r="C171" s="56" t="s">
        <v>709</v>
      </c>
      <c r="D171" s="55" t="s">
        <v>4042</v>
      </c>
      <c r="E171" s="56"/>
      <c r="F171" s="57"/>
      <c r="G171" s="55"/>
      <c r="H171" s="57"/>
      <c r="I171" s="94"/>
      <c r="J171" s="95"/>
      <c r="K171" s="96"/>
      <c r="L171" s="101"/>
      <c r="M171" s="3"/>
      <c r="N171" s="101"/>
    </row>
    <row r="172" spans="1:14" ht="60">
      <c r="A172" s="62">
        <v>16981901</v>
      </c>
      <c r="B172" s="57">
        <v>6</v>
      </c>
      <c r="C172" s="56" t="s">
        <v>710</v>
      </c>
      <c r="D172" s="55" t="s">
        <v>4097</v>
      </c>
      <c r="E172" s="56"/>
      <c r="F172" s="57"/>
      <c r="G172" s="55"/>
      <c r="H172" s="57"/>
      <c r="I172" s="94"/>
      <c r="J172" s="95"/>
      <c r="K172" s="97"/>
      <c r="L172" s="101"/>
      <c r="M172" s="3"/>
      <c r="N172" s="101"/>
    </row>
    <row r="173" spans="1:14" ht="45">
      <c r="A173" s="62">
        <v>16981901</v>
      </c>
      <c r="B173" s="57">
        <v>7</v>
      </c>
      <c r="C173" s="56" t="s">
        <v>711</v>
      </c>
      <c r="D173" s="55" t="s">
        <v>4425</v>
      </c>
      <c r="E173" s="56"/>
      <c r="F173" s="57"/>
      <c r="G173" s="55"/>
      <c r="H173" s="57"/>
      <c r="I173" s="94"/>
      <c r="J173" s="95"/>
      <c r="K173" s="97"/>
      <c r="L173" s="101"/>
      <c r="M173" s="3"/>
      <c r="N173" s="101"/>
    </row>
    <row r="174" spans="1:14" ht="60">
      <c r="A174" s="62">
        <v>17038872</v>
      </c>
      <c r="B174" s="57">
        <v>1</v>
      </c>
      <c r="C174" s="56" t="s">
        <v>712</v>
      </c>
      <c r="D174" s="55" t="s">
        <v>4167</v>
      </c>
      <c r="E174" s="56"/>
      <c r="F174" s="57"/>
      <c r="G174" s="55"/>
      <c r="H174" s="57"/>
      <c r="I174" s="94"/>
      <c r="J174" s="95"/>
      <c r="K174" s="96"/>
      <c r="L174" s="101"/>
      <c r="M174" s="3"/>
      <c r="N174" s="101"/>
    </row>
    <row r="175" spans="1:14" ht="120">
      <c r="A175" s="62">
        <v>17038872</v>
      </c>
      <c r="B175" s="57">
        <v>2</v>
      </c>
      <c r="C175" s="56" t="s">
        <v>713</v>
      </c>
      <c r="D175" s="55" t="s">
        <v>4191</v>
      </c>
      <c r="E175" s="56"/>
      <c r="F175" s="57"/>
      <c r="G175" s="55"/>
      <c r="H175" s="57"/>
      <c r="I175" s="94"/>
      <c r="J175" s="95"/>
      <c r="K175" s="97"/>
      <c r="L175" s="101"/>
      <c r="M175" s="3"/>
      <c r="N175" s="101"/>
    </row>
    <row r="176" spans="1:14" ht="75">
      <c r="A176" s="62">
        <v>17038872</v>
      </c>
      <c r="B176" s="57">
        <v>3</v>
      </c>
      <c r="C176" s="56" t="s">
        <v>714</v>
      </c>
      <c r="D176" s="55" t="s">
        <v>4034</v>
      </c>
      <c r="E176" s="56"/>
      <c r="F176" s="57"/>
      <c r="G176" s="55"/>
      <c r="H176" s="57"/>
      <c r="I176" s="94"/>
      <c r="J176" s="95"/>
      <c r="K176" s="97"/>
      <c r="L176" s="101"/>
      <c r="M176" s="3"/>
      <c r="N176" s="101"/>
    </row>
    <row r="177" spans="1:14" s="91" customFormat="1" ht="60">
      <c r="A177" s="62">
        <v>17038872</v>
      </c>
      <c r="B177" s="59">
        <v>4</v>
      </c>
      <c r="C177" s="60" t="s">
        <v>715</v>
      </c>
      <c r="D177" s="61" t="s">
        <v>4097</v>
      </c>
      <c r="E177" s="60"/>
      <c r="F177" s="59"/>
      <c r="G177" s="61"/>
      <c r="H177" s="59"/>
      <c r="I177" s="104"/>
      <c r="J177" s="105"/>
      <c r="K177" s="106"/>
      <c r="L177" s="107"/>
      <c r="M177" s="111"/>
      <c r="N177" s="107"/>
    </row>
    <row r="178" spans="1:14" ht="75">
      <c r="A178" s="62">
        <v>17038872</v>
      </c>
      <c r="B178" s="57">
        <v>5</v>
      </c>
      <c r="C178" s="56" t="s">
        <v>716</v>
      </c>
      <c r="D178" s="55" t="s">
        <v>4038</v>
      </c>
      <c r="E178" s="56"/>
      <c r="F178" s="57"/>
      <c r="G178" s="55"/>
      <c r="H178" s="57"/>
      <c r="I178" s="94"/>
      <c r="J178" s="95"/>
      <c r="K178" s="96"/>
      <c r="L178" s="101"/>
      <c r="M178" s="3"/>
      <c r="N178" s="101"/>
    </row>
    <row r="179" spans="1:14" ht="30">
      <c r="A179" s="62">
        <v>17038872</v>
      </c>
      <c r="B179" s="57">
        <v>6</v>
      </c>
      <c r="C179" s="56" t="s">
        <v>717</v>
      </c>
      <c r="D179" s="55" t="s">
        <v>4348</v>
      </c>
      <c r="E179" s="56"/>
      <c r="F179" s="57"/>
      <c r="G179" s="55"/>
      <c r="H179" s="57"/>
      <c r="I179" s="94"/>
      <c r="J179" s="95"/>
      <c r="K179" s="96"/>
      <c r="L179" s="101"/>
      <c r="M179" s="3"/>
      <c r="N179" s="101"/>
    </row>
    <row r="180" spans="1:14" ht="75">
      <c r="A180" s="62">
        <v>17038872</v>
      </c>
      <c r="B180" s="57">
        <v>7</v>
      </c>
      <c r="C180" s="56" t="s">
        <v>718</v>
      </c>
      <c r="D180" s="55" t="s">
        <v>4097</v>
      </c>
      <c r="E180" s="56"/>
      <c r="F180" s="57"/>
      <c r="G180" s="55"/>
      <c r="H180" s="57"/>
      <c r="I180" s="94"/>
      <c r="J180" s="95"/>
      <c r="K180" s="96"/>
      <c r="L180" s="101"/>
      <c r="M180" s="3"/>
      <c r="N180" s="101"/>
    </row>
    <row r="181" spans="1:14" ht="45">
      <c r="A181" s="62">
        <v>17038872</v>
      </c>
      <c r="B181" s="57">
        <v>8</v>
      </c>
      <c r="C181" s="56" t="s">
        <v>719</v>
      </c>
      <c r="D181" s="55" t="s">
        <v>4810</v>
      </c>
      <c r="E181" s="56" t="s">
        <v>720</v>
      </c>
      <c r="F181" s="57" t="s">
        <v>4456</v>
      </c>
      <c r="G181" s="55"/>
      <c r="H181" s="57"/>
      <c r="I181" s="94"/>
      <c r="J181" s="95"/>
      <c r="K181" s="98"/>
      <c r="L181" s="101"/>
      <c r="M181" s="3"/>
      <c r="N181" s="101"/>
    </row>
    <row r="182" spans="1:14" ht="45">
      <c r="A182" s="62">
        <v>17255144</v>
      </c>
      <c r="B182" s="57">
        <v>1</v>
      </c>
      <c r="C182" s="56" t="s">
        <v>721</v>
      </c>
      <c r="D182" s="55" t="s">
        <v>4378</v>
      </c>
      <c r="E182" s="56"/>
      <c r="F182" s="57"/>
      <c r="G182" s="55"/>
      <c r="H182" s="57"/>
      <c r="I182" s="94"/>
      <c r="J182" s="95"/>
      <c r="K182" s="97"/>
      <c r="L182" s="101"/>
      <c r="M182" s="3"/>
      <c r="N182" s="101"/>
    </row>
    <row r="183" spans="1:14" ht="45">
      <c r="A183" s="62">
        <v>17255144</v>
      </c>
      <c r="B183" s="57">
        <v>2</v>
      </c>
      <c r="C183" s="56" t="s">
        <v>722</v>
      </c>
      <c r="D183" s="55" t="s">
        <v>4340</v>
      </c>
      <c r="E183" s="56"/>
      <c r="F183" s="57"/>
      <c r="G183" s="55"/>
      <c r="H183" s="57"/>
      <c r="I183" s="94"/>
      <c r="J183" s="95"/>
      <c r="K183" s="97"/>
      <c r="L183" s="101"/>
      <c r="M183" s="3"/>
      <c r="N183" s="101"/>
    </row>
    <row r="184" spans="1:14" s="92" customFormat="1" ht="45">
      <c r="A184" s="62">
        <v>17255144</v>
      </c>
      <c r="B184" s="59">
        <v>3</v>
      </c>
      <c r="C184" s="60" t="s">
        <v>723</v>
      </c>
      <c r="D184" s="61" t="s">
        <v>4030</v>
      </c>
      <c r="E184" s="60"/>
      <c r="F184" s="59"/>
      <c r="G184" s="61"/>
      <c r="H184" s="59"/>
      <c r="I184" s="104"/>
      <c r="J184" s="105"/>
      <c r="K184" s="59"/>
      <c r="L184" s="108"/>
      <c r="M184" s="111"/>
      <c r="N184" s="108"/>
    </row>
    <row r="185" spans="1:14" ht="90">
      <c r="A185" s="62">
        <v>17255144</v>
      </c>
      <c r="B185" s="57">
        <v>4</v>
      </c>
      <c r="C185" s="56" t="s">
        <v>724</v>
      </c>
      <c r="D185" s="55">
        <v>11</v>
      </c>
      <c r="E185" s="56"/>
      <c r="F185" s="57"/>
      <c r="G185" s="55"/>
      <c r="H185" s="57"/>
      <c r="I185" s="94"/>
      <c r="J185" s="95"/>
      <c r="K185" s="97"/>
      <c r="L185" s="101"/>
      <c r="M185" s="3"/>
      <c r="N185" s="101"/>
    </row>
    <row r="186" spans="1:14" ht="75">
      <c r="A186" s="62">
        <v>17255144</v>
      </c>
      <c r="B186" s="57">
        <v>5</v>
      </c>
      <c r="C186" s="56" t="s">
        <v>725</v>
      </c>
      <c r="D186" s="55">
        <v>11</v>
      </c>
      <c r="E186" s="56"/>
      <c r="F186" s="57"/>
      <c r="G186" s="55"/>
      <c r="H186" s="57"/>
      <c r="I186" s="94"/>
      <c r="J186" s="95"/>
      <c r="K186" s="97"/>
      <c r="L186" s="101"/>
      <c r="M186" s="3"/>
      <c r="N186" s="101"/>
    </row>
    <row r="187" spans="1:14" ht="45">
      <c r="A187" s="62">
        <v>17255144</v>
      </c>
      <c r="B187" s="57">
        <v>6</v>
      </c>
      <c r="C187" s="56" t="s">
        <v>726</v>
      </c>
      <c r="D187" s="55">
        <v>11</v>
      </c>
      <c r="E187" s="56"/>
      <c r="F187" s="57"/>
      <c r="G187" s="55"/>
      <c r="H187" s="57"/>
      <c r="I187" s="94"/>
      <c r="J187" s="95"/>
      <c r="K187" s="97"/>
      <c r="L187" s="101"/>
      <c r="M187" s="3"/>
      <c r="N187" s="101"/>
    </row>
    <row r="188" spans="1:14" ht="75">
      <c r="A188" s="62">
        <v>17255144</v>
      </c>
      <c r="B188" s="57">
        <v>7</v>
      </c>
      <c r="C188" s="56" t="s">
        <v>727</v>
      </c>
      <c r="D188" s="55" t="s">
        <v>4033</v>
      </c>
      <c r="E188" s="56"/>
      <c r="F188" s="57"/>
      <c r="G188" s="55"/>
      <c r="H188" s="57"/>
      <c r="I188" s="94"/>
      <c r="J188" s="95"/>
      <c r="K188" s="97"/>
      <c r="L188" s="101"/>
      <c r="M188" s="3"/>
      <c r="N188" s="101"/>
    </row>
    <row r="189" spans="1:14" ht="105">
      <c r="A189" s="62">
        <v>17255144</v>
      </c>
      <c r="B189" s="57">
        <v>8</v>
      </c>
      <c r="C189" s="56" t="s">
        <v>728</v>
      </c>
      <c r="D189" s="55" t="s">
        <v>4052</v>
      </c>
      <c r="E189" s="56"/>
      <c r="F189" s="57"/>
      <c r="G189" s="55"/>
      <c r="H189" s="57"/>
      <c r="I189" s="94"/>
      <c r="J189" s="95"/>
      <c r="K189" s="97"/>
      <c r="L189" s="101"/>
      <c r="M189" s="3"/>
      <c r="N189" s="101"/>
    </row>
    <row r="190" spans="1:14" s="64" customFormat="1" ht="30">
      <c r="A190" s="62">
        <v>17255144</v>
      </c>
      <c r="B190" s="57">
        <v>9</v>
      </c>
      <c r="C190" s="56" t="s">
        <v>729</v>
      </c>
      <c r="D190" s="55" t="s">
        <v>4378</v>
      </c>
      <c r="E190" s="56"/>
      <c r="F190" s="57"/>
      <c r="G190" s="55"/>
      <c r="H190" s="57"/>
      <c r="I190" s="94"/>
      <c r="J190" s="95"/>
      <c r="K190" s="57"/>
      <c r="L190" s="65"/>
      <c r="M190" s="3"/>
      <c r="N190" s="65"/>
    </row>
    <row r="191" spans="1:14" ht="45">
      <c r="A191" s="62">
        <v>17255144</v>
      </c>
      <c r="B191" s="57">
        <v>10</v>
      </c>
      <c r="C191" s="56" t="s">
        <v>730</v>
      </c>
      <c r="D191" s="55" t="s">
        <v>4811</v>
      </c>
      <c r="E191" s="56" t="s">
        <v>731</v>
      </c>
      <c r="F191" s="57" t="s">
        <v>4820</v>
      </c>
      <c r="G191" s="55"/>
      <c r="H191" s="57"/>
      <c r="I191" s="94"/>
      <c r="J191" s="95"/>
      <c r="K191" s="97"/>
      <c r="L191" s="101"/>
      <c r="M191" s="3"/>
      <c r="N191" s="101"/>
    </row>
    <row r="192" spans="1:14" ht="30">
      <c r="A192" s="62">
        <v>17255144</v>
      </c>
      <c r="B192" s="57">
        <v>11</v>
      </c>
      <c r="C192" s="56" t="s">
        <v>732</v>
      </c>
      <c r="D192" s="55" t="s">
        <v>4426</v>
      </c>
      <c r="E192" s="56"/>
      <c r="F192" s="57"/>
      <c r="G192" s="55"/>
      <c r="H192" s="57"/>
      <c r="I192" s="94"/>
      <c r="J192" s="95"/>
      <c r="K192" s="97"/>
      <c r="L192" s="101"/>
      <c r="M192" s="3"/>
      <c r="N192" s="101"/>
    </row>
    <row r="193" spans="1:14" ht="45">
      <c r="A193" s="62">
        <v>17255144</v>
      </c>
      <c r="B193" s="57">
        <v>12</v>
      </c>
      <c r="C193" s="56" t="s">
        <v>733</v>
      </c>
      <c r="D193" s="55" t="s">
        <v>4340</v>
      </c>
      <c r="E193" s="56"/>
      <c r="F193" s="57"/>
      <c r="G193" s="55"/>
      <c r="H193" s="57"/>
      <c r="I193" s="94"/>
      <c r="J193" s="95"/>
      <c r="K193" s="97"/>
      <c r="L193" s="101"/>
      <c r="M193" s="3"/>
      <c r="N193" s="101"/>
    </row>
    <row r="194" spans="1:14" ht="45">
      <c r="A194" s="62">
        <v>17255144</v>
      </c>
      <c r="B194" s="57">
        <v>13</v>
      </c>
      <c r="C194" s="56" t="s">
        <v>734</v>
      </c>
      <c r="D194" s="55" t="s">
        <v>4427</v>
      </c>
      <c r="E194" s="56"/>
      <c r="F194" s="57"/>
      <c r="G194" s="55"/>
      <c r="H194" s="57"/>
      <c r="I194" s="94"/>
      <c r="J194" s="95"/>
      <c r="K194" s="97"/>
      <c r="L194" s="101"/>
      <c r="M194" s="3"/>
      <c r="N194" s="101"/>
    </row>
    <row r="195" spans="1:14" ht="45">
      <c r="A195" s="62">
        <v>17563126</v>
      </c>
      <c r="B195" s="57">
        <v>1</v>
      </c>
      <c r="C195" s="56" t="s">
        <v>735</v>
      </c>
      <c r="D195" s="55" t="s">
        <v>4712</v>
      </c>
      <c r="E195" s="56"/>
      <c r="F195" s="57"/>
      <c r="G195" s="55"/>
      <c r="H195" s="57"/>
      <c r="I195" s="94"/>
      <c r="J195" s="95"/>
      <c r="K195" s="97"/>
      <c r="L195" s="101"/>
      <c r="M195" s="3"/>
      <c r="N195" s="101"/>
    </row>
    <row r="196" spans="1:14" ht="45">
      <c r="A196" s="62">
        <v>17563126</v>
      </c>
      <c r="B196" s="57">
        <v>2</v>
      </c>
      <c r="C196" s="56" t="s">
        <v>736</v>
      </c>
      <c r="D196" s="55" t="s">
        <v>4448</v>
      </c>
      <c r="E196" s="56"/>
      <c r="F196" s="57"/>
      <c r="G196" s="55"/>
      <c r="H196" s="57"/>
      <c r="I196" s="94"/>
      <c r="J196" s="95"/>
      <c r="K196" s="97"/>
      <c r="L196" s="101"/>
      <c r="M196" s="3"/>
      <c r="N196" s="101"/>
    </row>
    <row r="197" spans="1:14" ht="45">
      <c r="A197" s="62">
        <v>17563126</v>
      </c>
      <c r="B197" s="57">
        <v>3</v>
      </c>
      <c r="C197" s="56" t="s">
        <v>737</v>
      </c>
      <c r="D197" s="55" t="s">
        <v>4285</v>
      </c>
      <c r="E197" s="56"/>
      <c r="F197" s="57"/>
      <c r="G197" s="55"/>
      <c r="H197" s="57"/>
      <c r="I197" s="94"/>
      <c r="J197" s="95"/>
      <c r="K197" s="97"/>
      <c r="M197" s="3"/>
      <c r="N197" s="101"/>
    </row>
    <row r="198" spans="1:14" ht="60">
      <c r="A198" s="62">
        <v>17563126</v>
      </c>
      <c r="B198" s="57">
        <v>4</v>
      </c>
      <c r="C198" s="56" t="s">
        <v>738</v>
      </c>
      <c r="D198" s="55" t="s">
        <v>4187</v>
      </c>
      <c r="E198" s="56" t="s">
        <v>739</v>
      </c>
      <c r="F198" s="57" t="s">
        <v>4646</v>
      </c>
      <c r="G198" s="55"/>
      <c r="H198" s="57"/>
      <c r="I198" s="94"/>
      <c r="J198" s="95"/>
      <c r="K198" s="98"/>
    </row>
    <row r="199" spans="1:14" ht="60">
      <c r="A199" s="62">
        <v>17563126</v>
      </c>
      <c r="B199" s="57">
        <v>5</v>
      </c>
      <c r="C199" s="56" t="s">
        <v>740</v>
      </c>
      <c r="D199" s="55" t="s">
        <v>4032</v>
      </c>
      <c r="E199" s="56"/>
      <c r="F199" s="57"/>
      <c r="G199" s="55"/>
      <c r="H199" s="57"/>
      <c r="I199" s="94"/>
      <c r="J199" s="95"/>
      <c r="K199" s="96"/>
    </row>
    <row r="200" spans="1:14" ht="30">
      <c r="A200" s="62">
        <v>17563126</v>
      </c>
      <c r="B200" s="57">
        <v>6</v>
      </c>
      <c r="C200" s="56" t="s">
        <v>741</v>
      </c>
      <c r="D200" s="55" t="s">
        <v>4443</v>
      </c>
      <c r="E200" s="56"/>
      <c r="F200" s="57"/>
      <c r="G200" s="55"/>
      <c r="H200" s="57"/>
      <c r="I200" s="94"/>
      <c r="J200" s="95"/>
      <c r="K200" s="96"/>
    </row>
    <row r="201" spans="1:14" ht="75">
      <c r="A201" s="62">
        <v>17563126</v>
      </c>
      <c r="B201" s="57">
        <v>7</v>
      </c>
      <c r="C201" s="56" t="s">
        <v>742</v>
      </c>
      <c r="D201" s="55" t="s">
        <v>4097</v>
      </c>
      <c r="E201" s="56"/>
      <c r="F201" s="57"/>
      <c r="G201" s="55"/>
      <c r="H201" s="57"/>
      <c r="I201" s="94"/>
      <c r="J201" s="95"/>
      <c r="K201" s="96"/>
    </row>
    <row r="202" spans="1:14" ht="60">
      <c r="A202" s="62">
        <v>17563126</v>
      </c>
      <c r="B202" s="57">
        <v>8</v>
      </c>
      <c r="C202" s="56" t="s">
        <v>743</v>
      </c>
      <c r="D202" s="55" t="s">
        <v>4428</v>
      </c>
      <c r="E202" s="56"/>
      <c r="F202" s="57"/>
      <c r="G202" s="55"/>
      <c r="H202" s="57"/>
      <c r="I202" s="94"/>
      <c r="J202" s="95"/>
      <c r="K202" s="96"/>
    </row>
    <row r="203" spans="1:14" ht="90">
      <c r="A203" s="62">
        <v>17563126</v>
      </c>
      <c r="B203" s="57">
        <v>9</v>
      </c>
      <c r="C203" s="56" t="s">
        <v>744</v>
      </c>
      <c r="D203" s="55" t="s">
        <v>4052</v>
      </c>
      <c r="E203" s="56" t="s">
        <v>745</v>
      </c>
      <c r="F203" s="57" t="s">
        <v>4108</v>
      </c>
      <c r="G203" s="55"/>
      <c r="H203" s="57"/>
      <c r="I203" s="94"/>
      <c r="J203" s="95"/>
      <c r="K203" s="97"/>
    </row>
    <row r="204" spans="1:14" ht="45">
      <c r="A204" s="62">
        <v>17563126</v>
      </c>
      <c r="B204" s="57">
        <v>10</v>
      </c>
      <c r="C204" s="56" t="s">
        <v>746</v>
      </c>
      <c r="D204" s="55" t="s">
        <v>4263</v>
      </c>
      <c r="E204" s="56"/>
      <c r="F204" s="57"/>
      <c r="G204" s="55"/>
      <c r="H204" s="57"/>
      <c r="I204" s="94"/>
      <c r="J204" s="95"/>
      <c r="K204" s="96"/>
    </row>
    <row r="205" spans="1:14" ht="30">
      <c r="A205" s="62">
        <v>17563126</v>
      </c>
      <c r="B205" s="57">
        <v>11</v>
      </c>
      <c r="C205" s="56" t="s">
        <v>747</v>
      </c>
      <c r="D205" s="55" t="s">
        <v>4156</v>
      </c>
      <c r="E205" s="56"/>
      <c r="F205" s="57"/>
      <c r="G205" s="55"/>
      <c r="H205" s="57"/>
      <c r="I205" s="94"/>
      <c r="J205" s="95"/>
      <c r="K205" s="97"/>
    </row>
    <row r="206" spans="1:14" ht="30">
      <c r="A206" s="62">
        <v>18305126</v>
      </c>
      <c r="B206" s="57">
        <v>1</v>
      </c>
      <c r="C206" s="56" t="s">
        <v>748</v>
      </c>
      <c r="D206" s="55" t="s">
        <v>4167</v>
      </c>
      <c r="E206" s="56"/>
      <c r="F206" s="57"/>
      <c r="G206" s="55"/>
      <c r="H206" s="57"/>
      <c r="I206" s="94"/>
      <c r="J206" s="95"/>
      <c r="K206" s="97"/>
    </row>
    <row r="207" spans="1:14" ht="45">
      <c r="A207" s="62">
        <v>18305126</v>
      </c>
      <c r="B207" s="57">
        <v>2</v>
      </c>
      <c r="C207" s="56" t="s">
        <v>749</v>
      </c>
      <c r="D207" s="55" t="s">
        <v>4637</v>
      </c>
      <c r="E207" s="56"/>
      <c r="F207" s="57"/>
      <c r="G207" s="55"/>
      <c r="H207" s="57"/>
      <c r="I207" s="94"/>
      <c r="J207" s="95"/>
      <c r="K207" s="97"/>
    </row>
    <row r="208" spans="1:14" ht="45">
      <c r="A208" s="62">
        <v>18305126</v>
      </c>
      <c r="B208" s="57">
        <v>3</v>
      </c>
      <c r="C208" s="56" t="s">
        <v>750</v>
      </c>
      <c r="D208" s="55" t="s">
        <v>4348</v>
      </c>
      <c r="E208" s="56"/>
      <c r="F208" s="57"/>
      <c r="G208" s="55"/>
      <c r="H208" s="57"/>
      <c r="I208" s="94"/>
      <c r="J208" s="95"/>
      <c r="K208" s="97"/>
    </row>
    <row r="209" spans="1:14" ht="45">
      <c r="A209" s="62">
        <v>18305126</v>
      </c>
      <c r="B209" s="57">
        <v>4</v>
      </c>
      <c r="C209" s="56" t="s">
        <v>751</v>
      </c>
      <c r="D209" s="55" t="s">
        <v>4245</v>
      </c>
      <c r="E209" s="56" t="s">
        <v>752</v>
      </c>
      <c r="F209" s="55" t="s">
        <v>4457</v>
      </c>
      <c r="G209" s="55"/>
      <c r="H209" s="57"/>
      <c r="I209" s="94"/>
      <c r="J209" s="95"/>
      <c r="K209" s="98"/>
    </row>
    <row r="210" spans="1:14" ht="45">
      <c r="A210" s="62">
        <v>18305126</v>
      </c>
      <c r="B210" s="57">
        <v>5</v>
      </c>
      <c r="C210" s="56" t="s">
        <v>753</v>
      </c>
      <c r="D210" s="55" t="s">
        <v>4332</v>
      </c>
      <c r="E210" s="56"/>
      <c r="F210" s="57"/>
      <c r="G210" s="55"/>
      <c r="H210" s="57"/>
      <c r="I210" s="94"/>
      <c r="J210" s="95"/>
      <c r="K210" s="97"/>
    </row>
    <row r="211" spans="1:14" ht="75">
      <c r="A211" s="62">
        <v>18305126</v>
      </c>
      <c r="B211" s="57">
        <v>6</v>
      </c>
      <c r="C211" s="56" t="s">
        <v>754</v>
      </c>
      <c r="D211" s="55" t="s">
        <v>4032</v>
      </c>
      <c r="E211" s="56"/>
      <c r="F211" s="57"/>
      <c r="G211" s="55"/>
      <c r="H211" s="57"/>
      <c r="I211" s="94"/>
      <c r="J211" s="95"/>
      <c r="K211" s="96"/>
    </row>
    <row r="212" spans="1:14" ht="90">
      <c r="A212" s="62">
        <v>18305126</v>
      </c>
      <c r="B212" s="57">
        <v>7</v>
      </c>
      <c r="C212" s="56" t="s">
        <v>755</v>
      </c>
      <c r="D212" s="55" t="s">
        <v>4452</v>
      </c>
      <c r="E212" s="56" t="s">
        <v>756</v>
      </c>
      <c r="F212" s="57" t="s">
        <v>4662</v>
      </c>
      <c r="G212" s="55"/>
      <c r="H212" s="57"/>
      <c r="I212" s="94"/>
      <c r="J212" s="95"/>
      <c r="K212" s="97"/>
    </row>
    <row r="213" spans="1:14" ht="60">
      <c r="A213" s="62">
        <v>18305126</v>
      </c>
      <c r="B213" s="57">
        <v>8</v>
      </c>
      <c r="C213" s="56" t="s">
        <v>757</v>
      </c>
      <c r="D213" s="55" t="s">
        <v>4042</v>
      </c>
      <c r="E213" s="56"/>
      <c r="F213" s="57"/>
      <c r="G213" s="55"/>
      <c r="H213" s="57"/>
      <c r="I213" s="94"/>
      <c r="J213" s="95"/>
      <c r="K213" s="96"/>
    </row>
    <row r="214" spans="1:14" ht="30">
      <c r="A214" s="62">
        <v>18305126</v>
      </c>
      <c r="B214" s="57">
        <v>9</v>
      </c>
      <c r="C214" s="56" t="s">
        <v>758</v>
      </c>
      <c r="D214" s="55" t="s">
        <v>4585</v>
      </c>
      <c r="E214" s="56"/>
      <c r="F214" s="57"/>
      <c r="G214" s="55"/>
      <c r="H214" s="57"/>
      <c r="I214" s="94"/>
      <c r="J214" s="95"/>
      <c r="K214" s="96"/>
    </row>
    <row r="215" spans="1:14" ht="60">
      <c r="A215" s="62">
        <v>18305126</v>
      </c>
      <c r="B215" s="57">
        <v>10</v>
      </c>
      <c r="C215" s="56" t="s">
        <v>759</v>
      </c>
      <c r="D215" s="55" t="s">
        <v>4056</v>
      </c>
      <c r="E215" s="56"/>
      <c r="F215" s="57"/>
      <c r="G215" s="55"/>
      <c r="H215" s="57"/>
      <c r="I215" s="94"/>
      <c r="J215" s="95"/>
      <c r="K215" s="96"/>
    </row>
    <row r="216" spans="1:14" ht="45">
      <c r="A216" s="62">
        <v>18762932</v>
      </c>
      <c r="B216" s="4">
        <v>1</v>
      </c>
      <c r="C216" s="56" t="s">
        <v>760</v>
      </c>
      <c r="D216" s="55" t="s">
        <v>4426</v>
      </c>
      <c r="E216" s="56"/>
      <c r="F216" s="57"/>
      <c r="G216" s="55"/>
      <c r="H216" s="57"/>
      <c r="I216" s="94"/>
      <c r="J216" s="95"/>
      <c r="K216" s="97"/>
    </row>
    <row r="217" spans="1:14" ht="45">
      <c r="A217" s="62">
        <v>18762932</v>
      </c>
      <c r="B217" s="4">
        <v>2</v>
      </c>
      <c r="C217" s="56" t="s">
        <v>761</v>
      </c>
      <c r="D217" s="55" t="s">
        <v>4351</v>
      </c>
      <c r="E217" s="56"/>
      <c r="F217" s="57"/>
      <c r="G217" s="55"/>
      <c r="H217" s="57"/>
      <c r="I217" s="94"/>
      <c r="J217" s="95"/>
      <c r="K217" s="97"/>
    </row>
    <row r="218" spans="1:14" ht="60">
      <c r="A218" s="62">
        <v>18762932</v>
      </c>
      <c r="B218" s="4">
        <v>3</v>
      </c>
      <c r="C218" s="56" t="s">
        <v>762</v>
      </c>
      <c r="D218" s="55" t="s">
        <v>4363</v>
      </c>
      <c r="E218" s="56" t="s">
        <v>763</v>
      </c>
      <c r="F218" s="57" t="s">
        <v>4821</v>
      </c>
      <c r="G218" s="55"/>
      <c r="H218" s="57"/>
      <c r="I218" s="94"/>
      <c r="J218" s="95"/>
      <c r="K218" s="97"/>
    </row>
    <row r="219" spans="1:14" ht="30">
      <c r="A219" s="62">
        <v>18762932</v>
      </c>
      <c r="B219" s="4">
        <v>4</v>
      </c>
      <c r="C219" s="56" t="s">
        <v>764</v>
      </c>
      <c r="D219" s="55" t="s">
        <v>4030</v>
      </c>
      <c r="E219" s="56"/>
      <c r="F219" s="57"/>
      <c r="G219" s="55"/>
      <c r="H219" s="57"/>
      <c r="I219" s="94"/>
      <c r="J219" s="95"/>
      <c r="K219" s="97"/>
    </row>
    <row r="220" spans="1:14" ht="60">
      <c r="A220" s="62">
        <v>18762932</v>
      </c>
      <c r="B220" s="4">
        <v>5</v>
      </c>
      <c r="C220" s="56" t="s">
        <v>765</v>
      </c>
      <c r="D220" s="55" t="s">
        <v>4034</v>
      </c>
      <c r="E220" s="56"/>
      <c r="F220" s="57"/>
      <c r="G220" s="55"/>
      <c r="H220" s="57"/>
      <c r="I220" s="94"/>
      <c r="J220" s="95"/>
      <c r="K220" s="102"/>
      <c r="L220" s="103"/>
      <c r="N220" s="103"/>
    </row>
    <row r="221" spans="1:14" ht="60">
      <c r="A221" s="62">
        <v>18762932</v>
      </c>
      <c r="B221" s="4">
        <v>6</v>
      </c>
      <c r="C221" s="56" t="s">
        <v>766</v>
      </c>
      <c r="D221" s="55" t="s">
        <v>4046</v>
      </c>
      <c r="E221" s="56"/>
      <c r="F221" s="57"/>
      <c r="G221" s="55"/>
      <c r="H221" s="57"/>
      <c r="I221" s="94"/>
      <c r="J221" s="95"/>
      <c r="K221" s="102"/>
      <c r="L221" s="103"/>
      <c r="N221" s="103"/>
    </row>
    <row r="222" spans="1:14" ht="30">
      <c r="A222" s="62">
        <v>18762932</v>
      </c>
      <c r="B222" s="4">
        <v>7</v>
      </c>
      <c r="C222" s="56" t="s">
        <v>767</v>
      </c>
      <c r="D222" s="55" t="s">
        <v>4179</v>
      </c>
      <c r="E222" s="56"/>
      <c r="F222" s="57"/>
      <c r="G222" s="55"/>
      <c r="H222" s="57"/>
      <c r="I222" s="94"/>
      <c r="J222" s="95"/>
      <c r="K222" s="102"/>
      <c r="L222" s="103"/>
      <c r="N222" s="103"/>
    </row>
    <row r="223" spans="1:14" ht="60">
      <c r="A223" s="62">
        <v>18762932</v>
      </c>
      <c r="B223" s="4">
        <v>8</v>
      </c>
      <c r="C223" s="56" t="s">
        <v>768</v>
      </c>
      <c r="D223" s="55" t="s">
        <v>4063</v>
      </c>
      <c r="E223" s="56"/>
      <c r="F223" s="57"/>
      <c r="G223" s="55"/>
      <c r="H223" s="57"/>
      <c r="I223" s="94"/>
      <c r="J223" s="95"/>
      <c r="K223" s="97"/>
    </row>
    <row r="224" spans="1:14" ht="45">
      <c r="A224" s="62">
        <v>18762932</v>
      </c>
      <c r="B224" s="4">
        <v>9</v>
      </c>
      <c r="C224" s="56" t="s">
        <v>769</v>
      </c>
      <c r="D224" s="55" t="s">
        <v>4812</v>
      </c>
      <c r="E224" s="56"/>
      <c r="F224" s="57"/>
      <c r="G224" s="55"/>
      <c r="H224" s="57"/>
      <c r="I224" s="94"/>
      <c r="J224" s="95"/>
      <c r="K224" s="97"/>
    </row>
    <row r="225" spans="1:11" ht="45">
      <c r="A225" s="62">
        <v>19007042</v>
      </c>
      <c r="B225" s="57">
        <v>1</v>
      </c>
      <c r="C225" s="56" t="s">
        <v>770</v>
      </c>
      <c r="D225" s="55" t="s">
        <v>4167</v>
      </c>
      <c r="E225" s="56"/>
      <c r="F225" s="57"/>
      <c r="G225" s="55"/>
      <c r="H225" s="57"/>
      <c r="I225" s="94"/>
      <c r="J225" s="95"/>
      <c r="K225" s="97"/>
    </row>
    <row r="226" spans="1:11" ht="45">
      <c r="A226" s="62">
        <v>19007042</v>
      </c>
      <c r="B226" s="57">
        <v>2</v>
      </c>
      <c r="C226" s="56" t="s">
        <v>771</v>
      </c>
      <c r="D226" s="55" t="s">
        <v>4429</v>
      </c>
      <c r="E226" s="56"/>
      <c r="F226" s="57"/>
      <c r="G226" s="55"/>
      <c r="H226" s="57"/>
      <c r="I226" s="94"/>
      <c r="J226" s="95"/>
      <c r="K226" s="97"/>
    </row>
    <row r="227" spans="1:11" ht="90">
      <c r="A227" s="62">
        <v>19007042</v>
      </c>
      <c r="B227" s="57">
        <v>3</v>
      </c>
      <c r="C227" s="56" t="s">
        <v>772</v>
      </c>
      <c r="D227" s="55" t="s">
        <v>4332</v>
      </c>
      <c r="E227" s="56"/>
      <c r="F227" s="57"/>
      <c r="G227" s="55"/>
      <c r="H227" s="57"/>
      <c r="I227" s="94"/>
      <c r="J227" s="95"/>
      <c r="K227" s="97"/>
    </row>
    <row r="228" spans="1:11" ht="45">
      <c r="A228" s="62">
        <v>19007042</v>
      </c>
      <c r="B228" s="57">
        <v>4</v>
      </c>
      <c r="C228" s="56" t="s">
        <v>773</v>
      </c>
      <c r="D228" s="55" t="s">
        <v>4030</v>
      </c>
      <c r="E228" s="56"/>
      <c r="F228" s="57"/>
      <c r="G228" s="55"/>
      <c r="H228" s="57"/>
      <c r="I228" s="94"/>
      <c r="J228" s="95"/>
      <c r="K228" s="96"/>
    </row>
    <row r="229" spans="1:11" ht="45">
      <c r="A229" s="62">
        <v>19007042</v>
      </c>
      <c r="B229" s="57">
        <v>5</v>
      </c>
      <c r="C229" s="56" t="s">
        <v>774</v>
      </c>
      <c r="D229" s="55" t="s">
        <v>4031</v>
      </c>
      <c r="E229" s="56"/>
      <c r="F229" s="57"/>
      <c r="G229" s="55"/>
      <c r="H229" s="57"/>
      <c r="I229" s="94"/>
      <c r="J229" s="95"/>
      <c r="K229" s="96"/>
    </row>
    <row r="230" spans="1:11" ht="60">
      <c r="A230" s="62">
        <v>19007042</v>
      </c>
      <c r="B230" s="57">
        <v>6</v>
      </c>
      <c r="C230" s="56" t="s">
        <v>775</v>
      </c>
      <c r="D230" s="55" t="s">
        <v>4032</v>
      </c>
      <c r="E230" s="56"/>
      <c r="F230" s="57"/>
      <c r="G230" s="55"/>
      <c r="H230" s="57"/>
      <c r="I230" s="94"/>
      <c r="J230" s="95"/>
      <c r="K230" s="96"/>
    </row>
    <row r="231" spans="1:11" ht="60">
      <c r="A231" s="62">
        <v>19007042</v>
      </c>
      <c r="B231" s="57">
        <v>7</v>
      </c>
      <c r="C231" s="56" t="s">
        <v>776</v>
      </c>
      <c r="D231" s="55" t="s">
        <v>4582</v>
      </c>
      <c r="E231" s="56" t="s">
        <v>777</v>
      </c>
      <c r="F231" s="57" t="s">
        <v>4822</v>
      </c>
      <c r="G231" s="55"/>
      <c r="H231" s="57"/>
      <c r="I231" s="94"/>
      <c r="J231" s="95"/>
      <c r="K231" s="97"/>
    </row>
    <row r="232" spans="1:11" ht="75">
      <c r="A232" s="62">
        <v>19007042</v>
      </c>
      <c r="B232" s="57">
        <v>8</v>
      </c>
      <c r="C232" s="56" t="s">
        <v>778</v>
      </c>
      <c r="D232" s="55" t="s">
        <v>4056</v>
      </c>
      <c r="E232" s="56" t="s">
        <v>779</v>
      </c>
      <c r="F232" s="57" t="s">
        <v>4124</v>
      </c>
      <c r="G232" s="55"/>
      <c r="H232" s="57"/>
      <c r="I232" s="94"/>
      <c r="J232" s="95"/>
      <c r="K232" s="97"/>
    </row>
    <row r="233" spans="1:11" ht="45">
      <c r="A233" s="62">
        <v>19007042</v>
      </c>
      <c r="B233" s="57">
        <v>9</v>
      </c>
      <c r="C233" s="56" t="s">
        <v>780</v>
      </c>
      <c r="D233" s="55" t="s">
        <v>4092</v>
      </c>
      <c r="E233" s="56"/>
      <c r="F233" s="57"/>
      <c r="G233" s="55"/>
      <c r="H233" s="57"/>
      <c r="I233" s="94"/>
      <c r="J233" s="95"/>
      <c r="K233" s="96"/>
    </row>
    <row r="234" spans="1:11" ht="45">
      <c r="A234" s="62">
        <v>19007042</v>
      </c>
      <c r="B234" s="57">
        <v>10</v>
      </c>
      <c r="C234" s="56" t="s">
        <v>781</v>
      </c>
      <c r="D234" s="55" t="s">
        <v>4430</v>
      </c>
      <c r="E234" s="56"/>
      <c r="F234" s="57"/>
      <c r="G234" s="55"/>
      <c r="H234" s="57"/>
      <c r="I234" s="94"/>
      <c r="J234" s="95"/>
      <c r="K234" s="96"/>
    </row>
    <row r="235" spans="1:11" ht="60">
      <c r="A235" s="62">
        <v>19007042</v>
      </c>
      <c r="B235" s="57">
        <v>11</v>
      </c>
      <c r="C235" s="56" t="s">
        <v>782</v>
      </c>
      <c r="D235" s="55" t="s">
        <v>4449</v>
      </c>
      <c r="E235" s="56"/>
      <c r="F235" s="57"/>
      <c r="G235" s="55"/>
      <c r="H235" s="57"/>
      <c r="I235" s="94"/>
      <c r="J235" s="95"/>
      <c r="K235" s="97"/>
    </row>
    <row r="236" spans="1:11" ht="60">
      <c r="A236" s="62">
        <v>20484614</v>
      </c>
      <c r="B236" s="57">
        <v>1</v>
      </c>
      <c r="C236" s="56" t="s">
        <v>783</v>
      </c>
      <c r="D236" s="55" t="s">
        <v>4097</v>
      </c>
      <c r="E236" s="56"/>
      <c r="F236" s="57"/>
      <c r="G236" s="55"/>
      <c r="H236" s="57"/>
      <c r="I236" s="94"/>
      <c r="J236" s="95"/>
      <c r="K236" s="97"/>
    </row>
    <row r="237" spans="1:11" ht="105">
      <c r="A237" s="62">
        <v>20484614</v>
      </c>
      <c r="B237" s="57">
        <v>2</v>
      </c>
      <c r="C237" s="56" t="s">
        <v>784</v>
      </c>
      <c r="D237" s="55" t="s">
        <v>4332</v>
      </c>
      <c r="E237" s="56"/>
      <c r="F237" s="57"/>
      <c r="G237" s="55"/>
      <c r="H237" s="57"/>
      <c r="I237" s="94"/>
      <c r="J237" s="95"/>
      <c r="K237" s="97"/>
    </row>
    <row r="238" spans="1:11" ht="30">
      <c r="A238" s="62">
        <v>20484614</v>
      </c>
      <c r="B238" s="57">
        <v>3</v>
      </c>
      <c r="C238" s="56" t="s">
        <v>785</v>
      </c>
      <c r="D238" s="55">
        <v>11</v>
      </c>
      <c r="E238" s="56"/>
      <c r="F238" s="57"/>
      <c r="G238" s="55"/>
      <c r="H238" s="57"/>
      <c r="I238" s="94"/>
      <c r="J238" s="95"/>
      <c r="K238" s="97"/>
    </row>
    <row r="239" spans="1:11" ht="30">
      <c r="A239" s="62">
        <v>20484614</v>
      </c>
      <c r="B239" s="57">
        <v>4</v>
      </c>
      <c r="C239" s="56" t="s">
        <v>786</v>
      </c>
      <c r="D239" s="55" t="s">
        <v>4031</v>
      </c>
      <c r="E239" s="56"/>
      <c r="F239" s="57"/>
      <c r="G239" s="55"/>
      <c r="H239" s="57"/>
      <c r="I239" s="94"/>
      <c r="J239" s="95"/>
      <c r="K239" s="96"/>
    </row>
    <row r="240" spans="1:11" ht="75">
      <c r="A240" s="62">
        <v>20484614</v>
      </c>
      <c r="B240" s="57">
        <v>5</v>
      </c>
      <c r="C240" s="56" t="s">
        <v>787</v>
      </c>
      <c r="D240" s="55" t="s">
        <v>4431</v>
      </c>
      <c r="E240" s="56"/>
      <c r="F240" s="57"/>
      <c r="G240" s="55"/>
      <c r="H240" s="57"/>
      <c r="I240" s="94"/>
      <c r="J240" s="95"/>
      <c r="K240" s="97"/>
    </row>
    <row r="241" spans="1:14" ht="60">
      <c r="A241" s="62">
        <v>20484614</v>
      </c>
      <c r="B241" s="57">
        <v>6</v>
      </c>
      <c r="C241" s="56" t="s">
        <v>788</v>
      </c>
      <c r="D241" s="55" t="s">
        <v>4813</v>
      </c>
      <c r="E241" s="56"/>
      <c r="F241" s="57"/>
      <c r="G241" s="55"/>
      <c r="H241" s="57"/>
      <c r="I241" s="94"/>
      <c r="J241" s="95"/>
      <c r="K241" s="96"/>
    </row>
    <row r="242" spans="1:14" ht="45">
      <c r="A242" s="62">
        <v>20484614</v>
      </c>
      <c r="B242" s="57">
        <v>7</v>
      </c>
      <c r="C242" s="56" t="s">
        <v>789</v>
      </c>
      <c r="D242" s="55" t="s">
        <v>4052</v>
      </c>
      <c r="E242" s="56"/>
      <c r="F242" s="57"/>
      <c r="G242" s="55"/>
      <c r="H242" s="57"/>
      <c r="I242" s="94"/>
      <c r="J242" s="95"/>
      <c r="K242" s="96"/>
    </row>
    <row r="243" spans="1:14" ht="30">
      <c r="A243" s="62">
        <v>20484614</v>
      </c>
      <c r="B243" s="57">
        <v>8</v>
      </c>
      <c r="C243" s="56" t="s">
        <v>790</v>
      </c>
      <c r="D243" s="55" t="s">
        <v>4045</v>
      </c>
      <c r="E243" s="56" t="s">
        <v>791</v>
      </c>
      <c r="F243" s="57" t="s">
        <v>4657</v>
      </c>
      <c r="G243" s="55"/>
      <c r="H243" s="57"/>
      <c r="I243" s="94"/>
      <c r="J243" s="95"/>
      <c r="K243" s="97"/>
    </row>
    <row r="244" spans="1:14" ht="75">
      <c r="A244" s="62">
        <v>20484614</v>
      </c>
      <c r="B244" s="57">
        <v>9</v>
      </c>
      <c r="C244" s="56" t="s">
        <v>792</v>
      </c>
      <c r="D244" s="55" t="s">
        <v>4450</v>
      </c>
      <c r="E244" s="56"/>
      <c r="F244" s="57"/>
      <c r="G244" s="55"/>
      <c r="H244" s="57"/>
      <c r="I244" s="94"/>
      <c r="J244" s="95"/>
      <c r="K244" s="97"/>
    </row>
    <row r="245" spans="1:14" ht="60">
      <c r="A245" s="62">
        <v>20484614</v>
      </c>
      <c r="B245" s="57">
        <v>10</v>
      </c>
      <c r="C245" s="56" t="s">
        <v>793</v>
      </c>
      <c r="D245" s="55" t="s">
        <v>4357</v>
      </c>
      <c r="E245" s="56"/>
      <c r="F245" s="57"/>
      <c r="G245" s="55"/>
      <c r="H245" s="57"/>
      <c r="I245" s="94"/>
      <c r="J245" s="95"/>
      <c r="K245" s="96"/>
    </row>
    <row r="246" spans="1:14" s="64" customFormat="1" ht="30">
      <c r="A246" s="62">
        <v>20578209</v>
      </c>
      <c r="B246" s="4">
        <v>1</v>
      </c>
      <c r="C246" s="56" t="s">
        <v>794</v>
      </c>
      <c r="D246" s="55" t="s">
        <v>4378</v>
      </c>
      <c r="E246" s="56"/>
      <c r="F246" s="57"/>
      <c r="G246" s="55"/>
      <c r="H246" s="57"/>
      <c r="I246" s="94"/>
      <c r="J246" s="95"/>
      <c r="K246" s="57"/>
      <c r="L246" s="62"/>
      <c r="M246" s="2"/>
      <c r="N246" s="62"/>
    </row>
    <row r="247" spans="1:14" ht="45">
      <c r="A247" s="62">
        <v>20578209</v>
      </c>
      <c r="B247" s="4">
        <v>2</v>
      </c>
      <c r="C247" s="56" t="s">
        <v>795</v>
      </c>
      <c r="D247" s="55" t="s">
        <v>4432</v>
      </c>
      <c r="E247" s="56"/>
      <c r="F247" s="57"/>
      <c r="G247" s="55"/>
      <c r="H247" s="57"/>
      <c r="I247" s="94"/>
      <c r="J247" s="95"/>
      <c r="K247" s="97"/>
    </row>
    <row r="248" spans="1:14" ht="60">
      <c r="A248" s="62">
        <v>20578209</v>
      </c>
      <c r="B248" s="4">
        <v>3</v>
      </c>
      <c r="C248" s="56" t="s">
        <v>796</v>
      </c>
      <c r="D248" s="55" t="s">
        <v>4340</v>
      </c>
      <c r="E248" s="56"/>
      <c r="F248" s="57"/>
      <c r="G248" s="55"/>
      <c r="H248" s="57"/>
      <c r="I248" s="94"/>
      <c r="J248" s="95"/>
      <c r="K248" s="97"/>
    </row>
    <row r="249" spans="1:14" ht="90">
      <c r="A249" s="62">
        <v>20578209</v>
      </c>
      <c r="B249" s="4">
        <v>4</v>
      </c>
      <c r="C249" s="56" t="s">
        <v>797</v>
      </c>
      <c r="D249" s="55" t="s">
        <v>4032</v>
      </c>
      <c r="E249" s="56"/>
      <c r="F249" s="57"/>
      <c r="G249" s="55"/>
      <c r="H249" s="57"/>
      <c r="I249" s="94"/>
      <c r="J249" s="95"/>
      <c r="K249" s="102"/>
      <c r="L249" s="103"/>
      <c r="N249" s="103"/>
    </row>
    <row r="250" spans="1:14" ht="90">
      <c r="A250" s="62">
        <v>20578209</v>
      </c>
      <c r="B250" s="4">
        <v>5</v>
      </c>
      <c r="C250" s="56" t="s">
        <v>798</v>
      </c>
      <c r="D250" s="55" t="s">
        <v>4645</v>
      </c>
      <c r="E250" s="56"/>
      <c r="F250" s="57"/>
      <c r="G250" s="55"/>
      <c r="H250" s="57"/>
      <c r="I250" s="94"/>
      <c r="J250" s="95"/>
      <c r="K250" s="97"/>
    </row>
    <row r="251" spans="1:14" ht="75">
      <c r="A251" s="62">
        <v>20578209</v>
      </c>
      <c r="B251" s="4">
        <v>6</v>
      </c>
      <c r="C251" s="56" t="s">
        <v>799</v>
      </c>
      <c r="D251" s="55" t="s">
        <v>4097</v>
      </c>
      <c r="E251" s="56" t="s">
        <v>800</v>
      </c>
      <c r="F251" s="57" t="s">
        <v>4133</v>
      </c>
      <c r="G251" s="55"/>
      <c r="H251" s="57"/>
      <c r="I251" s="94"/>
      <c r="J251" s="95"/>
      <c r="K251" s="97"/>
    </row>
    <row r="252" spans="1:14" ht="105">
      <c r="A252" s="62">
        <v>20578209</v>
      </c>
      <c r="B252" s="4">
        <v>7</v>
      </c>
      <c r="C252" s="56" t="s">
        <v>801</v>
      </c>
      <c r="D252" s="55" t="s">
        <v>4433</v>
      </c>
      <c r="E252" s="56"/>
      <c r="F252" s="57"/>
      <c r="G252" s="55"/>
      <c r="H252" s="57"/>
      <c r="I252" s="94"/>
      <c r="J252" s="95"/>
      <c r="K252" s="97"/>
    </row>
    <row r="253" spans="1:14" ht="60">
      <c r="A253" s="62">
        <v>20578209</v>
      </c>
      <c r="B253" s="4">
        <v>8</v>
      </c>
      <c r="C253" s="56" t="s">
        <v>802</v>
      </c>
      <c r="D253" s="55" t="s">
        <v>4434</v>
      </c>
      <c r="E253" s="56"/>
      <c r="F253" s="57"/>
      <c r="G253" s="55"/>
      <c r="H253" s="57"/>
      <c r="I253" s="94"/>
      <c r="J253" s="95"/>
      <c r="K253" s="97"/>
    </row>
    <row r="254" spans="1:14" ht="30">
      <c r="A254" s="62">
        <v>20578209</v>
      </c>
      <c r="B254" s="4">
        <v>9</v>
      </c>
      <c r="C254" s="56" t="s">
        <v>803</v>
      </c>
      <c r="D254" s="55" t="s">
        <v>4357</v>
      </c>
      <c r="E254" s="56" t="s">
        <v>804</v>
      </c>
      <c r="F254" s="57" t="s">
        <v>4398</v>
      </c>
      <c r="G254" s="55"/>
      <c r="H254" s="57"/>
      <c r="I254" s="94"/>
      <c r="J254" s="95"/>
      <c r="K254" s="97"/>
    </row>
    <row r="255" spans="1:14" ht="45">
      <c r="A255" s="62">
        <v>20578209</v>
      </c>
      <c r="B255" s="4">
        <v>10</v>
      </c>
      <c r="C255" s="56" t="s">
        <v>805</v>
      </c>
      <c r="D255" s="55" t="s">
        <v>4814</v>
      </c>
      <c r="E255" s="56"/>
      <c r="F255" s="57"/>
      <c r="G255" s="55"/>
      <c r="H255" s="57"/>
      <c r="I255" s="94"/>
      <c r="J255" s="95"/>
      <c r="K255" s="97"/>
    </row>
    <row r="256" spans="1:14" ht="45">
      <c r="A256" s="62">
        <v>21190921</v>
      </c>
      <c r="B256" s="57">
        <v>1</v>
      </c>
      <c r="C256" s="56" t="s">
        <v>806</v>
      </c>
      <c r="D256" s="55" t="s">
        <v>4167</v>
      </c>
      <c r="E256" s="56"/>
      <c r="F256" s="57"/>
      <c r="G256" s="55"/>
      <c r="H256" s="57"/>
      <c r="I256" s="94"/>
      <c r="J256" s="95"/>
      <c r="K256" s="97"/>
    </row>
    <row r="257" spans="1:11" ht="45">
      <c r="A257" s="62">
        <v>21190921</v>
      </c>
      <c r="B257" s="57">
        <v>2</v>
      </c>
      <c r="C257" s="56" t="s">
        <v>807</v>
      </c>
      <c r="D257" s="55" t="s">
        <v>4328</v>
      </c>
      <c r="E257" s="56"/>
      <c r="F257" s="57"/>
      <c r="G257" s="55"/>
      <c r="H257" s="57"/>
      <c r="I257" s="94"/>
      <c r="J257" s="95"/>
      <c r="K257" s="97"/>
    </row>
    <row r="258" spans="1:11" ht="60">
      <c r="A258" s="62">
        <v>21190921</v>
      </c>
      <c r="B258" s="57">
        <v>3</v>
      </c>
      <c r="C258" s="56" t="s">
        <v>808</v>
      </c>
      <c r="D258" s="55" t="s">
        <v>4435</v>
      </c>
      <c r="E258" s="56"/>
      <c r="F258" s="57"/>
      <c r="G258" s="55"/>
      <c r="H258" s="57"/>
      <c r="I258" s="94"/>
      <c r="J258" s="95"/>
      <c r="K258" s="97"/>
    </row>
    <row r="259" spans="1:11" ht="45">
      <c r="A259" s="150">
        <v>21190921</v>
      </c>
      <c r="B259" s="57">
        <v>4</v>
      </c>
      <c r="C259" s="56" t="s">
        <v>809</v>
      </c>
      <c r="D259" s="55" t="s">
        <v>4249</v>
      </c>
      <c r="E259" s="56"/>
      <c r="F259" s="57"/>
      <c r="G259" s="55"/>
      <c r="H259" s="57"/>
      <c r="I259" s="94"/>
      <c r="J259" s="95"/>
      <c r="K259" s="97"/>
    </row>
    <row r="260" spans="1:11" ht="45">
      <c r="A260" s="62">
        <v>21190921</v>
      </c>
      <c r="B260" s="57">
        <v>5</v>
      </c>
      <c r="C260" s="56" t="s">
        <v>810</v>
      </c>
      <c r="D260" s="55" t="s">
        <v>4436</v>
      </c>
      <c r="E260" s="56"/>
      <c r="F260" s="57"/>
      <c r="G260" s="55"/>
      <c r="H260" s="57"/>
      <c r="I260" s="94"/>
      <c r="J260" s="95"/>
      <c r="K260" s="97"/>
    </row>
    <row r="261" spans="1:11" ht="60">
      <c r="A261" s="62">
        <v>21190921</v>
      </c>
      <c r="B261" s="57">
        <v>6</v>
      </c>
      <c r="C261" s="56" t="s">
        <v>811</v>
      </c>
      <c r="D261" s="55" t="s">
        <v>4332</v>
      </c>
      <c r="E261" s="56"/>
      <c r="F261" s="57"/>
      <c r="G261" s="55"/>
      <c r="H261" s="57"/>
      <c r="I261" s="94"/>
      <c r="J261" s="95"/>
      <c r="K261" s="97"/>
    </row>
    <row r="262" spans="1:11" ht="60">
      <c r="A262" s="62">
        <v>21190921</v>
      </c>
      <c r="B262" s="57">
        <v>7</v>
      </c>
      <c r="C262" s="56" t="s">
        <v>812</v>
      </c>
      <c r="D262" s="55" t="s">
        <v>4340</v>
      </c>
      <c r="E262" s="56"/>
      <c r="F262" s="57"/>
      <c r="G262" s="55"/>
      <c r="H262" s="57"/>
      <c r="I262" s="94"/>
      <c r="J262" s="95"/>
      <c r="K262" s="96"/>
    </row>
    <row r="263" spans="1:11" ht="45">
      <c r="A263" s="62">
        <v>21190921</v>
      </c>
      <c r="B263" s="57">
        <v>8</v>
      </c>
      <c r="C263" s="56" t="s">
        <v>813</v>
      </c>
      <c r="D263" s="55" t="s">
        <v>4033</v>
      </c>
      <c r="E263" s="56"/>
      <c r="F263" s="57"/>
      <c r="G263" s="55"/>
      <c r="H263" s="57"/>
      <c r="I263" s="94"/>
      <c r="J263" s="95"/>
      <c r="K263" s="97"/>
    </row>
    <row r="264" spans="1:11" ht="30">
      <c r="A264" s="62">
        <v>21190921</v>
      </c>
      <c r="B264" s="57">
        <v>9</v>
      </c>
      <c r="C264" s="56" t="s">
        <v>814</v>
      </c>
      <c r="D264" s="55" t="s">
        <v>4598</v>
      </c>
      <c r="E264" s="56"/>
      <c r="F264" s="57"/>
      <c r="G264" s="55"/>
      <c r="H264" s="57"/>
      <c r="I264" s="94"/>
      <c r="J264" s="95"/>
      <c r="K264" s="96"/>
    </row>
    <row r="265" spans="1:11" ht="30">
      <c r="A265" s="62">
        <v>21190921</v>
      </c>
      <c r="B265" s="57">
        <v>10</v>
      </c>
      <c r="C265" s="56" t="s">
        <v>815</v>
      </c>
      <c r="D265" s="55" t="s">
        <v>4602</v>
      </c>
      <c r="E265" s="56"/>
      <c r="F265" s="57"/>
      <c r="G265" s="55"/>
      <c r="H265" s="57"/>
      <c r="I265" s="94"/>
      <c r="J265" s="95"/>
      <c r="K265" s="97"/>
    </row>
    <row r="266" spans="1:11" ht="30">
      <c r="A266" s="62">
        <v>21190921</v>
      </c>
      <c r="B266" s="57">
        <v>11</v>
      </c>
      <c r="C266" s="56" t="s">
        <v>816</v>
      </c>
      <c r="D266" s="55">
        <v>11</v>
      </c>
      <c r="E266" s="56"/>
      <c r="F266" s="57"/>
      <c r="G266" s="55"/>
      <c r="H266" s="57"/>
      <c r="I266" s="94"/>
      <c r="J266" s="95"/>
      <c r="K266" s="97"/>
    </row>
    <row r="267" spans="1:11" ht="30">
      <c r="A267" s="62">
        <v>21190921</v>
      </c>
      <c r="B267" s="57">
        <v>12</v>
      </c>
      <c r="C267" s="56" t="s">
        <v>817</v>
      </c>
      <c r="D267" s="55">
        <v>11</v>
      </c>
      <c r="E267" s="56"/>
      <c r="F267" s="57"/>
      <c r="G267" s="55"/>
      <c r="H267" s="57"/>
      <c r="I267" s="94"/>
      <c r="J267" s="95"/>
      <c r="K267" s="97"/>
    </row>
    <row r="268" spans="1:11">
      <c r="A268" s="62">
        <v>21190921</v>
      </c>
      <c r="B268" s="57">
        <v>13</v>
      </c>
      <c r="C268" s="56" t="s">
        <v>818</v>
      </c>
      <c r="D268" s="55" t="s">
        <v>4335</v>
      </c>
      <c r="E268" s="56"/>
      <c r="F268" s="57"/>
      <c r="G268" s="55"/>
      <c r="H268" s="57"/>
      <c r="I268" s="94"/>
      <c r="J268" s="95"/>
      <c r="K268" s="97"/>
    </row>
    <row r="269" spans="1:11" ht="30">
      <c r="A269" s="62">
        <v>21190921</v>
      </c>
      <c r="B269" s="57">
        <v>14</v>
      </c>
      <c r="C269" s="56" t="s">
        <v>819</v>
      </c>
      <c r="D269" s="55" t="s">
        <v>4582</v>
      </c>
      <c r="E269" s="56"/>
      <c r="F269" s="57"/>
      <c r="G269" s="55"/>
      <c r="H269" s="57"/>
      <c r="I269" s="94"/>
      <c r="J269" s="95"/>
      <c r="K269" s="96"/>
    </row>
    <row r="270" spans="1:11" ht="60">
      <c r="A270" s="62">
        <v>21190921</v>
      </c>
      <c r="B270" s="57">
        <v>15</v>
      </c>
      <c r="C270" s="56" t="s">
        <v>820</v>
      </c>
      <c r="D270" s="55" t="s">
        <v>4263</v>
      </c>
      <c r="E270" s="56"/>
      <c r="F270" s="57"/>
      <c r="G270" s="55"/>
      <c r="H270" s="57"/>
      <c r="I270" s="94"/>
      <c r="J270" s="95"/>
      <c r="K270" s="96"/>
    </row>
    <row r="271" spans="1:11" ht="60">
      <c r="A271" s="62">
        <v>21190921</v>
      </c>
      <c r="B271" s="57">
        <v>16</v>
      </c>
      <c r="C271" s="56" t="s">
        <v>821</v>
      </c>
      <c r="D271" s="55" t="s">
        <v>4376</v>
      </c>
      <c r="E271" s="56" t="s">
        <v>822</v>
      </c>
      <c r="F271" s="57" t="s">
        <v>4732</v>
      </c>
      <c r="G271" s="55"/>
      <c r="H271" s="57"/>
      <c r="I271" s="94"/>
      <c r="J271" s="95"/>
      <c r="K271" s="97"/>
    </row>
    <row r="272" spans="1:11" ht="60">
      <c r="A272" s="62">
        <v>21190921</v>
      </c>
      <c r="B272" s="57">
        <v>17</v>
      </c>
      <c r="C272" s="56" t="s">
        <v>823</v>
      </c>
      <c r="D272" s="55" t="s">
        <v>4815</v>
      </c>
      <c r="E272" s="56"/>
      <c r="F272" s="57"/>
      <c r="G272" s="55"/>
      <c r="H272" s="57"/>
      <c r="I272" s="94"/>
      <c r="J272" s="95"/>
      <c r="K272" s="97"/>
    </row>
    <row r="273" spans="1:14" ht="30">
      <c r="A273" s="62">
        <v>21190921</v>
      </c>
      <c r="B273" s="57">
        <v>18</v>
      </c>
      <c r="C273" s="56" t="s">
        <v>824</v>
      </c>
      <c r="D273" s="55" t="s">
        <v>4437</v>
      </c>
      <c r="E273" s="56" t="s">
        <v>825</v>
      </c>
      <c r="F273" s="57" t="s">
        <v>4458</v>
      </c>
      <c r="G273" s="55"/>
      <c r="H273" s="57"/>
      <c r="I273" s="94"/>
      <c r="J273" s="95"/>
      <c r="K273" s="98"/>
    </row>
    <row r="274" spans="1:14" ht="60">
      <c r="A274" s="62">
        <v>21190921</v>
      </c>
      <c r="B274" s="57">
        <v>19</v>
      </c>
      <c r="C274" s="56" t="s">
        <v>826</v>
      </c>
      <c r="D274" s="55" t="s">
        <v>4263</v>
      </c>
      <c r="E274" s="56"/>
      <c r="F274" s="57"/>
      <c r="G274" s="55"/>
      <c r="H274" s="57"/>
      <c r="I274" s="94"/>
      <c r="J274" s="95"/>
      <c r="K274" s="96"/>
    </row>
    <row r="275" spans="1:14" ht="60">
      <c r="A275" s="62">
        <v>21190921</v>
      </c>
      <c r="B275" s="57">
        <v>20</v>
      </c>
      <c r="C275" s="56" t="s">
        <v>827</v>
      </c>
      <c r="D275" s="55" t="s">
        <v>4438</v>
      </c>
      <c r="E275" s="56"/>
      <c r="F275" s="57"/>
      <c r="G275" s="55"/>
      <c r="H275" s="57"/>
      <c r="I275" s="94"/>
      <c r="J275" s="95"/>
      <c r="K275" s="97"/>
    </row>
    <row r="276" spans="1:14" ht="30">
      <c r="A276" s="62">
        <v>21302033</v>
      </c>
      <c r="B276" s="57">
        <v>1</v>
      </c>
      <c r="C276" s="56" t="s">
        <v>828</v>
      </c>
      <c r="D276" s="55" t="s">
        <v>4167</v>
      </c>
      <c r="E276" s="56"/>
      <c r="F276" s="57"/>
      <c r="G276" s="55"/>
      <c r="H276" s="57"/>
      <c r="I276" s="94"/>
      <c r="J276" s="95"/>
      <c r="K276" s="97"/>
    </row>
    <row r="277" spans="1:14" ht="45">
      <c r="A277" s="62">
        <v>21302033</v>
      </c>
      <c r="B277" s="57">
        <v>2</v>
      </c>
      <c r="C277" s="56" t="s">
        <v>829</v>
      </c>
      <c r="D277" s="55" t="s">
        <v>4332</v>
      </c>
      <c r="E277" s="56"/>
      <c r="F277" s="57"/>
      <c r="G277" s="55"/>
      <c r="H277" s="57"/>
      <c r="I277" s="94"/>
      <c r="J277" s="95"/>
      <c r="K277" s="97"/>
    </row>
    <row r="278" spans="1:14" ht="75">
      <c r="A278" s="62">
        <v>21302033</v>
      </c>
      <c r="B278" s="57">
        <v>3</v>
      </c>
      <c r="C278" s="56" t="s">
        <v>830</v>
      </c>
      <c r="D278" s="55" t="s">
        <v>4032</v>
      </c>
      <c r="E278" s="56"/>
      <c r="F278" s="57"/>
      <c r="G278" s="55"/>
      <c r="H278" s="57"/>
      <c r="I278" s="94"/>
      <c r="J278" s="95"/>
      <c r="K278" s="96"/>
      <c r="L278" s="101"/>
    </row>
    <row r="279" spans="1:14" ht="45">
      <c r="A279" s="62">
        <v>21302033</v>
      </c>
      <c r="B279" s="57">
        <v>4</v>
      </c>
      <c r="C279" s="56" t="s">
        <v>831</v>
      </c>
      <c r="D279" s="55" t="s">
        <v>4031</v>
      </c>
      <c r="E279" s="56"/>
      <c r="F279" s="57"/>
      <c r="G279" s="55"/>
      <c r="H279" s="57"/>
      <c r="I279" s="94"/>
      <c r="J279" s="95"/>
      <c r="K279" s="97"/>
      <c r="L279" s="101"/>
      <c r="M279" s="3"/>
      <c r="N279" s="101"/>
    </row>
    <row r="280" spans="1:14" ht="45">
      <c r="A280" s="62">
        <v>21302033</v>
      </c>
      <c r="B280" s="57">
        <v>5</v>
      </c>
      <c r="C280" s="56" t="s">
        <v>832</v>
      </c>
      <c r="D280" s="55" t="s">
        <v>4034</v>
      </c>
      <c r="E280" s="56"/>
      <c r="F280" s="57"/>
      <c r="G280" s="55"/>
      <c r="H280" s="57"/>
      <c r="I280" s="94"/>
      <c r="J280" s="95"/>
      <c r="K280" s="97"/>
      <c r="L280" s="101"/>
      <c r="M280" s="3"/>
      <c r="N280" s="101"/>
    </row>
    <row r="281" spans="1:14" ht="75">
      <c r="A281" s="62">
        <v>21302033</v>
      </c>
      <c r="B281" s="57">
        <v>6</v>
      </c>
      <c r="C281" s="56" t="s">
        <v>833</v>
      </c>
      <c r="D281" s="55" t="s">
        <v>4582</v>
      </c>
      <c r="E281" s="56"/>
      <c r="F281" s="57"/>
      <c r="G281" s="55"/>
      <c r="H281" s="57"/>
      <c r="I281" s="94"/>
      <c r="J281" s="95"/>
      <c r="K281" s="97"/>
      <c r="L281" s="101"/>
      <c r="M281" s="3"/>
      <c r="N281" s="101"/>
    </row>
    <row r="282" spans="1:14" ht="75">
      <c r="A282" s="62">
        <v>21302033</v>
      </c>
      <c r="B282" s="57">
        <v>7</v>
      </c>
      <c r="C282" s="56" t="s">
        <v>834</v>
      </c>
      <c r="D282" s="55" t="s">
        <v>4042</v>
      </c>
      <c r="E282" s="56"/>
      <c r="F282" s="57"/>
      <c r="G282" s="55"/>
      <c r="H282" s="57"/>
      <c r="I282" s="94"/>
      <c r="J282" s="95"/>
      <c r="K282" s="97"/>
      <c r="L282" s="101"/>
      <c r="M282" s="3"/>
      <c r="N282" s="101"/>
    </row>
    <row r="283" spans="1:14" ht="75">
      <c r="A283" s="62">
        <v>21302033</v>
      </c>
      <c r="B283" s="57">
        <v>8</v>
      </c>
      <c r="C283" s="56" t="s">
        <v>835</v>
      </c>
      <c r="D283" s="55" t="s">
        <v>4063</v>
      </c>
      <c r="E283" s="56"/>
      <c r="F283" s="57"/>
      <c r="G283" s="55"/>
      <c r="H283" s="57"/>
      <c r="I283" s="94"/>
      <c r="J283" s="95"/>
      <c r="K283" s="96"/>
      <c r="L283" s="101"/>
      <c r="M283" s="3"/>
      <c r="N283" s="101"/>
    </row>
    <row r="284" spans="1:14" ht="45">
      <c r="A284" s="62">
        <v>21302033</v>
      </c>
      <c r="B284" s="57">
        <v>9</v>
      </c>
      <c r="C284" s="56" t="s">
        <v>836</v>
      </c>
      <c r="D284" s="55" t="s">
        <v>4068</v>
      </c>
      <c r="E284" s="56"/>
      <c r="F284" s="57"/>
      <c r="G284" s="55"/>
      <c r="H284" s="57"/>
      <c r="I284" s="94"/>
      <c r="J284" s="95"/>
      <c r="K284" s="97"/>
      <c r="L284" s="101"/>
      <c r="M284" s="3"/>
      <c r="N284" s="101"/>
    </row>
    <row r="285" spans="1:14" ht="45">
      <c r="A285" s="62">
        <v>21302033</v>
      </c>
      <c r="B285" s="57">
        <v>10</v>
      </c>
      <c r="C285" s="56" t="s">
        <v>837</v>
      </c>
      <c r="D285" s="55" t="s">
        <v>4200</v>
      </c>
      <c r="E285" s="56"/>
      <c r="F285" s="57"/>
      <c r="G285" s="55"/>
      <c r="H285" s="57"/>
      <c r="I285" s="94"/>
      <c r="J285" s="95"/>
      <c r="K285" s="97"/>
      <c r="L285" s="101"/>
      <c r="M285" s="3"/>
      <c r="N285" s="101"/>
    </row>
    <row r="286" spans="1:14" ht="45">
      <c r="A286" s="62">
        <v>21302033</v>
      </c>
      <c r="B286" s="57">
        <v>11</v>
      </c>
      <c r="C286" s="56" t="s">
        <v>838</v>
      </c>
      <c r="D286" s="55" t="s">
        <v>4052</v>
      </c>
      <c r="E286" s="56"/>
      <c r="F286" s="57"/>
      <c r="G286" s="55"/>
      <c r="H286" s="57"/>
      <c r="I286" s="94"/>
      <c r="J286" s="95"/>
      <c r="K286" s="97"/>
      <c r="L286" s="101"/>
      <c r="M286" s="3"/>
      <c r="N286" s="101"/>
    </row>
    <row r="287" spans="1:14" ht="30">
      <c r="A287" s="62">
        <v>21302033</v>
      </c>
      <c r="B287" s="57">
        <v>12</v>
      </c>
      <c r="C287" s="56" t="s">
        <v>839</v>
      </c>
      <c r="D287" s="55" t="s">
        <v>4184</v>
      </c>
      <c r="E287" s="56"/>
      <c r="F287" s="57"/>
      <c r="G287" s="55"/>
      <c r="H287" s="57"/>
      <c r="I287" s="94"/>
      <c r="J287" s="95"/>
      <c r="K287" s="97"/>
      <c r="L287" s="101"/>
      <c r="M287" s="3"/>
      <c r="N287" s="101"/>
    </row>
    <row r="288" spans="1:14" ht="75">
      <c r="A288" s="62">
        <v>22122818</v>
      </c>
      <c r="B288" s="57">
        <v>1</v>
      </c>
      <c r="C288" s="56" t="s">
        <v>840</v>
      </c>
      <c r="D288" s="55" t="s">
        <v>4167</v>
      </c>
      <c r="E288" s="56"/>
      <c r="F288" s="57"/>
      <c r="G288" s="55"/>
      <c r="H288" s="57"/>
      <c r="I288" s="94"/>
      <c r="J288" s="95"/>
      <c r="K288" s="96"/>
      <c r="L288" s="101"/>
      <c r="M288" s="3"/>
      <c r="N288" s="101"/>
    </row>
    <row r="289" spans="1:14" ht="75">
      <c r="A289" s="62">
        <v>22122818</v>
      </c>
      <c r="B289" s="57">
        <v>2</v>
      </c>
      <c r="C289" s="56" t="s">
        <v>841</v>
      </c>
      <c r="D289" s="55" t="s">
        <v>4332</v>
      </c>
      <c r="E289" s="56"/>
      <c r="F289" s="57"/>
      <c r="G289" s="55"/>
      <c r="H289" s="57"/>
      <c r="I289" s="94"/>
      <c r="J289" s="95"/>
      <c r="K289" s="97"/>
      <c r="L289" s="101"/>
      <c r="M289" s="3"/>
      <c r="N289" s="101"/>
    </row>
    <row r="290" spans="1:14" ht="30">
      <c r="A290" s="62">
        <v>22122818</v>
      </c>
      <c r="B290" s="57">
        <v>3</v>
      </c>
      <c r="C290" s="56" t="s">
        <v>842</v>
      </c>
      <c r="D290" s="55">
        <v>11</v>
      </c>
      <c r="E290" s="56"/>
      <c r="F290" s="57"/>
      <c r="G290" s="55"/>
      <c r="H290" s="57"/>
      <c r="I290" s="94"/>
      <c r="J290" s="95"/>
      <c r="K290" s="97"/>
      <c r="L290" s="101"/>
      <c r="M290" s="3"/>
      <c r="N290" s="101"/>
    </row>
    <row r="291" spans="1:14" ht="30">
      <c r="A291" s="62">
        <v>22122818</v>
      </c>
      <c r="B291" s="57">
        <v>4</v>
      </c>
      <c r="C291" s="56" t="s">
        <v>843</v>
      </c>
      <c r="D291" s="55" t="s">
        <v>4335</v>
      </c>
      <c r="E291" s="56"/>
      <c r="F291" s="57"/>
      <c r="G291" s="55"/>
      <c r="H291" s="57"/>
      <c r="I291" s="94"/>
      <c r="J291" s="95"/>
      <c r="K291" s="96"/>
      <c r="L291" s="101"/>
      <c r="M291" s="3"/>
      <c r="N291" s="101"/>
    </row>
    <row r="292" spans="1:14" ht="60">
      <c r="A292" s="62">
        <v>22122818</v>
      </c>
      <c r="B292" s="57">
        <v>5</v>
      </c>
      <c r="C292" s="56" t="s">
        <v>844</v>
      </c>
      <c r="D292" s="55">
        <v>11</v>
      </c>
      <c r="E292" s="56"/>
      <c r="F292" s="57"/>
      <c r="G292" s="55"/>
      <c r="H292" s="57"/>
      <c r="I292" s="94"/>
      <c r="J292" s="95"/>
      <c r="K292" s="97"/>
      <c r="L292" s="101"/>
      <c r="M292" s="3"/>
      <c r="N292" s="101"/>
    </row>
    <row r="293" spans="1:14" ht="45">
      <c r="A293" s="62">
        <v>22122818</v>
      </c>
      <c r="B293" s="57">
        <v>6</v>
      </c>
      <c r="C293" s="56" t="s">
        <v>845</v>
      </c>
      <c r="D293" s="55" t="s">
        <v>4032</v>
      </c>
      <c r="E293" s="56"/>
      <c r="F293" s="57"/>
      <c r="G293" s="55"/>
      <c r="H293" s="57"/>
      <c r="I293" s="94"/>
      <c r="J293" s="95"/>
      <c r="K293" s="97"/>
      <c r="L293" s="101"/>
      <c r="M293" s="3"/>
      <c r="N293" s="101"/>
    </row>
    <row r="294" spans="1:14" ht="30">
      <c r="A294" s="62">
        <v>22122818</v>
      </c>
      <c r="B294" s="57">
        <v>7</v>
      </c>
      <c r="C294" s="56" t="s">
        <v>846</v>
      </c>
      <c r="D294" s="55" t="s">
        <v>4335</v>
      </c>
      <c r="E294" s="56"/>
      <c r="F294" s="57"/>
      <c r="G294" s="55"/>
      <c r="H294" s="57"/>
      <c r="I294" s="94"/>
      <c r="J294" s="95"/>
      <c r="K294" s="96"/>
      <c r="M294" s="3"/>
      <c r="N294" s="101"/>
    </row>
    <row r="295" spans="1:14" ht="75">
      <c r="A295" s="62">
        <v>22122818</v>
      </c>
      <c r="B295" s="57">
        <v>8</v>
      </c>
      <c r="C295" s="56" t="s">
        <v>847</v>
      </c>
      <c r="D295" s="55" t="s">
        <v>4582</v>
      </c>
      <c r="E295" s="56"/>
      <c r="F295" s="57"/>
      <c r="G295" s="55"/>
      <c r="H295" s="57"/>
      <c r="I295" s="94"/>
      <c r="J295" s="95"/>
      <c r="K295" s="97"/>
    </row>
    <row r="296" spans="1:14" ht="30">
      <c r="A296" s="62">
        <v>22122818</v>
      </c>
      <c r="B296" s="57">
        <v>9</v>
      </c>
      <c r="C296" s="56" t="s">
        <v>848</v>
      </c>
      <c r="D296" s="55" t="s">
        <v>4593</v>
      </c>
      <c r="E296" s="56"/>
      <c r="F296" s="57"/>
      <c r="G296" s="55"/>
      <c r="H296" s="57"/>
      <c r="I296" s="94"/>
      <c r="J296" s="95"/>
      <c r="K296" s="96"/>
    </row>
    <row r="297" spans="1:14" ht="30">
      <c r="A297" s="62">
        <v>22122818</v>
      </c>
      <c r="B297" s="57">
        <v>10</v>
      </c>
      <c r="C297" s="56" t="s">
        <v>849</v>
      </c>
      <c r="D297" s="55" t="s">
        <v>4030</v>
      </c>
      <c r="E297" s="56"/>
      <c r="F297" s="57"/>
      <c r="G297" s="55"/>
      <c r="H297" s="57"/>
      <c r="I297" s="94"/>
      <c r="J297" s="95"/>
      <c r="K297" s="97"/>
    </row>
    <row r="298" spans="1:14" ht="90">
      <c r="A298" s="150">
        <v>22122818</v>
      </c>
      <c r="B298" s="57">
        <v>11</v>
      </c>
      <c r="C298" s="56" t="s">
        <v>850</v>
      </c>
      <c r="D298" s="55" t="s">
        <v>4033</v>
      </c>
      <c r="E298" s="56"/>
      <c r="F298" s="57"/>
      <c r="G298" s="55"/>
      <c r="H298" s="57"/>
      <c r="I298" s="94"/>
      <c r="J298" s="95"/>
      <c r="K298" s="97"/>
    </row>
    <row r="299" spans="1:14" ht="75">
      <c r="A299" s="62">
        <v>22122818</v>
      </c>
      <c r="B299" s="57">
        <v>12</v>
      </c>
      <c r="C299" s="56" t="s">
        <v>851</v>
      </c>
      <c r="D299" s="55" t="s">
        <v>4056</v>
      </c>
      <c r="E299" s="56" t="s">
        <v>852</v>
      </c>
      <c r="F299" s="57" t="s">
        <v>4133</v>
      </c>
      <c r="G299" s="55"/>
      <c r="H299" s="57"/>
      <c r="I299" s="94"/>
      <c r="J299" s="95"/>
      <c r="K299" s="98"/>
    </row>
    <row r="300" spans="1:14" ht="45">
      <c r="A300" s="62">
        <v>22122818</v>
      </c>
      <c r="B300" s="57">
        <v>13</v>
      </c>
      <c r="C300" s="56" t="s">
        <v>853</v>
      </c>
      <c r="D300" s="55" t="s">
        <v>4587</v>
      </c>
      <c r="E300" s="56"/>
      <c r="F300" s="57"/>
      <c r="G300" s="55"/>
      <c r="H300" s="57"/>
      <c r="I300" s="94"/>
      <c r="J300" s="95"/>
      <c r="K300" s="97"/>
    </row>
    <row r="301" spans="1:14" ht="60">
      <c r="A301" s="62">
        <v>22122818</v>
      </c>
      <c r="B301" s="57">
        <v>14</v>
      </c>
      <c r="C301" s="56" t="s">
        <v>854</v>
      </c>
      <c r="D301" s="55" t="s">
        <v>4585</v>
      </c>
      <c r="E301" s="56"/>
      <c r="F301" s="57"/>
      <c r="G301" s="55"/>
      <c r="H301" s="57"/>
      <c r="I301" s="94"/>
      <c r="J301" s="95"/>
      <c r="K301" s="96"/>
    </row>
    <row r="302" spans="1:14" ht="45">
      <c r="A302" s="62">
        <v>22122818</v>
      </c>
      <c r="B302" s="57">
        <v>15</v>
      </c>
      <c r="C302" s="56" t="s">
        <v>855</v>
      </c>
      <c r="D302" s="55" t="s">
        <v>4197</v>
      </c>
      <c r="E302" s="56" t="s">
        <v>856</v>
      </c>
      <c r="F302" s="57" t="s">
        <v>4719</v>
      </c>
      <c r="G302" s="55"/>
      <c r="H302" s="57"/>
      <c r="I302" s="94"/>
      <c r="J302" s="95"/>
      <c r="K302" s="97"/>
    </row>
    <row r="303" spans="1:14" ht="30">
      <c r="A303" s="62">
        <v>22122818</v>
      </c>
      <c r="B303" s="57">
        <v>16</v>
      </c>
      <c r="C303" s="56" t="s">
        <v>857</v>
      </c>
      <c r="D303" s="55" t="s">
        <v>4585</v>
      </c>
      <c r="E303" s="56"/>
      <c r="F303" s="57"/>
      <c r="G303" s="55"/>
      <c r="H303" s="57"/>
      <c r="I303" s="94"/>
      <c r="J303" s="95"/>
      <c r="K303" s="97"/>
    </row>
    <row r="304" spans="1:14" ht="45">
      <c r="A304" s="62">
        <v>23729226</v>
      </c>
      <c r="B304" s="57">
        <v>1</v>
      </c>
      <c r="C304" s="56" t="s">
        <v>858</v>
      </c>
      <c r="D304" s="55" t="s">
        <v>4167</v>
      </c>
      <c r="E304" s="56"/>
      <c r="F304" s="57"/>
      <c r="G304" s="55"/>
      <c r="H304" s="57"/>
      <c r="I304" s="94"/>
      <c r="J304" s="95"/>
      <c r="K304" s="96"/>
    </row>
    <row r="305" spans="1:11" ht="60">
      <c r="A305" s="62">
        <v>23729226</v>
      </c>
      <c r="B305" s="57">
        <v>2</v>
      </c>
      <c r="C305" s="56" t="s">
        <v>859</v>
      </c>
      <c r="D305" s="55" t="s">
        <v>4170</v>
      </c>
      <c r="E305" s="56"/>
      <c r="F305" s="57"/>
      <c r="G305" s="55"/>
      <c r="H305" s="57"/>
      <c r="I305" s="94"/>
      <c r="J305" s="95"/>
      <c r="K305" s="97"/>
    </row>
    <row r="306" spans="1:11" ht="30">
      <c r="A306" s="62">
        <v>23729226</v>
      </c>
      <c r="B306" s="57">
        <v>3</v>
      </c>
      <c r="C306" s="56" t="s">
        <v>860</v>
      </c>
      <c r="D306" s="55" t="s">
        <v>4439</v>
      </c>
      <c r="E306" s="56"/>
      <c r="F306" s="57"/>
      <c r="G306" s="55"/>
      <c r="H306" s="57"/>
      <c r="I306" s="94"/>
      <c r="J306" s="95"/>
      <c r="K306" s="97"/>
    </row>
    <row r="307" spans="1:11" ht="90">
      <c r="A307" s="62">
        <v>23729226</v>
      </c>
      <c r="B307" s="57">
        <v>4</v>
      </c>
      <c r="C307" s="56" t="s">
        <v>861</v>
      </c>
      <c r="D307" s="55" t="s">
        <v>4440</v>
      </c>
      <c r="E307" s="56" t="s">
        <v>862</v>
      </c>
      <c r="F307" s="57" t="s">
        <v>4646</v>
      </c>
      <c r="G307" s="55"/>
      <c r="H307" s="57"/>
      <c r="I307" s="94"/>
      <c r="J307" s="95"/>
      <c r="K307" s="97"/>
    </row>
    <row r="308" spans="1:11" ht="30">
      <c r="A308" s="62">
        <v>23729226</v>
      </c>
      <c r="B308" s="57">
        <v>5</v>
      </c>
      <c r="C308" s="56" t="s">
        <v>863</v>
      </c>
      <c r="D308" s="55" t="s">
        <v>4335</v>
      </c>
      <c r="E308" s="56"/>
      <c r="F308" s="57"/>
      <c r="G308" s="55"/>
      <c r="H308" s="57"/>
      <c r="I308" s="94"/>
      <c r="J308" s="95"/>
      <c r="K308" s="96"/>
    </row>
    <row r="309" spans="1:11" ht="30">
      <c r="A309" s="62">
        <v>23729226</v>
      </c>
      <c r="B309" s="57">
        <v>6</v>
      </c>
      <c r="C309" s="56" t="s">
        <v>864</v>
      </c>
      <c r="D309" s="55">
        <v>11</v>
      </c>
      <c r="E309" s="56"/>
      <c r="F309" s="57"/>
      <c r="G309" s="55"/>
      <c r="H309" s="57"/>
      <c r="I309" s="94"/>
      <c r="J309" s="95"/>
      <c r="K309" s="97"/>
    </row>
    <row r="310" spans="1:11" ht="30">
      <c r="A310" s="62">
        <v>23729226</v>
      </c>
      <c r="B310" s="57">
        <v>7</v>
      </c>
      <c r="C310" s="56" t="s">
        <v>865</v>
      </c>
      <c r="D310" s="55" t="s">
        <v>4032</v>
      </c>
      <c r="E310" s="56"/>
      <c r="F310" s="57"/>
      <c r="G310" s="55"/>
      <c r="H310" s="57"/>
      <c r="I310" s="94"/>
      <c r="J310" s="95"/>
      <c r="K310" s="96"/>
    </row>
    <row r="311" spans="1:11" ht="45">
      <c r="A311" s="62">
        <v>23729226</v>
      </c>
      <c r="B311" s="57">
        <v>8</v>
      </c>
      <c r="C311" s="56" t="s">
        <v>866</v>
      </c>
      <c r="D311" s="55" t="s">
        <v>4443</v>
      </c>
      <c r="E311" s="56"/>
      <c r="F311" s="57"/>
      <c r="G311" s="55"/>
      <c r="H311" s="57"/>
      <c r="I311" s="94"/>
      <c r="J311" s="95"/>
      <c r="K311" s="97"/>
    </row>
    <row r="312" spans="1:11" ht="60">
      <c r="A312" s="62">
        <v>23729226</v>
      </c>
      <c r="B312" s="57">
        <v>9</v>
      </c>
      <c r="C312" s="56" t="s">
        <v>867</v>
      </c>
      <c r="D312" s="55" t="s">
        <v>4451</v>
      </c>
      <c r="E312" s="56"/>
      <c r="F312" s="57"/>
      <c r="G312" s="55"/>
      <c r="H312" s="57"/>
      <c r="I312" s="94"/>
      <c r="J312" s="95"/>
      <c r="K312" s="97"/>
    </row>
    <row r="313" spans="1:11" ht="90">
      <c r="A313" s="62">
        <v>23729226</v>
      </c>
      <c r="B313" s="57">
        <v>10</v>
      </c>
      <c r="C313" s="56" t="s">
        <v>868</v>
      </c>
      <c r="D313" s="55" t="s">
        <v>4052</v>
      </c>
      <c r="E313" s="56"/>
      <c r="F313" s="57"/>
      <c r="G313" s="55"/>
      <c r="H313" s="57"/>
      <c r="I313" s="94"/>
      <c r="J313" s="95"/>
      <c r="K313" s="97"/>
    </row>
    <row r="314" spans="1:11" ht="75">
      <c r="A314" s="62">
        <v>23729226</v>
      </c>
      <c r="B314" s="57">
        <v>11</v>
      </c>
      <c r="C314" s="56" t="s">
        <v>869</v>
      </c>
      <c r="D314" s="55" t="s">
        <v>4416</v>
      </c>
      <c r="E314" s="56"/>
      <c r="F314" s="57"/>
      <c r="G314" s="55"/>
      <c r="H314" s="57"/>
      <c r="I314" s="94"/>
      <c r="J314" s="95"/>
      <c r="K314" s="97"/>
    </row>
    <row r="315" spans="1:11">
      <c r="A315" s="62">
        <v>23729226</v>
      </c>
      <c r="B315" s="57">
        <v>12</v>
      </c>
      <c r="C315" s="56" t="s">
        <v>870</v>
      </c>
      <c r="D315" s="55" t="s">
        <v>4611</v>
      </c>
      <c r="E315" s="56"/>
      <c r="F315" s="57"/>
      <c r="G315" s="55"/>
      <c r="H315" s="57"/>
      <c r="I315" s="94"/>
      <c r="J315" s="95"/>
      <c r="K315" s="96"/>
    </row>
    <row r="316" spans="1:11" ht="60">
      <c r="A316" s="62">
        <v>2901930</v>
      </c>
      <c r="B316" s="57">
        <v>1</v>
      </c>
      <c r="C316" s="56" t="s">
        <v>871</v>
      </c>
      <c r="D316" s="55" t="s">
        <v>4167</v>
      </c>
      <c r="E316" s="56"/>
      <c r="F316" s="57"/>
      <c r="G316" s="55"/>
      <c r="H316" s="57"/>
      <c r="I316" s="94"/>
      <c r="J316" s="95"/>
      <c r="K316" s="97"/>
    </row>
    <row r="317" spans="1:11" ht="135">
      <c r="A317" s="62">
        <v>2901930</v>
      </c>
      <c r="B317" s="57">
        <v>2</v>
      </c>
      <c r="C317" s="56" t="s">
        <v>872</v>
      </c>
      <c r="D317" s="55" t="s">
        <v>4332</v>
      </c>
      <c r="E317" s="56"/>
      <c r="F317" s="57"/>
      <c r="G317" s="55"/>
      <c r="H317" s="57"/>
      <c r="I317" s="94"/>
      <c r="J317" s="95"/>
      <c r="K317" s="96"/>
    </row>
    <row r="318" spans="1:11" ht="60">
      <c r="A318" s="62">
        <v>2901930</v>
      </c>
      <c r="B318" s="57">
        <v>3</v>
      </c>
      <c r="C318" s="56" t="s">
        <v>873</v>
      </c>
      <c r="D318" s="55" t="s">
        <v>4721</v>
      </c>
      <c r="E318" s="56" t="s">
        <v>874</v>
      </c>
      <c r="F318" s="57" t="s">
        <v>4732</v>
      </c>
      <c r="G318" s="55" t="s">
        <v>875</v>
      </c>
      <c r="H318" s="57" t="s">
        <v>4871</v>
      </c>
      <c r="I318" s="94"/>
      <c r="J318" s="95"/>
      <c r="K318" s="97"/>
    </row>
    <row r="319" spans="1:11" ht="75">
      <c r="A319" s="62">
        <v>2901930</v>
      </c>
      <c r="B319" s="57">
        <v>4</v>
      </c>
      <c r="C319" s="56" t="s">
        <v>876</v>
      </c>
      <c r="D319" s="55" t="s">
        <v>4094</v>
      </c>
      <c r="E319" s="56"/>
      <c r="F319" s="57"/>
      <c r="G319" s="55"/>
      <c r="H319" s="57"/>
      <c r="I319" s="94"/>
      <c r="J319" s="95"/>
      <c r="K319" s="96"/>
    </row>
    <row r="320" spans="1:11" ht="45">
      <c r="A320" s="62">
        <v>2901930</v>
      </c>
      <c r="B320" s="57">
        <v>5</v>
      </c>
      <c r="C320" s="56" t="s">
        <v>877</v>
      </c>
      <c r="D320" s="55" t="s">
        <v>4197</v>
      </c>
      <c r="E320" s="56" t="s">
        <v>878</v>
      </c>
      <c r="F320" s="57" t="s">
        <v>4716</v>
      </c>
      <c r="G320" s="62" t="s">
        <v>879</v>
      </c>
      <c r="H320" s="57" t="s">
        <v>4824</v>
      </c>
      <c r="I320" s="94"/>
      <c r="K320" s="97"/>
    </row>
    <row r="321" spans="1:11" ht="75">
      <c r="A321" s="62">
        <v>2901930</v>
      </c>
      <c r="B321" s="57">
        <v>6</v>
      </c>
      <c r="C321" s="56" t="s">
        <v>880</v>
      </c>
      <c r="D321" s="55" t="s">
        <v>4264</v>
      </c>
      <c r="E321" s="56" t="s">
        <v>881</v>
      </c>
      <c r="F321" s="57" t="s">
        <v>4732</v>
      </c>
      <c r="G321" s="55"/>
      <c r="H321" s="57"/>
      <c r="I321" s="94"/>
      <c r="J321" s="95"/>
      <c r="K321" s="97"/>
    </row>
    <row r="322" spans="1:11" ht="30">
      <c r="A322" s="62">
        <v>2901930</v>
      </c>
      <c r="B322" s="57">
        <v>7</v>
      </c>
      <c r="C322" s="56" t="s">
        <v>882</v>
      </c>
      <c r="D322" s="55" t="s">
        <v>4628</v>
      </c>
      <c r="E322" s="56"/>
      <c r="F322" s="57"/>
      <c r="G322" s="55"/>
      <c r="H322" s="57"/>
      <c r="I322" s="94"/>
      <c r="J322" s="95"/>
      <c r="K322" s="96"/>
    </row>
    <row r="323" spans="1:11" ht="45">
      <c r="A323" s="62">
        <v>2901930</v>
      </c>
      <c r="B323" s="57">
        <v>8</v>
      </c>
      <c r="C323" s="56" t="s">
        <v>883</v>
      </c>
      <c r="D323" s="55" t="s">
        <v>4263</v>
      </c>
      <c r="E323" s="56" t="s">
        <v>884</v>
      </c>
      <c r="F323" s="57" t="s">
        <v>4732</v>
      </c>
      <c r="G323" s="55"/>
      <c r="H323" s="57"/>
      <c r="I323" s="94"/>
      <c r="J323" s="95"/>
      <c r="K323" s="97"/>
    </row>
    <row r="324" spans="1:11" ht="30">
      <c r="A324" s="62">
        <v>2901930</v>
      </c>
      <c r="B324" s="57">
        <v>9</v>
      </c>
      <c r="C324" s="56" t="s">
        <v>885</v>
      </c>
      <c r="D324" s="55" t="s">
        <v>4772</v>
      </c>
      <c r="E324" s="56"/>
      <c r="F324" s="57"/>
      <c r="G324" s="55"/>
      <c r="H324" s="57"/>
      <c r="I324" s="94"/>
      <c r="J324" s="95"/>
      <c r="K324" s="96"/>
    </row>
    <row r="325" spans="1:11" ht="30">
      <c r="A325" s="62">
        <v>2935051</v>
      </c>
      <c r="B325" s="57">
        <v>1</v>
      </c>
      <c r="C325" s="56" t="s">
        <v>886</v>
      </c>
      <c r="D325" s="55" t="s">
        <v>4357</v>
      </c>
      <c r="E325" s="56"/>
      <c r="F325" s="57"/>
      <c r="G325" s="55"/>
      <c r="H325" s="57"/>
      <c r="I325" s="94"/>
      <c r="J325" s="95"/>
      <c r="K325" s="96"/>
    </row>
    <row r="326" spans="1:11" ht="120">
      <c r="A326" s="62">
        <v>2935051</v>
      </c>
      <c r="B326" s="57">
        <v>2</v>
      </c>
      <c r="C326" s="56" t="s">
        <v>887</v>
      </c>
      <c r="D326" s="55" t="s">
        <v>4032</v>
      </c>
      <c r="E326" s="56"/>
      <c r="F326" s="57"/>
      <c r="G326" s="55"/>
      <c r="H326" s="57"/>
      <c r="I326" s="94"/>
      <c r="J326" s="95"/>
      <c r="K326" s="97"/>
    </row>
    <row r="327" spans="1:11" ht="60">
      <c r="A327" s="62">
        <v>2935051</v>
      </c>
      <c r="B327" s="57">
        <v>3</v>
      </c>
      <c r="C327" s="56" t="s">
        <v>888</v>
      </c>
      <c r="D327" s="55" t="s">
        <v>4034</v>
      </c>
      <c r="E327" s="56"/>
      <c r="F327" s="57"/>
      <c r="G327" s="55"/>
      <c r="H327" s="57"/>
      <c r="I327" s="94"/>
      <c r="J327" s="95"/>
      <c r="K327" s="97"/>
    </row>
    <row r="328" spans="1:11" ht="60">
      <c r="A328" s="62">
        <v>2935051</v>
      </c>
      <c r="B328" s="57">
        <v>4</v>
      </c>
      <c r="C328" s="56" t="s">
        <v>889</v>
      </c>
      <c r="D328" s="55" t="s">
        <v>4033</v>
      </c>
      <c r="E328" s="56"/>
      <c r="F328" s="57"/>
      <c r="G328" s="55"/>
      <c r="H328" s="57"/>
      <c r="I328" s="94"/>
      <c r="J328" s="95"/>
      <c r="K328" s="96"/>
    </row>
    <row r="329" spans="1:11" ht="90">
      <c r="A329" s="62">
        <v>2935051</v>
      </c>
      <c r="B329" s="57">
        <v>5</v>
      </c>
      <c r="C329" s="56" t="s">
        <v>890</v>
      </c>
      <c r="D329" s="55" t="s">
        <v>4196</v>
      </c>
      <c r="E329" s="56"/>
      <c r="F329" s="57"/>
      <c r="G329" s="55"/>
      <c r="H329" s="57"/>
      <c r="I329" s="94"/>
      <c r="J329" s="95"/>
      <c r="K329" s="96"/>
    </row>
    <row r="330" spans="1:11" ht="45">
      <c r="A330" s="62">
        <v>2935051</v>
      </c>
      <c r="B330" s="57">
        <v>6</v>
      </c>
      <c r="C330" s="56" t="s">
        <v>891</v>
      </c>
      <c r="D330" s="55" t="s">
        <v>4031</v>
      </c>
      <c r="E330" s="56"/>
      <c r="F330" s="57"/>
      <c r="G330" s="55"/>
      <c r="H330" s="57"/>
      <c r="I330" s="94"/>
      <c r="J330" s="95"/>
      <c r="K330" s="96"/>
    </row>
    <row r="331" spans="1:11" ht="90">
      <c r="A331" s="62">
        <v>2935051</v>
      </c>
      <c r="B331" s="57">
        <v>7</v>
      </c>
      <c r="C331" s="56" t="s">
        <v>892</v>
      </c>
      <c r="D331" s="55" t="s">
        <v>4076</v>
      </c>
      <c r="E331" s="56"/>
      <c r="F331" s="57"/>
      <c r="G331" s="55"/>
      <c r="H331" s="57"/>
      <c r="I331" s="94"/>
      <c r="J331" s="95"/>
      <c r="K331" s="96"/>
    </row>
    <row r="332" spans="1:11" ht="60">
      <c r="A332" s="62">
        <v>2935051</v>
      </c>
      <c r="B332" s="57">
        <v>8</v>
      </c>
      <c r="C332" s="56" t="s">
        <v>893</v>
      </c>
      <c r="D332" s="55" t="s">
        <v>4346</v>
      </c>
      <c r="E332" s="56"/>
      <c r="F332" s="57"/>
      <c r="G332" s="55"/>
      <c r="H332" s="57"/>
      <c r="I332" s="94"/>
      <c r="J332" s="95"/>
      <c r="K332" s="97"/>
    </row>
    <row r="333" spans="1:11" ht="30">
      <c r="A333" s="62">
        <v>3964797</v>
      </c>
      <c r="B333" s="57">
        <v>1</v>
      </c>
      <c r="C333" s="56" t="s">
        <v>894</v>
      </c>
      <c r="D333" s="55" t="s">
        <v>4167</v>
      </c>
      <c r="E333" s="56"/>
      <c r="F333" s="57"/>
      <c r="G333" s="55"/>
      <c r="H333" s="57"/>
      <c r="I333" s="94"/>
      <c r="J333" s="95"/>
      <c r="K333" s="97"/>
    </row>
    <row r="334" spans="1:11" ht="30">
      <c r="A334" s="62">
        <v>3964797</v>
      </c>
      <c r="B334" s="57">
        <v>2</v>
      </c>
      <c r="C334" s="56" t="s">
        <v>895</v>
      </c>
      <c r="D334" s="55" t="s">
        <v>4379</v>
      </c>
      <c r="E334" s="56"/>
      <c r="F334" s="57"/>
      <c r="G334" s="55"/>
      <c r="H334" s="57"/>
      <c r="I334" s="94"/>
      <c r="J334" s="95"/>
      <c r="K334" s="97"/>
    </row>
    <row r="335" spans="1:11" ht="45">
      <c r="A335" s="62">
        <v>3964797</v>
      </c>
      <c r="B335" s="57">
        <v>3</v>
      </c>
      <c r="C335" s="56" t="s">
        <v>896</v>
      </c>
      <c r="D335" s="55" t="s">
        <v>4698</v>
      </c>
      <c r="E335" s="56"/>
      <c r="F335" s="57"/>
      <c r="G335" s="55"/>
      <c r="H335" s="57"/>
      <c r="I335" s="94"/>
      <c r="J335" s="95"/>
      <c r="K335" s="96"/>
    </row>
    <row r="336" spans="1:11" ht="60">
      <c r="A336" s="62">
        <v>3964797</v>
      </c>
      <c r="B336" s="57">
        <v>4</v>
      </c>
      <c r="C336" s="56" t="s">
        <v>897</v>
      </c>
      <c r="D336" s="55" t="s">
        <v>4033</v>
      </c>
      <c r="E336" s="56"/>
      <c r="F336" s="57"/>
      <c r="G336" s="55"/>
      <c r="H336" s="57"/>
      <c r="I336" s="94"/>
      <c r="J336" s="95"/>
      <c r="K336" s="97"/>
    </row>
    <row r="337" spans="1:14" ht="60">
      <c r="A337" s="62">
        <v>3964797</v>
      </c>
      <c r="B337" s="57">
        <v>5</v>
      </c>
      <c r="C337" s="56" t="s">
        <v>898</v>
      </c>
      <c r="D337" s="55" t="s">
        <v>4056</v>
      </c>
      <c r="E337" s="56"/>
      <c r="F337" s="57"/>
      <c r="G337" s="55"/>
      <c r="H337" s="57"/>
      <c r="I337" s="94"/>
      <c r="J337" s="95"/>
      <c r="K337" s="96"/>
    </row>
    <row r="338" spans="1:14" ht="60">
      <c r="A338" s="62">
        <v>3964797</v>
      </c>
      <c r="B338" s="57">
        <v>6</v>
      </c>
      <c r="C338" s="56" t="s">
        <v>899</v>
      </c>
      <c r="D338" s="55" t="s">
        <v>4337</v>
      </c>
      <c r="E338" s="56"/>
      <c r="F338" s="57"/>
      <c r="G338" s="55"/>
      <c r="H338" s="57"/>
      <c r="I338" s="94"/>
      <c r="J338" s="95"/>
      <c r="K338" s="97"/>
    </row>
    <row r="339" spans="1:14" ht="30">
      <c r="A339" s="62">
        <v>3964797</v>
      </c>
      <c r="B339" s="57">
        <v>7</v>
      </c>
      <c r="C339" s="56" t="s">
        <v>900</v>
      </c>
      <c r="D339" s="55" t="s">
        <v>4045</v>
      </c>
      <c r="E339" s="56"/>
      <c r="F339" s="57"/>
      <c r="G339" s="55"/>
      <c r="H339" s="57"/>
      <c r="I339" s="94"/>
      <c r="J339" s="95"/>
      <c r="K339" s="97"/>
    </row>
    <row r="340" spans="1:14" ht="30">
      <c r="A340" s="62">
        <v>3964797</v>
      </c>
      <c r="B340" s="57">
        <v>8</v>
      </c>
      <c r="C340" s="56" t="s">
        <v>901</v>
      </c>
      <c r="D340" s="55" t="s">
        <v>4179</v>
      </c>
      <c r="E340" s="56"/>
      <c r="F340" s="57"/>
      <c r="G340" s="55"/>
      <c r="H340" s="57"/>
      <c r="I340" s="94"/>
      <c r="J340" s="95"/>
      <c r="K340" s="97"/>
    </row>
    <row r="341" spans="1:14" ht="60">
      <c r="A341" s="62">
        <v>3964797</v>
      </c>
      <c r="B341" s="57">
        <v>9</v>
      </c>
      <c r="C341" s="56" t="s">
        <v>902</v>
      </c>
      <c r="D341" s="55" t="s">
        <v>4045</v>
      </c>
      <c r="E341" s="56" t="s">
        <v>903</v>
      </c>
      <c r="F341" s="57" t="s">
        <v>4778</v>
      </c>
      <c r="G341" s="55"/>
      <c r="H341" s="57"/>
      <c r="I341" s="94"/>
      <c r="J341" s="95"/>
      <c r="K341" s="97"/>
    </row>
    <row r="342" spans="1:14" ht="60">
      <c r="A342" s="62">
        <v>3964797</v>
      </c>
      <c r="B342" s="57">
        <v>10</v>
      </c>
      <c r="C342" s="56" t="s">
        <v>904</v>
      </c>
      <c r="D342" s="55" t="s">
        <v>4263</v>
      </c>
      <c r="E342" s="56"/>
      <c r="F342" s="57"/>
      <c r="G342" s="55"/>
      <c r="H342" s="57"/>
      <c r="I342" s="94"/>
      <c r="J342" s="95"/>
      <c r="K342" s="97"/>
    </row>
    <row r="343" spans="1:14" ht="45">
      <c r="A343" s="62">
        <v>6137021</v>
      </c>
      <c r="B343" s="57">
        <v>1</v>
      </c>
      <c r="C343" s="56" t="s">
        <v>905</v>
      </c>
      <c r="D343" s="55" t="s">
        <v>4167</v>
      </c>
      <c r="E343" s="56"/>
      <c r="F343" s="57"/>
      <c r="G343" s="55"/>
      <c r="H343" s="57"/>
      <c r="I343" s="94"/>
      <c r="J343" s="95"/>
      <c r="K343" s="97"/>
    </row>
    <row r="344" spans="1:14" ht="75">
      <c r="A344" s="62">
        <v>6137021</v>
      </c>
      <c r="B344" s="57">
        <v>2</v>
      </c>
      <c r="C344" s="56" t="s">
        <v>906</v>
      </c>
      <c r="D344" s="55" t="s">
        <v>4332</v>
      </c>
      <c r="E344" s="56"/>
      <c r="F344" s="57"/>
      <c r="G344" s="55"/>
      <c r="H344" s="57"/>
      <c r="I344" s="94"/>
      <c r="J344" s="95"/>
      <c r="K344" s="96"/>
    </row>
    <row r="345" spans="1:14" ht="60">
      <c r="A345" s="62">
        <v>6137021</v>
      </c>
      <c r="B345" s="57">
        <v>3</v>
      </c>
      <c r="C345" s="56" t="s">
        <v>907</v>
      </c>
      <c r="D345" s="55" t="s">
        <v>4032</v>
      </c>
      <c r="E345" s="56"/>
      <c r="F345" s="57"/>
      <c r="G345" s="55"/>
      <c r="H345" s="57"/>
      <c r="I345" s="94"/>
      <c r="J345" s="95"/>
      <c r="K345" s="96"/>
    </row>
    <row r="346" spans="1:14" ht="60">
      <c r="A346" s="147">
        <v>6137021</v>
      </c>
      <c r="B346" s="57">
        <v>4</v>
      </c>
      <c r="C346" s="56" t="s">
        <v>908</v>
      </c>
      <c r="D346" s="55" t="s">
        <v>4056</v>
      </c>
      <c r="E346" s="56" t="s">
        <v>909</v>
      </c>
      <c r="F346" s="57" t="s">
        <v>4124</v>
      </c>
      <c r="G346" s="55"/>
      <c r="H346" s="57"/>
      <c r="I346" s="94"/>
      <c r="J346" s="95"/>
      <c r="K346" s="97"/>
    </row>
    <row r="347" spans="1:14" ht="120">
      <c r="A347" s="62">
        <v>6137021</v>
      </c>
      <c r="B347" s="57">
        <v>5</v>
      </c>
      <c r="C347" s="56" t="s">
        <v>910</v>
      </c>
      <c r="D347" s="55" t="s">
        <v>4376</v>
      </c>
      <c r="E347" s="56" t="s">
        <v>911</v>
      </c>
      <c r="F347" s="57" t="s">
        <v>4653</v>
      </c>
      <c r="G347" s="55" t="s">
        <v>912</v>
      </c>
      <c r="H347" s="57" t="s">
        <v>4463</v>
      </c>
      <c r="I347" s="110" t="s">
        <v>913</v>
      </c>
      <c r="J347" s="95" t="s">
        <v>4464</v>
      </c>
      <c r="K347" s="97"/>
    </row>
    <row r="348" spans="1:14" ht="45">
      <c r="A348" s="62">
        <v>6137021</v>
      </c>
      <c r="B348" s="57">
        <v>6</v>
      </c>
      <c r="C348" s="56" t="s">
        <v>914</v>
      </c>
      <c r="D348" s="55" t="s">
        <v>4079</v>
      </c>
      <c r="E348" s="56" t="s">
        <v>915</v>
      </c>
      <c r="F348" s="57" t="s">
        <v>4660</v>
      </c>
      <c r="G348" s="55"/>
      <c r="H348" s="57"/>
      <c r="I348" s="94"/>
      <c r="J348" s="95"/>
      <c r="K348" s="97"/>
    </row>
    <row r="349" spans="1:14" ht="75">
      <c r="A349" s="62">
        <v>6137021</v>
      </c>
      <c r="B349" s="57">
        <v>7</v>
      </c>
      <c r="C349" s="56" t="s">
        <v>916</v>
      </c>
      <c r="D349" s="55" t="s">
        <v>4197</v>
      </c>
      <c r="E349" s="56"/>
      <c r="F349" s="57"/>
      <c r="G349" s="55"/>
      <c r="H349" s="57"/>
      <c r="I349" s="94"/>
      <c r="J349" s="95"/>
      <c r="K349" s="97"/>
    </row>
    <row r="350" spans="1:14" ht="30">
      <c r="A350" s="62">
        <v>7174857</v>
      </c>
      <c r="B350" s="57">
        <v>1</v>
      </c>
      <c r="C350" s="56" t="s">
        <v>917</v>
      </c>
      <c r="D350" s="55" t="s">
        <v>4167</v>
      </c>
      <c r="E350" s="56"/>
      <c r="F350" s="57"/>
      <c r="G350" s="55"/>
      <c r="H350" s="57"/>
      <c r="I350" s="94"/>
      <c r="J350" s="95"/>
      <c r="K350" s="97"/>
    </row>
    <row r="351" spans="1:14" s="64" customFormat="1" ht="60">
      <c r="A351" s="62">
        <v>7174857</v>
      </c>
      <c r="B351" s="57">
        <v>2</v>
      </c>
      <c r="C351" s="56" t="s">
        <v>918</v>
      </c>
      <c r="D351" s="55" t="s">
        <v>4332</v>
      </c>
      <c r="E351" s="56"/>
      <c r="F351" s="57"/>
      <c r="G351" s="55"/>
      <c r="H351" s="57"/>
      <c r="I351" s="94"/>
      <c r="J351" s="95"/>
      <c r="K351" s="57"/>
      <c r="L351" s="62"/>
      <c r="M351" s="2"/>
      <c r="N351" s="62"/>
    </row>
    <row r="352" spans="1:14" ht="90">
      <c r="A352" s="62">
        <v>7174857</v>
      </c>
      <c r="B352" s="57">
        <v>3</v>
      </c>
      <c r="C352" s="56" t="s">
        <v>919</v>
      </c>
      <c r="D352" s="55" t="s">
        <v>4032</v>
      </c>
      <c r="E352" s="56"/>
      <c r="F352" s="57"/>
      <c r="G352" s="55"/>
      <c r="H352" s="57"/>
      <c r="I352" s="94"/>
      <c r="J352" s="95"/>
      <c r="K352" s="97"/>
    </row>
    <row r="353" spans="1:14" ht="30">
      <c r="A353" s="62">
        <v>7174857</v>
      </c>
      <c r="B353" s="57">
        <v>4</v>
      </c>
      <c r="C353" s="56" t="s">
        <v>920</v>
      </c>
      <c r="D353" s="55">
        <v>11</v>
      </c>
      <c r="E353" s="56"/>
      <c r="F353" s="57"/>
      <c r="G353" s="55"/>
      <c r="H353" s="57"/>
      <c r="I353" s="94"/>
      <c r="J353" s="95"/>
      <c r="K353" s="97"/>
    </row>
    <row r="354" spans="1:14" ht="30">
      <c r="A354" s="62">
        <v>7174857</v>
      </c>
      <c r="B354" s="57">
        <v>5</v>
      </c>
      <c r="C354" s="56" t="s">
        <v>921</v>
      </c>
      <c r="D354" s="55" t="s">
        <v>4598</v>
      </c>
      <c r="E354" s="56"/>
      <c r="F354" s="57"/>
      <c r="G354" s="55"/>
      <c r="H354" s="57"/>
      <c r="I354" s="94"/>
      <c r="J354" s="95"/>
      <c r="K354" s="97"/>
    </row>
    <row r="355" spans="1:14" s="64" customFormat="1" ht="45">
      <c r="A355" s="62">
        <v>7174857</v>
      </c>
      <c r="B355" s="57">
        <v>6</v>
      </c>
      <c r="C355" s="56" t="s">
        <v>922</v>
      </c>
      <c r="D355" s="55" t="s">
        <v>4263</v>
      </c>
      <c r="E355" s="56"/>
      <c r="F355" s="57"/>
      <c r="G355" s="55"/>
      <c r="H355" s="57"/>
      <c r="I355" s="94"/>
      <c r="J355" s="95"/>
      <c r="K355" s="57"/>
      <c r="L355" s="62"/>
      <c r="M355" s="2"/>
      <c r="N355" s="62"/>
    </row>
    <row r="356" spans="1:14" ht="45">
      <c r="A356" s="62">
        <v>7174857</v>
      </c>
      <c r="B356" s="57">
        <v>7</v>
      </c>
      <c r="C356" s="56" t="s">
        <v>923</v>
      </c>
      <c r="D356" s="55" t="s">
        <v>4056</v>
      </c>
      <c r="E356" s="56"/>
      <c r="F356" s="57"/>
      <c r="G356" s="55"/>
      <c r="H356" s="57"/>
      <c r="I356" s="94"/>
      <c r="J356" s="95"/>
      <c r="K356" s="97"/>
    </row>
    <row r="357" spans="1:14" ht="60">
      <c r="A357" s="62">
        <v>7174857</v>
      </c>
      <c r="B357" s="57">
        <v>8</v>
      </c>
      <c r="C357" s="56" t="s">
        <v>924</v>
      </c>
      <c r="D357" s="55" t="s">
        <v>4045</v>
      </c>
      <c r="E357" s="56" t="s">
        <v>925</v>
      </c>
      <c r="F357" s="57" t="s">
        <v>4459</v>
      </c>
      <c r="G357" s="55"/>
      <c r="H357" s="57"/>
      <c r="I357" s="94"/>
      <c r="J357" s="95"/>
      <c r="K357" s="97"/>
    </row>
    <row r="358" spans="1:14" ht="30">
      <c r="A358" s="62">
        <v>7174857</v>
      </c>
      <c r="B358" s="57">
        <v>9</v>
      </c>
      <c r="C358" s="56" t="s">
        <v>926</v>
      </c>
      <c r="D358" s="55" t="s">
        <v>4179</v>
      </c>
      <c r="E358" s="56"/>
      <c r="F358" s="57"/>
      <c r="G358" s="55"/>
      <c r="H358" s="57"/>
      <c r="I358" s="94"/>
      <c r="J358" s="95"/>
      <c r="K358" s="97"/>
    </row>
    <row r="359" spans="1:14" ht="90">
      <c r="A359" s="62">
        <v>7174857</v>
      </c>
      <c r="B359" s="57">
        <v>10</v>
      </c>
      <c r="C359" s="56" t="s">
        <v>927</v>
      </c>
      <c r="D359" s="55" t="s">
        <v>4266</v>
      </c>
      <c r="E359" s="56" t="s">
        <v>928</v>
      </c>
      <c r="F359" s="57" t="s">
        <v>4716</v>
      </c>
      <c r="G359" s="55" t="s">
        <v>929</v>
      </c>
      <c r="H359" s="57" t="s">
        <v>4825</v>
      </c>
      <c r="I359" s="94"/>
      <c r="J359" s="95"/>
      <c r="K359" s="98"/>
    </row>
    <row r="360" spans="1:14" ht="45">
      <c r="A360" s="62">
        <v>7174857</v>
      </c>
      <c r="B360" s="57">
        <v>11</v>
      </c>
      <c r="C360" s="56" t="s">
        <v>930</v>
      </c>
      <c r="D360" s="55" t="s">
        <v>4092</v>
      </c>
      <c r="E360" s="56"/>
      <c r="F360" s="57"/>
      <c r="G360" s="55"/>
      <c r="H360" s="57"/>
      <c r="I360" s="94"/>
      <c r="J360" s="95"/>
      <c r="K360" s="97"/>
    </row>
    <row r="361" spans="1:14" ht="45">
      <c r="A361" s="62">
        <v>7893580</v>
      </c>
      <c r="B361" s="57">
        <v>1</v>
      </c>
      <c r="C361" s="56" t="s">
        <v>931</v>
      </c>
      <c r="D361" s="55" t="s">
        <v>4167</v>
      </c>
      <c r="E361" s="56"/>
      <c r="F361" s="57"/>
      <c r="G361" s="55"/>
      <c r="H361" s="57"/>
      <c r="I361" s="94"/>
      <c r="J361" s="95"/>
      <c r="K361" s="97"/>
    </row>
    <row r="362" spans="1:14" ht="75">
      <c r="A362" s="62">
        <v>7893580</v>
      </c>
      <c r="B362" s="57">
        <v>2</v>
      </c>
      <c r="C362" s="56" t="s">
        <v>932</v>
      </c>
      <c r="D362" s="55" t="s">
        <v>4332</v>
      </c>
      <c r="E362" s="56"/>
      <c r="F362" s="57"/>
      <c r="G362" s="55"/>
      <c r="H362" s="57"/>
      <c r="I362" s="94"/>
      <c r="J362" s="95"/>
      <c r="K362" s="97"/>
    </row>
    <row r="363" spans="1:14" ht="45">
      <c r="A363" s="62">
        <v>7893580</v>
      </c>
      <c r="B363" s="57">
        <v>3</v>
      </c>
      <c r="C363" s="56" t="s">
        <v>933</v>
      </c>
      <c r="D363" s="55" t="s">
        <v>4032</v>
      </c>
      <c r="E363" s="56"/>
      <c r="F363" s="57"/>
      <c r="G363" s="55"/>
      <c r="H363" s="57"/>
      <c r="I363" s="94"/>
      <c r="J363" s="95"/>
      <c r="K363" s="97"/>
    </row>
    <row r="364" spans="1:14" ht="45">
      <c r="A364" s="62">
        <v>7893580</v>
      </c>
      <c r="B364" s="57">
        <v>4</v>
      </c>
      <c r="C364" s="56" t="s">
        <v>934</v>
      </c>
      <c r="D364" s="55">
        <v>11</v>
      </c>
      <c r="E364" s="56"/>
      <c r="F364" s="57"/>
      <c r="G364" s="55"/>
      <c r="H364" s="57"/>
      <c r="I364" s="94"/>
      <c r="J364" s="95"/>
      <c r="K364" s="97"/>
    </row>
    <row r="365" spans="1:14" ht="45">
      <c r="A365" s="62">
        <v>7893580</v>
      </c>
      <c r="B365" s="57">
        <v>5</v>
      </c>
      <c r="C365" s="56" t="s">
        <v>935</v>
      </c>
      <c r="D365" s="55" t="s">
        <v>4030</v>
      </c>
      <c r="E365" s="56"/>
      <c r="F365" s="57"/>
      <c r="G365" s="55"/>
      <c r="H365" s="57"/>
      <c r="I365" s="94"/>
      <c r="J365" s="95"/>
      <c r="K365" s="97"/>
    </row>
    <row r="366" spans="1:14" ht="90">
      <c r="A366" s="62">
        <v>7893580</v>
      </c>
      <c r="B366" s="57">
        <v>6</v>
      </c>
      <c r="C366" s="56" t="s">
        <v>936</v>
      </c>
      <c r="D366" s="55">
        <v>11</v>
      </c>
      <c r="E366" s="56"/>
      <c r="F366" s="57"/>
      <c r="G366" s="55"/>
      <c r="H366" s="57"/>
      <c r="I366" s="94"/>
      <c r="J366" s="95"/>
      <c r="K366" s="97"/>
    </row>
    <row r="367" spans="1:14" ht="75">
      <c r="A367" s="62">
        <v>7893580</v>
      </c>
      <c r="B367" s="57">
        <v>7</v>
      </c>
      <c r="C367" s="56" t="s">
        <v>937</v>
      </c>
      <c r="D367" s="55" t="s">
        <v>4042</v>
      </c>
      <c r="E367" s="56"/>
      <c r="F367" s="57"/>
      <c r="G367" s="55"/>
      <c r="H367" s="57"/>
      <c r="I367" s="94"/>
      <c r="J367" s="95"/>
      <c r="K367" s="97"/>
    </row>
    <row r="368" spans="1:14" ht="75">
      <c r="A368" s="62">
        <v>7893580</v>
      </c>
      <c r="B368" s="57">
        <v>8</v>
      </c>
      <c r="C368" s="56" t="s">
        <v>938</v>
      </c>
      <c r="D368" s="55" t="s">
        <v>4097</v>
      </c>
      <c r="E368" s="56"/>
      <c r="F368" s="57"/>
      <c r="G368" s="55"/>
      <c r="H368" s="57"/>
      <c r="I368" s="94"/>
      <c r="J368" s="95"/>
      <c r="K368" s="97"/>
    </row>
    <row r="369" spans="1:14" ht="30">
      <c r="A369" s="62">
        <v>7893580</v>
      </c>
      <c r="B369" s="57">
        <v>9</v>
      </c>
      <c r="C369" s="56" t="s">
        <v>939</v>
      </c>
      <c r="D369" s="55" t="s">
        <v>4585</v>
      </c>
      <c r="E369" s="56" t="s">
        <v>940</v>
      </c>
      <c r="F369" s="57" t="s">
        <v>4823</v>
      </c>
      <c r="G369" s="55"/>
      <c r="H369" s="57"/>
      <c r="I369" s="94"/>
      <c r="J369" s="95"/>
      <c r="K369" s="97"/>
    </row>
    <row r="370" spans="1:14" ht="30">
      <c r="A370" s="62">
        <v>7910724</v>
      </c>
      <c r="B370" s="57">
        <v>1</v>
      </c>
      <c r="C370" s="56" t="s">
        <v>941</v>
      </c>
      <c r="D370" s="55" t="s">
        <v>4167</v>
      </c>
      <c r="E370" s="56"/>
      <c r="F370" s="57"/>
      <c r="G370" s="55"/>
      <c r="H370" s="57"/>
      <c r="I370" s="94"/>
      <c r="J370" s="95"/>
      <c r="K370" s="97"/>
    </row>
    <row r="371" spans="1:14" ht="75">
      <c r="A371" s="62">
        <v>7910724</v>
      </c>
      <c r="B371" s="57">
        <v>2</v>
      </c>
      <c r="C371" s="56" t="s">
        <v>942</v>
      </c>
      <c r="D371" s="55" t="s">
        <v>4441</v>
      </c>
      <c r="E371" s="56" t="s">
        <v>943</v>
      </c>
      <c r="F371" s="57" t="s">
        <v>4460</v>
      </c>
      <c r="G371" s="55"/>
      <c r="H371" s="57"/>
      <c r="I371" s="94"/>
      <c r="J371" s="95"/>
      <c r="K371" s="97"/>
    </row>
    <row r="372" spans="1:14" ht="45">
      <c r="A372" s="62">
        <v>7910724</v>
      </c>
      <c r="B372" s="57">
        <v>3</v>
      </c>
      <c r="C372" s="56" t="s">
        <v>944</v>
      </c>
      <c r="D372" s="55" t="s">
        <v>4816</v>
      </c>
      <c r="E372" s="56"/>
      <c r="F372" s="57"/>
      <c r="G372" s="55"/>
      <c r="H372" s="57"/>
      <c r="I372" s="94"/>
      <c r="J372" s="95"/>
      <c r="K372" s="97"/>
    </row>
    <row r="373" spans="1:14" ht="60">
      <c r="A373" s="62">
        <v>7910724</v>
      </c>
      <c r="B373" s="57">
        <v>4</v>
      </c>
      <c r="C373" s="56" t="s">
        <v>945</v>
      </c>
      <c r="D373" s="55">
        <v>11</v>
      </c>
      <c r="E373" s="56"/>
      <c r="F373" s="57"/>
      <c r="G373" s="55"/>
      <c r="H373" s="57"/>
      <c r="I373" s="94"/>
      <c r="J373" s="95"/>
      <c r="K373" s="97"/>
    </row>
    <row r="374" spans="1:14" ht="30">
      <c r="A374" s="62">
        <v>7910724</v>
      </c>
      <c r="B374" s="57">
        <v>5</v>
      </c>
      <c r="C374" s="56" t="s">
        <v>946</v>
      </c>
      <c r="D374" s="55" t="s">
        <v>4031</v>
      </c>
      <c r="E374" s="56"/>
      <c r="F374" s="57"/>
      <c r="G374" s="55"/>
      <c r="H374" s="57"/>
      <c r="I374" s="94"/>
      <c r="J374" s="95"/>
      <c r="K374" s="96"/>
    </row>
    <row r="375" spans="1:14" ht="45">
      <c r="A375" s="62">
        <v>7910724</v>
      </c>
      <c r="B375" s="57">
        <v>6</v>
      </c>
      <c r="C375" s="56" t="s">
        <v>947</v>
      </c>
      <c r="D375" s="55" t="s">
        <v>4032</v>
      </c>
      <c r="E375" s="56"/>
      <c r="F375" s="57"/>
      <c r="G375" s="55"/>
      <c r="H375" s="57"/>
      <c r="I375" s="94"/>
      <c r="J375" s="95"/>
      <c r="K375" s="97"/>
    </row>
    <row r="376" spans="1:14" ht="45">
      <c r="A376" s="62">
        <v>7910724</v>
      </c>
      <c r="B376" s="57">
        <v>7</v>
      </c>
      <c r="C376" s="56" t="s">
        <v>948</v>
      </c>
      <c r="D376" s="55">
        <v>11</v>
      </c>
      <c r="E376" s="56"/>
      <c r="F376" s="57"/>
      <c r="G376" s="55"/>
      <c r="H376" s="57"/>
      <c r="I376" s="94"/>
      <c r="J376" s="95"/>
      <c r="K376" s="97"/>
      <c r="L376" s="101"/>
    </row>
    <row r="377" spans="1:14" ht="60">
      <c r="A377" s="62">
        <v>7910724</v>
      </c>
      <c r="B377" s="57">
        <v>8</v>
      </c>
      <c r="C377" s="56" t="s">
        <v>949</v>
      </c>
      <c r="D377" s="55" t="s">
        <v>4032</v>
      </c>
      <c r="E377" s="56"/>
      <c r="F377" s="57"/>
      <c r="G377" s="55"/>
      <c r="H377" s="57"/>
      <c r="I377" s="94"/>
      <c r="J377" s="95"/>
      <c r="K377" s="96"/>
      <c r="L377" s="101"/>
      <c r="M377" s="3"/>
      <c r="N377" s="101"/>
    </row>
    <row r="378" spans="1:14" ht="105">
      <c r="A378" s="62">
        <v>7910724</v>
      </c>
      <c r="B378" s="57">
        <v>9</v>
      </c>
      <c r="C378" s="56" t="s">
        <v>950</v>
      </c>
      <c r="D378" s="55" t="s">
        <v>4056</v>
      </c>
      <c r="E378" s="56"/>
      <c r="F378" s="57"/>
      <c r="G378" s="55"/>
      <c r="H378" s="57"/>
      <c r="I378" s="94"/>
      <c r="J378" s="95"/>
      <c r="K378" s="97"/>
      <c r="L378" s="101"/>
      <c r="M378" s="3"/>
      <c r="N378" s="101"/>
    </row>
    <row r="379" spans="1:14" ht="75">
      <c r="A379" s="62">
        <v>7910724</v>
      </c>
      <c r="B379" s="57">
        <v>10</v>
      </c>
      <c r="C379" s="56" t="s">
        <v>951</v>
      </c>
      <c r="D379" s="55" t="s">
        <v>4079</v>
      </c>
      <c r="E379" s="56"/>
      <c r="F379" s="57"/>
      <c r="G379" s="55"/>
      <c r="H379" s="57"/>
      <c r="I379" s="94"/>
      <c r="J379" s="95"/>
      <c r="K379" s="97"/>
      <c r="L379" s="101"/>
      <c r="M379" s="3"/>
      <c r="N379" s="101"/>
    </row>
    <row r="380" spans="1:14" ht="60">
      <c r="A380" s="62">
        <v>7910724</v>
      </c>
      <c r="B380" s="57">
        <v>11</v>
      </c>
      <c r="C380" s="56" t="s">
        <v>952</v>
      </c>
      <c r="D380" s="55" t="s">
        <v>4179</v>
      </c>
      <c r="E380" s="56"/>
      <c r="F380" s="57"/>
      <c r="G380" s="55"/>
      <c r="H380" s="57"/>
      <c r="I380" s="94"/>
      <c r="J380" s="95"/>
      <c r="K380" s="97"/>
      <c r="L380" s="101"/>
      <c r="M380" s="3"/>
      <c r="N380" s="101"/>
    </row>
    <row r="381" spans="1:14" ht="45">
      <c r="A381" s="62">
        <v>7910724</v>
      </c>
      <c r="B381" s="57">
        <v>12</v>
      </c>
      <c r="C381" s="56" t="s">
        <v>953</v>
      </c>
      <c r="D381" s="55" t="s">
        <v>4442</v>
      </c>
      <c r="E381" s="56"/>
      <c r="F381" s="57"/>
      <c r="G381" s="55"/>
      <c r="H381" s="57"/>
      <c r="I381" s="94"/>
      <c r="J381" s="95"/>
      <c r="K381" s="97"/>
      <c r="L381" s="101"/>
      <c r="M381" s="3"/>
      <c r="N381" s="101"/>
    </row>
    <row r="382" spans="1:14" ht="45">
      <c r="A382" s="62">
        <v>7997384</v>
      </c>
      <c r="B382" s="57">
        <v>1</v>
      </c>
      <c r="C382" s="56" t="s">
        <v>954</v>
      </c>
      <c r="D382" s="55" t="s">
        <v>4167</v>
      </c>
      <c r="E382" s="56"/>
      <c r="F382" s="57"/>
      <c r="G382" s="55"/>
      <c r="H382" s="57"/>
      <c r="I382" s="94"/>
      <c r="J382" s="95"/>
      <c r="K382" s="97"/>
      <c r="L382" s="101"/>
      <c r="M382" s="3"/>
      <c r="N382" s="101"/>
    </row>
    <row r="383" spans="1:14" ht="45">
      <c r="A383" s="62">
        <v>7997384</v>
      </c>
      <c r="B383" s="57">
        <v>2</v>
      </c>
      <c r="C383" s="56" t="s">
        <v>955</v>
      </c>
      <c r="D383" s="55" t="s">
        <v>4332</v>
      </c>
      <c r="E383" s="56"/>
      <c r="F383" s="57"/>
      <c r="G383" s="55"/>
      <c r="H383" s="57"/>
      <c r="I383" s="94"/>
      <c r="J383" s="95"/>
      <c r="K383" s="97"/>
      <c r="L383" s="101"/>
      <c r="M383" s="3"/>
      <c r="N383" s="101"/>
    </row>
    <row r="384" spans="1:14" ht="30">
      <c r="A384" s="62">
        <v>7997384</v>
      </c>
      <c r="B384" s="57">
        <v>3</v>
      </c>
      <c r="C384" s="56" t="s">
        <v>956</v>
      </c>
      <c r="D384" s="55" t="s">
        <v>4443</v>
      </c>
      <c r="E384" s="56"/>
      <c r="F384" s="57"/>
      <c r="G384" s="55"/>
      <c r="H384" s="57"/>
      <c r="I384" s="94"/>
      <c r="J384" s="95"/>
      <c r="K384" s="97"/>
      <c r="L384" s="101"/>
      <c r="M384" s="3"/>
      <c r="N384" s="101"/>
    </row>
    <row r="385" spans="1:14" ht="45">
      <c r="A385" s="62">
        <v>7997384</v>
      </c>
      <c r="B385" s="57">
        <v>4</v>
      </c>
      <c r="C385" s="56" t="s">
        <v>957</v>
      </c>
      <c r="D385" s="55" t="s">
        <v>4032</v>
      </c>
      <c r="E385" s="56"/>
      <c r="F385" s="57"/>
      <c r="G385" s="55"/>
      <c r="H385" s="57"/>
      <c r="I385" s="94"/>
      <c r="J385" s="95"/>
      <c r="K385" s="96"/>
      <c r="L385" s="101"/>
      <c r="M385" s="3"/>
      <c r="N385" s="101"/>
    </row>
    <row r="386" spans="1:14" s="64" customFormat="1">
      <c r="A386" s="62">
        <v>7997384</v>
      </c>
      <c r="B386" s="57">
        <v>5</v>
      </c>
      <c r="C386" s="56" t="s">
        <v>958</v>
      </c>
      <c r="D386" s="55" t="s">
        <v>4168</v>
      </c>
      <c r="E386" s="56"/>
      <c r="F386" s="57"/>
      <c r="G386" s="55"/>
      <c r="H386" s="57"/>
      <c r="I386" s="94"/>
      <c r="J386" s="95"/>
      <c r="K386" s="57"/>
      <c r="L386" s="65"/>
      <c r="M386" s="3"/>
      <c r="N386" s="65"/>
    </row>
    <row r="387" spans="1:14">
      <c r="A387" s="62">
        <v>7997384</v>
      </c>
      <c r="B387" s="57">
        <v>6</v>
      </c>
      <c r="C387" s="56" t="s">
        <v>959</v>
      </c>
      <c r="D387" s="55">
        <v>11</v>
      </c>
      <c r="E387" s="56"/>
      <c r="F387" s="57"/>
      <c r="G387" s="55"/>
      <c r="H387" s="57"/>
      <c r="I387" s="94"/>
      <c r="J387" s="95"/>
      <c r="K387" s="97"/>
      <c r="L387" s="101"/>
      <c r="M387" s="3"/>
      <c r="N387" s="101"/>
    </row>
    <row r="388" spans="1:14" s="64" customFormat="1" ht="30">
      <c r="A388" s="62">
        <v>7997384</v>
      </c>
      <c r="B388" s="57">
        <v>7</v>
      </c>
      <c r="C388" s="56" t="s">
        <v>960</v>
      </c>
      <c r="D388" s="55" t="s">
        <v>4030</v>
      </c>
      <c r="E388" s="56"/>
      <c r="F388" s="57"/>
      <c r="G388" s="55"/>
      <c r="H388" s="57"/>
      <c r="I388" s="94"/>
      <c r="J388" s="95"/>
      <c r="K388" s="57"/>
      <c r="L388" s="65"/>
      <c r="M388" s="3"/>
      <c r="N388" s="65"/>
    </row>
    <row r="389" spans="1:14" s="64" customFormat="1" ht="60">
      <c r="A389" s="62">
        <v>7997384</v>
      </c>
      <c r="B389" s="57">
        <v>8</v>
      </c>
      <c r="C389" s="56" t="s">
        <v>961</v>
      </c>
      <c r="D389" s="55" t="s">
        <v>4032</v>
      </c>
      <c r="E389" s="56"/>
      <c r="F389" s="57"/>
      <c r="G389" s="55"/>
      <c r="H389" s="57"/>
      <c r="I389" s="94"/>
      <c r="J389" s="95"/>
      <c r="K389" s="57"/>
      <c r="L389" s="65"/>
      <c r="M389" s="3"/>
      <c r="N389" s="65"/>
    </row>
    <row r="390" spans="1:14" s="64" customFormat="1" ht="30">
      <c r="A390" s="62">
        <v>7997384</v>
      </c>
      <c r="B390" s="57">
        <v>9</v>
      </c>
      <c r="C390" s="56" t="s">
        <v>962</v>
      </c>
      <c r="D390" s="55" t="s">
        <v>4335</v>
      </c>
      <c r="E390" s="56"/>
      <c r="F390" s="57"/>
      <c r="G390" s="55"/>
      <c r="H390" s="57"/>
      <c r="I390" s="94"/>
      <c r="J390" s="95"/>
      <c r="K390" s="57"/>
      <c r="L390" s="65"/>
      <c r="M390" s="3"/>
      <c r="N390" s="65"/>
    </row>
    <row r="391" spans="1:14" ht="30">
      <c r="A391" s="62">
        <v>7997384</v>
      </c>
      <c r="B391" s="57">
        <v>10</v>
      </c>
      <c r="C391" s="56" t="s">
        <v>963</v>
      </c>
      <c r="D391" s="55" t="s">
        <v>4030</v>
      </c>
      <c r="E391" s="56"/>
      <c r="F391" s="57"/>
      <c r="G391" s="55"/>
      <c r="H391" s="57"/>
      <c r="I391" s="94"/>
      <c r="J391" s="95"/>
      <c r="K391" s="97"/>
      <c r="L391" s="101"/>
      <c r="M391" s="3"/>
      <c r="N391" s="101"/>
    </row>
    <row r="392" spans="1:14" s="64" customFormat="1" ht="30">
      <c r="A392" s="62">
        <v>7997384</v>
      </c>
      <c r="B392" s="57">
        <v>11</v>
      </c>
      <c r="C392" s="56" t="s">
        <v>964</v>
      </c>
      <c r="D392" s="55" t="s">
        <v>4598</v>
      </c>
      <c r="E392" s="56"/>
      <c r="F392" s="57"/>
      <c r="G392" s="55"/>
      <c r="H392" s="57"/>
      <c r="I392" s="94"/>
      <c r="J392" s="95"/>
      <c r="K392" s="57"/>
      <c r="L392" s="62"/>
      <c r="M392" s="3"/>
      <c r="N392" s="65"/>
    </row>
    <row r="393" spans="1:14" ht="30">
      <c r="A393" s="62">
        <v>7997384</v>
      </c>
      <c r="B393" s="57">
        <v>12</v>
      </c>
      <c r="C393" s="56" t="s">
        <v>965</v>
      </c>
      <c r="D393" s="55" t="s">
        <v>4443</v>
      </c>
      <c r="E393" s="56"/>
      <c r="F393" s="57"/>
      <c r="G393" s="55"/>
      <c r="H393" s="57"/>
      <c r="I393" s="94"/>
      <c r="J393" s="95"/>
      <c r="K393" s="97"/>
    </row>
    <row r="394" spans="1:14" s="64" customFormat="1" ht="45">
      <c r="A394" s="62">
        <v>7997384</v>
      </c>
      <c r="B394" s="57">
        <v>13</v>
      </c>
      <c r="C394" s="56" t="s">
        <v>966</v>
      </c>
      <c r="D394" s="55" t="s">
        <v>4443</v>
      </c>
      <c r="E394" s="56"/>
      <c r="F394" s="57"/>
      <c r="G394" s="55"/>
      <c r="H394" s="57"/>
      <c r="I394" s="94"/>
      <c r="J394" s="95"/>
      <c r="K394" s="57"/>
      <c r="L394" s="62"/>
      <c r="M394" s="2"/>
      <c r="N394" s="62"/>
    </row>
    <row r="395" spans="1:14" s="64" customFormat="1" ht="90">
      <c r="A395" s="62">
        <v>7997384</v>
      </c>
      <c r="B395" s="57">
        <v>14</v>
      </c>
      <c r="C395" s="56" t="s">
        <v>967</v>
      </c>
      <c r="D395" s="55" t="s">
        <v>4042</v>
      </c>
      <c r="E395" s="56"/>
      <c r="F395" s="57"/>
      <c r="G395" s="55"/>
      <c r="H395" s="57"/>
      <c r="I395" s="94"/>
      <c r="J395" s="95"/>
      <c r="K395" s="57"/>
      <c r="L395" s="62"/>
      <c r="M395" s="2"/>
      <c r="N395" s="62"/>
    </row>
    <row r="396" spans="1:14" s="64" customFormat="1" ht="45">
      <c r="A396" s="62">
        <v>7997384</v>
      </c>
      <c r="B396" s="57">
        <v>15</v>
      </c>
      <c r="C396" s="56" t="s">
        <v>968</v>
      </c>
      <c r="D396" s="55" t="s">
        <v>4197</v>
      </c>
      <c r="E396" s="56"/>
      <c r="F396" s="57"/>
      <c r="G396" s="55"/>
      <c r="H396" s="57"/>
      <c r="I396" s="94"/>
      <c r="J396" s="95"/>
      <c r="K396" s="57"/>
      <c r="L396" s="62"/>
      <c r="M396" s="2"/>
      <c r="N396" s="62"/>
    </row>
    <row r="397" spans="1:14" ht="30">
      <c r="A397" s="62">
        <v>7997384</v>
      </c>
      <c r="B397" s="57">
        <v>16</v>
      </c>
      <c r="C397" s="56" t="s">
        <v>969</v>
      </c>
      <c r="D397" s="55" t="s">
        <v>4426</v>
      </c>
      <c r="E397" s="56"/>
      <c r="F397" s="57"/>
      <c r="G397" s="55"/>
      <c r="H397" s="57"/>
      <c r="I397" s="94"/>
      <c r="J397" s="95"/>
      <c r="K397" s="97"/>
    </row>
    <row r="398" spans="1:14" s="64" customFormat="1" ht="45">
      <c r="A398" s="62">
        <v>9159562</v>
      </c>
      <c r="B398" s="57">
        <v>1</v>
      </c>
      <c r="C398" s="56" t="s">
        <v>970</v>
      </c>
      <c r="D398" s="55" t="s">
        <v>4641</v>
      </c>
      <c r="E398" s="56"/>
      <c r="F398" s="57"/>
      <c r="G398" s="55"/>
      <c r="H398" s="57"/>
      <c r="I398" s="94"/>
      <c r="J398" s="95"/>
      <c r="K398" s="57"/>
      <c r="L398" s="62"/>
      <c r="M398" s="2"/>
      <c r="N398" s="62"/>
    </row>
    <row r="399" spans="1:14" s="64" customFormat="1" ht="45">
      <c r="A399" s="62">
        <v>9159562</v>
      </c>
      <c r="B399" s="57">
        <v>2</v>
      </c>
      <c r="C399" s="56" t="s">
        <v>971</v>
      </c>
      <c r="D399" s="55" t="s">
        <v>4394</v>
      </c>
      <c r="E399" s="56"/>
      <c r="F399" s="57"/>
      <c r="G399" s="55"/>
      <c r="H399" s="57"/>
      <c r="I399" s="94"/>
      <c r="J399" s="95"/>
      <c r="K399" s="57"/>
      <c r="L399" s="62"/>
      <c r="M399" s="2"/>
      <c r="N399" s="62"/>
    </row>
    <row r="400" spans="1:14" ht="120">
      <c r="A400" s="62">
        <v>9159562</v>
      </c>
      <c r="B400" s="57">
        <v>3</v>
      </c>
      <c r="C400" s="56" t="s">
        <v>972</v>
      </c>
      <c r="D400" s="55" t="s">
        <v>4033</v>
      </c>
      <c r="E400" s="56"/>
      <c r="F400" s="57"/>
      <c r="G400" s="55"/>
      <c r="H400" s="57"/>
      <c r="I400" s="94"/>
      <c r="J400" s="95"/>
      <c r="K400" s="97"/>
    </row>
    <row r="401" spans="1:14" ht="75">
      <c r="A401" s="62">
        <v>9159562</v>
      </c>
      <c r="B401" s="57">
        <v>4</v>
      </c>
      <c r="C401" s="56" t="s">
        <v>973</v>
      </c>
      <c r="D401" s="55">
        <v>11</v>
      </c>
      <c r="E401" s="56"/>
      <c r="F401" s="57"/>
      <c r="G401" s="55"/>
      <c r="H401" s="57"/>
      <c r="I401" s="94"/>
      <c r="J401" s="95"/>
      <c r="K401" s="97"/>
    </row>
    <row r="402" spans="1:14" ht="60">
      <c r="A402" s="62">
        <v>9159562</v>
      </c>
      <c r="B402" s="57">
        <v>5</v>
      </c>
      <c r="C402" s="56" t="s">
        <v>974</v>
      </c>
      <c r="D402" s="55">
        <v>11</v>
      </c>
      <c r="E402" s="56"/>
      <c r="F402" s="57"/>
      <c r="G402" s="55"/>
      <c r="H402" s="57"/>
      <c r="I402" s="94"/>
      <c r="J402" s="95"/>
      <c r="K402" s="97"/>
    </row>
    <row r="403" spans="1:14" s="64" customFormat="1" ht="45">
      <c r="A403" s="62">
        <v>9159562</v>
      </c>
      <c r="B403" s="57">
        <v>6</v>
      </c>
      <c r="C403" s="56" t="s">
        <v>975</v>
      </c>
      <c r="D403" s="55" t="s">
        <v>4038</v>
      </c>
      <c r="E403" s="56"/>
      <c r="F403" s="57"/>
      <c r="G403" s="55"/>
      <c r="H403" s="57"/>
      <c r="I403" s="94"/>
      <c r="J403" s="95"/>
      <c r="K403" s="57"/>
      <c r="L403" s="62"/>
      <c r="M403" s="2"/>
      <c r="N403" s="62"/>
    </row>
    <row r="404" spans="1:14" s="64" customFormat="1" ht="45">
      <c r="A404" s="62">
        <v>9159562</v>
      </c>
      <c r="B404" s="57">
        <v>7</v>
      </c>
      <c r="C404" s="56" t="s">
        <v>976</v>
      </c>
      <c r="D404" s="55" t="s">
        <v>4036</v>
      </c>
      <c r="E404" s="56"/>
      <c r="F404" s="57"/>
      <c r="G404" s="55"/>
      <c r="H404" s="57"/>
      <c r="I404" s="94"/>
      <c r="J404" s="95"/>
      <c r="K404" s="57"/>
      <c r="L404" s="62"/>
      <c r="M404" s="2"/>
      <c r="N404" s="62"/>
    </row>
    <row r="405" spans="1:14" ht="45">
      <c r="A405" s="62">
        <v>9159562</v>
      </c>
      <c r="B405" s="57">
        <v>8</v>
      </c>
      <c r="C405" s="56" t="s">
        <v>977</v>
      </c>
      <c r="D405" s="55" t="s">
        <v>4197</v>
      </c>
      <c r="E405" s="56" t="s">
        <v>978</v>
      </c>
      <c r="F405" s="57" t="s">
        <v>4657</v>
      </c>
      <c r="G405" s="55"/>
      <c r="H405" s="57"/>
      <c r="I405" s="94"/>
      <c r="J405" s="95"/>
      <c r="K405" s="97"/>
    </row>
    <row r="406" spans="1:14" ht="30">
      <c r="A406" s="62">
        <v>9159562</v>
      </c>
      <c r="B406" s="57">
        <v>9</v>
      </c>
      <c r="C406" s="56" t="s">
        <v>979</v>
      </c>
      <c r="D406" s="55" t="s">
        <v>4063</v>
      </c>
      <c r="E406" s="56"/>
      <c r="F406" s="57"/>
      <c r="G406" s="55"/>
      <c r="H406" s="57"/>
      <c r="I406" s="94"/>
      <c r="J406" s="95"/>
      <c r="K406" s="97"/>
    </row>
    <row r="407" spans="1:14" s="64" customFormat="1" ht="60">
      <c r="A407" s="62">
        <v>9159562</v>
      </c>
      <c r="B407" s="57">
        <v>10</v>
      </c>
      <c r="C407" s="56" t="s">
        <v>980</v>
      </c>
      <c r="D407" s="55" t="s">
        <v>4088</v>
      </c>
      <c r="E407" s="56"/>
      <c r="F407" s="57"/>
      <c r="G407" s="55"/>
      <c r="H407" s="57"/>
      <c r="I407" s="94"/>
      <c r="J407" s="95"/>
      <c r="K407" s="57"/>
      <c r="L407" s="62"/>
      <c r="M407" s="2"/>
      <c r="N407" s="62"/>
    </row>
    <row r="408" spans="1:14" ht="45">
      <c r="A408" s="62">
        <v>9159562</v>
      </c>
      <c r="B408" s="57">
        <v>11</v>
      </c>
      <c r="C408" s="56" t="s">
        <v>981</v>
      </c>
      <c r="D408" s="55" t="s">
        <v>4263</v>
      </c>
      <c r="E408" s="56" t="s">
        <v>982</v>
      </c>
      <c r="F408" s="57" t="s">
        <v>4110</v>
      </c>
      <c r="G408" s="55"/>
      <c r="H408" s="57"/>
      <c r="I408" s="94"/>
      <c r="J408" s="95"/>
      <c r="K408" s="98"/>
      <c r="L408" s="101"/>
    </row>
    <row r="409" spans="1:14" ht="75">
      <c r="A409" s="62">
        <v>9186253</v>
      </c>
      <c r="B409" s="57">
        <v>1</v>
      </c>
      <c r="C409" s="56" t="s">
        <v>983</v>
      </c>
      <c r="D409" s="55" t="s">
        <v>4742</v>
      </c>
      <c r="E409" s="56"/>
      <c r="F409" s="57"/>
      <c r="G409" s="55"/>
      <c r="H409" s="57"/>
      <c r="I409" s="94"/>
      <c r="J409" s="95"/>
      <c r="K409" s="97"/>
      <c r="L409" s="101"/>
      <c r="M409" s="3"/>
      <c r="N409" s="101"/>
    </row>
    <row r="410" spans="1:14" ht="75">
      <c r="A410" s="62">
        <v>9186253</v>
      </c>
      <c r="B410" s="57">
        <v>2</v>
      </c>
      <c r="C410" s="56" t="s">
        <v>984</v>
      </c>
      <c r="D410" s="55" t="s">
        <v>4332</v>
      </c>
      <c r="E410" s="56"/>
      <c r="F410" s="57"/>
      <c r="G410" s="55"/>
      <c r="H410" s="57"/>
      <c r="I410" s="94"/>
      <c r="J410" s="95"/>
      <c r="K410" s="97"/>
      <c r="L410" s="101"/>
      <c r="M410" s="3"/>
      <c r="N410" s="101"/>
    </row>
    <row r="411" spans="1:14" s="64" customFormat="1" ht="90">
      <c r="A411" s="62">
        <v>9186253</v>
      </c>
      <c r="B411" s="57">
        <v>3</v>
      </c>
      <c r="C411" s="56" t="s">
        <v>985</v>
      </c>
      <c r="D411" s="55" t="s">
        <v>4034</v>
      </c>
      <c r="E411" s="56"/>
      <c r="F411" s="57"/>
      <c r="G411" s="55"/>
      <c r="H411" s="57"/>
      <c r="I411" s="94"/>
      <c r="J411" s="95"/>
      <c r="K411" s="57"/>
      <c r="L411" s="65"/>
      <c r="M411" s="3"/>
      <c r="N411" s="65"/>
    </row>
    <row r="412" spans="1:14" s="64" customFormat="1" ht="120">
      <c r="A412" s="62">
        <v>9186253</v>
      </c>
      <c r="B412" s="57">
        <v>4</v>
      </c>
      <c r="C412" s="56" t="s">
        <v>986</v>
      </c>
      <c r="D412" s="55" t="s">
        <v>4582</v>
      </c>
      <c r="E412" s="56"/>
      <c r="F412" s="57"/>
      <c r="G412" s="55"/>
      <c r="H412" s="57"/>
      <c r="I412" s="94"/>
      <c r="J412" s="95"/>
      <c r="K412" s="57"/>
      <c r="L412" s="65"/>
      <c r="M412" s="3"/>
      <c r="N412" s="65"/>
    </row>
    <row r="413" spans="1:14" ht="75">
      <c r="A413" s="62">
        <v>9186253</v>
      </c>
      <c r="B413" s="57">
        <v>5</v>
      </c>
      <c r="C413" s="56" t="s">
        <v>987</v>
      </c>
      <c r="D413" s="55" t="s">
        <v>4034</v>
      </c>
      <c r="E413" s="56"/>
      <c r="F413" s="57"/>
      <c r="G413" s="55"/>
      <c r="H413" s="57"/>
      <c r="I413" s="94"/>
      <c r="J413" s="95"/>
      <c r="K413" s="97"/>
      <c r="L413" s="101"/>
      <c r="M413" s="3"/>
      <c r="N413" s="101"/>
    </row>
    <row r="414" spans="1:14" ht="135">
      <c r="A414" s="62">
        <v>9186253</v>
      </c>
      <c r="B414" s="57">
        <v>6</v>
      </c>
      <c r="C414" s="56" t="s">
        <v>988</v>
      </c>
      <c r="D414" s="55" t="s">
        <v>4196</v>
      </c>
      <c r="E414" s="56"/>
      <c r="F414" s="57"/>
      <c r="G414" s="55"/>
      <c r="H414" s="57"/>
      <c r="I414" s="94"/>
      <c r="J414" s="95"/>
      <c r="K414" s="97"/>
      <c r="L414" s="101"/>
      <c r="M414" s="3"/>
      <c r="N414" s="101"/>
    </row>
    <row r="415" spans="1:14" ht="105">
      <c r="A415" s="62">
        <v>9186253</v>
      </c>
      <c r="B415" s="57">
        <v>7</v>
      </c>
      <c r="C415" s="56" t="s">
        <v>989</v>
      </c>
      <c r="D415" s="55" t="s">
        <v>4196</v>
      </c>
      <c r="E415" s="56"/>
      <c r="F415" s="57"/>
      <c r="G415" s="55"/>
      <c r="H415" s="57"/>
      <c r="I415" s="94"/>
      <c r="J415" s="95"/>
      <c r="K415" s="97"/>
      <c r="L415" s="101"/>
      <c r="M415" s="3"/>
      <c r="N415" s="101"/>
    </row>
    <row r="416" spans="1:14" ht="45">
      <c r="A416" s="62">
        <v>9186253</v>
      </c>
      <c r="B416" s="57">
        <v>8</v>
      </c>
      <c r="C416" s="56" t="s">
        <v>990</v>
      </c>
      <c r="D416" s="55" t="s">
        <v>4056</v>
      </c>
      <c r="E416" s="56"/>
      <c r="F416" s="57"/>
      <c r="G416" s="55"/>
      <c r="H416" s="57"/>
      <c r="I416" s="94"/>
      <c r="J416" s="95"/>
      <c r="K416" s="97"/>
      <c r="L416" s="101"/>
      <c r="M416" s="3"/>
      <c r="N416" s="101"/>
    </row>
    <row r="417" spans="1:14" ht="75">
      <c r="A417" s="62">
        <v>9186253</v>
      </c>
      <c r="B417" s="57">
        <v>9</v>
      </c>
      <c r="C417" s="56" t="s">
        <v>991</v>
      </c>
      <c r="D417" s="55" t="s">
        <v>4802</v>
      </c>
      <c r="E417" s="56"/>
      <c r="F417" s="57"/>
      <c r="G417" s="55"/>
      <c r="H417" s="57"/>
      <c r="I417" s="94"/>
      <c r="J417" s="95"/>
      <c r="K417" s="97"/>
      <c r="L417" s="101"/>
      <c r="M417" s="3"/>
      <c r="N417" s="101"/>
    </row>
    <row r="418" spans="1:14" ht="90">
      <c r="A418" s="62">
        <v>9186253</v>
      </c>
      <c r="B418" s="57">
        <v>10</v>
      </c>
      <c r="C418" s="56" t="s">
        <v>992</v>
      </c>
      <c r="D418" s="55" t="s">
        <v>4266</v>
      </c>
      <c r="E418" s="56"/>
      <c r="F418" s="57"/>
      <c r="G418" s="55"/>
      <c r="H418" s="57"/>
      <c r="I418" s="94"/>
      <c r="J418" s="95"/>
      <c r="K418" s="97"/>
      <c r="L418" s="101"/>
      <c r="M418" s="3"/>
      <c r="N418" s="101"/>
    </row>
    <row r="419" spans="1:14" ht="30">
      <c r="A419" s="62">
        <v>9489600</v>
      </c>
      <c r="B419" s="57">
        <v>1</v>
      </c>
      <c r="C419" s="56" t="s">
        <v>993</v>
      </c>
      <c r="D419" s="55" t="s">
        <v>4357</v>
      </c>
      <c r="E419" s="56"/>
      <c r="F419" s="57"/>
      <c r="G419" s="55"/>
      <c r="H419" s="57"/>
      <c r="I419" s="94"/>
      <c r="J419" s="95"/>
      <c r="K419" s="97"/>
      <c r="L419" s="101"/>
      <c r="M419" s="3"/>
      <c r="N419" s="101"/>
    </row>
    <row r="420" spans="1:14" ht="60">
      <c r="A420" s="62">
        <v>9489600</v>
      </c>
      <c r="B420" s="57">
        <v>2</v>
      </c>
      <c r="C420" s="56" t="s">
        <v>994</v>
      </c>
      <c r="D420" s="55" t="s">
        <v>4444</v>
      </c>
      <c r="E420" s="56"/>
      <c r="F420" s="57"/>
      <c r="G420" s="55"/>
      <c r="H420" s="57"/>
      <c r="I420" s="94"/>
      <c r="J420" s="95"/>
      <c r="K420" s="97"/>
      <c r="L420" s="101"/>
      <c r="M420" s="3"/>
      <c r="N420" s="101"/>
    </row>
    <row r="421" spans="1:14" ht="45">
      <c r="A421" s="62">
        <v>9489600</v>
      </c>
      <c r="B421" s="57">
        <v>3</v>
      </c>
      <c r="C421" s="56" t="s">
        <v>995</v>
      </c>
      <c r="D421" s="55" t="s">
        <v>4332</v>
      </c>
      <c r="E421" s="56"/>
      <c r="F421" s="57"/>
      <c r="G421" s="55"/>
      <c r="H421" s="57"/>
      <c r="I421" s="94"/>
      <c r="J421" s="95"/>
      <c r="K421" s="97"/>
      <c r="L421" s="101"/>
      <c r="M421" s="3"/>
      <c r="N421" s="101"/>
    </row>
    <row r="422" spans="1:14" ht="45">
      <c r="A422" s="62">
        <v>9489600</v>
      </c>
      <c r="B422" s="57">
        <v>4</v>
      </c>
      <c r="C422" s="56" t="s">
        <v>996</v>
      </c>
      <c r="D422" s="55" t="s">
        <v>4030</v>
      </c>
      <c r="E422" s="56"/>
      <c r="F422" s="57"/>
      <c r="G422" s="55"/>
      <c r="H422" s="57"/>
      <c r="I422" s="94"/>
      <c r="J422" s="95"/>
      <c r="K422" s="97"/>
      <c r="L422" s="101"/>
      <c r="M422" s="3"/>
      <c r="N422" s="101"/>
    </row>
    <row r="423" spans="1:14" ht="45">
      <c r="A423" s="62">
        <v>9489600</v>
      </c>
      <c r="B423" s="57">
        <v>5</v>
      </c>
      <c r="C423" s="56" t="s">
        <v>997</v>
      </c>
      <c r="D423" s="55">
        <v>11</v>
      </c>
      <c r="E423" s="56"/>
      <c r="F423" s="57"/>
      <c r="G423" s="55"/>
      <c r="H423" s="57"/>
      <c r="I423" s="94"/>
      <c r="J423" s="95"/>
      <c r="K423" s="97"/>
      <c r="L423" s="101"/>
      <c r="M423" s="3"/>
      <c r="N423" s="101"/>
    </row>
    <row r="424" spans="1:14" ht="45">
      <c r="A424" s="62">
        <v>9489600</v>
      </c>
      <c r="B424" s="57">
        <v>6</v>
      </c>
      <c r="C424" s="56" t="s">
        <v>998</v>
      </c>
      <c r="D424" s="55">
        <v>11</v>
      </c>
      <c r="E424" s="56"/>
      <c r="F424" s="57"/>
      <c r="G424" s="55"/>
      <c r="H424" s="57"/>
      <c r="I424" s="94"/>
      <c r="J424" s="95"/>
      <c r="K424" s="97"/>
      <c r="L424" s="101"/>
      <c r="M424" s="3"/>
      <c r="N424" s="101"/>
    </row>
    <row r="425" spans="1:14" ht="60">
      <c r="A425" s="62">
        <v>9489600</v>
      </c>
      <c r="B425" s="57">
        <v>7</v>
      </c>
      <c r="C425" s="56" t="s">
        <v>999</v>
      </c>
      <c r="D425" s="55" t="s">
        <v>4032</v>
      </c>
      <c r="E425" s="56"/>
      <c r="F425" s="57"/>
      <c r="G425" s="55"/>
      <c r="H425" s="57"/>
      <c r="I425" s="94"/>
      <c r="J425" s="95"/>
      <c r="K425" s="97"/>
      <c r="L425" s="101"/>
      <c r="M425" s="3"/>
      <c r="N425" s="101"/>
    </row>
    <row r="426" spans="1:14" ht="45">
      <c r="A426" s="62">
        <v>9489600</v>
      </c>
      <c r="B426" s="57">
        <v>8</v>
      </c>
      <c r="C426" s="56" t="s">
        <v>1000</v>
      </c>
      <c r="D426" s="55" t="s">
        <v>4031</v>
      </c>
      <c r="E426" s="56"/>
      <c r="F426" s="57"/>
      <c r="G426" s="55"/>
      <c r="H426" s="57"/>
      <c r="I426" s="94"/>
      <c r="J426" s="95"/>
      <c r="K426" s="97"/>
      <c r="L426" s="101"/>
      <c r="M426" s="3"/>
      <c r="N426" s="101"/>
    </row>
    <row r="427" spans="1:14" ht="60">
      <c r="A427" s="62">
        <v>9489600</v>
      </c>
      <c r="B427" s="57">
        <v>9</v>
      </c>
      <c r="C427" s="56" t="s">
        <v>1001</v>
      </c>
      <c r="D427" s="55">
        <v>11</v>
      </c>
      <c r="E427" s="56"/>
      <c r="F427" s="57"/>
      <c r="G427" s="55"/>
      <c r="H427" s="57"/>
      <c r="I427" s="94"/>
      <c r="J427" s="95"/>
      <c r="K427" s="97"/>
      <c r="L427" s="101"/>
      <c r="M427" s="3"/>
      <c r="N427" s="101"/>
    </row>
    <row r="428" spans="1:14" ht="30">
      <c r="A428" s="62">
        <v>9489600</v>
      </c>
      <c r="B428" s="57">
        <v>10</v>
      </c>
      <c r="C428" s="56" t="s">
        <v>1002</v>
      </c>
      <c r="D428" s="55" t="s">
        <v>4357</v>
      </c>
      <c r="E428" s="56"/>
      <c r="F428" s="57"/>
      <c r="G428" s="55"/>
      <c r="H428" s="57"/>
      <c r="I428" s="94"/>
      <c r="J428" s="95"/>
      <c r="K428" s="97"/>
      <c r="M428" s="3"/>
      <c r="N428" s="101"/>
    </row>
    <row r="429" spans="1:14">
      <c r="B429" s="57"/>
      <c r="C429" s="55"/>
      <c r="D429" s="55"/>
      <c r="E429" s="56"/>
      <c r="F429" s="57"/>
      <c r="G429" s="55"/>
      <c r="H429" s="57"/>
      <c r="I429" s="94"/>
      <c r="J429" s="95"/>
      <c r="K429" s="97"/>
    </row>
    <row r="430" spans="1:14">
      <c r="B430" s="57"/>
      <c r="C430" s="55"/>
      <c r="D430" s="55"/>
      <c r="E430" s="56"/>
      <c r="F430" s="57"/>
      <c r="G430" s="55"/>
      <c r="H430" s="57"/>
      <c r="I430" s="94"/>
      <c r="J430" s="95"/>
      <c r="K430" s="97"/>
    </row>
    <row r="431" spans="1:14">
      <c r="B431" s="57"/>
      <c r="C431" s="55"/>
      <c r="D431" s="55"/>
      <c r="E431" s="56"/>
      <c r="F431" s="57"/>
      <c r="G431" s="55"/>
      <c r="H431" s="57"/>
      <c r="I431" s="94"/>
      <c r="J431" s="95"/>
      <c r="K431" s="97"/>
    </row>
    <row r="433" spans="2:11">
      <c r="B433" s="57"/>
      <c r="C433" s="55"/>
      <c r="D433" s="55"/>
      <c r="E433" s="56"/>
      <c r="F433" s="57"/>
      <c r="G433" s="55"/>
      <c r="H433" s="57"/>
      <c r="I433" s="94"/>
      <c r="J433" s="95"/>
      <c r="K433" s="97"/>
    </row>
    <row r="434" spans="2:11">
      <c r="B434" s="57"/>
      <c r="C434" s="55"/>
      <c r="D434" s="55"/>
      <c r="E434" s="56"/>
      <c r="F434" s="57"/>
      <c r="G434" s="55"/>
      <c r="H434" s="57"/>
      <c r="I434" s="94"/>
      <c r="J434" s="95"/>
      <c r="K434" s="97"/>
    </row>
  </sheetData>
  <autoFilter ref="B1:B434"/>
  <mergeCells count="1">
    <mergeCell ref="A1:L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8"/>
  <sheetViews>
    <sheetView workbookViewId="0">
      <selection activeCell="D395" sqref="D395"/>
    </sheetView>
  </sheetViews>
  <sheetFormatPr defaultRowHeight="15"/>
  <cols>
    <col min="1" max="1" width="11.28515625" customWidth="1"/>
    <col min="2" max="2" width="4.5703125" style="9" customWidth="1"/>
    <col min="3" max="3" width="34.85546875" style="11" customWidth="1"/>
    <col min="4" max="4" width="23.85546875" style="9" customWidth="1"/>
    <col min="5" max="5" width="23.5703125" style="11" customWidth="1"/>
    <col min="6" max="6" width="23.28515625" style="9" customWidth="1"/>
    <col min="7" max="7" width="19.140625" style="8" customWidth="1"/>
    <col min="8" max="8" width="14.5703125" style="9" customWidth="1"/>
    <col min="9" max="9" width="12.140625" style="9" customWidth="1"/>
    <col min="10" max="10" width="3.85546875" style="86" customWidth="1"/>
    <col min="11" max="16384" width="9.140625" style="9"/>
  </cols>
  <sheetData>
    <row r="1" spans="1:9">
      <c r="B1" s="154" t="s">
        <v>4580</v>
      </c>
      <c r="C1" s="154"/>
      <c r="D1" s="154"/>
      <c r="E1" s="154"/>
      <c r="F1" s="154"/>
      <c r="G1" s="154"/>
      <c r="H1" s="154"/>
      <c r="I1" s="79"/>
    </row>
    <row r="2" spans="1:9" ht="45">
      <c r="A2">
        <v>10375806</v>
      </c>
      <c r="B2" s="9">
        <v>1</v>
      </c>
      <c r="C2" s="78" t="s">
        <v>2552</v>
      </c>
      <c r="D2" s="9" t="s">
        <v>4581</v>
      </c>
    </row>
    <row r="3" spans="1:9" ht="45">
      <c r="A3">
        <v>10375806</v>
      </c>
      <c r="B3" s="9">
        <v>2</v>
      </c>
      <c r="C3" s="78" t="s">
        <v>2553</v>
      </c>
      <c r="D3" s="9" t="s">
        <v>4340</v>
      </c>
    </row>
    <row r="4" spans="1:9" ht="60">
      <c r="A4">
        <v>10375806</v>
      </c>
      <c r="B4" s="9">
        <v>3</v>
      </c>
      <c r="C4" s="78" t="s">
        <v>2554</v>
      </c>
      <c r="D4" s="9" t="s">
        <v>4032</v>
      </c>
    </row>
    <row r="5" spans="1:9" ht="45">
      <c r="A5">
        <v>10375806</v>
      </c>
      <c r="B5" s="9">
        <v>4</v>
      </c>
      <c r="C5" s="78" t="s">
        <v>2555</v>
      </c>
      <c r="D5" s="9" t="s">
        <v>4582</v>
      </c>
    </row>
    <row r="6" spans="1:9" ht="30">
      <c r="A6">
        <v>10375806</v>
      </c>
      <c r="B6" s="9">
        <v>5</v>
      </c>
      <c r="C6" s="78" t="s">
        <v>2556</v>
      </c>
      <c r="D6" s="9" t="s">
        <v>4335</v>
      </c>
    </row>
    <row r="7" spans="1:9" ht="150">
      <c r="A7">
        <v>10375806</v>
      </c>
      <c r="B7" s="9">
        <v>6</v>
      </c>
      <c r="C7" s="78" t="s">
        <v>2557</v>
      </c>
      <c r="D7" s="9" t="s">
        <v>4452</v>
      </c>
    </row>
    <row r="8" spans="1:9" ht="45">
      <c r="A8">
        <v>10375806</v>
      </c>
      <c r="B8" s="9">
        <v>7</v>
      </c>
      <c r="C8" s="78" t="s">
        <v>2558</v>
      </c>
      <c r="D8" s="9" t="s">
        <v>4583</v>
      </c>
    </row>
    <row r="9" spans="1:9" ht="60">
      <c r="A9">
        <v>10516943</v>
      </c>
      <c r="B9" s="9">
        <v>1</v>
      </c>
      <c r="C9" s="78" t="s">
        <v>2559</v>
      </c>
      <c r="D9" s="9" t="s">
        <v>4357</v>
      </c>
    </row>
    <row r="10" spans="1:9" ht="75">
      <c r="A10">
        <v>10516943</v>
      </c>
      <c r="B10" s="9">
        <v>2</v>
      </c>
      <c r="C10" s="78" t="s">
        <v>2560</v>
      </c>
      <c r="D10" s="9" t="s">
        <v>4340</v>
      </c>
    </row>
    <row r="11" spans="1:9" ht="105">
      <c r="A11">
        <v>10516943</v>
      </c>
      <c r="B11" s="9">
        <v>3</v>
      </c>
      <c r="C11" s="78" t="s">
        <v>2561</v>
      </c>
      <c r="D11" s="9" t="s">
        <v>4032</v>
      </c>
    </row>
    <row r="12" spans="1:9" ht="60">
      <c r="A12">
        <v>10516943</v>
      </c>
      <c r="B12" s="9">
        <v>4</v>
      </c>
      <c r="C12" s="78" t="s">
        <v>2562</v>
      </c>
      <c r="D12" s="9" t="s">
        <v>4582</v>
      </c>
    </row>
    <row r="13" spans="1:9" ht="135">
      <c r="A13">
        <v>10516943</v>
      </c>
      <c r="B13" s="9">
        <v>5</v>
      </c>
      <c r="C13" s="78" t="s">
        <v>2563</v>
      </c>
      <c r="D13" s="9" t="s">
        <v>4046</v>
      </c>
      <c r="E13" s="11" t="s">
        <v>2564</v>
      </c>
      <c r="F13" s="9" t="s">
        <v>4217</v>
      </c>
    </row>
    <row r="14" spans="1:9" ht="30">
      <c r="A14">
        <v>10516943</v>
      </c>
      <c r="B14" s="9">
        <v>6</v>
      </c>
      <c r="C14" s="78" t="s">
        <v>2565</v>
      </c>
      <c r="D14" s="9" t="s">
        <v>4584</v>
      </c>
    </row>
    <row r="15" spans="1:9" ht="60">
      <c r="A15">
        <v>10516943</v>
      </c>
      <c r="B15" s="9">
        <v>7</v>
      </c>
      <c r="C15" s="78" t="s">
        <v>2566</v>
      </c>
      <c r="D15" s="9" t="s">
        <v>4585</v>
      </c>
      <c r="E15" s="11" t="s">
        <v>2567</v>
      </c>
      <c r="F15" s="9" t="s">
        <v>4522</v>
      </c>
    </row>
    <row r="16" spans="1:9" ht="60">
      <c r="A16">
        <v>10600086</v>
      </c>
      <c r="B16" s="9">
        <v>1</v>
      </c>
      <c r="C16" s="78" t="s">
        <v>2568</v>
      </c>
      <c r="D16" s="9" t="s">
        <v>4167</v>
      </c>
    </row>
    <row r="17" spans="1:6" ht="105">
      <c r="A17">
        <v>10600086</v>
      </c>
      <c r="B17" s="9">
        <v>2</v>
      </c>
      <c r="C17" s="78" t="s">
        <v>2569</v>
      </c>
      <c r="D17" s="9" t="s">
        <v>4332</v>
      </c>
    </row>
    <row r="18" spans="1:6" ht="45">
      <c r="A18">
        <v>10600086</v>
      </c>
      <c r="B18" s="9">
        <v>3</v>
      </c>
      <c r="C18" s="78" t="s">
        <v>2570</v>
      </c>
      <c r="D18" s="9" t="s">
        <v>4335</v>
      </c>
    </row>
    <row r="19" spans="1:6">
      <c r="A19">
        <v>10600086</v>
      </c>
      <c r="B19" s="9">
        <v>4</v>
      </c>
      <c r="C19" s="78" t="s">
        <v>2571</v>
      </c>
      <c r="D19" s="9" t="s">
        <v>4168</v>
      </c>
    </row>
    <row r="20" spans="1:6">
      <c r="A20">
        <v>10600086</v>
      </c>
      <c r="B20" s="9">
        <v>5</v>
      </c>
      <c r="C20" s="78" t="s">
        <v>2572</v>
      </c>
      <c r="D20" s="9" t="s">
        <v>4086</v>
      </c>
    </row>
    <row r="21" spans="1:6" ht="60">
      <c r="A21">
        <v>10600086</v>
      </c>
      <c r="B21" s="9">
        <v>6</v>
      </c>
      <c r="C21" s="78" t="s">
        <v>2573</v>
      </c>
      <c r="D21" s="9" t="s">
        <v>4032</v>
      </c>
    </row>
    <row r="22" spans="1:6" ht="30">
      <c r="A22">
        <v>10600086</v>
      </c>
      <c r="B22" s="9">
        <v>7</v>
      </c>
      <c r="C22" s="78" t="s">
        <v>2574</v>
      </c>
      <c r="D22" s="9" t="s">
        <v>4335</v>
      </c>
    </row>
    <row r="23" spans="1:6" ht="60">
      <c r="A23">
        <v>10600086</v>
      </c>
      <c r="B23" s="9">
        <v>8</v>
      </c>
      <c r="C23" s="78" t="s">
        <v>2575</v>
      </c>
      <c r="D23" s="9" t="s">
        <v>4582</v>
      </c>
    </row>
    <row r="24" spans="1:6" ht="60">
      <c r="A24">
        <v>10600086</v>
      </c>
      <c r="B24" s="9">
        <v>9</v>
      </c>
      <c r="C24" s="78" t="s">
        <v>2576</v>
      </c>
      <c r="D24" s="9" t="s">
        <v>4052</v>
      </c>
      <c r="E24" s="11" t="s">
        <v>2577</v>
      </c>
      <c r="F24" s="9" t="s">
        <v>4114</v>
      </c>
    </row>
    <row r="25" spans="1:6" ht="60">
      <c r="A25">
        <v>10600086</v>
      </c>
      <c r="B25" s="9">
        <v>10</v>
      </c>
      <c r="C25" s="78" t="s">
        <v>2578</v>
      </c>
      <c r="D25" s="9" t="s">
        <v>4052</v>
      </c>
    </row>
    <row r="26" spans="1:6" ht="30">
      <c r="A26">
        <v>10600086</v>
      </c>
      <c r="B26" s="9">
        <v>11</v>
      </c>
      <c r="C26" s="78" t="s">
        <v>2579</v>
      </c>
      <c r="D26" s="9" t="s">
        <v>4586</v>
      </c>
    </row>
    <row r="27" spans="1:6" ht="60">
      <c r="A27">
        <v>10600086</v>
      </c>
      <c r="B27" s="9">
        <v>12</v>
      </c>
      <c r="C27" s="78" t="s">
        <v>2580</v>
      </c>
      <c r="D27" s="9" t="s">
        <v>4263</v>
      </c>
      <c r="E27" s="11" t="s">
        <v>2581</v>
      </c>
      <c r="F27" s="9" t="s">
        <v>4525</v>
      </c>
    </row>
    <row r="28" spans="1:6" ht="45">
      <c r="A28">
        <v>12389338</v>
      </c>
      <c r="B28" s="9">
        <v>1</v>
      </c>
      <c r="C28" s="78" t="s">
        <v>2582</v>
      </c>
      <c r="D28" s="9" t="s">
        <v>4177</v>
      </c>
    </row>
    <row r="29" spans="1:6" ht="45">
      <c r="A29">
        <v>12389338</v>
      </c>
      <c r="B29" s="9">
        <v>2</v>
      </c>
      <c r="C29" s="78" t="s">
        <v>2583</v>
      </c>
      <c r="D29" s="9" t="s">
        <v>4175</v>
      </c>
    </row>
    <row r="30" spans="1:6" ht="60">
      <c r="A30">
        <v>12389338</v>
      </c>
      <c r="B30" s="9">
        <v>3</v>
      </c>
      <c r="C30" s="78" t="s">
        <v>2584</v>
      </c>
      <c r="D30" s="9" t="s">
        <v>4339</v>
      </c>
    </row>
    <row r="31" spans="1:6" ht="45">
      <c r="A31">
        <v>12389338</v>
      </c>
      <c r="B31" s="9">
        <v>4</v>
      </c>
      <c r="C31" s="78" t="s">
        <v>2585</v>
      </c>
      <c r="D31" s="9" t="s">
        <v>4340</v>
      </c>
    </row>
    <row r="32" spans="1:6" ht="60">
      <c r="A32">
        <v>12389338</v>
      </c>
      <c r="B32" s="9">
        <v>5</v>
      </c>
      <c r="C32" s="78" t="s">
        <v>2586</v>
      </c>
      <c r="D32" s="9" t="s">
        <v>4030</v>
      </c>
    </row>
    <row r="33" spans="1:6" ht="30">
      <c r="A33" s="143">
        <v>12389338</v>
      </c>
      <c r="B33" s="9">
        <v>6</v>
      </c>
      <c r="C33" s="78" t="s">
        <v>2587</v>
      </c>
      <c r="D33" s="9">
        <v>11</v>
      </c>
    </row>
    <row r="34" spans="1:6" ht="45">
      <c r="A34" s="143">
        <v>12389338</v>
      </c>
      <c r="B34" s="9">
        <v>7</v>
      </c>
      <c r="C34" s="78" t="s">
        <v>2588</v>
      </c>
      <c r="D34" s="9" t="s">
        <v>4031</v>
      </c>
    </row>
    <row r="35" spans="1:6" ht="45">
      <c r="A35">
        <v>12389338</v>
      </c>
      <c r="B35" s="9">
        <v>8</v>
      </c>
      <c r="C35" s="78" t="s">
        <v>2589</v>
      </c>
      <c r="D35" s="9" t="s">
        <v>4032</v>
      </c>
    </row>
    <row r="36" spans="1:6" ht="30">
      <c r="A36" s="143">
        <v>12389338</v>
      </c>
      <c r="B36" s="9">
        <v>9</v>
      </c>
      <c r="C36" s="78" t="s">
        <v>2590</v>
      </c>
      <c r="D36" s="9">
        <v>11</v>
      </c>
    </row>
    <row r="37" spans="1:6" ht="45">
      <c r="A37" s="143">
        <v>12389338</v>
      </c>
      <c r="B37" s="9">
        <v>10</v>
      </c>
      <c r="C37" s="78" t="s">
        <v>2591</v>
      </c>
      <c r="D37" s="9" t="s">
        <v>4335</v>
      </c>
    </row>
    <row r="38" spans="1:6" ht="120">
      <c r="A38">
        <v>12389338</v>
      </c>
      <c r="B38" s="9">
        <v>11</v>
      </c>
      <c r="C38" s="78" t="s">
        <v>2592</v>
      </c>
      <c r="D38" s="9" t="s">
        <v>4196</v>
      </c>
      <c r="E38" s="11" t="s">
        <v>2593</v>
      </c>
      <c r="F38" s="9" t="s">
        <v>4133</v>
      </c>
    </row>
    <row r="39" spans="1:6" ht="90">
      <c r="A39">
        <v>12389338</v>
      </c>
      <c r="B39" s="9">
        <v>12</v>
      </c>
      <c r="C39" s="78" t="s">
        <v>2594</v>
      </c>
      <c r="D39" s="9" t="s">
        <v>4068</v>
      </c>
    </row>
    <row r="40" spans="1:6" ht="60">
      <c r="A40">
        <v>12389338</v>
      </c>
      <c r="B40" s="9">
        <v>13</v>
      </c>
      <c r="C40" s="78" t="s">
        <v>2595</v>
      </c>
      <c r="D40" s="9" t="s">
        <v>4587</v>
      </c>
    </row>
    <row r="41" spans="1:6" ht="75">
      <c r="A41">
        <v>12389338</v>
      </c>
      <c r="B41" s="9">
        <v>14</v>
      </c>
      <c r="C41" s="78" t="s">
        <v>2596</v>
      </c>
      <c r="D41" s="9" t="s">
        <v>4097</v>
      </c>
    </row>
    <row r="42" spans="1:6" ht="60">
      <c r="A42">
        <v>12389338</v>
      </c>
      <c r="B42" s="9">
        <v>15</v>
      </c>
      <c r="C42" s="78" t="s">
        <v>2597</v>
      </c>
      <c r="D42" s="9" t="s">
        <v>4284</v>
      </c>
    </row>
    <row r="43" spans="1:6" ht="45">
      <c r="A43">
        <v>12434720</v>
      </c>
      <c r="B43" s="9">
        <v>1</v>
      </c>
      <c r="C43" s="78" t="s">
        <v>2598</v>
      </c>
      <c r="D43" s="9" t="s">
        <v>4357</v>
      </c>
    </row>
    <row r="44" spans="1:6" ht="60">
      <c r="A44">
        <v>12434720</v>
      </c>
      <c r="B44" s="9">
        <v>2</v>
      </c>
      <c r="C44" s="78" t="s">
        <v>2599</v>
      </c>
      <c r="D44" s="9" t="s">
        <v>4340</v>
      </c>
    </row>
    <row r="45" spans="1:6" ht="75">
      <c r="A45">
        <v>12434720</v>
      </c>
      <c r="B45" s="9">
        <v>3</v>
      </c>
      <c r="C45" s="78" t="s">
        <v>2600</v>
      </c>
      <c r="D45" s="9" t="s">
        <v>4335</v>
      </c>
    </row>
    <row r="46" spans="1:6" ht="75">
      <c r="A46">
        <v>12434720</v>
      </c>
      <c r="B46" s="9">
        <v>4</v>
      </c>
      <c r="C46" s="78" t="s">
        <v>2601</v>
      </c>
      <c r="D46" s="9" t="s">
        <v>4032</v>
      </c>
    </row>
    <row r="47" spans="1:6" ht="150">
      <c r="A47">
        <v>12434720</v>
      </c>
      <c r="B47" s="9">
        <v>5</v>
      </c>
      <c r="C47" s="78" t="s">
        <v>2602</v>
      </c>
      <c r="D47" s="9" t="s">
        <v>4030</v>
      </c>
      <c r="E47" s="11" t="s">
        <v>2603</v>
      </c>
      <c r="F47" s="9" t="s">
        <v>4646</v>
      </c>
    </row>
    <row r="48" spans="1:6" ht="90">
      <c r="A48">
        <v>12434720</v>
      </c>
      <c r="B48" s="9">
        <v>6</v>
      </c>
      <c r="C48" s="78" t="s">
        <v>2604</v>
      </c>
      <c r="D48" s="9" t="s">
        <v>4036</v>
      </c>
    </row>
    <row r="49" spans="1:8">
      <c r="A49">
        <v>12434720</v>
      </c>
      <c r="B49" s="9">
        <v>7</v>
      </c>
      <c r="C49" s="78" t="s">
        <v>2605</v>
      </c>
      <c r="D49" s="9" t="s">
        <v>4030</v>
      </c>
    </row>
    <row r="50" spans="1:8" ht="60">
      <c r="A50">
        <v>12434720</v>
      </c>
      <c r="B50" s="9">
        <v>8</v>
      </c>
      <c r="C50" s="78" t="s">
        <v>2606</v>
      </c>
      <c r="D50" s="9" t="s">
        <v>4038</v>
      </c>
    </row>
    <row r="51" spans="1:8" ht="75">
      <c r="A51">
        <v>12434720</v>
      </c>
      <c r="B51" s="9">
        <v>9</v>
      </c>
      <c r="C51" s="78" t="s">
        <v>2607</v>
      </c>
      <c r="D51" s="9" t="s">
        <v>4042</v>
      </c>
    </row>
    <row r="52" spans="1:8" ht="60">
      <c r="A52">
        <v>12434720</v>
      </c>
      <c r="B52" s="9">
        <v>10</v>
      </c>
      <c r="C52" s="78" t="s">
        <v>2608</v>
      </c>
      <c r="D52" s="9" t="s">
        <v>4263</v>
      </c>
    </row>
    <row r="53" spans="1:8" ht="30">
      <c r="A53">
        <v>12434720</v>
      </c>
      <c r="B53" s="9">
        <v>11</v>
      </c>
      <c r="C53" s="78" t="s">
        <v>2609</v>
      </c>
      <c r="D53" s="9" t="s">
        <v>4588</v>
      </c>
    </row>
    <row r="54" spans="1:8" ht="75">
      <c r="A54">
        <v>12434720</v>
      </c>
      <c r="B54" s="9">
        <v>12</v>
      </c>
      <c r="C54" s="78" t="s">
        <v>2610</v>
      </c>
      <c r="D54" s="9" t="s">
        <v>4373</v>
      </c>
    </row>
    <row r="55" spans="1:8" ht="30">
      <c r="A55">
        <v>12434720</v>
      </c>
      <c r="B55" s="9">
        <v>13</v>
      </c>
      <c r="C55" s="78" t="s">
        <v>2611</v>
      </c>
      <c r="D55" s="9" t="s">
        <v>4585</v>
      </c>
    </row>
    <row r="56" spans="1:8" ht="60">
      <c r="A56">
        <v>12463729</v>
      </c>
      <c r="B56" s="9">
        <v>1</v>
      </c>
      <c r="C56" s="78" t="s">
        <v>2612</v>
      </c>
      <c r="D56" s="9" t="s">
        <v>4641</v>
      </c>
    </row>
    <row r="57" spans="1:8" ht="120">
      <c r="A57">
        <v>12463729</v>
      </c>
      <c r="B57" s="9">
        <v>2</v>
      </c>
      <c r="C57" s="78" t="s">
        <v>2613</v>
      </c>
      <c r="D57" s="9" t="s">
        <v>4340</v>
      </c>
      <c r="E57" s="11" t="s">
        <v>2614</v>
      </c>
      <c r="F57" s="9" t="s">
        <v>4225</v>
      </c>
    </row>
    <row r="58" spans="1:8" ht="60">
      <c r="A58">
        <v>12463729</v>
      </c>
      <c r="B58" s="9">
        <v>3</v>
      </c>
      <c r="C58" s="78" t="s">
        <v>2615</v>
      </c>
      <c r="D58" s="9" t="s">
        <v>4378</v>
      </c>
      <c r="E58" s="11" t="s">
        <v>2616</v>
      </c>
      <c r="F58" s="9" t="s">
        <v>4647</v>
      </c>
    </row>
    <row r="59" spans="1:8" ht="120">
      <c r="A59">
        <v>12463729</v>
      </c>
      <c r="B59" s="9">
        <v>4</v>
      </c>
      <c r="C59" s="78" t="s">
        <v>2617</v>
      </c>
      <c r="D59" s="9" t="s">
        <v>4357</v>
      </c>
      <c r="E59" s="11" t="s">
        <v>2618</v>
      </c>
      <c r="F59" s="9" t="s">
        <v>4217</v>
      </c>
      <c r="G59" s="8" t="s">
        <v>2619</v>
      </c>
      <c r="H59" s="9" t="s">
        <v>4675</v>
      </c>
    </row>
    <row r="60" spans="1:8" ht="60">
      <c r="A60">
        <v>12463729</v>
      </c>
      <c r="B60" s="9">
        <v>5</v>
      </c>
      <c r="C60" s="78" t="s">
        <v>2620</v>
      </c>
      <c r="D60" s="9" t="s">
        <v>4585</v>
      </c>
    </row>
    <row r="61" spans="1:8" ht="75">
      <c r="A61">
        <v>12463729</v>
      </c>
      <c r="B61" s="9">
        <v>6</v>
      </c>
      <c r="C61" s="78" t="s">
        <v>2621</v>
      </c>
      <c r="D61" s="9" t="s">
        <v>4346</v>
      </c>
    </row>
    <row r="62" spans="1:8" ht="120">
      <c r="A62">
        <v>12499212</v>
      </c>
      <c r="B62" s="9">
        <v>1</v>
      </c>
      <c r="C62" s="78" t="s">
        <v>2622</v>
      </c>
      <c r="D62" s="9" t="s">
        <v>4167</v>
      </c>
    </row>
    <row r="63" spans="1:8" ht="225">
      <c r="A63">
        <v>12499212</v>
      </c>
      <c r="B63" s="9">
        <v>2</v>
      </c>
      <c r="C63" s="78" t="s">
        <v>2623</v>
      </c>
      <c r="D63" s="9" t="s">
        <v>4452</v>
      </c>
    </row>
    <row r="64" spans="1:8" ht="75">
      <c r="A64">
        <v>12499212</v>
      </c>
      <c r="B64" s="9">
        <v>3</v>
      </c>
      <c r="C64" s="78" t="s">
        <v>2624</v>
      </c>
      <c r="D64" s="9" t="s">
        <v>4031</v>
      </c>
    </row>
    <row r="65" spans="1:6" ht="105">
      <c r="A65">
        <v>12499212</v>
      </c>
      <c r="B65" s="9">
        <v>4</v>
      </c>
      <c r="C65" s="78" t="s">
        <v>2625</v>
      </c>
      <c r="D65" s="9" t="s">
        <v>4056</v>
      </c>
    </row>
    <row r="66" spans="1:6" ht="90">
      <c r="A66">
        <v>12499212</v>
      </c>
      <c r="B66" s="9">
        <v>5</v>
      </c>
      <c r="C66" s="78" t="s">
        <v>2626</v>
      </c>
      <c r="D66" s="9" t="s">
        <v>4045</v>
      </c>
    </row>
    <row r="67" spans="1:6" ht="45">
      <c r="A67">
        <v>12499212</v>
      </c>
      <c r="B67" s="9">
        <v>6</v>
      </c>
      <c r="C67" s="78" t="s">
        <v>2627</v>
      </c>
      <c r="D67" s="9" t="s">
        <v>4589</v>
      </c>
    </row>
    <row r="68" spans="1:6" ht="45">
      <c r="A68">
        <v>12499212</v>
      </c>
      <c r="B68" s="9">
        <v>7</v>
      </c>
      <c r="C68" s="78" t="s">
        <v>2628</v>
      </c>
      <c r="D68" s="9" t="s">
        <v>4045</v>
      </c>
    </row>
    <row r="69" spans="1:6" ht="75">
      <c r="A69">
        <v>12499212</v>
      </c>
      <c r="B69" s="9">
        <v>8</v>
      </c>
      <c r="C69" s="78" t="s">
        <v>2629</v>
      </c>
      <c r="D69" s="9" t="s">
        <v>4091</v>
      </c>
    </row>
    <row r="70" spans="1:6" ht="120">
      <c r="A70">
        <v>12499212</v>
      </c>
      <c r="B70" s="9">
        <v>9</v>
      </c>
      <c r="C70" s="78" t="s">
        <v>2630</v>
      </c>
      <c r="D70" s="9" t="s">
        <v>4590</v>
      </c>
      <c r="E70" s="11" t="s">
        <v>2631</v>
      </c>
      <c r="F70" s="9" t="s">
        <v>4648</v>
      </c>
    </row>
    <row r="71" spans="1:6" ht="90">
      <c r="A71">
        <v>12499212</v>
      </c>
      <c r="B71" s="9">
        <v>10</v>
      </c>
      <c r="C71" s="78" t="s">
        <v>2632</v>
      </c>
      <c r="D71" s="9" t="s">
        <v>4190</v>
      </c>
    </row>
    <row r="72" spans="1:6" ht="45">
      <c r="A72">
        <v>1458765</v>
      </c>
      <c r="B72" s="9">
        <v>1</v>
      </c>
      <c r="C72" s="78" t="s">
        <v>2633</v>
      </c>
      <c r="D72" s="9" t="s">
        <v>4357</v>
      </c>
    </row>
    <row r="73" spans="1:6" ht="75">
      <c r="A73">
        <v>1458765</v>
      </c>
      <c r="B73" s="9">
        <v>2</v>
      </c>
      <c r="C73" s="78" t="s">
        <v>2634</v>
      </c>
      <c r="D73" s="9" t="s">
        <v>4332</v>
      </c>
    </row>
    <row r="74" spans="1:6" ht="90">
      <c r="A74">
        <v>1458765</v>
      </c>
      <c r="B74" s="9">
        <v>3</v>
      </c>
      <c r="C74" s="78" t="s">
        <v>2635</v>
      </c>
      <c r="D74" s="9" t="s">
        <v>4032</v>
      </c>
    </row>
    <row r="75" spans="1:6" ht="30">
      <c r="A75">
        <v>1458765</v>
      </c>
      <c r="B75" s="9">
        <v>4</v>
      </c>
      <c r="C75" s="78" t="s">
        <v>2636</v>
      </c>
      <c r="D75" s="9" t="s">
        <v>4335</v>
      </c>
    </row>
    <row r="76" spans="1:6" ht="60">
      <c r="A76">
        <v>1458765</v>
      </c>
      <c r="B76" s="9">
        <v>5</v>
      </c>
      <c r="C76" s="78" t="s">
        <v>2637</v>
      </c>
      <c r="D76" s="9" t="s">
        <v>4357</v>
      </c>
    </row>
    <row r="77" spans="1:6" ht="60">
      <c r="A77" s="144">
        <v>15118480</v>
      </c>
      <c r="B77" s="9">
        <v>1</v>
      </c>
      <c r="C77" s="78" t="s">
        <v>2638</v>
      </c>
      <c r="D77" s="9" t="s">
        <v>4097</v>
      </c>
    </row>
    <row r="78" spans="1:6" ht="75">
      <c r="A78" s="144">
        <v>15118480</v>
      </c>
      <c r="B78" s="9">
        <v>2</v>
      </c>
      <c r="C78" s="78" t="s">
        <v>2639</v>
      </c>
      <c r="D78" s="9" t="s">
        <v>4591</v>
      </c>
    </row>
    <row r="79" spans="1:6" ht="75">
      <c r="A79" s="144">
        <v>15118480</v>
      </c>
      <c r="B79" s="9">
        <v>3</v>
      </c>
      <c r="C79" s="78" t="s">
        <v>2640</v>
      </c>
      <c r="D79" s="9" t="s">
        <v>4592</v>
      </c>
    </row>
    <row r="80" spans="1:6" ht="75">
      <c r="A80" s="144">
        <v>15118480</v>
      </c>
      <c r="B80" s="9">
        <v>4</v>
      </c>
      <c r="C80" s="78" t="s">
        <v>2641</v>
      </c>
      <c r="D80" s="9" t="s">
        <v>4030</v>
      </c>
    </row>
    <row r="81" spans="1:6" ht="105">
      <c r="A81" s="144">
        <v>15118480</v>
      </c>
      <c r="B81" s="9">
        <v>5</v>
      </c>
      <c r="C81" s="78" t="s">
        <v>2642</v>
      </c>
      <c r="D81" s="9" t="s">
        <v>4431</v>
      </c>
    </row>
    <row r="82" spans="1:6" ht="135">
      <c r="A82" s="144">
        <v>15118480</v>
      </c>
      <c r="B82" s="9">
        <v>6</v>
      </c>
      <c r="C82" s="78" t="s">
        <v>2643</v>
      </c>
      <c r="D82" s="9" t="s">
        <v>4042</v>
      </c>
      <c r="E82" s="11" t="s">
        <v>2644</v>
      </c>
      <c r="F82" s="9" t="s">
        <v>4120</v>
      </c>
    </row>
    <row r="83" spans="1:6" ht="135">
      <c r="A83" s="144">
        <v>15118480</v>
      </c>
      <c r="B83" s="9">
        <v>7</v>
      </c>
      <c r="C83" s="78" t="s">
        <v>2645</v>
      </c>
      <c r="D83" s="9" t="s">
        <v>4038</v>
      </c>
      <c r="E83" s="11" t="s">
        <v>2646</v>
      </c>
      <c r="F83" s="9" t="s">
        <v>4120</v>
      </c>
    </row>
    <row r="84" spans="1:6" ht="75">
      <c r="A84" s="144">
        <v>15118480</v>
      </c>
      <c r="B84" s="9">
        <v>8</v>
      </c>
      <c r="C84" s="78" t="s">
        <v>2647</v>
      </c>
      <c r="D84" s="9" t="s">
        <v>4593</v>
      </c>
    </row>
    <row r="85" spans="1:6" ht="75">
      <c r="A85" s="144">
        <v>15118480</v>
      </c>
      <c r="B85" s="9">
        <v>9</v>
      </c>
      <c r="C85" s="78" t="s">
        <v>2648</v>
      </c>
      <c r="D85" s="9" t="s">
        <v>4264</v>
      </c>
      <c r="E85" s="11" t="s">
        <v>2649</v>
      </c>
      <c r="F85" s="9" t="s">
        <v>4508</v>
      </c>
    </row>
    <row r="86" spans="1:6" ht="60">
      <c r="A86" s="144">
        <v>15118480</v>
      </c>
      <c r="B86" s="9">
        <v>10</v>
      </c>
      <c r="C86" s="78" t="s">
        <v>2650</v>
      </c>
      <c r="D86" s="9" t="s">
        <v>4581</v>
      </c>
    </row>
    <row r="87" spans="1:6" ht="45">
      <c r="A87" s="144">
        <v>15118480</v>
      </c>
      <c r="B87" s="9">
        <v>11</v>
      </c>
      <c r="C87" s="78" t="s">
        <v>2651</v>
      </c>
      <c r="D87" s="9" t="s">
        <v>4594</v>
      </c>
    </row>
    <row r="88" spans="1:6" ht="60">
      <c r="A88" s="144">
        <v>15118480</v>
      </c>
      <c r="B88" s="9">
        <v>12</v>
      </c>
      <c r="C88" s="78" t="s">
        <v>2652</v>
      </c>
      <c r="D88" s="9" t="s">
        <v>4595</v>
      </c>
    </row>
    <row r="89" spans="1:6" ht="60">
      <c r="A89" s="144">
        <v>15118480</v>
      </c>
      <c r="B89" s="9">
        <v>13</v>
      </c>
      <c r="C89" s="78" t="s">
        <v>2653</v>
      </c>
      <c r="D89" s="9" t="s">
        <v>4357</v>
      </c>
    </row>
    <row r="90" spans="1:6" ht="75">
      <c r="A90" s="144">
        <v>15118480</v>
      </c>
      <c r="B90" s="9">
        <v>14</v>
      </c>
      <c r="C90" s="78" t="s">
        <v>2654</v>
      </c>
      <c r="D90" s="9" t="s">
        <v>4596</v>
      </c>
    </row>
    <row r="91" spans="1:6" ht="60">
      <c r="A91">
        <v>16133554</v>
      </c>
      <c r="B91" s="9">
        <v>1</v>
      </c>
      <c r="C91" s="78" t="s">
        <v>2655</v>
      </c>
      <c r="D91" s="9" t="s">
        <v>4167</v>
      </c>
    </row>
    <row r="92" spans="1:6" ht="75">
      <c r="A92">
        <v>16133554</v>
      </c>
      <c r="B92" s="9">
        <v>2</v>
      </c>
      <c r="C92" s="78" t="s">
        <v>2656</v>
      </c>
      <c r="D92" s="9" t="s">
        <v>4332</v>
      </c>
    </row>
    <row r="93" spans="1:6" ht="105">
      <c r="A93">
        <v>16133554</v>
      </c>
      <c r="B93" s="9">
        <v>3</v>
      </c>
      <c r="C93" s="78" t="s">
        <v>2657</v>
      </c>
      <c r="D93" s="9" t="s">
        <v>4032</v>
      </c>
    </row>
    <row r="94" spans="1:6" ht="60">
      <c r="A94">
        <v>16133554</v>
      </c>
      <c r="B94" s="9">
        <v>4</v>
      </c>
      <c r="C94" s="78" t="s">
        <v>2658</v>
      </c>
      <c r="D94" s="9" t="s">
        <v>4642</v>
      </c>
    </row>
    <row r="95" spans="1:6" ht="90">
      <c r="A95">
        <v>16133554</v>
      </c>
      <c r="B95" s="9">
        <v>5</v>
      </c>
      <c r="C95" s="78" t="s">
        <v>2659</v>
      </c>
      <c r="D95" s="9" t="s">
        <v>4033</v>
      </c>
    </row>
    <row r="96" spans="1:6" ht="90">
      <c r="A96">
        <v>16133554</v>
      </c>
      <c r="B96" s="9">
        <v>6</v>
      </c>
      <c r="C96" s="78" t="s">
        <v>2660</v>
      </c>
      <c r="D96" s="9" t="s">
        <v>4052</v>
      </c>
    </row>
    <row r="97" spans="1:4" ht="60">
      <c r="A97">
        <v>16133554</v>
      </c>
      <c r="B97" s="9">
        <v>7</v>
      </c>
      <c r="C97" s="78" t="s">
        <v>2661</v>
      </c>
      <c r="D97" s="9" t="s">
        <v>4326</v>
      </c>
    </row>
    <row r="98" spans="1:4" ht="105">
      <c r="A98">
        <v>16133554</v>
      </c>
      <c r="B98" s="9">
        <v>8</v>
      </c>
      <c r="C98" s="78" t="s">
        <v>2662</v>
      </c>
      <c r="D98" s="9" t="s">
        <v>4052</v>
      </c>
    </row>
    <row r="99" spans="1:4" ht="45">
      <c r="A99">
        <v>16133554</v>
      </c>
      <c r="B99" s="9">
        <v>9</v>
      </c>
      <c r="C99" s="78" t="s">
        <v>2663</v>
      </c>
      <c r="D99" s="9" t="s">
        <v>4150</v>
      </c>
    </row>
    <row r="100" spans="1:4" ht="60">
      <c r="A100">
        <v>16133554</v>
      </c>
      <c r="B100" s="9">
        <v>10</v>
      </c>
      <c r="C100" s="78" t="s">
        <v>2664</v>
      </c>
      <c r="D100" s="9" t="s">
        <v>4052</v>
      </c>
    </row>
    <row r="101" spans="1:4" ht="75">
      <c r="A101">
        <v>16133554</v>
      </c>
      <c r="B101" s="9">
        <v>11</v>
      </c>
      <c r="C101" s="78" t="s">
        <v>2665</v>
      </c>
      <c r="D101" s="9" t="s">
        <v>4045</v>
      </c>
    </row>
    <row r="102" spans="1:4" ht="75">
      <c r="A102">
        <v>16133554</v>
      </c>
      <c r="B102" s="9">
        <v>12</v>
      </c>
      <c r="C102" s="78" t="s">
        <v>2666</v>
      </c>
      <c r="D102" s="9" t="s">
        <v>4095</v>
      </c>
    </row>
    <row r="103" spans="1:4" ht="75">
      <c r="A103">
        <v>16133554</v>
      </c>
      <c r="B103" s="9">
        <v>13</v>
      </c>
      <c r="C103" s="78" t="s">
        <v>2667</v>
      </c>
      <c r="D103" s="9" t="s">
        <v>4337</v>
      </c>
    </row>
    <row r="104" spans="1:4" ht="60">
      <c r="A104">
        <v>16133554</v>
      </c>
      <c r="B104" s="9">
        <v>14</v>
      </c>
      <c r="C104" s="78" t="s">
        <v>2668</v>
      </c>
      <c r="D104" s="9" t="s">
        <v>4263</v>
      </c>
    </row>
    <row r="105" spans="1:4" ht="30">
      <c r="A105">
        <v>16133554</v>
      </c>
      <c r="B105" s="9">
        <v>15</v>
      </c>
      <c r="C105" s="78" t="s">
        <v>2669</v>
      </c>
      <c r="D105" s="9" t="s">
        <v>4597</v>
      </c>
    </row>
    <row r="106" spans="1:4" ht="60">
      <c r="A106">
        <v>16133554</v>
      </c>
      <c r="B106" s="9">
        <v>16</v>
      </c>
      <c r="C106" s="78" t="s">
        <v>2670</v>
      </c>
      <c r="D106" s="9" t="s">
        <v>4416</v>
      </c>
    </row>
    <row r="107" spans="1:4" ht="30">
      <c r="A107">
        <v>16364056</v>
      </c>
      <c r="B107" s="9">
        <v>1</v>
      </c>
      <c r="C107" s="78" t="s">
        <v>2671</v>
      </c>
      <c r="D107" s="9" t="s">
        <v>4378</v>
      </c>
    </row>
    <row r="108" spans="1:4" ht="60">
      <c r="A108">
        <v>16364056</v>
      </c>
      <c r="B108" s="9">
        <v>2</v>
      </c>
      <c r="C108" s="78" t="s">
        <v>2672</v>
      </c>
      <c r="D108" s="9" t="s">
        <v>4332</v>
      </c>
    </row>
    <row r="109" spans="1:4" ht="120">
      <c r="A109">
        <v>16364056</v>
      </c>
      <c r="B109" s="9">
        <v>3</v>
      </c>
      <c r="C109" s="78" t="s">
        <v>2673</v>
      </c>
      <c r="D109" s="9" t="s">
        <v>4032</v>
      </c>
    </row>
    <row r="110" spans="1:4" ht="45">
      <c r="A110">
        <v>16364056</v>
      </c>
      <c r="B110" s="9">
        <v>4</v>
      </c>
      <c r="C110" s="78" t="s">
        <v>2674</v>
      </c>
      <c r="D110" s="9" t="s">
        <v>4582</v>
      </c>
    </row>
    <row r="111" spans="1:4" ht="30">
      <c r="A111">
        <v>16364056</v>
      </c>
      <c r="B111" s="9">
        <v>5</v>
      </c>
      <c r="C111" s="78" t="s">
        <v>2675</v>
      </c>
      <c r="D111" s="9" t="s">
        <v>4593</v>
      </c>
    </row>
    <row r="112" spans="1:4" ht="75">
      <c r="A112">
        <v>16364056</v>
      </c>
      <c r="B112" s="9">
        <v>6</v>
      </c>
      <c r="C112" s="78" t="s">
        <v>2676</v>
      </c>
      <c r="D112" s="9" t="s">
        <v>4357</v>
      </c>
    </row>
    <row r="113" spans="1:6" ht="105">
      <c r="A113">
        <v>16364056</v>
      </c>
      <c r="B113" s="9">
        <v>7</v>
      </c>
      <c r="C113" s="78" t="s">
        <v>2677</v>
      </c>
      <c r="D113" s="9" t="s">
        <v>4052</v>
      </c>
      <c r="E113" s="11" t="s">
        <v>2678</v>
      </c>
      <c r="F113" s="9" t="s">
        <v>4649</v>
      </c>
    </row>
    <row r="114" spans="1:6" ht="60">
      <c r="A114">
        <v>16364056</v>
      </c>
      <c r="B114" s="9">
        <v>8</v>
      </c>
      <c r="C114" s="78" t="s">
        <v>2679</v>
      </c>
      <c r="D114" s="9" t="s">
        <v>4098</v>
      </c>
    </row>
    <row r="115" spans="1:6" ht="60">
      <c r="A115">
        <v>16796706</v>
      </c>
      <c r="B115" s="9">
        <v>1</v>
      </c>
      <c r="C115" s="78" t="s">
        <v>2680</v>
      </c>
      <c r="D115" s="9" t="s">
        <v>4378</v>
      </c>
    </row>
    <row r="116" spans="1:6" ht="60">
      <c r="A116">
        <v>16796706</v>
      </c>
      <c r="B116" s="9">
        <v>2</v>
      </c>
      <c r="C116" s="78" t="s">
        <v>2681</v>
      </c>
      <c r="D116" s="9" t="s">
        <v>4340</v>
      </c>
    </row>
    <row r="117" spans="1:6" ht="75">
      <c r="A117">
        <v>16796706</v>
      </c>
      <c r="B117" s="9">
        <v>3</v>
      </c>
      <c r="C117" s="78" t="s">
        <v>2682</v>
      </c>
      <c r="D117" s="9" t="s">
        <v>4431</v>
      </c>
    </row>
    <row r="118" spans="1:6" ht="30">
      <c r="A118">
        <v>16796706</v>
      </c>
      <c r="B118" s="9">
        <v>4</v>
      </c>
      <c r="C118" s="78" t="s">
        <v>2683</v>
      </c>
      <c r="D118" s="9" t="s">
        <v>4598</v>
      </c>
    </row>
    <row r="119" spans="1:6" ht="105">
      <c r="A119">
        <v>16796706</v>
      </c>
      <c r="B119" s="9">
        <v>5</v>
      </c>
      <c r="C119" s="78" t="s">
        <v>2684</v>
      </c>
      <c r="D119" s="9" t="s">
        <v>4052</v>
      </c>
    </row>
    <row r="120" spans="1:6" ht="45">
      <c r="A120">
        <v>16796706</v>
      </c>
      <c r="B120" s="9">
        <v>6</v>
      </c>
      <c r="C120" s="78" t="s">
        <v>2685</v>
      </c>
      <c r="D120" s="9" t="s">
        <v>4534</v>
      </c>
    </row>
    <row r="121" spans="1:6" ht="45">
      <c r="A121">
        <v>17643869</v>
      </c>
      <c r="B121" s="9">
        <v>1</v>
      </c>
      <c r="C121" s="78" t="s">
        <v>2686</v>
      </c>
      <c r="D121" s="9" t="s">
        <v>4378</v>
      </c>
    </row>
    <row r="122" spans="1:6" ht="30">
      <c r="A122" s="144">
        <v>17643869</v>
      </c>
      <c r="B122" s="9">
        <v>2</v>
      </c>
      <c r="C122" s="78" t="s">
        <v>2687</v>
      </c>
      <c r="D122" s="9" t="s">
        <v>4380</v>
      </c>
    </row>
    <row r="123" spans="1:6" ht="105">
      <c r="A123" s="144">
        <v>17643869</v>
      </c>
      <c r="B123" s="9">
        <v>3</v>
      </c>
      <c r="C123" s="78" t="s">
        <v>2688</v>
      </c>
      <c r="D123" s="9" t="s">
        <v>4599</v>
      </c>
      <c r="E123" s="11" t="s">
        <v>2689</v>
      </c>
      <c r="F123" s="9" t="s">
        <v>4650</v>
      </c>
    </row>
    <row r="124" spans="1:6" ht="60">
      <c r="A124" s="144">
        <v>17643869</v>
      </c>
      <c r="B124" s="9">
        <v>4</v>
      </c>
      <c r="C124" s="78" t="s">
        <v>2690</v>
      </c>
      <c r="D124" s="9" t="s">
        <v>4340</v>
      </c>
    </row>
    <row r="125" spans="1:6" ht="135">
      <c r="A125" s="144">
        <v>17643869</v>
      </c>
      <c r="B125" s="9">
        <v>5</v>
      </c>
      <c r="C125" s="78" t="s">
        <v>2691</v>
      </c>
      <c r="D125" s="9" t="s">
        <v>4032</v>
      </c>
      <c r="E125" s="11" t="s">
        <v>2692</v>
      </c>
      <c r="F125" s="9" t="s">
        <v>4651</v>
      </c>
    </row>
    <row r="126" spans="1:6" ht="90">
      <c r="A126" s="144">
        <v>17643869</v>
      </c>
      <c r="B126" s="9">
        <v>6</v>
      </c>
      <c r="C126" s="78" t="s">
        <v>2693</v>
      </c>
      <c r="D126" s="9" t="s">
        <v>4593</v>
      </c>
    </row>
    <row r="127" spans="1:6" ht="90">
      <c r="A127" s="144">
        <v>17643869</v>
      </c>
      <c r="B127" s="9">
        <v>7</v>
      </c>
      <c r="C127" s="78" t="s">
        <v>2694</v>
      </c>
      <c r="D127" s="9" t="s">
        <v>4033</v>
      </c>
    </row>
    <row r="128" spans="1:6" ht="135">
      <c r="A128" s="144">
        <v>17643869</v>
      </c>
      <c r="B128" s="9">
        <v>8</v>
      </c>
      <c r="C128" s="78" t="s">
        <v>2695</v>
      </c>
      <c r="D128" s="9" t="s">
        <v>4264</v>
      </c>
    </row>
    <row r="129" spans="1:6" ht="45">
      <c r="A129" s="144">
        <v>17643869</v>
      </c>
      <c r="B129" s="9">
        <v>9</v>
      </c>
      <c r="C129" s="78" t="s">
        <v>2696</v>
      </c>
      <c r="D129" s="9" t="s">
        <v>4357</v>
      </c>
    </row>
    <row r="130" spans="1:6" ht="60">
      <c r="A130" s="144">
        <v>17643869</v>
      </c>
      <c r="B130" s="9">
        <v>10</v>
      </c>
      <c r="C130" s="78" t="s">
        <v>2697</v>
      </c>
      <c r="D130" s="9" t="s">
        <v>4344</v>
      </c>
    </row>
    <row r="131" spans="1:6" ht="60">
      <c r="A131" s="144">
        <v>17643869</v>
      </c>
      <c r="B131" s="9">
        <v>11</v>
      </c>
      <c r="C131" s="78" t="s">
        <v>2698</v>
      </c>
      <c r="D131" s="9" t="s">
        <v>4600</v>
      </c>
      <c r="E131" s="11" t="s">
        <v>2699</v>
      </c>
      <c r="F131" s="9" t="s">
        <v>4570</v>
      </c>
    </row>
    <row r="132" spans="1:6" ht="75">
      <c r="A132">
        <v>18096560</v>
      </c>
      <c r="B132" s="9">
        <v>1</v>
      </c>
      <c r="C132" s="78" t="s">
        <v>2700</v>
      </c>
      <c r="D132" s="9" t="s">
        <v>4167</v>
      </c>
    </row>
    <row r="133" spans="1:6" ht="120">
      <c r="A133">
        <v>18096560</v>
      </c>
      <c r="B133" s="9">
        <v>2</v>
      </c>
      <c r="C133" s="78" t="s">
        <v>2701</v>
      </c>
      <c r="D133" s="9" t="s">
        <v>4187</v>
      </c>
    </row>
    <row r="134" spans="1:6" ht="75">
      <c r="A134">
        <v>18096560</v>
      </c>
      <c r="B134" s="9">
        <v>3</v>
      </c>
      <c r="C134" s="78" t="s">
        <v>2702</v>
      </c>
      <c r="D134" s="9" t="s">
        <v>4601</v>
      </c>
      <c r="E134" s="11" t="s">
        <v>2703</v>
      </c>
      <c r="F134" s="9" t="s">
        <v>4652</v>
      </c>
    </row>
    <row r="135" spans="1:6" ht="60">
      <c r="A135">
        <v>18096560</v>
      </c>
      <c r="B135" s="9">
        <v>4</v>
      </c>
      <c r="C135" s="78" t="s">
        <v>2704</v>
      </c>
      <c r="D135" s="9" t="s">
        <v>4092</v>
      </c>
    </row>
    <row r="136" spans="1:6" ht="90">
      <c r="A136">
        <v>18096560</v>
      </c>
      <c r="B136" s="9">
        <v>5</v>
      </c>
      <c r="C136" s="78" t="s">
        <v>2705</v>
      </c>
      <c r="D136" s="9" t="s">
        <v>4602</v>
      </c>
    </row>
    <row r="137" spans="1:6" ht="135">
      <c r="A137">
        <v>18096560</v>
      </c>
      <c r="B137" s="9">
        <v>6</v>
      </c>
      <c r="C137" s="78" t="s">
        <v>4877</v>
      </c>
      <c r="D137" s="9" t="s">
        <v>4038</v>
      </c>
    </row>
    <row r="138" spans="1:6" ht="75">
      <c r="A138">
        <v>18096560</v>
      </c>
      <c r="B138" s="9">
        <v>7</v>
      </c>
      <c r="C138" s="78" t="s">
        <v>2706</v>
      </c>
      <c r="D138" s="9" t="s">
        <v>4031</v>
      </c>
    </row>
    <row r="139" spans="1:6" ht="90">
      <c r="A139">
        <v>18096560</v>
      </c>
      <c r="B139" s="9">
        <v>8</v>
      </c>
      <c r="C139" s="11" t="s">
        <v>2707</v>
      </c>
      <c r="D139" s="9" t="s">
        <v>4603</v>
      </c>
    </row>
    <row r="140" spans="1:6" ht="90">
      <c r="A140">
        <v>18096560</v>
      </c>
      <c r="B140" s="9">
        <v>9</v>
      </c>
      <c r="C140" s="78" t="s">
        <v>2708</v>
      </c>
      <c r="D140" s="9" t="s">
        <v>4604</v>
      </c>
    </row>
    <row r="141" spans="1:6" ht="60">
      <c r="A141">
        <v>18096560</v>
      </c>
      <c r="B141" s="9">
        <v>10</v>
      </c>
      <c r="C141" s="78" t="s">
        <v>2709</v>
      </c>
      <c r="D141" s="9" t="s">
        <v>4605</v>
      </c>
      <c r="E141" s="11" t="s">
        <v>2710</v>
      </c>
      <c r="F141" s="9" t="s">
        <v>4653</v>
      </c>
    </row>
    <row r="142" spans="1:6" ht="45">
      <c r="A142">
        <v>18096560</v>
      </c>
      <c r="B142" s="9">
        <v>11</v>
      </c>
      <c r="C142" s="78" t="s">
        <v>2711</v>
      </c>
      <c r="D142" s="9" t="s">
        <v>4606</v>
      </c>
    </row>
    <row r="143" spans="1:6" ht="60">
      <c r="A143">
        <v>18661125</v>
      </c>
      <c r="B143" s="9">
        <v>1</v>
      </c>
      <c r="C143" s="78" t="s">
        <v>2712</v>
      </c>
      <c r="D143" s="9" t="s">
        <v>4097</v>
      </c>
    </row>
    <row r="144" spans="1:6" ht="45">
      <c r="A144">
        <v>18661125</v>
      </c>
      <c r="B144" s="9">
        <v>2</v>
      </c>
      <c r="C144" s="78" t="s">
        <v>2713</v>
      </c>
      <c r="D144" s="9" t="s">
        <v>4340</v>
      </c>
    </row>
    <row r="145" spans="1:6" ht="60">
      <c r="A145">
        <v>18661125</v>
      </c>
      <c r="B145" s="9">
        <v>3</v>
      </c>
      <c r="C145" s="78" t="s">
        <v>2714</v>
      </c>
      <c r="D145" s="9" t="s">
        <v>4032</v>
      </c>
    </row>
    <row r="146" spans="1:6" ht="105">
      <c r="A146">
        <v>18661125</v>
      </c>
      <c r="B146" s="9">
        <v>4</v>
      </c>
      <c r="C146" s="78" t="s">
        <v>2715</v>
      </c>
      <c r="D146" s="9" t="s">
        <v>4076</v>
      </c>
    </row>
    <row r="147" spans="1:6" ht="75">
      <c r="A147">
        <v>18661125</v>
      </c>
      <c r="B147" s="9">
        <v>5</v>
      </c>
      <c r="C147" s="78" t="s">
        <v>2716</v>
      </c>
      <c r="D147" s="9" t="s">
        <v>4097</v>
      </c>
    </row>
    <row r="148" spans="1:6" ht="45">
      <c r="A148">
        <v>18661125</v>
      </c>
      <c r="B148" s="9">
        <v>6</v>
      </c>
      <c r="C148" s="78" t="s">
        <v>2717</v>
      </c>
      <c r="D148" s="9" t="s">
        <v>4052</v>
      </c>
      <c r="E148" s="11" t="s">
        <v>2718</v>
      </c>
      <c r="F148" s="9" t="s">
        <v>4522</v>
      </c>
    </row>
    <row r="149" spans="1:6" ht="75">
      <c r="A149">
        <v>18661125</v>
      </c>
      <c r="B149" s="9">
        <v>7</v>
      </c>
      <c r="C149" s="78" t="s">
        <v>2719</v>
      </c>
      <c r="D149" s="9" t="s">
        <v>4357</v>
      </c>
    </row>
    <row r="150" spans="1:6" ht="30">
      <c r="A150">
        <v>18661125</v>
      </c>
      <c r="B150" s="9">
        <v>8</v>
      </c>
      <c r="C150" s="78" t="s">
        <v>2720</v>
      </c>
      <c r="D150" s="9" t="s">
        <v>4585</v>
      </c>
    </row>
    <row r="151" spans="1:6" ht="45">
      <c r="A151">
        <v>18661125</v>
      </c>
      <c r="B151" s="9">
        <v>9</v>
      </c>
      <c r="C151" s="78" t="s">
        <v>2721</v>
      </c>
      <c r="D151" s="9" t="s">
        <v>4607</v>
      </c>
      <c r="E151" s="11" t="s">
        <v>2722</v>
      </c>
      <c r="F151" s="9" t="s">
        <v>4120</v>
      </c>
    </row>
    <row r="152" spans="1:6" ht="45">
      <c r="A152">
        <v>18832294</v>
      </c>
      <c r="B152" s="9">
        <v>1</v>
      </c>
      <c r="C152" s="78" t="s">
        <v>2723</v>
      </c>
      <c r="D152" s="9" t="s">
        <v>4641</v>
      </c>
    </row>
    <row r="153" spans="1:6" ht="225">
      <c r="A153">
        <v>18832294</v>
      </c>
      <c r="B153" s="9">
        <v>2</v>
      </c>
      <c r="C153" s="78" t="s">
        <v>2724</v>
      </c>
      <c r="D153" s="9" t="s">
        <v>4101</v>
      </c>
    </row>
    <row r="154" spans="1:6" ht="105">
      <c r="A154">
        <v>18832294</v>
      </c>
      <c r="B154" s="9">
        <v>3</v>
      </c>
      <c r="C154" s="78" t="s">
        <v>2725</v>
      </c>
      <c r="D154" s="9" t="s">
        <v>4033</v>
      </c>
    </row>
    <row r="155" spans="1:6" ht="60">
      <c r="A155">
        <v>18832294</v>
      </c>
      <c r="B155" s="9">
        <v>4</v>
      </c>
      <c r="C155" s="78" t="s">
        <v>2726</v>
      </c>
      <c r="D155" s="9" t="s">
        <v>4357</v>
      </c>
    </row>
    <row r="156" spans="1:6" ht="75">
      <c r="A156">
        <v>18832294</v>
      </c>
      <c r="B156" s="9">
        <v>5</v>
      </c>
      <c r="C156" s="78" t="s">
        <v>4878</v>
      </c>
      <c r="D156" s="9" t="s">
        <v>4091</v>
      </c>
      <c r="E156" s="11" t="s">
        <v>4879</v>
      </c>
      <c r="F156" s="9" t="s">
        <v>4218</v>
      </c>
    </row>
    <row r="157" spans="1:6" ht="75">
      <c r="A157">
        <v>18832294</v>
      </c>
      <c r="B157" s="9">
        <v>6</v>
      </c>
      <c r="C157" s="78" t="s">
        <v>4674</v>
      </c>
      <c r="D157" s="9" t="s">
        <v>4045</v>
      </c>
      <c r="E157" s="11" t="s">
        <v>4880</v>
      </c>
      <c r="F157" s="9" t="s">
        <v>4510</v>
      </c>
    </row>
    <row r="158" spans="1:6" ht="30">
      <c r="A158">
        <v>18832294</v>
      </c>
      <c r="B158" s="9">
        <v>7</v>
      </c>
      <c r="C158" s="78" t="s">
        <v>2727</v>
      </c>
      <c r="D158" s="9" t="s">
        <v>4534</v>
      </c>
    </row>
    <row r="159" spans="1:6" ht="45">
      <c r="A159">
        <v>18832294</v>
      </c>
      <c r="B159" s="9">
        <v>8</v>
      </c>
      <c r="C159" s="78" t="s">
        <v>2728</v>
      </c>
      <c r="D159" s="9" t="s">
        <v>4240</v>
      </c>
    </row>
    <row r="160" spans="1:6" ht="45">
      <c r="A160">
        <v>18838589</v>
      </c>
      <c r="B160" s="9">
        <v>1</v>
      </c>
      <c r="C160" s="78" t="s">
        <v>2729</v>
      </c>
      <c r="D160" s="9" t="s">
        <v>4378</v>
      </c>
    </row>
    <row r="161" spans="1:6" ht="105">
      <c r="A161">
        <v>18838589</v>
      </c>
      <c r="B161" s="9">
        <v>2</v>
      </c>
      <c r="C161" s="78" t="s">
        <v>2730</v>
      </c>
      <c r="D161" s="9" t="s">
        <v>4262</v>
      </c>
    </row>
    <row r="162" spans="1:6" ht="60">
      <c r="A162">
        <v>18838589</v>
      </c>
      <c r="B162" s="9">
        <v>3</v>
      </c>
      <c r="C162" s="78" t="s">
        <v>2731</v>
      </c>
      <c r="D162" s="9" t="s">
        <v>4340</v>
      </c>
    </row>
    <row r="163" spans="1:6" ht="150">
      <c r="A163">
        <v>18838589</v>
      </c>
      <c r="B163" s="9">
        <v>4</v>
      </c>
      <c r="C163" s="78" t="s">
        <v>2732</v>
      </c>
      <c r="D163" s="9" t="s">
        <v>4032</v>
      </c>
    </row>
    <row r="164" spans="1:6" ht="180">
      <c r="A164">
        <v>18838589</v>
      </c>
      <c r="B164" s="9">
        <v>5</v>
      </c>
      <c r="C164" s="78" t="s">
        <v>4881</v>
      </c>
      <c r="D164" s="9" t="s">
        <v>4042</v>
      </c>
    </row>
    <row r="165" spans="1:6" ht="90">
      <c r="A165">
        <v>18838589</v>
      </c>
      <c r="B165" s="9">
        <v>6</v>
      </c>
      <c r="C165" s="78" t="s">
        <v>2733</v>
      </c>
      <c r="D165" s="9" t="s">
        <v>4056</v>
      </c>
    </row>
    <row r="166" spans="1:6" ht="60">
      <c r="A166">
        <v>18838589</v>
      </c>
      <c r="B166" s="9">
        <v>7</v>
      </c>
      <c r="C166" s="78" t="s">
        <v>2734</v>
      </c>
      <c r="D166" s="9">
        <v>11</v>
      </c>
    </row>
    <row r="167" spans="1:6" ht="45">
      <c r="A167">
        <v>18838589</v>
      </c>
      <c r="B167" s="9">
        <v>8</v>
      </c>
      <c r="C167" s="78" t="s">
        <v>2735</v>
      </c>
      <c r="D167" s="9" t="s">
        <v>4097</v>
      </c>
    </row>
    <row r="168" spans="1:6" ht="45">
      <c r="A168">
        <v>18838589</v>
      </c>
      <c r="B168" s="9">
        <v>9</v>
      </c>
      <c r="C168" s="78" t="s">
        <v>2736</v>
      </c>
      <c r="D168" s="9" t="s">
        <v>4197</v>
      </c>
      <c r="E168" s="11" t="s">
        <v>2737</v>
      </c>
      <c r="F168" s="9" t="s">
        <v>4654</v>
      </c>
    </row>
    <row r="169" spans="1:6" ht="45">
      <c r="A169">
        <v>18838589</v>
      </c>
      <c r="B169" s="9">
        <v>10</v>
      </c>
      <c r="C169" s="78" t="s">
        <v>2738</v>
      </c>
      <c r="D169" s="9" t="s">
        <v>4357</v>
      </c>
    </row>
    <row r="170" spans="1:6" ht="60">
      <c r="A170">
        <v>19356389</v>
      </c>
      <c r="B170" s="9">
        <v>1</v>
      </c>
      <c r="C170" s="78" t="s">
        <v>2739</v>
      </c>
      <c r="D170" s="9" t="s">
        <v>4378</v>
      </c>
    </row>
    <row r="171" spans="1:6" ht="90">
      <c r="A171">
        <v>19356389</v>
      </c>
      <c r="B171" s="9">
        <v>2</v>
      </c>
      <c r="C171" s="78" t="s">
        <v>2740</v>
      </c>
      <c r="D171" s="9" t="s">
        <v>4394</v>
      </c>
    </row>
    <row r="172" spans="1:6" ht="90">
      <c r="A172">
        <v>19356389</v>
      </c>
      <c r="B172" s="9">
        <v>3</v>
      </c>
      <c r="C172" s="78" t="s">
        <v>2741</v>
      </c>
      <c r="D172" s="9" t="s">
        <v>4599</v>
      </c>
      <c r="E172" s="11" t="s">
        <v>2742</v>
      </c>
      <c r="F172" s="9" t="s">
        <v>4231</v>
      </c>
    </row>
    <row r="173" spans="1:6" ht="75">
      <c r="A173">
        <v>19356389</v>
      </c>
      <c r="B173" s="9">
        <v>4</v>
      </c>
      <c r="C173" s="78" t="s">
        <v>2743</v>
      </c>
      <c r="D173" s="9" t="s">
        <v>4032</v>
      </c>
    </row>
    <row r="174" spans="1:6" ht="150">
      <c r="A174">
        <v>19356389</v>
      </c>
      <c r="B174" s="9">
        <v>5</v>
      </c>
      <c r="C174" s="78" t="s">
        <v>2744</v>
      </c>
      <c r="D174" s="9" t="s">
        <v>4033</v>
      </c>
    </row>
    <row r="175" spans="1:6" ht="75">
      <c r="A175">
        <v>19356389</v>
      </c>
      <c r="B175" s="9">
        <v>6</v>
      </c>
      <c r="C175" s="78" t="s">
        <v>2745</v>
      </c>
      <c r="D175" s="9" t="s">
        <v>4052</v>
      </c>
    </row>
    <row r="176" spans="1:6" ht="45">
      <c r="A176">
        <v>19356389</v>
      </c>
      <c r="B176" s="9">
        <v>7</v>
      </c>
      <c r="C176" s="78" t="s">
        <v>2746</v>
      </c>
      <c r="D176" s="9" t="s">
        <v>4271</v>
      </c>
    </row>
    <row r="177" spans="1:6" ht="45">
      <c r="A177">
        <v>19356389</v>
      </c>
      <c r="B177" s="9">
        <v>8</v>
      </c>
      <c r="C177" s="78" t="s">
        <v>2747</v>
      </c>
      <c r="D177" s="9" t="s">
        <v>4357</v>
      </c>
      <c r="E177" s="11" t="s">
        <v>2748</v>
      </c>
      <c r="F177" s="9" t="s">
        <v>4110</v>
      </c>
    </row>
    <row r="178" spans="1:6" ht="60">
      <c r="A178">
        <v>19356389</v>
      </c>
      <c r="B178" s="9">
        <v>9</v>
      </c>
      <c r="C178" s="78" t="s">
        <v>2749</v>
      </c>
      <c r="D178" s="9" t="s">
        <v>4046</v>
      </c>
    </row>
    <row r="179" spans="1:6" ht="75">
      <c r="A179">
        <v>19356389</v>
      </c>
      <c r="B179" s="9">
        <v>10</v>
      </c>
      <c r="C179" s="78" t="s">
        <v>2750</v>
      </c>
      <c r="D179" s="9" t="s">
        <v>4097</v>
      </c>
    </row>
    <row r="180" spans="1:6" ht="30">
      <c r="A180">
        <v>19356389</v>
      </c>
      <c r="B180" s="9">
        <v>11</v>
      </c>
      <c r="C180" s="78" t="s">
        <v>2751</v>
      </c>
      <c r="D180" s="9" t="s">
        <v>4588</v>
      </c>
    </row>
    <row r="181" spans="1:6" ht="60">
      <c r="A181">
        <v>19356389</v>
      </c>
      <c r="B181" s="9">
        <v>12</v>
      </c>
      <c r="C181" s="78" t="s">
        <v>2752</v>
      </c>
      <c r="D181" s="9" t="s">
        <v>4357</v>
      </c>
    </row>
    <row r="182" spans="1:6" ht="60">
      <c r="A182">
        <v>20466871</v>
      </c>
      <c r="B182" s="9">
        <v>1</v>
      </c>
      <c r="C182" s="78" t="s">
        <v>2753</v>
      </c>
      <c r="D182" s="9" t="s">
        <v>4378</v>
      </c>
    </row>
    <row r="183" spans="1:6" ht="75">
      <c r="A183">
        <v>20466871</v>
      </c>
      <c r="B183" s="9">
        <v>2</v>
      </c>
      <c r="C183" s="78" t="s">
        <v>2754</v>
      </c>
      <c r="D183" s="9" t="s">
        <v>4599</v>
      </c>
    </row>
    <row r="184" spans="1:6" ht="75">
      <c r="A184">
        <v>20466871</v>
      </c>
      <c r="B184" s="9">
        <v>3</v>
      </c>
      <c r="C184" s="78" t="s">
        <v>2755</v>
      </c>
      <c r="D184" s="9" t="s">
        <v>4245</v>
      </c>
    </row>
    <row r="185" spans="1:6" ht="60">
      <c r="A185">
        <v>20466871</v>
      </c>
      <c r="B185" s="9">
        <v>4</v>
      </c>
      <c r="C185" s="78" t="s">
        <v>2756</v>
      </c>
      <c r="D185" s="9" t="s">
        <v>4356</v>
      </c>
    </row>
    <row r="186" spans="1:6" ht="90">
      <c r="A186">
        <v>20466871</v>
      </c>
      <c r="B186" s="9">
        <v>5</v>
      </c>
      <c r="C186" s="78" t="s">
        <v>2757</v>
      </c>
      <c r="D186" s="9" t="s">
        <v>4431</v>
      </c>
    </row>
    <row r="187" spans="1:6" ht="60">
      <c r="A187">
        <v>20466871</v>
      </c>
      <c r="B187" s="9">
        <v>6</v>
      </c>
      <c r="C187" s="78" t="s">
        <v>2758</v>
      </c>
      <c r="D187" s="9" t="s">
        <v>4031</v>
      </c>
    </row>
    <row r="188" spans="1:6" ht="30">
      <c r="A188">
        <v>20466871</v>
      </c>
      <c r="B188" s="9">
        <v>7</v>
      </c>
      <c r="C188" s="78" t="s">
        <v>2759</v>
      </c>
      <c r="D188" s="9" t="s">
        <v>4335</v>
      </c>
    </row>
    <row r="189" spans="1:6" ht="30">
      <c r="A189">
        <v>20466871</v>
      </c>
      <c r="B189" s="9">
        <v>8</v>
      </c>
      <c r="C189" s="78" t="s">
        <v>2760</v>
      </c>
      <c r="D189" s="9" t="s">
        <v>4593</v>
      </c>
    </row>
    <row r="190" spans="1:6" ht="60">
      <c r="A190">
        <v>20466871</v>
      </c>
      <c r="B190" s="9">
        <v>9</v>
      </c>
      <c r="C190" s="78" t="s">
        <v>2761</v>
      </c>
      <c r="D190" s="9" t="s">
        <v>4095</v>
      </c>
      <c r="E190" s="11" t="s">
        <v>2762</v>
      </c>
      <c r="F190" s="9" t="s">
        <v>4108</v>
      </c>
    </row>
    <row r="191" spans="1:6" ht="60">
      <c r="A191">
        <v>20466871</v>
      </c>
      <c r="B191" s="9">
        <v>10</v>
      </c>
      <c r="C191" s="78" t="s">
        <v>2763</v>
      </c>
      <c r="D191" s="9" t="s">
        <v>4326</v>
      </c>
      <c r="E191" s="11" t="s">
        <v>2764</v>
      </c>
      <c r="F191" s="9" t="s">
        <v>4110</v>
      </c>
    </row>
    <row r="192" spans="1:6" ht="45">
      <c r="A192">
        <v>20466871</v>
      </c>
      <c r="B192" s="9">
        <v>11</v>
      </c>
      <c r="C192" s="78" t="s">
        <v>2765</v>
      </c>
      <c r="D192" s="9" t="s">
        <v>4585</v>
      </c>
    </row>
    <row r="193" spans="1:9" ht="45">
      <c r="A193">
        <v>20466871</v>
      </c>
      <c r="B193" s="9">
        <v>12</v>
      </c>
      <c r="C193" s="78" t="s">
        <v>2766</v>
      </c>
      <c r="D193" s="9" t="s">
        <v>4608</v>
      </c>
      <c r="E193" s="11" t="s">
        <v>2767</v>
      </c>
      <c r="F193" s="9" t="s">
        <v>4655</v>
      </c>
    </row>
    <row r="194" spans="1:9" ht="45">
      <c r="A194">
        <v>20484617</v>
      </c>
      <c r="B194" s="9">
        <v>1</v>
      </c>
      <c r="C194" s="78" t="s">
        <v>2768</v>
      </c>
      <c r="D194" s="9" t="s">
        <v>4581</v>
      </c>
    </row>
    <row r="195" spans="1:9" ht="105">
      <c r="A195">
        <v>20484617</v>
      </c>
      <c r="B195" s="9">
        <v>2</v>
      </c>
      <c r="C195" s="78" t="s">
        <v>2769</v>
      </c>
      <c r="D195" s="9" t="s">
        <v>4191</v>
      </c>
    </row>
    <row r="196" spans="1:9" ht="60">
      <c r="A196">
        <v>20484617</v>
      </c>
      <c r="B196" s="9">
        <v>3</v>
      </c>
      <c r="C196" s="78" t="s">
        <v>2770</v>
      </c>
      <c r="D196" s="9" t="s">
        <v>4032</v>
      </c>
    </row>
    <row r="197" spans="1:9" ht="60">
      <c r="A197">
        <v>20484617</v>
      </c>
      <c r="B197" s="9">
        <v>4</v>
      </c>
      <c r="C197" s="78" t="s">
        <v>2771</v>
      </c>
      <c r="D197" s="9" t="s">
        <v>4260</v>
      </c>
      <c r="E197" s="11" t="s">
        <v>2772</v>
      </c>
      <c r="F197" s="9" t="s">
        <v>4656</v>
      </c>
    </row>
    <row r="198" spans="1:9" ht="30">
      <c r="A198">
        <v>20484617</v>
      </c>
      <c r="B198" s="9">
        <v>5</v>
      </c>
      <c r="C198" s="78" t="s">
        <v>2773</v>
      </c>
      <c r="D198" s="9" t="s">
        <v>4598</v>
      </c>
    </row>
    <row r="199" spans="1:9" ht="60">
      <c r="A199">
        <v>20484617</v>
      </c>
      <c r="B199" s="9">
        <v>6</v>
      </c>
      <c r="C199" s="78" t="s">
        <v>2774</v>
      </c>
      <c r="D199" s="9" t="s">
        <v>4609</v>
      </c>
    </row>
    <row r="200" spans="1:9" ht="135">
      <c r="A200">
        <v>20484617</v>
      </c>
      <c r="B200" s="9">
        <v>7</v>
      </c>
      <c r="C200" s="78" t="s">
        <v>2775</v>
      </c>
      <c r="D200" s="9" t="s">
        <v>4056</v>
      </c>
    </row>
    <row r="201" spans="1:9" ht="45">
      <c r="A201">
        <v>20484617</v>
      </c>
      <c r="B201" s="9">
        <v>8</v>
      </c>
      <c r="C201" s="78" t="s">
        <v>2776</v>
      </c>
      <c r="D201" s="9" t="s">
        <v>4581</v>
      </c>
    </row>
    <row r="202" spans="1:9" ht="45">
      <c r="A202">
        <v>20484617</v>
      </c>
      <c r="B202" s="9">
        <v>9</v>
      </c>
      <c r="C202" s="78" t="s">
        <v>2777</v>
      </c>
      <c r="D202" s="9" t="s">
        <v>4039</v>
      </c>
    </row>
    <row r="203" spans="1:9" ht="45">
      <c r="A203">
        <v>20484617</v>
      </c>
      <c r="B203" s="9">
        <v>10</v>
      </c>
      <c r="C203" s="78" t="s">
        <v>2778</v>
      </c>
      <c r="D203" s="9" t="s">
        <v>4610</v>
      </c>
    </row>
    <row r="204" spans="1:9" ht="60">
      <c r="A204">
        <v>20560926</v>
      </c>
      <c r="B204" s="67">
        <v>1</v>
      </c>
      <c r="C204" s="78" t="s">
        <v>2779</v>
      </c>
      <c r="D204" s="9" t="s">
        <v>4611</v>
      </c>
      <c r="I204" s="67"/>
    </row>
    <row r="205" spans="1:9" ht="135">
      <c r="A205">
        <v>20560926</v>
      </c>
      <c r="B205" s="67">
        <v>2</v>
      </c>
      <c r="C205" s="78" t="s">
        <v>2780</v>
      </c>
      <c r="D205" s="9" t="s">
        <v>4612</v>
      </c>
      <c r="I205" s="67"/>
    </row>
    <row r="206" spans="1:9" ht="45">
      <c r="A206">
        <v>20560926</v>
      </c>
      <c r="B206" s="67">
        <v>3</v>
      </c>
      <c r="C206" s="78" t="s">
        <v>2781</v>
      </c>
      <c r="D206" s="9" t="s">
        <v>4592</v>
      </c>
      <c r="I206" s="67"/>
    </row>
    <row r="207" spans="1:9" ht="45">
      <c r="A207">
        <v>20560926</v>
      </c>
      <c r="B207" s="67">
        <v>4</v>
      </c>
      <c r="C207" s="78" t="s">
        <v>2782</v>
      </c>
      <c r="D207" s="9" t="s">
        <v>4030</v>
      </c>
      <c r="I207" s="67"/>
    </row>
    <row r="208" spans="1:9" ht="120">
      <c r="A208">
        <v>20560926</v>
      </c>
      <c r="B208" s="67">
        <v>5</v>
      </c>
      <c r="C208" s="78" t="s">
        <v>2783</v>
      </c>
      <c r="D208" s="9" t="s">
        <v>4613</v>
      </c>
      <c r="I208" s="67"/>
    </row>
    <row r="209" spans="1:9" ht="45">
      <c r="A209">
        <v>20560926</v>
      </c>
      <c r="B209" s="67">
        <v>6</v>
      </c>
      <c r="C209" s="78" t="s">
        <v>2784</v>
      </c>
      <c r="D209" s="9" t="s">
        <v>4621</v>
      </c>
      <c r="I209" s="67"/>
    </row>
    <row r="210" spans="1:9" ht="135">
      <c r="A210">
        <v>20560926</v>
      </c>
      <c r="B210" s="67">
        <v>7</v>
      </c>
      <c r="C210" s="78" t="s">
        <v>4882</v>
      </c>
      <c r="D210" s="9" t="s">
        <v>4588</v>
      </c>
      <c r="I210" s="67"/>
    </row>
    <row r="211" spans="1:9" ht="105">
      <c r="A211">
        <v>20560926</v>
      </c>
      <c r="B211" s="67">
        <v>8</v>
      </c>
      <c r="C211" s="78" t="s">
        <v>2785</v>
      </c>
      <c r="D211" s="9" t="s">
        <v>4264</v>
      </c>
      <c r="E211" s="11" t="s">
        <v>2786</v>
      </c>
      <c r="F211" s="9" t="s">
        <v>4305</v>
      </c>
      <c r="I211" s="67"/>
    </row>
    <row r="212" spans="1:9" ht="90">
      <c r="A212">
        <v>20560926</v>
      </c>
      <c r="B212" s="67">
        <v>9</v>
      </c>
      <c r="C212" s="78" t="s">
        <v>2787</v>
      </c>
      <c r="D212" s="9" t="s">
        <v>4264</v>
      </c>
      <c r="E212" s="11" t="s">
        <v>2788</v>
      </c>
      <c r="F212" s="9" t="s">
        <v>4572</v>
      </c>
      <c r="I212" s="67"/>
    </row>
    <row r="213" spans="1:9" ht="45">
      <c r="A213">
        <v>20560926</v>
      </c>
      <c r="B213" s="67">
        <v>10</v>
      </c>
      <c r="C213" s="78" t="s">
        <v>2789</v>
      </c>
      <c r="D213" s="9" t="s">
        <v>4597</v>
      </c>
      <c r="I213" s="67"/>
    </row>
    <row r="214" spans="1:9" ht="60">
      <c r="A214">
        <v>20560926</v>
      </c>
      <c r="B214" s="67">
        <v>11</v>
      </c>
      <c r="C214" s="78" t="s">
        <v>2790</v>
      </c>
      <c r="D214" s="9" t="s">
        <v>4605</v>
      </c>
      <c r="I214" s="67"/>
    </row>
    <row r="215" spans="1:9" ht="90">
      <c r="A215">
        <v>20560926</v>
      </c>
      <c r="B215" s="67">
        <v>12</v>
      </c>
      <c r="C215" s="78" t="s">
        <v>2791</v>
      </c>
      <c r="D215" s="9" t="s">
        <v>4596</v>
      </c>
      <c r="E215" s="11" t="s">
        <v>2792</v>
      </c>
      <c r="F215" s="9" t="s">
        <v>4409</v>
      </c>
      <c r="G215" s="8" t="s">
        <v>2793</v>
      </c>
      <c r="H215" s="9" t="s">
        <v>4676</v>
      </c>
      <c r="I215" s="67"/>
    </row>
    <row r="216" spans="1:9" ht="75">
      <c r="A216">
        <v>20560926</v>
      </c>
      <c r="B216" s="67">
        <v>13</v>
      </c>
      <c r="C216" s="78" t="s">
        <v>2794</v>
      </c>
      <c r="D216" s="9" t="s">
        <v>4614</v>
      </c>
      <c r="E216" s="11" t="s">
        <v>2795</v>
      </c>
      <c r="F216" s="9" t="s">
        <v>4123</v>
      </c>
      <c r="I216" s="67"/>
    </row>
    <row r="217" spans="1:9" ht="45">
      <c r="A217">
        <v>21628604</v>
      </c>
      <c r="B217" s="9">
        <v>1</v>
      </c>
      <c r="C217" s="78" t="s">
        <v>2796</v>
      </c>
      <c r="D217" s="9" t="s">
        <v>4581</v>
      </c>
      <c r="E217" s="11" t="s">
        <v>2797</v>
      </c>
      <c r="F217" s="9" t="s">
        <v>4657</v>
      </c>
    </row>
    <row r="218" spans="1:9" ht="120">
      <c r="A218">
        <v>21628604</v>
      </c>
      <c r="B218" s="9">
        <v>2</v>
      </c>
      <c r="C218" s="78" t="s">
        <v>2798</v>
      </c>
      <c r="D218" s="9" t="s">
        <v>4195</v>
      </c>
    </row>
    <row r="219" spans="1:9" ht="60">
      <c r="A219">
        <v>21628604</v>
      </c>
      <c r="B219" s="9">
        <v>3</v>
      </c>
      <c r="C219" s="78" t="s">
        <v>2799</v>
      </c>
      <c r="D219" s="9" t="s">
        <v>4195</v>
      </c>
    </row>
    <row r="220" spans="1:9" ht="75">
      <c r="A220">
        <v>21628604</v>
      </c>
      <c r="B220" s="9">
        <v>4</v>
      </c>
      <c r="C220" s="78" t="s">
        <v>2800</v>
      </c>
      <c r="D220" s="9" t="s">
        <v>4340</v>
      </c>
    </row>
    <row r="221" spans="1:9" ht="75">
      <c r="A221">
        <v>21628604</v>
      </c>
      <c r="B221" s="9">
        <v>5</v>
      </c>
      <c r="C221" s="78" t="s">
        <v>2801</v>
      </c>
      <c r="D221" s="9" t="s">
        <v>4032</v>
      </c>
    </row>
    <row r="222" spans="1:9" ht="60">
      <c r="A222">
        <v>21628604</v>
      </c>
      <c r="B222" s="9">
        <v>6</v>
      </c>
      <c r="C222" s="78" t="s">
        <v>2802</v>
      </c>
      <c r="D222" s="9" t="s">
        <v>4598</v>
      </c>
    </row>
    <row r="223" spans="1:9" ht="150">
      <c r="A223">
        <v>21628604</v>
      </c>
      <c r="B223" s="9">
        <v>7</v>
      </c>
      <c r="C223" s="78" t="s">
        <v>4883</v>
      </c>
      <c r="D223" s="9" t="s">
        <v>4056</v>
      </c>
    </row>
    <row r="224" spans="1:9" ht="105">
      <c r="A224">
        <v>21628604</v>
      </c>
      <c r="B224" s="9">
        <v>8</v>
      </c>
      <c r="C224" s="78" t="s">
        <v>2803</v>
      </c>
      <c r="D224" s="9" t="s">
        <v>4076</v>
      </c>
    </row>
    <row r="225" spans="1:9" ht="105">
      <c r="A225">
        <v>21628604</v>
      </c>
      <c r="B225" s="9">
        <v>9</v>
      </c>
      <c r="C225" s="81" t="s">
        <v>2804</v>
      </c>
      <c r="D225" s="82" t="s">
        <v>4615</v>
      </c>
      <c r="E225" s="83" t="s">
        <v>2805</v>
      </c>
      <c r="F225" s="82" t="s">
        <v>4647</v>
      </c>
      <c r="G225" s="84"/>
      <c r="H225" s="82"/>
      <c r="I225" s="82"/>
    </row>
    <row r="226" spans="1:9" ht="75">
      <c r="A226">
        <v>21659627</v>
      </c>
      <c r="B226" s="9">
        <v>1</v>
      </c>
      <c r="C226" s="78" t="s">
        <v>2806</v>
      </c>
      <c r="D226" s="9" t="s">
        <v>4097</v>
      </c>
    </row>
    <row r="227" spans="1:9" ht="105">
      <c r="A227">
        <v>21659627</v>
      </c>
      <c r="B227" s="9">
        <v>2</v>
      </c>
      <c r="C227" s="78" t="s">
        <v>2807</v>
      </c>
      <c r="D227" s="9" t="s">
        <v>4195</v>
      </c>
    </row>
    <row r="228" spans="1:9" ht="75">
      <c r="A228">
        <v>21659627</v>
      </c>
      <c r="B228" s="9">
        <v>3</v>
      </c>
      <c r="C228" s="78" t="s">
        <v>2808</v>
      </c>
      <c r="D228" s="9" t="s">
        <v>4085</v>
      </c>
      <c r="E228" s="11" t="s">
        <v>2809</v>
      </c>
      <c r="F228" s="9" t="s">
        <v>4658</v>
      </c>
    </row>
    <row r="229" spans="1:9" ht="75">
      <c r="A229">
        <v>21659627</v>
      </c>
      <c r="B229" s="9">
        <v>4</v>
      </c>
      <c r="C229" s="78" t="s">
        <v>2810</v>
      </c>
      <c r="D229" s="9" t="s">
        <v>4394</v>
      </c>
    </row>
    <row r="230" spans="1:9" ht="60">
      <c r="A230">
        <v>21659627</v>
      </c>
      <c r="B230" s="9">
        <v>5</v>
      </c>
      <c r="C230" s="78" t="s">
        <v>2811</v>
      </c>
      <c r="D230" s="9" t="s">
        <v>4431</v>
      </c>
    </row>
    <row r="231" spans="1:9" ht="60">
      <c r="A231">
        <v>21659627</v>
      </c>
      <c r="B231" s="9">
        <v>6</v>
      </c>
      <c r="C231" s="78" t="s">
        <v>2812</v>
      </c>
      <c r="D231" s="9" t="s">
        <v>4033</v>
      </c>
    </row>
    <row r="232" spans="1:9" ht="45">
      <c r="A232">
        <v>21659627</v>
      </c>
      <c r="B232" s="9">
        <v>7</v>
      </c>
      <c r="C232" s="78" t="s">
        <v>2813</v>
      </c>
      <c r="D232" s="9" t="s">
        <v>4030</v>
      </c>
    </row>
    <row r="233" spans="1:9" ht="60">
      <c r="A233">
        <v>21659627</v>
      </c>
      <c r="B233" s="9">
        <v>8</v>
      </c>
      <c r="C233" s="78" t="s">
        <v>2814</v>
      </c>
      <c r="D233" s="9" t="s">
        <v>4357</v>
      </c>
    </row>
    <row r="234" spans="1:9" ht="60">
      <c r="A234">
        <v>21659627</v>
      </c>
      <c r="B234" s="9">
        <v>9</v>
      </c>
      <c r="C234" s="78" t="s">
        <v>2815</v>
      </c>
      <c r="D234" s="9" t="s">
        <v>4585</v>
      </c>
    </row>
    <row r="235" spans="1:9" ht="90">
      <c r="A235">
        <v>21659627</v>
      </c>
      <c r="B235" s="9">
        <v>10</v>
      </c>
      <c r="C235" s="78" t="s">
        <v>2816</v>
      </c>
      <c r="D235" s="9" t="s">
        <v>4643</v>
      </c>
      <c r="E235" s="8" t="s">
        <v>2817</v>
      </c>
      <c r="F235" s="9" t="s">
        <v>4673</v>
      </c>
    </row>
    <row r="236" spans="1:9" ht="60">
      <c r="A236">
        <v>21838784</v>
      </c>
      <c r="B236" s="9">
        <v>1</v>
      </c>
      <c r="C236" s="78" t="s">
        <v>2818</v>
      </c>
      <c r="D236" s="9" t="s">
        <v>4469</v>
      </c>
      <c r="E236" s="11" t="s">
        <v>2819</v>
      </c>
      <c r="F236" s="9" t="s">
        <v>4659</v>
      </c>
    </row>
    <row r="237" spans="1:9" ht="60">
      <c r="A237">
        <v>21838784</v>
      </c>
      <c r="B237" s="9">
        <v>2</v>
      </c>
      <c r="C237" s="78" t="s">
        <v>2820</v>
      </c>
      <c r="D237" s="9" t="s">
        <v>4245</v>
      </c>
    </row>
    <row r="238" spans="1:9" ht="30">
      <c r="A238">
        <v>21838784</v>
      </c>
      <c r="B238" s="9">
        <v>3</v>
      </c>
      <c r="C238" s="78" t="s">
        <v>2821</v>
      </c>
      <c r="D238" s="9" t="s">
        <v>4380</v>
      </c>
    </row>
    <row r="239" spans="1:9" ht="60">
      <c r="A239">
        <v>21838784</v>
      </c>
      <c r="B239" s="9">
        <v>4</v>
      </c>
      <c r="C239" s="78" t="s">
        <v>2822</v>
      </c>
      <c r="D239" s="9" t="s">
        <v>4609</v>
      </c>
    </row>
    <row r="240" spans="1:9" ht="90">
      <c r="A240">
        <v>21838784</v>
      </c>
      <c r="B240" s="9">
        <v>5</v>
      </c>
      <c r="C240" s="78" t="s">
        <v>2823</v>
      </c>
      <c r="D240" s="9" t="s">
        <v>4032</v>
      </c>
    </row>
    <row r="241" spans="1:6" ht="60">
      <c r="A241">
        <v>21838784</v>
      </c>
      <c r="B241" s="9">
        <v>6</v>
      </c>
      <c r="C241" s="78" t="s">
        <v>4888</v>
      </c>
      <c r="D241" s="9" t="s">
        <v>4598</v>
      </c>
    </row>
    <row r="242" spans="1:6" ht="60">
      <c r="A242">
        <v>21838784</v>
      </c>
      <c r="B242" s="9">
        <v>7</v>
      </c>
      <c r="C242" s="11" t="s">
        <v>4889</v>
      </c>
      <c r="D242" s="9" t="s">
        <v>4251</v>
      </c>
    </row>
    <row r="243" spans="1:6" ht="90">
      <c r="A243">
        <v>21838784</v>
      </c>
      <c r="B243" s="9">
        <v>8</v>
      </c>
      <c r="C243" s="78" t="s">
        <v>2824</v>
      </c>
      <c r="D243" s="9" t="s">
        <v>4056</v>
      </c>
      <c r="E243" s="11" t="s">
        <v>2825</v>
      </c>
      <c r="F243" s="9" t="s">
        <v>4660</v>
      </c>
    </row>
    <row r="244" spans="1:6" ht="75">
      <c r="A244">
        <v>21838784</v>
      </c>
      <c r="B244" s="9">
        <v>9</v>
      </c>
      <c r="C244" s="78" t="s">
        <v>2826</v>
      </c>
      <c r="D244" s="9" t="s">
        <v>4357</v>
      </c>
      <c r="E244" s="11" t="s">
        <v>2827</v>
      </c>
      <c r="F244" s="9" t="s">
        <v>4459</v>
      </c>
    </row>
    <row r="245" spans="1:6" ht="75">
      <c r="A245">
        <v>21838784</v>
      </c>
      <c r="B245" s="9">
        <v>10</v>
      </c>
      <c r="C245" s="78" t="s">
        <v>2828</v>
      </c>
      <c r="D245" s="9" t="s">
        <v>4357</v>
      </c>
    </row>
    <row r="246" spans="1:6" ht="60">
      <c r="A246">
        <v>21838784</v>
      </c>
      <c r="B246" s="9">
        <v>11</v>
      </c>
      <c r="C246" s="78" t="s">
        <v>2829</v>
      </c>
      <c r="D246" s="9" t="s">
        <v>4245</v>
      </c>
    </row>
    <row r="247" spans="1:6" ht="45">
      <c r="A247">
        <v>21838784</v>
      </c>
      <c r="B247" s="9">
        <v>12</v>
      </c>
      <c r="C247" s="78" t="s">
        <v>2830</v>
      </c>
      <c r="D247" s="9" t="s">
        <v>4616</v>
      </c>
      <c r="E247" s="11" t="s">
        <v>2831</v>
      </c>
      <c r="F247" s="9" t="s">
        <v>4305</v>
      </c>
    </row>
    <row r="248" spans="1:6" ht="30">
      <c r="A248">
        <v>21838784</v>
      </c>
      <c r="B248" s="9">
        <v>13</v>
      </c>
      <c r="C248" s="78" t="s">
        <v>2832</v>
      </c>
      <c r="D248" s="9" t="s">
        <v>4284</v>
      </c>
    </row>
    <row r="249" spans="1:6" ht="45">
      <c r="A249">
        <v>22162542</v>
      </c>
      <c r="B249" s="9">
        <v>1</v>
      </c>
      <c r="C249" s="78" t="s">
        <v>2833</v>
      </c>
      <c r="D249" s="9" t="s">
        <v>4378</v>
      </c>
    </row>
    <row r="250" spans="1:6" ht="90">
      <c r="A250">
        <v>22162542</v>
      </c>
      <c r="B250" s="9">
        <v>2</v>
      </c>
      <c r="C250" s="78" t="s">
        <v>2834</v>
      </c>
      <c r="D250" s="9" t="s">
        <v>4031</v>
      </c>
    </row>
    <row r="251" spans="1:6" ht="105">
      <c r="A251">
        <v>22162542</v>
      </c>
      <c r="B251" s="9">
        <v>3</v>
      </c>
      <c r="C251" s="78" t="s">
        <v>2835</v>
      </c>
      <c r="D251" s="9" t="s">
        <v>4032</v>
      </c>
    </row>
    <row r="252" spans="1:6" ht="90">
      <c r="A252">
        <v>22162542</v>
      </c>
      <c r="B252" s="9">
        <v>4</v>
      </c>
      <c r="C252" s="78" t="s">
        <v>2836</v>
      </c>
      <c r="D252" s="9" t="s">
        <v>4582</v>
      </c>
    </row>
    <row r="253" spans="1:6" ht="225">
      <c r="A253">
        <v>22162542</v>
      </c>
      <c r="B253" s="9">
        <v>5</v>
      </c>
      <c r="C253" s="78" t="s">
        <v>2837</v>
      </c>
      <c r="D253" s="9" t="s">
        <v>4042</v>
      </c>
    </row>
    <row r="254" spans="1:6" ht="75">
      <c r="A254">
        <v>22162542</v>
      </c>
      <c r="B254" s="9">
        <v>6</v>
      </c>
      <c r="C254" s="78" t="s">
        <v>2838</v>
      </c>
      <c r="D254" s="9" t="s">
        <v>4056</v>
      </c>
    </row>
    <row r="255" spans="1:6" ht="30">
      <c r="A255">
        <v>22162542</v>
      </c>
      <c r="B255" s="9">
        <v>7</v>
      </c>
      <c r="C255" s="78" t="s">
        <v>2839</v>
      </c>
      <c r="D255" s="9" t="s">
        <v>4617</v>
      </c>
    </row>
    <row r="256" spans="1:6" ht="45">
      <c r="A256">
        <v>22162542</v>
      </c>
      <c r="B256" s="9">
        <v>8</v>
      </c>
      <c r="C256" s="78" t="s">
        <v>2840</v>
      </c>
      <c r="D256" s="9" t="s">
        <v>4294</v>
      </c>
    </row>
    <row r="257" spans="1:6" ht="75">
      <c r="A257">
        <v>22642721</v>
      </c>
      <c r="B257" s="9">
        <v>1</v>
      </c>
      <c r="C257" s="78" t="s">
        <v>2841</v>
      </c>
      <c r="D257" s="9" t="s">
        <v>4357</v>
      </c>
    </row>
    <row r="258" spans="1:6" ht="135">
      <c r="A258">
        <v>22642721</v>
      </c>
      <c r="B258" s="9">
        <v>2</v>
      </c>
      <c r="C258" s="78" t="s">
        <v>2842</v>
      </c>
      <c r="D258" s="9" t="s">
        <v>4340</v>
      </c>
    </row>
    <row r="259" spans="1:6" ht="75">
      <c r="A259">
        <v>22642721</v>
      </c>
      <c r="B259" s="9">
        <v>3</v>
      </c>
      <c r="C259" s="78" t="s">
        <v>2843</v>
      </c>
      <c r="D259" s="9" t="s">
        <v>4031</v>
      </c>
    </row>
    <row r="260" spans="1:6" ht="45">
      <c r="A260">
        <v>22642721</v>
      </c>
      <c r="B260" s="9">
        <v>4</v>
      </c>
      <c r="C260" s="78" t="s">
        <v>2844</v>
      </c>
      <c r="D260" s="9" t="s">
        <v>4032</v>
      </c>
    </row>
    <row r="261" spans="1:6" ht="45">
      <c r="A261">
        <v>22642721</v>
      </c>
      <c r="B261" s="9">
        <v>5</v>
      </c>
      <c r="C261" s="78" t="s">
        <v>2845</v>
      </c>
      <c r="D261" s="9" t="s">
        <v>4335</v>
      </c>
    </row>
    <row r="262" spans="1:6" ht="135">
      <c r="A262">
        <v>22642721</v>
      </c>
      <c r="B262" s="9">
        <v>6</v>
      </c>
      <c r="C262" s="78" t="s">
        <v>4884</v>
      </c>
      <c r="D262" s="9" t="s">
        <v>4443</v>
      </c>
    </row>
    <row r="263" spans="1:6" ht="60">
      <c r="A263">
        <v>22642721</v>
      </c>
      <c r="B263" s="9">
        <v>7</v>
      </c>
      <c r="C263" s="78" t="s">
        <v>2846</v>
      </c>
      <c r="D263" s="9" t="s">
        <v>4254</v>
      </c>
    </row>
    <row r="264" spans="1:6" ht="75">
      <c r="A264">
        <v>22642721</v>
      </c>
      <c r="B264" s="9">
        <v>8</v>
      </c>
      <c r="C264" s="78" t="s">
        <v>2847</v>
      </c>
      <c r="D264" s="9" t="s">
        <v>4097</v>
      </c>
      <c r="E264" s="11" t="s">
        <v>2848</v>
      </c>
      <c r="F264" s="9" t="s">
        <v>4516</v>
      </c>
    </row>
    <row r="265" spans="1:6" ht="45">
      <c r="A265">
        <v>22642721</v>
      </c>
      <c r="B265" s="9">
        <v>9</v>
      </c>
      <c r="C265" s="78" t="s">
        <v>4885</v>
      </c>
      <c r="D265" s="9" t="s">
        <v>4052</v>
      </c>
    </row>
    <row r="266" spans="1:6" ht="75">
      <c r="A266">
        <v>22642721</v>
      </c>
      <c r="B266" s="9">
        <v>10</v>
      </c>
      <c r="C266" s="78" t="s">
        <v>2849</v>
      </c>
      <c r="D266" s="9" t="s">
        <v>4056</v>
      </c>
    </row>
    <row r="267" spans="1:6" ht="45">
      <c r="A267">
        <v>22642721</v>
      </c>
      <c r="B267" s="9">
        <v>11</v>
      </c>
      <c r="C267" s="78" t="s">
        <v>2850</v>
      </c>
      <c r="D267" s="9" t="s">
        <v>4585</v>
      </c>
    </row>
    <row r="268" spans="1:6" ht="90">
      <c r="A268">
        <v>22642721</v>
      </c>
      <c r="B268" s="9">
        <v>12</v>
      </c>
      <c r="C268" s="78" t="s">
        <v>2851</v>
      </c>
      <c r="D268" s="9" t="s">
        <v>4357</v>
      </c>
      <c r="E268" s="11" t="s">
        <v>2852</v>
      </c>
      <c r="F268" s="9" t="s">
        <v>4661</v>
      </c>
    </row>
    <row r="269" spans="1:6" ht="45">
      <c r="A269">
        <v>22900583</v>
      </c>
      <c r="B269" s="9">
        <v>1</v>
      </c>
      <c r="C269" s="78" t="s">
        <v>2853</v>
      </c>
      <c r="D269" s="9" t="s">
        <v>4167</v>
      </c>
    </row>
    <row r="270" spans="1:6" ht="45">
      <c r="A270">
        <v>22900583</v>
      </c>
      <c r="B270" s="9">
        <v>2</v>
      </c>
      <c r="C270" s="78" t="s">
        <v>2854</v>
      </c>
      <c r="D270" s="9" t="s">
        <v>4618</v>
      </c>
    </row>
    <row r="271" spans="1:6" ht="45">
      <c r="A271">
        <v>22900583</v>
      </c>
      <c r="B271" s="9">
        <v>3</v>
      </c>
      <c r="C271" s="78" t="s">
        <v>2855</v>
      </c>
      <c r="D271" s="9" t="s">
        <v>4356</v>
      </c>
    </row>
    <row r="272" spans="1:6" ht="90">
      <c r="A272">
        <v>22900583</v>
      </c>
      <c r="B272" s="9">
        <v>4</v>
      </c>
      <c r="C272" s="78" t="s">
        <v>2856</v>
      </c>
      <c r="D272" s="9" t="s">
        <v>4332</v>
      </c>
    </row>
    <row r="273" spans="1:6" ht="30">
      <c r="A273">
        <v>22900583</v>
      </c>
      <c r="B273" s="9">
        <v>5</v>
      </c>
      <c r="C273" s="78" t="s">
        <v>2857</v>
      </c>
      <c r="D273" s="9" t="s">
        <v>4031</v>
      </c>
    </row>
    <row r="274" spans="1:6" ht="45">
      <c r="A274">
        <v>22900583</v>
      </c>
      <c r="B274" s="9">
        <v>6</v>
      </c>
      <c r="C274" s="78" t="s">
        <v>2858</v>
      </c>
      <c r="D274" s="9" t="s">
        <v>4032</v>
      </c>
    </row>
    <row r="275" spans="1:6" ht="90">
      <c r="A275">
        <v>22900583</v>
      </c>
      <c r="B275" s="9">
        <v>7</v>
      </c>
      <c r="C275" s="78" t="s">
        <v>2859</v>
      </c>
      <c r="D275" s="9" t="s">
        <v>4034</v>
      </c>
    </row>
    <row r="276" spans="1:6" ht="45">
      <c r="A276">
        <v>22900583</v>
      </c>
      <c r="B276" s="9">
        <v>8</v>
      </c>
      <c r="C276" s="78" t="s">
        <v>2860</v>
      </c>
      <c r="D276" s="9" t="s">
        <v>4335</v>
      </c>
    </row>
    <row r="277" spans="1:6" ht="90">
      <c r="A277">
        <v>22900583</v>
      </c>
      <c r="B277" s="9">
        <v>9</v>
      </c>
      <c r="C277" s="78" t="s">
        <v>2861</v>
      </c>
      <c r="D277" s="9" t="s">
        <v>4056</v>
      </c>
      <c r="E277" s="11" t="s">
        <v>2862</v>
      </c>
      <c r="F277" s="9" t="s">
        <v>4662</v>
      </c>
    </row>
    <row r="278" spans="1:6" ht="75">
      <c r="A278">
        <v>22900583</v>
      </c>
      <c r="B278" s="9">
        <v>10</v>
      </c>
      <c r="C278" s="78" t="s">
        <v>2863</v>
      </c>
      <c r="D278" s="9" t="s">
        <v>4644</v>
      </c>
      <c r="E278" s="11" t="s">
        <v>2864</v>
      </c>
      <c r="F278" s="9" t="s">
        <v>4647</v>
      </c>
    </row>
    <row r="279" spans="1:6" ht="45">
      <c r="A279">
        <v>22900583</v>
      </c>
      <c r="B279" s="9">
        <v>11</v>
      </c>
      <c r="C279" s="78" t="s">
        <v>2865</v>
      </c>
      <c r="D279" s="9" t="s">
        <v>4619</v>
      </c>
    </row>
    <row r="280" spans="1:6" ht="75">
      <c r="A280">
        <v>22900583</v>
      </c>
      <c r="B280" s="9">
        <v>12</v>
      </c>
      <c r="C280" s="78" t="s">
        <v>2866</v>
      </c>
      <c r="D280" s="9" t="s">
        <v>4620</v>
      </c>
    </row>
    <row r="281" spans="1:6" ht="90">
      <c r="A281">
        <v>23497760</v>
      </c>
      <c r="B281" s="9">
        <v>1</v>
      </c>
      <c r="C281" s="78" t="s">
        <v>2867</v>
      </c>
      <c r="D281" s="9" t="s">
        <v>4357</v>
      </c>
    </row>
    <row r="282" spans="1:6" ht="60">
      <c r="A282">
        <v>23497760</v>
      </c>
      <c r="B282" s="9">
        <v>2</v>
      </c>
      <c r="C282" s="78" t="s">
        <v>2868</v>
      </c>
      <c r="D282" s="9" t="s">
        <v>4599</v>
      </c>
    </row>
    <row r="283" spans="1:6" ht="75">
      <c r="A283">
        <v>23497760</v>
      </c>
      <c r="B283" s="9">
        <v>3</v>
      </c>
      <c r="C283" s="78" t="s">
        <v>2869</v>
      </c>
      <c r="D283" s="9" t="s">
        <v>4340</v>
      </c>
    </row>
    <row r="284" spans="1:6" ht="30">
      <c r="A284">
        <v>23497760</v>
      </c>
      <c r="B284" s="9">
        <v>4</v>
      </c>
      <c r="C284" s="78" t="s">
        <v>2870</v>
      </c>
      <c r="D284" s="9" t="s">
        <v>4345</v>
      </c>
    </row>
    <row r="285" spans="1:6" ht="75">
      <c r="A285" s="143">
        <v>23497760</v>
      </c>
      <c r="B285" s="9">
        <v>5</v>
      </c>
      <c r="C285" s="78" t="s">
        <v>2871</v>
      </c>
      <c r="D285" s="9">
        <v>11</v>
      </c>
    </row>
    <row r="286" spans="1:6" ht="120">
      <c r="A286" s="143">
        <v>23497760</v>
      </c>
      <c r="B286" s="9">
        <v>6</v>
      </c>
      <c r="C286" s="78" t="s">
        <v>2872</v>
      </c>
      <c r="D286" s="9">
        <v>11</v>
      </c>
    </row>
    <row r="287" spans="1:6" ht="75">
      <c r="A287" s="143">
        <v>23497760</v>
      </c>
      <c r="B287" s="9">
        <v>7</v>
      </c>
      <c r="C287" s="78" t="s">
        <v>2873</v>
      </c>
      <c r="D287" s="9" t="s">
        <v>4032</v>
      </c>
    </row>
    <row r="288" spans="1:6" ht="165">
      <c r="A288">
        <v>23497760</v>
      </c>
      <c r="B288" s="9">
        <v>8</v>
      </c>
      <c r="C288" s="78" t="s">
        <v>4886</v>
      </c>
      <c r="D288" s="9" t="s">
        <v>4076</v>
      </c>
    </row>
    <row r="289" spans="1:6" ht="135">
      <c r="A289">
        <v>23497760</v>
      </c>
      <c r="B289" s="9">
        <v>9</v>
      </c>
      <c r="C289" s="78" t="s">
        <v>2874</v>
      </c>
      <c r="D289" s="9" t="s">
        <v>4076</v>
      </c>
    </row>
    <row r="290" spans="1:6" ht="90">
      <c r="A290">
        <v>23497760</v>
      </c>
      <c r="B290" s="9">
        <v>10</v>
      </c>
      <c r="C290" s="78" t="s">
        <v>2875</v>
      </c>
      <c r="D290" s="9" t="s">
        <v>4076</v>
      </c>
      <c r="E290" s="11" t="s">
        <v>2876</v>
      </c>
      <c r="F290" s="9" t="s">
        <v>4307</v>
      </c>
    </row>
    <row r="291" spans="1:6">
      <c r="A291">
        <v>23497760</v>
      </c>
      <c r="B291" s="9">
        <v>11</v>
      </c>
      <c r="C291" s="78" t="s">
        <v>2877</v>
      </c>
      <c r="D291" s="9" t="s">
        <v>4621</v>
      </c>
    </row>
    <row r="292" spans="1:6" ht="45">
      <c r="A292">
        <v>23497760</v>
      </c>
      <c r="B292" s="9">
        <v>12</v>
      </c>
      <c r="C292" s="78" t="s">
        <v>2878</v>
      </c>
      <c r="D292" s="9" t="s">
        <v>4622</v>
      </c>
    </row>
    <row r="293" spans="1:6" ht="90">
      <c r="A293">
        <v>23497760</v>
      </c>
      <c r="B293" s="9">
        <v>13</v>
      </c>
      <c r="C293" s="78" t="s">
        <v>2879</v>
      </c>
      <c r="D293" s="9" t="s">
        <v>4623</v>
      </c>
    </row>
    <row r="294" spans="1:6" ht="60">
      <c r="A294">
        <v>23497760</v>
      </c>
      <c r="B294" s="9">
        <v>14</v>
      </c>
      <c r="C294" s="78" t="s">
        <v>2880</v>
      </c>
      <c r="D294" s="9" t="s">
        <v>4055</v>
      </c>
    </row>
    <row r="295" spans="1:6" ht="45">
      <c r="A295">
        <v>23817375</v>
      </c>
      <c r="B295" s="9">
        <v>1</v>
      </c>
      <c r="C295" s="78" t="s">
        <v>2881</v>
      </c>
      <c r="D295" s="9" t="s">
        <v>4378</v>
      </c>
    </row>
    <row r="296" spans="1:6" ht="75">
      <c r="A296">
        <v>23817375</v>
      </c>
      <c r="B296" s="9">
        <v>2</v>
      </c>
      <c r="C296" s="78" t="s">
        <v>2882</v>
      </c>
      <c r="D296" s="9" t="s">
        <v>4328</v>
      </c>
    </row>
    <row r="297" spans="1:6" ht="75">
      <c r="A297">
        <v>23817375</v>
      </c>
      <c r="B297" s="9">
        <v>3</v>
      </c>
      <c r="C297" s="78" t="s">
        <v>2883</v>
      </c>
      <c r="D297" s="9" t="s">
        <v>4340</v>
      </c>
    </row>
    <row r="298" spans="1:6" ht="105">
      <c r="A298">
        <v>23817375</v>
      </c>
      <c r="B298" s="9">
        <v>4</v>
      </c>
      <c r="C298" s="78" t="s">
        <v>2884</v>
      </c>
      <c r="D298" s="9" t="s">
        <v>4032</v>
      </c>
    </row>
    <row r="299" spans="1:6" ht="45">
      <c r="A299">
        <v>23817375</v>
      </c>
      <c r="B299" s="9">
        <v>5</v>
      </c>
      <c r="C299" s="78" t="s">
        <v>2885</v>
      </c>
      <c r="D299" s="9" t="s">
        <v>4335</v>
      </c>
    </row>
    <row r="300" spans="1:6" ht="90">
      <c r="A300">
        <v>23817375</v>
      </c>
      <c r="B300" s="9">
        <v>6</v>
      </c>
      <c r="C300" s="78" t="s">
        <v>2886</v>
      </c>
      <c r="D300" s="9" t="s">
        <v>4335</v>
      </c>
    </row>
    <row r="301" spans="1:6" ht="60">
      <c r="A301">
        <v>23817375</v>
      </c>
      <c r="B301" s="9">
        <v>7</v>
      </c>
      <c r="C301" s="78" t="s">
        <v>2887</v>
      </c>
      <c r="D301" s="9" t="s">
        <v>4378</v>
      </c>
    </row>
    <row r="302" spans="1:6" ht="105">
      <c r="A302">
        <v>23817375</v>
      </c>
      <c r="B302" s="9">
        <v>8</v>
      </c>
      <c r="C302" s="78" t="s">
        <v>2888</v>
      </c>
      <c r="D302" s="9" t="s">
        <v>4052</v>
      </c>
    </row>
    <row r="303" spans="1:6" ht="30">
      <c r="A303">
        <v>23817375</v>
      </c>
      <c r="B303" s="9">
        <v>9</v>
      </c>
      <c r="C303" s="78" t="s">
        <v>2889</v>
      </c>
      <c r="D303" s="9" t="s">
        <v>4378</v>
      </c>
    </row>
    <row r="304" spans="1:6" ht="30">
      <c r="A304">
        <v>23817375</v>
      </c>
      <c r="B304" s="9">
        <v>10</v>
      </c>
      <c r="C304" s="78" t="s">
        <v>2890</v>
      </c>
      <c r="D304" s="9" t="s">
        <v>4585</v>
      </c>
    </row>
    <row r="305" spans="1:4" ht="60">
      <c r="A305">
        <v>23817375</v>
      </c>
      <c r="B305" s="9">
        <v>11</v>
      </c>
      <c r="C305" s="78" t="s">
        <v>2891</v>
      </c>
      <c r="D305" s="9" t="s">
        <v>4097</v>
      </c>
    </row>
    <row r="306" spans="1:4" ht="45">
      <c r="A306">
        <v>23817375</v>
      </c>
      <c r="B306" s="9">
        <v>12</v>
      </c>
      <c r="C306" s="78" t="s">
        <v>2892</v>
      </c>
      <c r="D306" s="9" t="s">
        <v>4357</v>
      </c>
    </row>
    <row r="307" spans="1:4" ht="45">
      <c r="A307">
        <v>23817375</v>
      </c>
      <c r="B307" s="9">
        <v>13</v>
      </c>
      <c r="C307" s="78" t="s">
        <v>2893</v>
      </c>
      <c r="D307" s="9" t="s">
        <v>4168</v>
      </c>
    </row>
    <row r="308" spans="1:4" ht="90">
      <c r="A308">
        <v>23946152</v>
      </c>
      <c r="B308" s="9">
        <v>1</v>
      </c>
      <c r="C308" s="78" t="s">
        <v>2894</v>
      </c>
      <c r="D308" s="9" t="s">
        <v>4167</v>
      </c>
    </row>
    <row r="309" spans="1:4" ht="75">
      <c r="A309">
        <v>23946152</v>
      </c>
      <c r="B309" s="9">
        <v>2</v>
      </c>
      <c r="C309" s="78" t="s">
        <v>2895</v>
      </c>
      <c r="D309" s="9" t="s">
        <v>4340</v>
      </c>
    </row>
    <row r="310" spans="1:4" ht="30">
      <c r="A310">
        <v>23946152</v>
      </c>
      <c r="B310" s="9">
        <v>3</v>
      </c>
      <c r="C310" s="78" t="s">
        <v>2896</v>
      </c>
      <c r="D310" s="9" t="s">
        <v>4335</v>
      </c>
    </row>
    <row r="311" spans="1:4">
      <c r="A311">
        <v>23946152</v>
      </c>
      <c r="B311" s="9">
        <v>4</v>
      </c>
      <c r="C311" s="78" t="s">
        <v>2897</v>
      </c>
      <c r="D311" s="9" t="s">
        <v>4168</v>
      </c>
    </row>
    <row r="312" spans="1:4" ht="30">
      <c r="A312">
        <v>23946152</v>
      </c>
      <c r="B312" s="9">
        <v>5</v>
      </c>
      <c r="C312" s="78" t="s">
        <v>2898</v>
      </c>
      <c r="D312" s="9" t="s">
        <v>4598</v>
      </c>
    </row>
    <row r="313" spans="1:4" ht="45">
      <c r="A313">
        <v>23946152</v>
      </c>
      <c r="B313" s="9">
        <v>6</v>
      </c>
      <c r="C313" s="78" t="s">
        <v>2899</v>
      </c>
      <c r="D313" s="9" t="s">
        <v>4598</v>
      </c>
    </row>
    <row r="314" spans="1:4" ht="45">
      <c r="A314">
        <v>23946152</v>
      </c>
      <c r="B314" s="9">
        <v>7</v>
      </c>
      <c r="C314" s="78" t="s">
        <v>2900</v>
      </c>
      <c r="D314" s="9" t="s">
        <v>4031</v>
      </c>
    </row>
    <row r="315" spans="1:4" ht="75">
      <c r="A315" s="143">
        <v>23946152</v>
      </c>
      <c r="B315" s="9">
        <v>8</v>
      </c>
      <c r="C315" s="78" t="s">
        <v>2901</v>
      </c>
      <c r="D315" s="9">
        <v>11</v>
      </c>
    </row>
    <row r="316" spans="1:4" ht="45">
      <c r="A316" s="143">
        <v>23946152</v>
      </c>
      <c r="B316" s="9">
        <v>9</v>
      </c>
      <c r="C316" s="78" t="s">
        <v>2902</v>
      </c>
      <c r="D316" s="9" t="s">
        <v>4582</v>
      </c>
    </row>
    <row r="317" spans="1:4" ht="90">
      <c r="A317">
        <v>23946152</v>
      </c>
      <c r="B317" s="9">
        <v>10</v>
      </c>
      <c r="C317" s="78" t="s">
        <v>2903</v>
      </c>
      <c r="D317" s="9" t="s">
        <v>4602</v>
      </c>
    </row>
    <row r="318" spans="1:4" ht="45">
      <c r="A318">
        <v>23946152</v>
      </c>
      <c r="B318" s="9">
        <v>11</v>
      </c>
      <c r="C318" s="78" t="s">
        <v>2904</v>
      </c>
      <c r="D318" s="9" t="s">
        <v>4598</v>
      </c>
    </row>
    <row r="319" spans="1:4" ht="120">
      <c r="A319">
        <v>23946152</v>
      </c>
      <c r="B319" s="9">
        <v>12</v>
      </c>
      <c r="C319" s="78" t="s">
        <v>2905</v>
      </c>
      <c r="D319" s="9" t="s">
        <v>4042</v>
      </c>
    </row>
    <row r="320" spans="1:4" ht="45">
      <c r="A320">
        <v>23946152</v>
      </c>
      <c r="B320" s="9">
        <v>13</v>
      </c>
      <c r="C320" s="78" t="s">
        <v>2906</v>
      </c>
      <c r="D320" s="9" t="s">
        <v>4190</v>
      </c>
    </row>
    <row r="321" spans="1:6" ht="30">
      <c r="A321">
        <v>23946152</v>
      </c>
      <c r="B321" s="9">
        <v>14</v>
      </c>
      <c r="C321" s="78" t="s">
        <v>2907</v>
      </c>
      <c r="D321" s="9" t="s">
        <v>4624</v>
      </c>
    </row>
    <row r="322" spans="1:6" ht="30">
      <c r="A322">
        <v>23946152</v>
      </c>
      <c r="B322" s="9">
        <v>15</v>
      </c>
      <c r="C322" s="78" t="s">
        <v>2908</v>
      </c>
      <c r="D322" s="9" t="s">
        <v>4585</v>
      </c>
    </row>
    <row r="323" spans="1:6" ht="60">
      <c r="A323">
        <v>23946152</v>
      </c>
      <c r="B323" s="9">
        <v>16</v>
      </c>
      <c r="C323" s="78" t="s">
        <v>2909</v>
      </c>
      <c r="D323" s="9" t="s">
        <v>4097</v>
      </c>
    </row>
    <row r="324" spans="1:6" ht="45">
      <c r="A324">
        <v>23946152</v>
      </c>
      <c r="B324" s="9">
        <v>17</v>
      </c>
      <c r="C324" s="78" t="s">
        <v>2910</v>
      </c>
      <c r="D324" s="9" t="s">
        <v>4357</v>
      </c>
    </row>
    <row r="325" spans="1:6" ht="30">
      <c r="A325">
        <v>2487521</v>
      </c>
      <c r="B325" s="9">
        <v>1</v>
      </c>
      <c r="C325" s="78" t="s">
        <v>2911</v>
      </c>
      <c r="D325" s="9" t="s">
        <v>4378</v>
      </c>
    </row>
    <row r="326" spans="1:6" ht="60">
      <c r="A326">
        <v>2487521</v>
      </c>
      <c r="B326" s="9">
        <v>2</v>
      </c>
      <c r="C326" s="78" t="s">
        <v>2912</v>
      </c>
      <c r="D326" s="9" t="s">
        <v>4340</v>
      </c>
      <c r="E326" s="11" t="s">
        <v>2913</v>
      </c>
      <c r="F326" s="9" t="s">
        <v>4663</v>
      </c>
    </row>
    <row r="327" spans="1:6" ht="75">
      <c r="A327">
        <v>2487521</v>
      </c>
      <c r="B327" s="9">
        <v>3</v>
      </c>
      <c r="C327" s="78" t="s">
        <v>2914</v>
      </c>
      <c r="D327" s="9" t="s">
        <v>4598</v>
      </c>
    </row>
    <row r="328" spans="1:6" ht="90">
      <c r="A328">
        <v>2487521</v>
      </c>
      <c r="B328" s="9">
        <v>4</v>
      </c>
      <c r="C328" s="78" t="s">
        <v>2915</v>
      </c>
      <c r="D328" s="9" t="s">
        <v>4052</v>
      </c>
    </row>
    <row r="329" spans="1:6" ht="60">
      <c r="A329">
        <v>2487521</v>
      </c>
      <c r="B329" s="9">
        <v>5</v>
      </c>
      <c r="C329" s="78" t="s">
        <v>2916</v>
      </c>
      <c r="D329" s="9" t="s">
        <v>4329</v>
      </c>
    </row>
    <row r="330" spans="1:6" ht="60">
      <c r="A330">
        <v>2487521</v>
      </c>
      <c r="B330" s="9">
        <v>6</v>
      </c>
      <c r="C330" s="78" t="s">
        <v>2917</v>
      </c>
      <c r="D330" s="9" t="s">
        <v>4376</v>
      </c>
    </row>
    <row r="331" spans="1:6" ht="30">
      <c r="A331">
        <v>2487521</v>
      </c>
      <c r="B331" s="9">
        <v>7</v>
      </c>
      <c r="C331" s="78" t="s">
        <v>2918</v>
      </c>
      <c r="D331" s="9" t="s">
        <v>4179</v>
      </c>
    </row>
    <row r="332" spans="1:6" ht="60">
      <c r="A332">
        <v>2487521</v>
      </c>
      <c r="B332" s="9">
        <v>8</v>
      </c>
      <c r="C332" s="78" t="s">
        <v>2919</v>
      </c>
      <c r="D332" s="9" t="s">
        <v>4190</v>
      </c>
    </row>
    <row r="333" spans="1:6" ht="60">
      <c r="A333">
        <v>2487521</v>
      </c>
      <c r="B333" s="9">
        <v>9</v>
      </c>
      <c r="C333" s="78" t="s">
        <v>2920</v>
      </c>
      <c r="D333" s="9" t="s">
        <v>4263</v>
      </c>
    </row>
    <row r="334" spans="1:6" ht="45">
      <c r="A334">
        <v>2487521</v>
      </c>
      <c r="B334" s="9">
        <v>10</v>
      </c>
      <c r="C334" s="78" t="s">
        <v>2921</v>
      </c>
      <c r="D334" s="9" t="s">
        <v>4625</v>
      </c>
    </row>
    <row r="335" spans="1:6" ht="60">
      <c r="A335">
        <v>2487521</v>
      </c>
      <c r="B335" s="9">
        <v>11</v>
      </c>
      <c r="C335" s="78" t="s">
        <v>2922</v>
      </c>
      <c r="D335" s="9" t="s">
        <v>4626</v>
      </c>
    </row>
    <row r="336" spans="1:6" ht="45">
      <c r="A336">
        <v>2593082</v>
      </c>
      <c r="B336" s="9">
        <v>1</v>
      </c>
      <c r="C336" s="78" t="s">
        <v>2923</v>
      </c>
      <c r="D336" s="9" t="s">
        <v>4378</v>
      </c>
    </row>
    <row r="337" spans="1:6" ht="105">
      <c r="A337">
        <v>2593082</v>
      </c>
      <c r="B337" s="9">
        <v>2</v>
      </c>
      <c r="C337" s="78" t="s">
        <v>2924</v>
      </c>
      <c r="D337" s="9" t="s">
        <v>4627</v>
      </c>
    </row>
    <row r="338" spans="1:6" ht="90">
      <c r="A338">
        <v>2593082</v>
      </c>
      <c r="B338" s="9">
        <v>3</v>
      </c>
      <c r="C338" s="78" t="s">
        <v>2925</v>
      </c>
      <c r="D338" s="9" t="s">
        <v>4032</v>
      </c>
    </row>
    <row r="339" spans="1:6" ht="60">
      <c r="A339">
        <v>2593082</v>
      </c>
      <c r="B339" s="9">
        <v>4</v>
      </c>
      <c r="C339" s="78" t="s">
        <v>2926</v>
      </c>
      <c r="D339" s="9" t="s">
        <v>4097</v>
      </c>
    </row>
    <row r="340" spans="1:6" ht="45">
      <c r="A340">
        <v>2593082</v>
      </c>
      <c r="B340" s="9">
        <v>5</v>
      </c>
      <c r="C340" s="78" t="s">
        <v>2927</v>
      </c>
      <c r="D340" s="9" t="s">
        <v>4179</v>
      </c>
    </row>
    <row r="341" spans="1:6" ht="105">
      <c r="A341">
        <v>2593082</v>
      </c>
      <c r="B341" s="9">
        <v>6</v>
      </c>
      <c r="C341" s="78" t="s">
        <v>2928</v>
      </c>
      <c r="D341" s="9" t="s">
        <v>4357</v>
      </c>
      <c r="E341" s="11" t="s">
        <v>2929</v>
      </c>
      <c r="F341" s="9" t="s">
        <v>4664</v>
      </c>
    </row>
    <row r="342" spans="1:6" ht="60">
      <c r="A342">
        <v>2853897</v>
      </c>
      <c r="B342" s="9">
        <v>1</v>
      </c>
      <c r="C342" s="78" t="s">
        <v>2930</v>
      </c>
      <c r="D342" s="9" t="s">
        <v>4167</v>
      </c>
    </row>
    <row r="343" spans="1:6" ht="75">
      <c r="A343">
        <v>2853897</v>
      </c>
      <c r="B343" s="9">
        <v>2</v>
      </c>
      <c r="C343" s="78" t="s">
        <v>2931</v>
      </c>
      <c r="D343" s="9" t="s">
        <v>4033</v>
      </c>
    </row>
    <row r="344" spans="1:6" ht="45">
      <c r="A344">
        <v>2853897</v>
      </c>
      <c r="B344" s="9">
        <v>4</v>
      </c>
      <c r="C344" s="78" t="s">
        <v>2932</v>
      </c>
      <c r="D344" s="9" t="s">
        <v>4376</v>
      </c>
    </row>
    <row r="345" spans="1:6" ht="60">
      <c r="A345">
        <v>2853897</v>
      </c>
      <c r="B345" s="9">
        <v>6</v>
      </c>
      <c r="C345" s="78" t="s">
        <v>2933</v>
      </c>
      <c r="D345" s="9" t="s">
        <v>4605</v>
      </c>
    </row>
    <row r="346" spans="1:6" ht="45">
      <c r="A346">
        <v>2853897</v>
      </c>
      <c r="B346" s="9">
        <v>7</v>
      </c>
      <c r="C346" s="78" t="s">
        <v>2934</v>
      </c>
      <c r="D346" s="9" t="s">
        <v>4376</v>
      </c>
    </row>
    <row r="347" spans="1:6" ht="60">
      <c r="A347">
        <v>2853897</v>
      </c>
      <c r="B347" s="9">
        <v>8</v>
      </c>
      <c r="C347" s="78" t="s">
        <v>2935</v>
      </c>
      <c r="D347" s="9" t="s">
        <v>4038</v>
      </c>
    </row>
    <row r="348" spans="1:6" ht="75">
      <c r="A348">
        <v>2853897</v>
      </c>
      <c r="B348" s="9">
        <v>10</v>
      </c>
      <c r="C348" s="78" t="s">
        <v>2936</v>
      </c>
      <c r="D348" s="9" t="s">
        <v>4097</v>
      </c>
      <c r="E348" s="11" t="s">
        <v>2937</v>
      </c>
      <c r="F348" s="9" t="s">
        <v>4665</v>
      </c>
    </row>
    <row r="349" spans="1:6" ht="75">
      <c r="A349">
        <v>2853897</v>
      </c>
      <c r="B349" s="9">
        <v>13</v>
      </c>
      <c r="C349" s="78" t="s">
        <v>2938</v>
      </c>
      <c r="D349" s="9" t="s">
        <v>4628</v>
      </c>
      <c r="E349" s="11" t="s">
        <v>2939</v>
      </c>
      <c r="F349" s="9" t="s">
        <v>4124</v>
      </c>
    </row>
    <row r="350" spans="1:6" ht="45">
      <c r="A350">
        <v>4085354</v>
      </c>
      <c r="B350" s="9">
        <v>1</v>
      </c>
      <c r="C350" s="78" t="s">
        <v>2940</v>
      </c>
      <c r="D350" s="9" t="s">
        <v>4097</v>
      </c>
    </row>
    <row r="351" spans="1:6" ht="75">
      <c r="A351">
        <v>4085354</v>
      </c>
      <c r="B351" s="9">
        <v>2</v>
      </c>
      <c r="C351" s="78" t="s">
        <v>2941</v>
      </c>
      <c r="D351" s="9" t="s">
        <v>4263</v>
      </c>
    </row>
    <row r="352" spans="1:6" ht="75">
      <c r="A352">
        <v>4085354</v>
      </c>
      <c r="B352" s="9">
        <v>3</v>
      </c>
      <c r="C352" s="78" t="s">
        <v>2942</v>
      </c>
      <c r="D352" s="9" t="s">
        <v>4629</v>
      </c>
    </row>
    <row r="353" spans="1:6" ht="90">
      <c r="A353">
        <v>4085354</v>
      </c>
      <c r="B353" s="9">
        <v>4</v>
      </c>
      <c r="C353" s="78" t="s">
        <v>2943</v>
      </c>
      <c r="D353" s="9" t="s">
        <v>4378</v>
      </c>
      <c r="E353" s="11" t="s">
        <v>2944</v>
      </c>
      <c r="F353" s="9" t="s">
        <v>4666</v>
      </c>
    </row>
    <row r="354" spans="1:6" ht="60">
      <c r="A354">
        <v>4085354</v>
      </c>
      <c r="B354" s="9">
        <v>5</v>
      </c>
      <c r="C354" s="78" t="s">
        <v>2945</v>
      </c>
      <c r="D354" s="9" t="s">
        <v>4031</v>
      </c>
    </row>
    <row r="355" spans="1:6" ht="75">
      <c r="A355">
        <v>4085354</v>
      </c>
      <c r="B355" s="9">
        <v>6</v>
      </c>
      <c r="C355" s="78" t="s">
        <v>2946</v>
      </c>
      <c r="D355" s="9" t="s">
        <v>4032</v>
      </c>
    </row>
    <row r="356" spans="1:6" ht="135">
      <c r="A356">
        <v>4085354</v>
      </c>
      <c r="B356" s="9">
        <v>7</v>
      </c>
      <c r="C356" s="78" t="s">
        <v>2947</v>
      </c>
      <c r="D356" s="9" t="s">
        <v>4076</v>
      </c>
    </row>
    <row r="357" spans="1:6" ht="90">
      <c r="A357">
        <v>4085354</v>
      </c>
      <c r="B357" s="9">
        <v>8</v>
      </c>
      <c r="C357" s="78" t="s">
        <v>2948</v>
      </c>
      <c r="D357" s="9" t="s">
        <v>4097</v>
      </c>
      <c r="E357" s="11" t="s">
        <v>2949</v>
      </c>
      <c r="F357" s="9" t="s">
        <v>4667</v>
      </c>
    </row>
    <row r="358" spans="1:6" ht="60">
      <c r="A358">
        <v>4085354</v>
      </c>
      <c r="B358" s="9">
        <v>9</v>
      </c>
      <c r="C358" s="78" t="s">
        <v>2950</v>
      </c>
      <c r="D358" s="9" t="s">
        <v>4630</v>
      </c>
      <c r="E358" s="11" t="s">
        <v>2951</v>
      </c>
      <c r="F358" s="9" t="s">
        <v>4668</v>
      </c>
    </row>
    <row r="359" spans="1:6" ht="30">
      <c r="A359">
        <v>7185539</v>
      </c>
      <c r="B359" s="9">
        <v>1</v>
      </c>
      <c r="C359" s="78" t="s">
        <v>2952</v>
      </c>
      <c r="D359" s="9" t="s">
        <v>4378</v>
      </c>
    </row>
    <row r="360" spans="1:6" ht="45">
      <c r="A360">
        <v>7185539</v>
      </c>
      <c r="B360" s="9">
        <v>2</v>
      </c>
      <c r="C360" s="78" t="s">
        <v>2953</v>
      </c>
      <c r="D360" s="9" t="s">
        <v>4340</v>
      </c>
    </row>
    <row r="361" spans="1:6" ht="45">
      <c r="A361">
        <v>7185539</v>
      </c>
      <c r="B361" s="9">
        <v>3</v>
      </c>
      <c r="C361" s="78" t="s">
        <v>2954</v>
      </c>
      <c r="D361" s="9" t="s">
        <v>4335</v>
      </c>
    </row>
    <row r="362" spans="1:6" ht="60">
      <c r="A362">
        <v>7185539</v>
      </c>
      <c r="B362" s="9">
        <v>4</v>
      </c>
      <c r="C362" s="78" t="s">
        <v>2955</v>
      </c>
      <c r="D362" s="9" t="s">
        <v>4431</v>
      </c>
    </row>
    <row r="363" spans="1:6" ht="45">
      <c r="A363">
        <v>7185539</v>
      </c>
      <c r="B363" s="9">
        <v>5</v>
      </c>
      <c r="C363" s="78" t="s">
        <v>2956</v>
      </c>
      <c r="D363" s="9" t="s">
        <v>4335</v>
      </c>
    </row>
    <row r="364" spans="1:6" ht="75">
      <c r="A364">
        <v>7185539</v>
      </c>
      <c r="B364" s="9">
        <v>6</v>
      </c>
      <c r="C364" s="78" t="s">
        <v>2957</v>
      </c>
      <c r="D364" s="9">
        <v>11</v>
      </c>
    </row>
    <row r="365" spans="1:6" ht="75">
      <c r="A365">
        <v>7185539</v>
      </c>
      <c r="B365" s="9">
        <v>7</v>
      </c>
      <c r="C365" s="78" t="s">
        <v>2958</v>
      </c>
      <c r="D365" s="9" t="s">
        <v>4032</v>
      </c>
    </row>
    <row r="366" spans="1:6" ht="75">
      <c r="A366">
        <v>7185539</v>
      </c>
      <c r="B366" s="9">
        <v>8</v>
      </c>
      <c r="C366" s="78" t="s">
        <v>2959</v>
      </c>
      <c r="D366" s="9" t="s">
        <v>4598</v>
      </c>
    </row>
    <row r="367" spans="1:6" ht="45">
      <c r="A367" s="143">
        <v>7185539</v>
      </c>
      <c r="B367" s="9">
        <v>9</v>
      </c>
      <c r="C367" s="78" t="s">
        <v>2960</v>
      </c>
      <c r="D367" s="9">
        <v>11</v>
      </c>
    </row>
    <row r="368" spans="1:6" ht="60">
      <c r="A368" s="143">
        <v>7185539</v>
      </c>
      <c r="B368" s="9">
        <v>10</v>
      </c>
      <c r="C368" s="78" t="s">
        <v>2961</v>
      </c>
      <c r="D368" s="9" t="s">
        <v>4582</v>
      </c>
    </row>
    <row r="369" spans="1:6" ht="60">
      <c r="A369">
        <v>7185539</v>
      </c>
      <c r="B369" s="9">
        <v>11</v>
      </c>
      <c r="C369" s="78" t="s">
        <v>2962</v>
      </c>
      <c r="D369" s="9" t="s">
        <v>4581</v>
      </c>
    </row>
    <row r="370" spans="1:6" ht="60">
      <c r="A370">
        <v>7185539</v>
      </c>
      <c r="B370" s="9">
        <v>12</v>
      </c>
      <c r="C370" s="78" t="s">
        <v>2963</v>
      </c>
      <c r="D370" s="9" t="s">
        <v>4052</v>
      </c>
      <c r="E370" s="11" t="s">
        <v>2964</v>
      </c>
      <c r="F370" s="9" t="s">
        <v>4110</v>
      </c>
    </row>
    <row r="371" spans="1:6">
      <c r="A371">
        <v>7185539</v>
      </c>
      <c r="B371" s="9">
        <v>13</v>
      </c>
      <c r="C371" s="78" t="s">
        <v>2965</v>
      </c>
      <c r="D371" s="9" t="s">
        <v>4631</v>
      </c>
    </row>
    <row r="372" spans="1:6" ht="45">
      <c r="A372">
        <v>7185539</v>
      </c>
      <c r="B372" s="9">
        <v>14</v>
      </c>
      <c r="C372" s="78" t="s">
        <v>2966</v>
      </c>
      <c r="D372" s="9" t="s">
        <v>4632</v>
      </c>
      <c r="E372" s="11" t="s">
        <v>2967</v>
      </c>
      <c r="F372" s="9" t="s">
        <v>4669</v>
      </c>
    </row>
    <row r="373" spans="1:6" ht="45">
      <c r="A373">
        <v>7185539</v>
      </c>
      <c r="B373" s="9">
        <v>15</v>
      </c>
      <c r="C373" s="78" t="s">
        <v>2968</v>
      </c>
      <c r="D373" s="9" t="s">
        <v>4581</v>
      </c>
    </row>
    <row r="374" spans="1:6" ht="60">
      <c r="A374">
        <v>7185539</v>
      </c>
      <c r="B374" s="9">
        <v>16</v>
      </c>
      <c r="C374" s="78" t="s">
        <v>2969</v>
      </c>
      <c r="D374" s="9" t="s">
        <v>4617</v>
      </c>
    </row>
    <row r="375" spans="1:6" ht="60">
      <c r="A375">
        <v>7185539</v>
      </c>
      <c r="B375" s="9">
        <v>17</v>
      </c>
      <c r="C375" s="78" t="s">
        <v>2970</v>
      </c>
      <c r="D375" s="9" t="s">
        <v>4039</v>
      </c>
    </row>
    <row r="376" spans="1:6" ht="45">
      <c r="A376">
        <v>8453847</v>
      </c>
      <c r="B376" s="9">
        <v>1</v>
      </c>
      <c r="C376" s="78" t="s">
        <v>2971</v>
      </c>
      <c r="D376" s="9" t="s">
        <v>4581</v>
      </c>
    </row>
    <row r="377" spans="1:6" ht="90">
      <c r="A377">
        <v>8453847</v>
      </c>
      <c r="B377" s="9">
        <v>2</v>
      </c>
      <c r="C377" s="78" t="s">
        <v>2972</v>
      </c>
      <c r="D377" s="9" t="s">
        <v>4191</v>
      </c>
    </row>
    <row r="378" spans="1:6" ht="75">
      <c r="A378">
        <v>8453847</v>
      </c>
      <c r="B378" s="9">
        <v>3</v>
      </c>
      <c r="C378" s="78" t="s">
        <v>2973</v>
      </c>
      <c r="D378" s="9" t="s">
        <v>4335</v>
      </c>
    </row>
    <row r="379" spans="1:6" ht="45">
      <c r="A379" s="143">
        <v>8453847</v>
      </c>
      <c r="B379" s="9">
        <v>4</v>
      </c>
      <c r="C379" s="78" t="s">
        <v>2974</v>
      </c>
      <c r="D379" s="9">
        <v>11</v>
      </c>
    </row>
    <row r="380" spans="1:6" ht="60">
      <c r="A380" s="143">
        <v>8453847</v>
      </c>
      <c r="B380" s="9">
        <v>5</v>
      </c>
      <c r="C380" s="78" t="s">
        <v>2975</v>
      </c>
      <c r="D380" s="9" t="s">
        <v>4598</v>
      </c>
    </row>
    <row r="381" spans="1:6" ht="60">
      <c r="A381">
        <v>8453847</v>
      </c>
      <c r="B381" s="9">
        <v>6</v>
      </c>
      <c r="C381" s="78" t="s">
        <v>2976</v>
      </c>
      <c r="D381" s="9" t="s">
        <v>4431</v>
      </c>
    </row>
    <row r="382" spans="1:6" ht="45">
      <c r="A382">
        <v>8453847</v>
      </c>
      <c r="B382" s="9">
        <v>7</v>
      </c>
      <c r="C382" s="78" t="s">
        <v>2977</v>
      </c>
      <c r="D382" s="9" t="s">
        <v>4598</v>
      </c>
    </row>
    <row r="383" spans="1:6" ht="105">
      <c r="A383">
        <v>8453847</v>
      </c>
      <c r="B383" s="9">
        <v>8</v>
      </c>
      <c r="C383" s="78" t="s">
        <v>2978</v>
      </c>
      <c r="D383" s="9" t="s">
        <v>4068</v>
      </c>
    </row>
    <row r="384" spans="1:6" ht="150">
      <c r="A384">
        <v>8453847</v>
      </c>
      <c r="B384" s="9">
        <v>9</v>
      </c>
      <c r="C384" s="78" t="s">
        <v>2979</v>
      </c>
      <c r="D384" s="9" t="s">
        <v>4042</v>
      </c>
    </row>
    <row r="385" spans="1:6" ht="75">
      <c r="A385">
        <v>8453847</v>
      </c>
      <c r="B385" s="9">
        <v>10</v>
      </c>
      <c r="C385" s="78" t="s">
        <v>2980</v>
      </c>
      <c r="D385" s="9" t="s">
        <v>4271</v>
      </c>
    </row>
    <row r="386" spans="1:6" ht="45">
      <c r="A386">
        <v>8453847</v>
      </c>
      <c r="B386" s="9">
        <v>11</v>
      </c>
      <c r="C386" s="78" t="s">
        <v>2981</v>
      </c>
      <c r="D386" s="9" t="s">
        <v>4039</v>
      </c>
    </row>
    <row r="387" spans="1:6" ht="60">
      <c r="A387">
        <v>9723818</v>
      </c>
      <c r="B387" s="9">
        <v>1</v>
      </c>
      <c r="C387" s="78" t="s">
        <v>2982</v>
      </c>
      <c r="D387" s="9" t="s">
        <v>4167</v>
      </c>
    </row>
    <row r="388" spans="1:6" ht="75">
      <c r="A388">
        <v>9723818</v>
      </c>
      <c r="B388" s="9">
        <v>2</v>
      </c>
      <c r="C388" s="78" t="s">
        <v>2983</v>
      </c>
      <c r="D388" s="9" t="s">
        <v>4332</v>
      </c>
    </row>
    <row r="389" spans="1:6" ht="105">
      <c r="A389">
        <v>9723818</v>
      </c>
      <c r="B389" s="9">
        <v>3</v>
      </c>
      <c r="C389" s="78" t="s">
        <v>2984</v>
      </c>
      <c r="D389" s="9" t="s">
        <v>4032</v>
      </c>
    </row>
    <row r="390" spans="1:6" ht="45">
      <c r="A390">
        <v>9723818</v>
      </c>
      <c r="B390" s="9">
        <v>4</v>
      </c>
      <c r="C390" s="78" t="s">
        <v>2985</v>
      </c>
      <c r="D390" s="9" t="s">
        <v>4598</v>
      </c>
    </row>
    <row r="391" spans="1:6" ht="75">
      <c r="A391">
        <v>9723818</v>
      </c>
      <c r="B391" s="9">
        <v>5</v>
      </c>
      <c r="C391" s="78" t="s">
        <v>2986</v>
      </c>
      <c r="D391" s="9" t="s">
        <v>4431</v>
      </c>
    </row>
    <row r="392" spans="1:6" ht="105">
      <c r="A392">
        <v>9723818</v>
      </c>
      <c r="B392" s="9">
        <v>6</v>
      </c>
      <c r="C392" s="78" t="s">
        <v>2987</v>
      </c>
      <c r="D392" s="9" t="s">
        <v>4046</v>
      </c>
      <c r="E392" s="11" t="s">
        <v>2988</v>
      </c>
      <c r="F392" s="158" t="s">
        <v>4218</v>
      </c>
    </row>
    <row r="393" spans="1:6" ht="45">
      <c r="A393">
        <v>9723818</v>
      </c>
      <c r="B393" s="9">
        <v>7</v>
      </c>
      <c r="C393" s="78" t="s">
        <v>2989</v>
      </c>
      <c r="D393" s="9" t="s">
        <v>4046</v>
      </c>
    </row>
    <row r="394" spans="1:6" ht="30">
      <c r="A394">
        <v>9723818</v>
      </c>
      <c r="B394" s="9">
        <v>8</v>
      </c>
      <c r="C394" s="78" t="s">
        <v>2990</v>
      </c>
      <c r="D394" s="9" t="s">
        <v>4633</v>
      </c>
    </row>
    <row r="395" spans="1:6" ht="60">
      <c r="A395">
        <v>9723818</v>
      </c>
      <c r="B395" s="9">
        <v>9</v>
      </c>
      <c r="C395" s="78" t="s">
        <v>2991</v>
      </c>
      <c r="D395" s="9" t="s">
        <v>4036</v>
      </c>
    </row>
    <row r="396" spans="1:6" ht="90">
      <c r="A396">
        <v>9723818</v>
      </c>
      <c r="B396" s="9">
        <v>10</v>
      </c>
      <c r="C396" s="78" t="s">
        <v>2992</v>
      </c>
      <c r="D396" s="9" t="s">
        <v>4634</v>
      </c>
    </row>
    <row r="397" spans="1:6" ht="60">
      <c r="A397">
        <v>9723818</v>
      </c>
      <c r="B397" s="9">
        <v>11</v>
      </c>
      <c r="C397" s="78" t="s">
        <v>2993</v>
      </c>
      <c r="D397" s="9" t="s">
        <v>4091</v>
      </c>
    </row>
    <row r="398" spans="1:6" ht="75">
      <c r="A398">
        <v>9723818</v>
      </c>
      <c r="B398" s="9">
        <v>12</v>
      </c>
      <c r="C398" s="78" t="s">
        <v>2994</v>
      </c>
      <c r="D398" s="9" t="s">
        <v>4605</v>
      </c>
      <c r="E398" s="11" t="s">
        <v>2995</v>
      </c>
      <c r="F398" s="9" t="s">
        <v>4517</v>
      </c>
    </row>
    <row r="399" spans="1:6" ht="45">
      <c r="A399">
        <v>9935255</v>
      </c>
      <c r="B399" s="9">
        <v>1</v>
      </c>
      <c r="C399" s="78" t="s">
        <v>2996</v>
      </c>
      <c r="D399" s="9" t="s">
        <v>4167</v>
      </c>
    </row>
    <row r="400" spans="1:6" ht="45">
      <c r="A400">
        <v>9935255</v>
      </c>
      <c r="B400" s="9">
        <v>2</v>
      </c>
      <c r="C400" s="78" t="s">
        <v>2997</v>
      </c>
      <c r="D400" s="9" t="s">
        <v>4187</v>
      </c>
    </row>
    <row r="401" spans="1:6" ht="30">
      <c r="A401">
        <v>9935255</v>
      </c>
      <c r="B401" s="9">
        <v>3</v>
      </c>
      <c r="C401" s="78" t="s">
        <v>2998</v>
      </c>
      <c r="D401" s="9" t="s">
        <v>4635</v>
      </c>
      <c r="E401" s="11" t="s">
        <v>2999</v>
      </c>
      <c r="F401" s="9" t="s">
        <v>4670</v>
      </c>
    </row>
    <row r="402" spans="1:6" ht="90">
      <c r="A402">
        <v>9935255</v>
      </c>
      <c r="B402" s="9">
        <v>4</v>
      </c>
      <c r="C402" s="78" t="s">
        <v>3000</v>
      </c>
      <c r="D402" s="9" t="s">
        <v>4636</v>
      </c>
    </row>
    <row r="403" spans="1:6" ht="75">
      <c r="A403">
        <v>9935255</v>
      </c>
      <c r="B403" s="9">
        <v>5</v>
      </c>
      <c r="C403" s="78" t="s">
        <v>3001</v>
      </c>
      <c r="D403" s="9" t="s">
        <v>4637</v>
      </c>
    </row>
    <row r="404" spans="1:6" ht="60">
      <c r="A404">
        <v>9935255</v>
      </c>
      <c r="B404" s="9">
        <v>6</v>
      </c>
      <c r="C404" s="78" t="s">
        <v>3002</v>
      </c>
      <c r="D404" s="9" t="s">
        <v>4030</v>
      </c>
    </row>
    <row r="405" spans="1:6" ht="150">
      <c r="A405">
        <v>9935255</v>
      </c>
      <c r="B405" s="9">
        <v>7</v>
      </c>
      <c r="C405" s="78" t="s">
        <v>3003</v>
      </c>
      <c r="D405" s="9" t="s">
        <v>4645</v>
      </c>
    </row>
    <row r="406" spans="1:6" ht="165">
      <c r="A406">
        <v>9935255</v>
      </c>
      <c r="B406" s="9">
        <v>8</v>
      </c>
      <c r="C406" s="78" t="s">
        <v>4887</v>
      </c>
      <c r="D406" s="9" t="s">
        <v>4068</v>
      </c>
      <c r="E406" s="8" t="s">
        <v>3004</v>
      </c>
      <c r="F406" s="9" t="s">
        <v>4409</v>
      </c>
    </row>
    <row r="407" spans="1:6" ht="75">
      <c r="A407">
        <v>9935255</v>
      </c>
      <c r="B407" s="9">
        <v>9</v>
      </c>
      <c r="C407" s="78" t="s">
        <v>3005</v>
      </c>
      <c r="D407" s="9" t="s">
        <v>4038</v>
      </c>
      <c r="E407" s="11" t="s">
        <v>3006</v>
      </c>
      <c r="F407" s="9" t="s">
        <v>4110</v>
      </c>
    </row>
    <row r="408" spans="1:6" ht="30">
      <c r="A408">
        <v>9935255</v>
      </c>
      <c r="B408" s="9">
        <v>10</v>
      </c>
      <c r="C408" s="78" t="s">
        <v>3007</v>
      </c>
      <c r="D408" s="9" t="s">
        <v>4337</v>
      </c>
    </row>
    <row r="409" spans="1:6" ht="90">
      <c r="A409">
        <v>9935255</v>
      </c>
      <c r="B409" s="9">
        <v>11</v>
      </c>
      <c r="C409" s="78" t="s">
        <v>3008</v>
      </c>
      <c r="D409" s="9" t="s">
        <v>4097</v>
      </c>
    </row>
    <row r="410" spans="1:6" ht="75">
      <c r="A410">
        <v>9935255</v>
      </c>
      <c r="B410" s="9">
        <v>12</v>
      </c>
      <c r="C410" s="78" t="s">
        <v>3009</v>
      </c>
      <c r="D410" s="9" t="s">
        <v>4638</v>
      </c>
      <c r="E410" s="11" t="s">
        <v>3010</v>
      </c>
      <c r="F410" s="9" t="s">
        <v>4671</v>
      </c>
    </row>
    <row r="411" spans="1:6" ht="60">
      <c r="A411">
        <v>9935255</v>
      </c>
      <c r="B411" s="9">
        <v>13</v>
      </c>
      <c r="C411" s="78" t="s">
        <v>3011</v>
      </c>
      <c r="D411" s="9" t="s">
        <v>4197</v>
      </c>
    </row>
    <row r="412" spans="1:6" ht="90">
      <c r="A412">
        <v>9935255</v>
      </c>
      <c r="B412" s="9">
        <v>14</v>
      </c>
      <c r="C412" s="78" t="s">
        <v>3012</v>
      </c>
      <c r="D412" s="9" t="s">
        <v>4639</v>
      </c>
      <c r="E412" s="11" t="s">
        <v>3013</v>
      </c>
      <c r="F412" s="9" t="s">
        <v>4672</v>
      </c>
    </row>
    <row r="413" spans="1:6" ht="60">
      <c r="A413">
        <v>9935255</v>
      </c>
      <c r="B413" s="9">
        <v>15</v>
      </c>
      <c r="C413" s="78" t="s">
        <v>3014</v>
      </c>
      <c r="D413" s="9" t="s">
        <v>4097</v>
      </c>
    </row>
    <row r="414" spans="1:6" ht="120">
      <c r="A414">
        <v>9935255</v>
      </c>
      <c r="B414" s="9">
        <v>16</v>
      </c>
      <c r="C414" s="78" t="s">
        <v>3015</v>
      </c>
      <c r="D414" s="9" t="s">
        <v>4640</v>
      </c>
    </row>
    <row r="415" spans="1:6" ht="60">
      <c r="A415">
        <v>9935255</v>
      </c>
      <c r="B415" s="9">
        <v>17</v>
      </c>
      <c r="C415" s="78" t="s">
        <v>3016</v>
      </c>
      <c r="D415" s="9" t="s">
        <v>4039</v>
      </c>
    </row>
    <row r="416" spans="1:6" ht="60">
      <c r="A416">
        <v>9935255</v>
      </c>
      <c r="B416" s="9">
        <v>18</v>
      </c>
      <c r="C416" s="78" t="s">
        <v>3017</v>
      </c>
      <c r="D416" s="9" t="s">
        <v>4340</v>
      </c>
    </row>
    <row r="417" spans="3:9">
      <c r="C417" s="78"/>
    </row>
    <row r="418" spans="3:9">
      <c r="I418" s="85"/>
    </row>
  </sheetData>
  <autoFilter ref="B1:B418"/>
  <mergeCells count="1">
    <mergeCell ref="B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9"/>
  <sheetViews>
    <sheetView workbookViewId="0">
      <selection activeCell="H111" sqref="H111"/>
    </sheetView>
  </sheetViews>
  <sheetFormatPr defaultRowHeight="15"/>
  <cols>
    <col min="1" max="1" width="9.85546875" style="9" customWidth="1"/>
    <col min="2" max="2" width="4.42578125" style="9" customWidth="1"/>
    <col min="3" max="3" width="31.85546875" style="11" customWidth="1"/>
    <col min="4" max="4" width="23.42578125" style="9" customWidth="1"/>
    <col min="5" max="5" width="16.42578125" style="10" customWidth="1"/>
    <col min="6" max="6" width="16.42578125" style="9" customWidth="1"/>
    <col min="7" max="7" width="20.5703125" style="10" customWidth="1"/>
    <col min="8" max="8" width="16.85546875" style="9" customWidth="1"/>
    <col min="9" max="9" width="3.85546875" style="68" customWidth="1"/>
    <col min="10" max="10" width="9.140625" style="9"/>
    <col min="11" max="11" width="19.85546875" style="9" customWidth="1"/>
    <col min="12" max="16384" width="9.140625" style="9"/>
  </cols>
  <sheetData>
    <row r="1" spans="1:15">
      <c r="B1" s="154" t="s">
        <v>0</v>
      </c>
      <c r="C1" s="153"/>
      <c r="D1" s="154"/>
      <c r="E1" s="154"/>
      <c r="F1" s="154"/>
      <c r="G1" s="154"/>
      <c r="H1" s="154"/>
    </row>
    <row r="2" spans="1:15" s="8" customFormat="1" ht="45">
      <c r="A2" s="9">
        <v>10435879</v>
      </c>
      <c r="B2" s="9">
        <v>1</v>
      </c>
      <c r="C2" s="11" t="s">
        <v>1003</v>
      </c>
      <c r="D2" s="9" t="s">
        <v>4357</v>
      </c>
      <c r="E2" s="10"/>
      <c r="F2" s="9"/>
      <c r="G2" s="10"/>
      <c r="I2" s="68"/>
    </row>
    <row r="3" spans="1:15" s="8" customFormat="1" ht="45">
      <c r="A3" s="9">
        <v>10435879</v>
      </c>
      <c r="B3" s="9">
        <v>2</v>
      </c>
      <c r="C3" s="11" t="s">
        <v>1004</v>
      </c>
      <c r="D3" s="9" t="s">
        <v>4065</v>
      </c>
      <c r="E3" s="10"/>
      <c r="F3" s="9"/>
      <c r="G3" s="10"/>
      <c r="I3" s="68"/>
    </row>
    <row r="4" spans="1:15" s="8" customFormat="1" ht="75">
      <c r="A4" s="9">
        <v>10435879</v>
      </c>
      <c r="B4" s="9">
        <v>3</v>
      </c>
      <c r="C4" s="11" t="s">
        <v>1005</v>
      </c>
      <c r="D4" s="9" t="s">
        <v>4465</v>
      </c>
      <c r="E4" s="10" t="s">
        <v>1006</v>
      </c>
      <c r="F4" s="9" t="s">
        <v>4305</v>
      </c>
      <c r="G4" s="10"/>
      <c r="I4" s="68"/>
    </row>
    <row r="5" spans="1:15" s="8" customFormat="1" ht="75">
      <c r="A5" s="9">
        <v>10435879</v>
      </c>
      <c r="B5" s="9">
        <v>4</v>
      </c>
      <c r="C5" s="11" t="s">
        <v>1007</v>
      </c>
      <c r="D5" s="9" t="s">
        <v>4195</v>
      </c>
      <c r="E5" s="10"/>
      <c r="F5" s="9"/>
      <c r="G5" s="10"/>
      <c r="I5" s="68"/>
      <c r="M5" s="66"/>
      <c r="N5" s="66"/>
      <c r="O5" s="66"/>
    </row>
    <row r="6" spans="1:15" s="8" customFormat="1" ht="75">
      <c r="A6" s="9">
        <v>10435879</v>
      </c>
      <c r="B6" s="9">
        <v>5</v>
      </c>
      <c r="C6" s="11" t="s">
        <v>1008</v>
      </c>
      <c r="D6" s="9" t="s">
        <v>4466</v>
      </c>
      <c r="E6" s="10"/>
      <c r="F6" s="9"/>
      <c r="G6" s="10"/>
      <c r="I6" s="68"/>
    </row>
    <row r="7" spans="1:15" s="8" customFormat="1" ht="75">
      <c r="A7" s="9">
        <v>10435879</v>
      </c>
      <c r="B7" s="9">
        <v>6</v>
      </c>
      <c r="C7" s="11" t="s">
        <v>1009</v>
      </c>
      <c r="D7" s="9" t="s">
        <v>4598</v>
      </c>
      <c r="E7" s="10"/>
      <c r="F7" s="9"/>
      <c r="G7" s="10"/>
      <c r="I7" s="68"/>
    </row>
    <row r="8" spans="1:15" s="8" customFormat="1" ht="105">
      <c r="A8" s="9">
        <v>10435879</v>
      </c>
      <c r="B8" s="9">
        <v>7</v>
      </c>
      <c r="C8" s="11" t="s">
        <v>1010</v>
      </c>
      <c r="D8" s="9" t="s">
        <v>4033</v>
      </c>
      <c r="E8" s="10"/>
      <c r="F8" s="9"/>
      <c r="G8" s="10"/>
      <c r="I8" s="68"/>
    </row>
    <row r="9" spans="1:15" s="8" customFormat="1" ht="60">
      <c r="A9" s="9">
        <v>10435879</v>
      </c>
      <c r="B9" s="9">
        <v>8</v>
      </c>
      <c r="C9" s="11" t="s">
        <v>1011</v>
      </c>
      <c r="D9" s="9" t="s">
        <v>4049</v>
      </c>
      <c r="E9" s="10"/>
      <c r="F9" s="9"/>
      <c r="G9" s="10"/>
      <c r="I9" s="68"/>
    </row>
    <row r="10" spans="1:15" s="8" customFormat="1" ht="75">
      <c r="A10" s="9">
        <v>10435879</v>
      </c>
      <c r="B10" s="9">
        <v>9</v>
      </c>
      <c r="C10" s="11" t="s">
        <v>1012</v>
      </c>
      <c r="D10" s="9" t="s">
        <v>4045</v>
      </c>
      <c r="E10" s="10" t="s">
        <v>1013</v>
      </c>
      <c r="F10" s="9" t="s">
        <v>4114</v>
      </c>
      <c r="G10" s="10"/>
      <c r="I10" s="68"/>
    </row>
    <row r="11" spans="1:15" s="8" customFormat="1" ht="60">
      <c r="A11" s="9">
        <v>10435879</v>
      </c>
      <c r="B11" s="9">
        <v>10</v>
      </c>
      <c r="C11" s="11" t="s">
        <v>1014</v>
      </c>
      <c r="D11" s="9" t="s">
        <v>4046</v>
      </c>
      <c r="E11" s="10"/>
      <c r="F11" s="9"/>
      <c r="G11" s="10"/>
      <c r="I11" s="68"/>
    </row>
    <row r="12" spans="1:15" s="8" customFormat="1" ht="60">
      <c r="A12" s="9">
        <v>10435879</v>
      </c>
      <c r="B12" s="9">
        <v>11</v>
      </c>
      <c r="C12" s="11" t="s">
        <v>1015</v>
      </c>
      <c r="D12" s="9" t="s">
        <v>4095</v>
      </c>
      <c r="E12" s="10" t="s">
        <v>1016</v>
      </c>
      <c r="F12" s="9" t="s">
        <v>4114</v>
      </c>
      <c r="G12" s="10"/>
      <c r="I12" s="68"/>
    </row>
    <row r="13" spans="1:15" s="8" customFormat="1" ht="45">
      <c r="A13" s="9">
        <v>10435879</v>
      </c>
      <c r="B13" s="9">
        <v>12</v>
      </c>
      <c r="C13" s="11" t="s">
        <v>1017</v>
      </c>
      <c r="D13" s="9" t="s">
        <v>4095</v>
      </c>
      <c r="E13" s="10"/>
      <c r="F13" s="9"/>
      <c r="G13" s="10"/>
      <c r="I13" s="68"/>
    </row>
    <row r="14" spans="1:15" s="8" customFormat="1" ht="45">
      <c r="A14" s="9">
        <v>10435879</v>
      </c>
      <c r="B14" s="9">
        <v>13</v>
      </c>
      <c r="C14" s="11" t="s">
        <v>1018</v>
      </c>
      <c r="D14" s="9" t="s">
        <v>4179</v>
      </c>
      <c r="E14" s="10"/>
      <c r="F14" s="9"/>
      <c r="G14" s="10"/>
      <c r="I14" s="68"/>
    </row>
    <row r="15" spans="1:15" s="8" customFormat="1" ht="75">
      <c r="A15" s="9">
        <v>10435879</v>
      </c>
      <c r="B15" s="9">
        <v>14</v>
      </c>
      <c r="C15" s="11" t="s">
        <v>1019</v>
      </c>
      <c r="D15" s="9" t="s">
        <v>4826</v>
      </c>
      <c r="E15" s="10"/>
      <c r="F15" s="9"/>
      <c r="G15" s="10"/>
      <c r="I15" s="68"/>
    </row>
    <row r="16" spans="1:15" s="8" customFormat="1" ht="45">
      <c r="A16" s="9">
        <v>10435879</v>
      </c>
      <c r="B16" s="9">
        <v>15</v>
      </c>
      <c r="C16" s="11" t="s">
        <v>1020</v>
      </c>
      <c r="D16" s="9" t="s">
        <v>4201</v>
      </c>
      <c r="E16" s="10"/>
      <c r="F16" s="9"/>
      <c r="G16" s="10"/>
      <c r="I16" s="68"/>
    </row>
    <row r="17" spans="1:9" s="8" customFormat="1" ht="60">
      <c r="A17" s="9">
        <v>10435879</v>
      </c>
      <c r="B17" s="9">
        <v>16</v>
      </c>
      <c r="C17" s="11" t="s">
        <v>1021</v>
      </c>
      <c r="D17" s="9" t="s">
        <v>4206</v>
      </c>
      <c r="E17" s="10"/>
      <c r="F17" s="9"/>
      <c r="G17" s="10"/>
      <c r="I17" s="68"/>
    </row>
    <row r="18" spans="1:9" ht="30">
      <c r="A18" s="9">
        <v>10435879</v>
      </c>
      <c r="B18" s="9">
        <v>17</v>
      </c>
      <c r="C18" s="11" t="s">
        <v>1022</v>
      </c>
      <c r="D18" s="9" t="s">
        <v>4190</v>
      </c>
    </row>
    <row r="19" spans="1:9" ht="60">
      <c r="A19" s="9">
        <v>10435879</v>
      </c>
      <c r="B19" s="9">
        <v>18</v>
      </c>
      <c r="C19" s="11" t="s">
        <v>1023</v>
      </c>
      <c r="D19" s="9" t="s">
        <v>4467</v>
      </c>
      <c r="E19" s="10" t="s">
        <v>1024</v>
      </c>
      <c r="F19" s="9" t="s">
        <v>4505</v>
      </c>
    </row>
    <row r="20" spans="1:9" ht="45">
      <c r="A20" s="9">
        <v>10435879</v>
      </c>
      <c r="B20" s="9">
        <v>19</v>
      </c>
      <c r="C20" s="11" t="s">
        <v>1025</v>
      </c>
      <c r="D20" s="9" t="s">
        <v>4468</v>
      </c>
      <c r="E20" s="10" t="s">
        <v>1026</v>
      </c>
      <c r="F20" s="9" t="s">
        <v>4506</v>
      </c>
    </row>
    <row r="21" spans="1:9" ht="105">
      <c r="A21" s="67">
        <v>10509851</v>
      </c>
      <c r="B21" s="9">
        <v>1</v>
      </c>
      <c r="C21" s="11" t="s">
        <v>1027</v>
      </c>
      <c r="D21" s="9" t="s">
        <v>4097</v>
      </c>
    </row>
    <row r="22" spans="1:9" ht="105">
      <c r="A22" s="67">
        <v>10509851</v>
      </c>
      <c r="B22" s="9">
        <v>2</v>
      </c>
      <c r="C22" s="11" t="s">
        <v>1028</v>
      </c>
      <c r="D22" s="9" t="s">
        <v>4340</v>
      </c>
      <c r="E22" s="9"/>
    </row>
    <row r="23" spans="1:9" ht="135">
      <c r="A23" s="67">
        <v>10509851</v>
      </c>
      <c r="B23" s="9">
        <v>3</v>
      </c>
      <c r="C23" s="11" t="s">
        <v>1029</v>
      </c>
      <c r="D23" s="9" t="s">
        <v>4033</v>
      </c>
      <c r="E23" s="9"/>
    </row>
    <row r="24" spans="1:9" ht="30">
      <c r="A24" s="67">
        <v>10509851</v>
      </c>
      <c r="B24" s="9">
        <v>4</v>
      </c>
      <c r="C24" s="11" t="s">
        <v>1030</v>
      </c>
      <c r="D24" s="9">
        <v>11</v>
      </c>
      <c r="E24" s="9"/>
    </row>
    <row r="25" spans="1:9" ht="90">
      <c r="A25" s="67">
        <v>10509851</v>
      </c>
      <c r="B25" s="9">
        <v>5</v>
      </c>
      <c r="C25" s="11" t="s">
        <v>1031</v>
      </c>
      <c r="D25" s="9" t="s">
        <v>4031</v>
      </c>
    </row>
    <row r="26" spans="1:9" ht="135">
      <c r="A26" s="67">
        <v>10509851</v>
      </c>
      <c r="B26" s="9">
        <v>6</v>
      </c>
      <c r="C26" s="11" t="s">
        <v>1032</v>
      </c>
      <c r="D26" s="9" t="s">
        <v>4032</v>
      </c>
    </row>
    <row r="27" spans="1:9" ht="75">
      <c r="A27" s="67">
        <v>10509851</v>
      </c>
      <c r="B27" s="9">
        <v>7</v>
      </c>
      <c r="C27" s="11" t="s">
        <v>1033</v>
      </c>
      <c r="D27" s="9" t="s">
        <v>4593</v>
      </c>
    </row>
    <row r="28" spans="1:9" ht="90">
      <c r="A28" s="67">
        <v>10509851</v>
      </c>
      <c r="B28" s="9">
        <v>8</v>
      </c>
      <c r="C28" s="11" t="s">
        <v>1034</v>
      </c>
      <c r="D28" s="9">
        <v>11</v>
      </c>
      <c r="E28" s="9"/>
    </row>
    <row r="29" spans="1:9" ht="135">
      <c r="A29" s="67">
        <v>10509851</v>
      </c>
      <c r="B29" s="9">
        <v>9</v>
      </c>
      <c r="C29" s="11" t="s">
        <v>1035</v>
      </c>
      <c r="D29" s="9" t="s">
        <v>4602</v>
      </c>
    </row>
    <row r="30" spans="1:9" ht="30">
      <c r="A30" s="67">
        <v>10509851</v>
      </c>
      <c r="B30" s="9">
        <v>10</v>
      </c>
      <c r="C30" s="11" t="s">
        <v>1036</v>
      </c>
      <c r="D30" s="9" t="s">
        <v>4030</v>
      </c>
      <c r="E30" s="9" t="s">
        <v>88</v>
      </c>
    </row>
    <row r="31" spans="1:9" ht="45">
      <c r="A31" s="67">
        <v>10509851</v>
      </c>
      <c r="B31" s="9">
        <v>11</v>
      </c>
      <c r="C31" s="11" t="s">
        <v>1037</v>
      </c>
      <c r="D31" s="9" t="s">
        <v>4611</v>
      </c>
      <c r="E31" s="10" t="s">
        <v>1038</v>
      </c>
      <c r="F31" s="9" t="s">
        <v>4230</v>
      </c>
      <c r="G31" s="10" t="s">
        <v>1039</v>
      </c>
      <c r="H31" s="9" t="s">
        <v>4846</v>
      </c>
    </row>
    <row r="32" spans="1:9" ht="75">
      <c r="A32" s="67">
        <v>10509851</v>
      </c>
      <c r="B32" s="9">
        <v>12</v>
      </c>
      <c r="C32" s="11" t="s">
        <v>1040</v>
      </c>
      <c r="D32" s="9" t="s">
        <v>4827</v>
      </c>
    </row>
    <row r="33" spans="1:9" ht="45">
      <c r="A33" s="67">
        <v>10509851</v>
      </c>
      <c r="B33" s="9">
        <v>13</v>
      </c>
      <c r="C33" s="11" t="s">
        <v>1041</v>
      </c>
      <c r="D33" s="9" t="s">
        <v>4614</v>
      </c>
      <c r="E33" s="10" t="s">
        <v>1042</v>
      </c>
      <c r="F33" s="9" t="s">
        <v>4841</v>
      </c>
    </row>
    <row r="34" spans="1:9" s="8" customFormat="1" ht="75">
      <c r="A34" s="67">
        <v>10509851</v>
      </c>
      <c r="B34" s="9">
        <v>14</v>
      </c>
      <c r="C34" s="11" t="s">
        <v>1043</v>
      </c>
      <c r="D34" s="9" t="s">
        <v>4348</v>
      </c>
      <c r="F34" s="9"/>
      <c r="G34" s="10"/>
      <c r="I34" s="68"/>
    </row>
    <row r="35" spans="1:9" s="8" customFormat="1" ht="30">
      <c r="A35" s="67">
        <v>10509851</v>
      </c>
      <c r="B35" s="9">
        <v>15</v>
      </c>
      <c r="C35" s="11" t="s">
        <v>1044</v>
      </c>
      <c r="D35" s="9" t="s">
        <v>4828</v>
      </c>
      <c r="E35" s="10" t="s">
        <v>1045</v>
      </c>
      <c r="F35" s="9" t="s">
        <v>4115</v>
      </c>
      <c r="G35" s="10"/>
      <c r="I35" s="68"/>
    </row>
    <row r="36" spans="1:9" s="8" customFormat="1" ht="75">
      <c r="A36" s="67">
        <v>10509851</v>
      </c>
      <c r="B36" s="9">
        <v>16</v>
      </c>
      <c r="C36" s="11" t="s">
        <v>1046</v>
      </c>
      <c r="D36" s="9" t="s">
        <v>4430</v>
      </c>
      <c r="F36" s="9"/>
      <c r="G36" s="10"/>
      <c r="I36" s="68"/>
    </row>
    <row r="37" spans="1:9" s="8" customFormat="1" ht="120">
      <c r="A37" s="67">
        <v>10509851</v>
      </c>
      <c r="B37" s="9">
        <v>17</v>
      </c>
      <c r="C37" s="11" t="s">
        <v>1047</v>
      </c>
      <c r="D37" s="9" t="s">
        <v>4097</v>
      </c>
      <c r="F37" s="9"/>
      <c r="G37" s="10"/>
      <c r="I37" s="68"/>
    </row>
    <row r="38" spans="1:9" s="8" customFormat="1" ht="75">
      <c r="A38" s="67">
        <v>10509851</v>
      </c>
      <c r="B38" s="9">
        <v>18</v>
      </c>
      <c r="C38" s="11" t="s">
        <v>1048</v>
      </c>
      <c r="D38" s="9" t="s">
        <v>4046</v>
      </c>
      <c r="E38" s="10" t="s">
        <v>1049</v>
      </c>
      <c r="F38" s="9" t="s">
        <v>4108</v>
      </c>
      <c r="G38" s="10"/>
      <c r="I38" s="68"/>
    </row>
    <row r="39" spans="1:9" s="8" customFormat="1">
      <c r="A39" s="67">
        <v>10509851</v>
      </c>
      <c r="B39" s="9">
        <v>19</v>
      </c>
      <c r="C39" s="11" t="s">
        <v>1050</v>
      </c>
      <c r="D39" s="9" t="s">
        <v>4469</v>
      </c>
      <c r="E39" s="10" t="s">
        <v>1051</v>
      </c>
      <c r="F39" s="9" t="s">
        <v>4111</v>
      </c>
      <c r="G39" s="10"/>
      <c r="I39" s="68"/>
    </row>
    <row r="40" spans="1:9" s="8" customFormat="1" ht="75">
      <c r="A40" s="67">
        <v>10509851</v>
      </c>
      <c r="B40" s="9">
        <v>20</v>
      </c>
      <c r="C40" s="11" t="s">
        <v>1052</v>
      </c>
      <c r="D40" s="9" t="s">
        <v>4097</v>
      </c>
      <c r="F40" s="9"/>
      <c r="G40" s="10"/>
      <c r="I40" s="68"/>
    </row>
    <row r="41" spans="1:9" s="8" customFormat="1" ht="30">
      <c r="A41" s="67">
        <v>10509851</v>
      </c>
      <c r="B41" s="9">
        <v>21</v>
      </c>
      <c r="C41" s="11" t="s">
        <v>1053</v>
      </c>
      <c r="D41" s="9" t="s">
        <v>4611</v>
      </c>
      <c r="F41" s="9"/>
      <c r="G41" s="10"/>
      <c r="I41" s="68"/>
    </row>
    <row r="42" spans="1:9" s="8" customFormat="1" ht="75">
      <c r="A42" s="67">
        <v>10817729</v>
      </c>
      <c r="B42" s="9">
        <v>1</v>
      </c>
      <c r="C42" s="11" t="s">
        <v>1054</v>
      </c>
      <c r="D42" s="9" t="s">
        <v>4092</v>
      </c>
      <c r="F42" s="9"/>
      <c r="G42" s="10"/>
      <c r="I42" s="68"/>
    </row>
    <row r="43" spans="1:9" s="8" customFormat="1" ht="75">
      <c r="A43" s="67">
        <v>10817729</v>
      </c>
      <c r="B43" s="9">
        <v>2</v>
      </c>
      <c r="C43" s="11" t="s">
        <v>1055</v>
      </c>
      <c r="D43" s="9" t="s">
        <v>4470</v>
      </c>
      <c r="E43" s="10" t="s">
        <v>1056</v>
      </c>
      <c r="F43" s="9" t="s">
        <v>4529</v>
      </c>
      <c r="G43" s="10"/>
      <c r="I43" s="68"/>
    </row>
    <row r="44" spans="1:9" s="8" customFormat="1" ht="90">
      <c r="A44" s="67">
        <v>10817729</v>
      </c>
      <c r="B44" s="9">
        <v>3</v>
      </c>
      <c r="C44" s="11" t="s">
        <v>1057</v>
      </c>
      <c r="D44" s="9" t="s">
        <v>4030</v>
      </c>
      <c r="E44" s="10"/>
      <c r="F44" s="9"/>
      <c r="G44" s="10"/>
      <c r="I44" s="68"/>
    </row>
    <row r="45" spans="1:9" s="8" customFormat="1" ht="90">
      <c r="A45" s="67">
        <v>10817729</v>
      </c>
      <c r="B45" s="9">
        <v>4</v>
      </c>
      <c r="C45" s="11" t="s">
        <v>1058</v>
      </c>
      <c r="D45" s="9">
        <v>11</v>
      </c>
      <c r="E45" s="10"/>
      <c r="F45" s="9"/>
      <c r="G45" s="10"/>
      <c r="I45" s="68"/>
    </row>
    <row r="46" spans="1:9" s="8" customFormat="1" ht="30">
      <c r="A46" s="67">
        <v>10817729</v>
      </c>
      <c r="B46" s="9">
        <v>5</v>
      </c>
      <c r="C46" s="11" t="s">
        <v>1059</v>
      </c>
      <c r="D46" s="9" t="s">
        <v>4030</v>
      </c>
      <c r="E46" s="10" t="s">
        <v>1060</v>
      </c>
      <c r="F46" s="9" t="s">
        <v>4507</v>
      </c>
      <c r="G46" s="10"/>
      <c r="I46" s="68"/>
    </row>
    <row r="47" spans="1:9" s="8" customFormat="1" ht="45">
      <c r="A47" s="67">
        <v>10817729</v>
      </c>
      <c r="B47" s="9">
        <v>6</v>
      </c>
      <c r="C47" s="11" t="s">
        <v>1061</v>
      </c>
      <c r="D47" s="9" t="s">
        <v>4534</v>
      </c>
      <c r="E47" s="10"/>
      <c r="F47" s="9"/>
      <c r="G47" s="10"/>
      <c r="I47" s="68"/>
    </row>
    <row r="48" spans="1:9" s="8" customFormat="1" ht="150">
      <c r="A48" s="67">
        <v>10817729</v>
      </c>
      <c r="B48" s="9">
        <v>7</v>
      </c>
      <c r="C48" s="11" t="s">
        <v>1062</v>
      </c>
      <c r="D48" s="9" t="s">
        <v>4045</v>
      </c>
      <c r="E48" s="10"/>
      <c r="F48" s="9"/>
      <c r="G48" s="10"/>
      <c r="I48" s="68"/>
    </row>
    <row r="49" spans="1:9" s="8" customFormat="1" ht="75">
      <c r="A49" s="67">
        <v>10817729</v>
      </c>
      <c r="B49" s="9">
        <v>8</v>
      </c>
      <c r="C49" s="11" t="s">
        <v>1063</v>
      </c>
      <c r="D49" s="9" t="s">
        <v>4092</v>
      </c>
      <c r="E49" s="10" t="s">
        <v>1064</v>
      </c>
      <c r="F49" s="9" t="s">
        <v>4127</v>
      </c>
      <c r="G49" s="10"/>
      <c r="I49" s="68"/>
    </row>
    <row r="50" spans="1:9" s="8" customFormat="1" ht="45">
      <c r="A50" s="67">
        <v>10817729</v>
      </c>
      <c r="B50" s="9">
        <v>9</v>
      </c>
      <c r="C50" s="11" t="s">
        <v>1065</v>
      </c>
      <c r="D50" s="9" t="s">
        <v>4196</v>
      </c>
      <c r="E50" s="10" t="s">
        <v>1066</v>
      </c>
      <c r="F50" s="9" t="s">
        <v>4669</v>
      </c>
      <c r="G50" s="10"/>
      <c r="I50" s="68"/>
    </row>
    <row r="51" spans="1:9" s="8" customFormat="1" ht="60">
      <c r="A51" s="9">
        <v>10971303</v>
      </c>
      <c r="B51" s="9">
        <v>1</v>
      </c>
      <c r="C51" s="11" t="s">
        <v>1067</v>
      </c>
      <c r="D51" s="9" t="s">
        <v>4167</v>
      </c>
      <c r="E51" s="10"/>
      <c r="F51" s="9"/>
      <c r="G51" s="10"/>
      <c r="I51" s="68"/>
    </row>
    <row r="52" spans="1:9" s="8" customFormat="1" ht="90">
      <c r="A52" s="9">
        <v>10971303</v>
      </c>
      <c r="B52" s="9">
        <v>2</v>
      </c>
      <c r="C52" s="11" t="s">
        <v>1068</v>
      </c>
      <c r="D52" s="9" t="s">
        <v>4191</v>
      </c>
      <c r="E52" s="10"/>
      <c r="F52" s="9"/>
      <c r="G52" s="10"/>
      <c r="I52" s="68"/>
    </row>
    <row r="53" spans="1:9" s="8" customFormat="1" ht="135">
      <c r="A53" s="9">
        <v>10971303</v>
      </c>
      <c r="B53" s="9">
        <v>3</v>
      </c>
      <c r="C53" s="11" t="s">
        <v>1069</v>
      </c>
      <c r="D53" s="9" t="s">
        <v>4032</v>
      </c>
      <c r="E53" s="10"/>
      <c r="F53" s="9"/>
      <c r="G53" s="10"/>
      <c r="I53" s="68"/>
    </row>
    <row r="54" spans="1:9" s="8" customFormat="1" ht="60">
      <c r="A54" s="9">
        <v>10971303</v>
      </c>
      <c r="B54" s="9">
        <v>4</v>
      </c>
      <c r="C54" s="11" t="s">
        <v>1070</v>
      </c>
      <c r="D54" s="9" t="s">
        <v>4034</v>
      </c>
      <c r="E54" s="10"/>
      <c r="F54" s="9"/>
      <c r="G54" s="10"/>
      <c r="I54" s="68"/>
    </row>
    <row r="55" spans="1:9" s="8" customFormat="1" ht="30">
      <c r="A55" s="9">
        <v>10971303</v>
      </c>
      <c r="B55" s="9">
        <v>5</v>
      </c>
      <c r="C55" s="11" t="s">
        <v>1071</v>
      </c>
      <c r="D55" s="9" t="s">
        <v>4255</v>
      </c>
      <c r="E55" s="10" t="s">
        <v>1072</v>
      </c>
      <c r="F55" s="9" t="s">
        <v>4842</v>
      </c>
      <c r="G55" s="10"/>
      <c r="I55" s="68"/>
    </row>
    <row r="56" spans="1:9" s="8" customFormat="1" ht="60">
      <c r="A56" s="9">
        <v>10971303</v>
      </c>
      <c r="B56" s="9">
        <v>6</v>
      </c>
      <c r="C56" s="11" t="s">
        <v>1073</v>
      </c>
      <c r="D56" s="9" t="s">
        <v>4585</v>
      </c>
      <c r="E56" s="10"/>
      <c r="F56" s="9"/>
      <c r="G56" s="10"/>
      <c r="I56" s="68"/>
    </row>
    <row r="57" spans="1:9" s="8" customFormat="1" ht="150">
      <c r="A57" s="9">
        <v>10971303</v>
      </c>
      <c r="B57" s="9">
        <v>7</v>
      </c>
      <c r="C57" s="11" t="s">
        <v>1074</v>
      </c>
      <c r="D57" s="9" t="s">
        <v>4052</v>
      </c>
      <c r="E57" s="10"/>
      <c r="F57" s="9"/>
      <c r="G57" s="10"/>
      <c r="I57" s="68"/>
    </row>
    <row r="58" spans="1:9" s="8" customFormat="1" ht="75">
      <c r="A58" s="9">
        <v>10971303</v>
      </c>
      <c r="B58" s="9">
        <v>8</v>
      </c>
      <c r="C58" s="11" t="s">
        <v>1075</v>
      </c>
      <c r="D58" s="9" t="s">
        <v>4042</v>
      </c>
      <c r="E58" s="10"/>
      <c r="F58" s="9"/>
      <c r="G58" s="10"/>
      <c r="I58" s="68"/>
    </row>
    <row r="59" spans="1:9" s="8" customFormat="1" ht="75">
      <c r="A59" s="9">
        <v>10971303</v>
      </c>
      <c r="B59" s="9">
        <v>9</v>
      </c>
      <c r="C59" s="11" t="s">
        <v>1076</v>
      </c>
      <c r="D59" s="9" t="s">
        <v>4052</v>
      </c>
      <c r="E59" s="10"/>
      <c r="F59" s="9"/>
      <c r="G59" s="10"/>
      <c r="I59" s="68"/>
    </row>
    <row r="60" spans="1:9" s="8" customFormat="1" ht="75">
      <c r="A60" s="9">
        <v>10971303</v>
      </c>
      <c r="B60" s="9">
        <v>10</v>
      </c>
      <c r="C60" s="11" t="s">
        <v>1077</v>
      </c>
      <c r="D60" s="9" t="s">
        <v>4056</v>
      </c>
      <c r="E60" s="10"/>
      <c r="F60" s="9"/>
      <c r="G60" s="10"/>
      <c r="I60" s="68"/>
    </row>
    <row r="61" spans="1:9" s="8" customFormat="1" ht="60">
      <c r="A61" s="9">
        <v>10971303</v>
      </c>
      <c r="B61" s="9">
        <v>11</v>
      </c>
      <c r="C61" s="11" t="s">
        <v>1078</v>
      </c>
      <c r="D61" s="9" t="s">
        <v>4263</v>
      </c>
      <c r="E61" s="10" t="s">
        <v>1079</v>
      </c>
      <c r="F61" s="9" t="s">
        <v>4508</v>
      </c>
      <c r="G61" s="10"/>
      <c r="I61" s="68"/>
    </row>
    <row r="62" spans="1:9" s="8" customFormat="1" ht="75">
      <c r="A62" s="9">
        <v>10971303</v>
      </c>
      <c r="B62" s="9">
        <v>12</v>
      </c>
      <c r="C62" s="11" t="s">
        <v>1080</v>
      </c>
      <c r="D62" s="9" t="s">
        <v>4154</v>
      </c>
      <c r="E62" s="10"/>
      <c r="F62" s="9"/>
      <c r="G62" s="10"/>
      <c r="I62" s="68"/>
    </row>
    <row r="63" spans="1:9" s="8" customFormat="1" ht="45">
      <c r="A63" s="67">
        <v>11673746</v>
      </c>
      <c r="B63" s="9">
        <v>1</v>
      </c>
      <c r="C63" s="11" t="s">
        <v>1081</v>
      </c>
      <c r="D63" s="9" t="s">
        <v>4092</v>
      </c>
      <c r="E63" s="10"/>
      <c r="F63" s="9"/>
      <c r="G63" s="10"/>
      <c r="I63" s="68"/>
    </row>
    <row r="64" spans="1:9" s="8" customFormat="1" ht="90">
      <c r="A64" s="67">
        <v>11673746</v>
      </c>
      <c r="B64" s="9">
        <v>2</v>
      </c>
      <c r="C64" s="11" t="s">
        <v>1082</v>
      </c>
      <c r="D64" s="9" t="s">
        <v>4471</v>
      </c>
      <c r="E64" s="10"/>
      <c r="F64" s="9"/>
      <c r="G64" s="10"/>
      <c r="I64" s="68"/>
    </row>
    <row r="65" spans="1:9" s="8" customFormat="1" ht="75">
      <c r="A65" s="67">
        <v>11673746</v>
      </c>
      <c r="B65" s="9">
        <v>3</v>
      </c>
      <c r="C65" s="11" t="s">
        <v>1083</v>
      </c>
      <c r="D65" s="9" t="s">
        <v>4609</v>
      </c>
      <c r="E65" s="10"/>
      <c r="F65" s="9"/>
      <c r="G65" s="10"/>
      <c r="I65" s="68"/>
    </row>
    <row r="66" spans="1:9" s="8" customFormat="1" ht="90">
      <c r="A66" s="67">
        <v>11673746</v>
      </c>
      <c r="B66" s="9">
        <v>4</v>
      </c>
      <c r="C66" s="11" t="s">
        <v>1084</v>
      </c>
      <c r="D66" s="9" t="s">
        <v>4345</v>
      </c>
      <c r="E66" s="10"/>
      <c r="F66" s="9"/>
      <c r="G66" s="10"/>
      <c r="I66" s="68"/>
    </row>
    <row r="67" spans="1:9" s="8" customFormat="1" ht="120">
      <c r="A67" s="67">
        <v>11673746</v>
      </c>
      <c r="B67" s="9">
        <v>5</v>
      </c>
      <c r="C67" s="11" t="s">
        <v>1085</v>
      </c>
      <c r="D67" s="9" t="s">
        <v>4034</v>
      </c>
      <c r="E67" s="10"/>
      <c r="F67" s="9"/>
      <c r="G67" s="10"/>
      <c r="I67" s="68"/>
    </row>
    <row r="68" spans="1:9" s="8" customFormat="1" ht="60">
      <c r="A68" s="67">
        <v>11673746</v>
      </c>
      <c r="B68" s="9">
        <v>6</v>
      </c>
      <c r="C68" s="11" t="s">
        <v>1086</v>
      </c>
      <c r="D68" s="9" t="s">
        <v>4829</v>
      </c>
      <c r="E68" s="10"/>
      <c r="F68" s="9"/>
      <c r="G68" s="10"/>
      <c r="I68" s="68"/>
    </row>
    <row r="69" spans="1:9" s="8" customFormat="1" ht="90">
      <c r="A69" s="67">
        <v>11673746</v>
      </c>
      <c r="B69" s="9">
        <v>7</v>
      </c>
      <c r="C69" s="11" t="s">
        <v>1087</v>
      </c>
      <c r="D69" s="9" t="s">
        <v>4179</v>
      </c>
      <c r="E69" s="10"/>
      <c r="F69" s="9"/>
      <c r="G69" s="10"/>
      <c r="I69" s="68"/>
    </row>
    <row r="70" spans="1:9" s="8" customFormat="1" ht="75">
      <c r="A70" s="67">
        <v>11673746</v>
      </c>
      <c r="B70" s="9">
        <v>8</v>
      </c>
      <c r="C70" s="11" t="s">
        <v>1088</v>
      </c>
      <c r="D70" s="9" t="s">
        <v>4045</v>
      </c>
      <c r="E70" s="10"/>
      <c r="F70" s="9"/>
      <c r="G70" s="10"/>
      <c r="I70" s="68"/>
    </row>
    <row r="71" spans="1:9" s="8" customFormat="1" ht="45">
      <c r="A71" s="67">
        <v>11673746</v>
      </c>
      <c r="B71" s="9">
        <v>9</v>
      </c>
      <c r="C71" s="11" t="s">
        <v>1089</v>
      </c>
      <c r="D71" s="9">
        <v>11</v>
      </c>
      <c r="E71" s="10"/>
      <c r="F71" s="9"/>
      <c r="G71" s="10"/>
      <c r="I71" s="68"/>
    </row>
    <row r="72" spans="1:9" s="8" customFormat="1" ht="60">
      <c r="A72" s="67">
        <v>11673746</v>
      </c>
      <c r="B72" s="9">
        <v>10</v>
      </c>
      <c r="C72" s="11" t="s">
        <v>1090</v>
      </c>
      <c r="D72" s="9" t="s">
        <v>4179</v>
      </c>
      <c r="E72" s="10"/>
      <c r="F72" s="9"/>
      <c r="G72" s="10"/>
      <c r="I72" s="68"/>
    </row>
    <row r="73" spans="1:9" s="8" customFormat="1" ht="75">
      <c r="A73" s="67">
        <v>11673746</v>
      </c>
      <c r="B73" s="9">
        <v>11</v>
      </c>
      <c r="C73" s="11" t="s">
        <v>1091</v>
      </c>
      <c r="D73" s="9">
        <v>11</v>
      </c>
      <c r="E73" s="10"/>
      <c r="F73" s="9"/>
      <c r="G73" s="10"/>
      <c r="I73" s="68"/>
    </row>
    <row r="74" spans="1:9" s="8" customFormat="1" ht="120">
      <c r="A74" s="67">
        <v>11673746</v>
      </c>
      <c r="B74" s="9">
        <v>12</v>
      </c>
      <c r="C74" s="11" t="s">
        <v>1092</v>
      </c>
      <c r="D74" s="9" t="s">
        <v>4830</v>
      </c>
      <c r="E74" s="10"/>
      <c r="F74" s="9"/>
      <c r="G74" s="10"/>
      <c r="I74" s="68"/>
    </row>
    <row r="75" spans="1:9" s="8" customFormat="1" ht="45">
      <c r="A75" s="9">
        <v>12172335</v>
      </c>
      <c r="B75" s="9">
        <v>1</v>
      </c>
      <c r="C75" s="11" t="s">
        <v>1093</v>
      </c>
      <c r="D75" s="9" t="s">
        <v>4167</v>
      </c>
      <c r="E75" s="10"/>
      <c r="F75" s="9"/>
      <c r="G75" s="10"/>
      <c r="I75" s="68"/>
    </row>
    <row r="76" spans="1:9" s="8" customFormat="1" ht="45">
      <c r="A76" s="9">
        <v>12172335</v>
      </c>
      <c r="B76" s="9">
        <v>2</v>
      </c>
      <c r="C76" s="11" t="s">
        <v>1094</v>
      </c>
      <c r="D76" s="9" t="s">
        <v>4349</v>
      </c>
      <c r="E76" s="10"/>
      <c r="F76" s="9"/>
      <c r="G76" s="10"/>
      <c r="I76" s="68"/>
    </row>
    <row r="77" spans="1:9" s="8" customFormat="1" ht="60">
      <c r="A77" s="9">
        <v>12172335</v>
      </c>
      <c r="B77" s="9">
        <v>3</v>
      </c>
      <c r="C77" s="11" t="s">
        <v>1095</v>
      </c>
      <c r="D77" s="9" t="s">
        <v>4065</v>
      </c>
      <c r="E77" s="10" t="s">
        <v>1096</v>
      </c>
      <c r="F77" s="9" t="s">
        <v>4509</v>
      </c>
      <c r="G77" s="10"/>
      <c r="I77" s="68"/>
    </row>
    <row r="78" spans="1:9" s="8" customFormat="1" ht="60">
      <c r="A78" s="9">
        <v>12172335</v>
      </c>
      <c r="B78" s="9">
        <v>4</v>
      </c>
      <c r="C78" s="11" t="s">
        <v>1097</v>
      </c>
      <c r="D78" s="9" t="s">
        <v>4340</v>
      </c>
      <c r="E78" s="10"/>
      <c r="F78" s="9"/>
      <c r="G78" s="10"/>
      <c r="I78" s="68"/>
    </row>
    <row r="79" spans="1:9" s="8" customFormat="1" ht="60">
      <c r="A79" s="9">
        <v>12172335</v>
      </c>
      <c r="B79" s="9">
        <v>5</v>
      </c>
      <c r="C79" s="11" t="s">
        <v>1098</v>
      </c>
      <c r="D79" s="9" t="s">
        <v>4030</v>
      </c>
      <c r="E79" s="10"/>
      <c r="F79" s="9"/>
      <c r="G79" s="10"/>
      <c r="I79" s="68"/>
    </row>
    <row r="80" spans="1:9" s="8" customFormat="1" ht="60">
      <c r="A80" s="9">
        <v>12172335</v>
      </c>
      <c r="B80" s="9">
        <v>6</v>
      </c>
      <c r="C80" s="11" t="s">
        <v>1099</v>
      </c>
      <c r="D80" s="9">
        <v>11</v>
      </c>
      <c r="E80" s="10"/>
      <c r="F80" s="9"/>
      <c r="G80" s="10"/>
      <c r="I80" s="68"/>
    </row>
    <row r="81" spans="1:9" s="8" customFormat="1" ht="75">
      <c r="A81" s="9">
        <v>12172335</v>
      </c>
      <c r="B81" s="9">
        <v>7</v>
      </c>
      <c r="C81" s="11" t="s">
        <v>1100</v>
      </c>
      <c r="D81" s="9">
        <v>11</v>
      </c>
      <c r="E81" s="10"/>
      <c r="F81" s="9"/>
      <c r="G81" s="10"/>
      <c r="I81" s="68"/>
    </row>
    <row r="82" spans="1:9" ht="60">
      <c r="A82" s="9">
        <v>12172335</v>
      </c>
      <c r="B82" s="9">
        <v>8</v>
      </c>
      <c r="C82" s="11" t="s">
        <v>1101</v>
      </c>
      <c r="D82" s="9" t="s">
        <v>4031</v>
      </c>
    </row>
    <row r="83" spans="1:9" ht="30">
      <c r="A83" s="9">
        <v>12172335</v>
      </c>
      <c r="B83" s="9">
        <v>9</v>
      </c>
      <c r="C83" s="11" t="s">
        <v>1102</v>
      </c>
      <c r="D83" s="9" t="s">
        <v>4598</v>
      </c>
    </row>
    <row r="84" spans="1:9" ht="75">
      <c r="A84" s="9">
        <v>12172335</v>
      </c>
      <c r="B84" s="9">
        <v>10</v>
      </c>
      <c r="C84" s="11" t="s">
        <v>1103</v>
      </c>
      <c r="D84" s="9" t="s">
        <v>4602</v>
      </c>
    </row>
    <row r="85" spans="1:9" ht="150">
      <c r="A85" s="9">
        <v>12172335</v>
      </c>
      <c r="B85" s="9">
        <v>11</v>
      </c>
      <c r="C85" s="11" t="s">
        <v>1104</v>
      </c>
      <c r="D85" s="9" t="s">
        <v>4056</v>
      </c>
    </row>
    <row r="86" spans="1:9" ht="60">
      <c r="A86" s="9">
        <v>12172335</v>
      </c>
      <c r="B86" s="9">
        <v>12</v>
      </c>
      <c r="C86" s="11" t="s">
        <v>1105</v>
      </c>
      <c r="D86" s="9" t="s">
        <v>4052</v>
      </c>
    </row>
    <row r="87" spans="1:9" ht="45">
      <c r="A87" s="9">
        <v>12172335</v>
      </c>
      <c r="B87" s="9">
        <v>13</v>
      </c>
      <c r="C87" s="11" t="s">
        <v>1106</v>
      </c>
      <c r="D87" s="9" t="s">
        <v>4197</v>
      </c>
    </row>
    <row r="88" spans="1:9" ht="75">
      <c r="A88" s="9">
        <v>12172335</v>
      </c>
      <c r="B88" s="9">
        <v>14</v>
      </c>
      <c r="C88" s="11" t="s">
        <v>1107</v>
      </c>
      <c r="D88" s="9" t="s">
        <v>4472</v>
      </c>
    </row>
    <row r="89" spans="1:9" ht="75">
      <c r="A89" s="9">
        <v>12580990</v>
      </c>
      <c r="B89" s="9">
        <v>1</v>
      </c>
      <c r="C89" s="11" t="s">
        <v>1108</v>
      </c>
      <c r="D89" s="9" t="s">
        <v>4378</v>
      </c>
    </row>
    <row r="90" spans="1:9" ht="165">
      <c r="A90" s="9">
        <v>12580990</v>
      </c>
      <c r="B90" s="9">
        <v>2</v>
      </c>
      <c r="C90" s="11" t="s">
        <v>1109</v>
      </c>
      <c r="D90" s="9" t="s">
        <v>4831</v>
      </c>
    </row>
    <row r="91" spans="1:9" ht="60">
      <c r="A91" s="9">
        <v>12580990</v>
      </c>
      <c r="B91" s="9">
        <v>3</v>
      </c>
      <c r="C91" s="11" t="s">
        <v>1110</v>
      </c>
      <c r="D91" s="9" t="s">
        <v>4030</v>
      </c>
    </row>
    <row r="92" spans="1:9" ht="75">
      <c r="A92" s="9">
        <v>12580990</v>
      </c>
      <c r="B92" s="9">
        <v>4</v>
      </c>
      <c r="C92" s="11" t="s">
        <v>1111</v>
      </c>
      <c r="D92" s="9" t="s">
        <v>4332</v>
      </c>
    </row>
    <row r="93" spans="1:9" ht="75">
      <c r="A93" s="9">
        <v>12580990</v>
      </c>
      <c r="B93" s="9">
        <v>5</v>
      </c>
      <c r="C93" s="11" t="s">
        <v>1112</v>
      </c>
      <c r="D93" s="9" t="s">
        <v>4473</v>
      </c>
    </row>
    <row r="94" spans="1:9" ht="75">
      <c r="A94" s="9">
        <v>12580990</v>
      </c>
      <c r="B94" s="9">
        <v>6</v>
      </c>
      <c r="C94" s="11" t="s">
        <v>1113</v>
      </c>
      <c r="D94" s="9" t="s">
        <v>4031</v>
      </c>
    </row>
    <row r="95" spans="1:9" ht="45">
      <c r="A95" s="9">
        <v>12580990</v>
      </c>
      <c r="B95" s="9">
        <v>7</v>
      </c>
      <c r="C95" s="11" t="s">
        <v>1114</v>
      </c>
      <c r="D95" s="9" t="s">
        <v>4032</v>
      </c>
    </row>
    <row r="96" spans="1:9" ht="90">
      <c r="A96" s="9">
        <v>12580990</v>
      </c>
      <c r="B96" s="9">
        <v>8</v>
      </c>
      <c r="C96" s="11" t="s">
        <v>1115</v>
      </c>
      <c r="D96" s="9" t="s">
        <v>4582</v>
      </c>
    </row>
    <row r="97" spans="1:9" ht="75">
      <c r="A97" s="9">
        <v>12580990</v>
      </c>
      <c r="B97" s="9">
        <v>9</v>
      </c>
      <c r="C97" s="11" t="s">
        <v>1116</v>
      </c>
      <c r="D97" s="9" t="s">
        <v>4046</v>
      </c>
      <c r="E97" s="10" t="s">
        <v>1117</v>
      </c>
      <c r="F97" s="9" t="s">
        <v>4510</v>
      </c>
    </row>
    <row r="98" spans="1:9" ht="90">
      <c r="A98" s="9">
        <v>12580990</v>
      </c>
      <c r="B98" s="9">
        <v>10</v>
      </c>
      <c r="C98" s="11" t="s">
        <v>1118</v>
      </c>
      <c r="D98" s="9" t="s">
        <v>4052</v>
      </c>
      <c r="E98" s="10" t="s">
        <v>1119</v>
      </c>
      <c r="F98" s="9" t="s">
        <v>4129</v>
      </c>
    </row>
    <row r="99" spans="1:9" ht="105">
      <c r="A99" s="9">
        <v>12580990</v>
      </c>
      <c r="B99" s="9">
        <v>11</v>
      </c>
      <c r="C99" s="11" t="s">
        <v>1120</v>
      </c>
      <c r="D99" s="9" t="s">
        <v>4076</v>
      </c>
    </row>
    <row r="100" spans="1:9" ht="75">
      <c r="A100" s="9">
        <v>12580990</v>
      </c>
      <c r="B100" s="9">
        <v>12</v>
      </c>
      <c r="C100" s="11" t="s">
        <v>1121</v>
      </c>
      <c r="D100" s="9" t="s">
        <v>4036</v>
      </c>
    </row>
    <row r="101" spans="1:9" ht="90">
      <c r="A101" s="9">
        <v>12580990</v>
      </c>
      <c r="B101" s="9">
        <v>13</v>
      </c>
      <c r="C101" s="11" t="s">
        <v>1122</v>
      </c>
      <c r="D101" s="9" t="s">
        <v>4097</v>
      </c>
    </row>
    <row r="102" spans="1:9" ht="30">
      <c r="A102" s="9">
        <v>12848773</v>
      </c>
      <c r="B102" s="9">
        <v>1</v>
      </c>
      <c r="C102" s="11" t="s">
        <v>1123</v>
      </c>
      <c r="D102" s="9" t="s">
        <v>4709</v>
      </c>
      <c r="E102" s="10" t="s">
        <v>1124</v>
      </c>
      <c r="F102" s="9" t="s">
        <v>4511</v>
      </c>
    </row>
    <row r="103" spans="1:9" ht="75">
      <c r="A103" s="9">
        <v>12848773</v>
      </c>
      <c r="B103" s="9">
        <v>2</v>
      </c>
      <c r="C103" s="11" t="s">
        <v>1125</v>
      </c>
      <c r="D103" s="9" t="s">
        <v>4249</v>
      </c>
    </row>
    <row r="104" spans="1:9" ht="75">
      <c r="A104" s="9">
        <v>12848773</v>
      </c>
      <c r="B104" s="9">
        <v>3</v>
      </c>
      <c r="C104" s="11" t="s">
        <v>1126</v>
      </c>
      <c r="D104" s="9" t="s">
        <v>4345</v>
      </c>
    </row>
    <row r="105" spans="1:9" ht="120">
      <c r="A105" s="9">
        <v>12848773</v>
      </c>
      <c r="B105" s="9">
        <v>4</v>
      </c>
      <c r="C105" s="11" t="s">
        <v>1127</v>
      </c>
      <c r="D105" s="9">
        <v>11</v>
      </c>
    </row>
    <row r="106" spans="1:9" ht="60">
      <c r="A106" s="9">
        <v>12848773</v>
      </c>
      <c r="B106" s="9">
        <v>5</v>
      </c>
      <c r="C106" s="11" t="s">
        <v>1128</v>
      </c>
      <c r="D106" s="9" t="s">
        <v>4032</v>
      </c>
    </row>
    <row r="107" spans="1:9" ht="60">
      <c r="A107" s="9">
        <v>12848773</v>
      </c>
      <c r="B107" s="9">
        <v>6</v>
      </c>
      <c r="C107" s="11" t="s">
        <v>1129</v>
      </c>
      <c r="D107" s="9" t="s">
        <v>4582</v>
      </c>
    </row>
    <row r="108" spans="1:9" ht="135">
      <c r="A108" s="9">
        <v>12848773</v>
      </c>
      <c r="B108" s="9">
        <v>7</v>
      </c>
      <c r="C108" s="11" t="s">
        <v>1130</v>
      </c>
      <c r="D108" s="9" t="s">
        <v>4052</v>
      </c>
      <c r="E108" s="10" t="s">
        <v>1131</v>
      </c>
      <c r="F108" s="9" t="s">
        <v>4108</v>
      </c>
    </row>
    <row r="109" spans="1:9" ht="75">
      <c r="A109" s="9">
        <v>12848773</v>
      </c>
      <c r="B109" s="9">
        <v>8</v>
      </c>
      <c r="C109" s="11" t="s">
        <v>1132</v>
      </c>
      <c r="D109" s="9" t="s">
        <v>4167</v>
      </c>
    </row>
    <row r="110" spans="1:9" ht="60">
      <c r="A110" s="9">
        <v>12848773</v>
      </c>
      <c r="B110" s="9">
        <v>9</v>
      </c>
      <c r="C110" s="11" t="s">
        <v>1133</v>
      </c>
      <c r="D110" s="9" t="s">
        <v>4052</v>
      </c>
    </row>
    <row r="111" spans="1:9">
      <c r="A111" s="9">
        <v>12848773</v>
      </c>
      <c r="B111" s="9">
        <v>10</v>
      </c>
      <c r="C111" s="11" t="s">
        <v>1134</v>
      </c>
      <c r="D111" s="9" t="s">
        <v>4474</v>
      </c>
      <c r="E111" s="10" t="s">
        <v>1135</v>
      </c>
      <c r="F111" s="9" t="s">
        <v>4511</v>
      </c>
      <c r="G111" s="10" t="s">
        <v>1136</v>
      </c>
      <c r="H111" s="158" t="s">
        <v>4891</v>
      </c>
    </row>
    <row r="112" spans="1:9" s="8" customFormat="1" ht="45">
      <c r="A112" s="9">
        <v>12920491</v>
      </c>
      <c r="B112" s="9">
        <v>1</v>
      </c>
      <c r="C112" s="11" t="s">
        <v>1137</v>
      </c>
      <c r="D112" s="9" t="s">
        <v>4691</v>
      </c>
      <c r="E112" s="10"/>
      <c r="F112" s="9"/>
      <c r="G112" s="10"/>
      <c r="H112" s="9"/>
      <c r="I112" s="68"/>
    </row>
    <row r="113" spans="1:9" s="8" customFormat="1" ht="90">
      <c r="A113" s="9">
        <v>12920491</v>
      </c>
      <c r="B113" s="9">
        <v>2</v>
      </c>
      <c r="C113" s="11" t="s">
        <v>1138</v>
      </c>
      <c r="D113" s="9" t="s">
        <v>4359</v>
      </c>
      <c r="E113" s="10" t="s">
        <v>1139</v>
      </c>
      <c r="F113" s="9" t="s">
        <v>4512</v>
      </c>
      <c r="G113" s="10"/>
      <c r="H113" s="9"/>
      <c r="I113" s="68"/>
    </row>
    <row r="114" spans="1:9" s="8" customFormat="1" ht="165">
      <c r="A114" s="9">
        <v>12920491</v>
      </c>
      <c r="B114" s="9">
        <v>3</v>
      </c>
      <c r="C114" s="11" t="s">
        <v>1140</v>
      </c>
      <c r="D114" s="9" t="s">
        <v>4032</v>
      </c>
      <c r="E114" s="10"/>
      <c r="F114" s="9"/>
      <c r="G114" s="10"/>
      <c r="H114" s="9"/>
      <c r="I114" s="68"/>
    </row>
    <row r="115" spans="1:9" s="8" customFormat="1" ht="45">
      <c r="A115" s="9">
        <v>12920491</v>
      </c>
      <c r="B115" s="9">
        <v>4</v>
      </c>
      <c r="C115" s="11" t="s">
        <v>1141</v>
      </c>
      <c r="D115" s="9" t="s">
        <v>4031</v>
      </c>
      <c r="E115" s="10"/>
      <c r="F115" s="9"/>
      <c r="G115" s="10"/>
      <c r="H115" s="9"/>
      <c r="I115" s="68"/>
    </row>
    <row r="116" spans="1:9" s="8" customFormat="1" ht="45">
      <c r="A116" s="9">
        <v>12920491</v>
      </c>
      <c r="B116" s="9">
        <v>5</v>
      </c>
      <c r="C116" s="11" t="s">
        <v>1142</v>
      </c>
      <c r="D116" s="9" t="s">
        <v>4335</v>
      </c>
      <c r="E116" s="10"/>
      <c r="F116" s="9"/>
      <c r="G116" s="10"/>
      <c r="H116" s="9"/>
      <c r="I116" s="68"/>
    </row>
    <row r="117" spans="1:9" s="8" customFormat="1" ht="180">
      <c r="A117" s="9">
        <v>12920491</v>
      </c>
      <c r="B117" s="9">
        <v>6</v>
      </c>
      <c r="C117" s="11" t="s">
        <v>1143</v>
      </c>
      <c r="D117" s="9" t="s">
        <v>4052</v>
      </c>
      <c r="E117" s="10"/>
      <c r="F117" s="9"/>
      <c r="G117" s="10"/>
      <c r="H117" s="9"/>
      <c r="I117" s="68"/>
    </row>
    <row r="118" spans="1:9" s="8" customFormat="1" ht="60">
      <c r="A118" s="9">
        <v>12920491</v>
      </c>
      <c r="B118" s="9">
        <v>7</v>
      </c>
      <c r="C118" s="11" t="s">
        <v>1144</v>
      </c>
      <c r="D118" s="9" t="s">
        <v>4179</v>
      </c>
      <c r="E118" s="10"/>
      <c r="F118" s="9"/>
      <c r="G118" s="10"/>
      <c r="H118" s="9"/>
      <c r="I118" s="68"/>
    </row>
    <row r="119" spans="1:9" s="8" customFormat="1" ht="90">
      <c r="A119" s="9">
        <v>12920491</v>
      </c>
      <c r="B119" s="9">
        <v>8</v>
      </c>
      <c r="C119" s="11" t="s">
        <v>1145</v>
      </c>
      <c r="D119" s="9" t="s">
        <v>4475</v>
      </c>
      <c r="E119" s="10"/>
      <c r="F119" s="9"/>
      <c r="G119" s="10"/>
      <c r="H119" s="9"/>
      <c r="I119" s="68"/>
    </row>
    <row r="120" spans="1:9" s="8" customFormat="1" ht="45">
      <c r="A120" s="9">
        <v>12920491</v>
      </c>
      <c r="B120" s="9">
        <v>9</v>
      </c>
      <c r="C120" s="11" t="s">
        <v>1146</v>
      </c>
      <c r="D120" s="9" t="s">
        <v>4092</v>
      </c>
      <c r="E120" s="10"/>
      <c r="F120" s="9"/>
      <c r="G120" s="10"/>
      <c r="H120" s="9"/>
      <c r="I120" s="68"/>
    </row>
    <row r="121" spans="1:9" s="8" customFormat="1" ht="45">
      <c r="A121" s="9">
        <v>12920491</v>
      </c>
      <c r="B121" s="9">
        <v>10</v>
      </c>
      <c r="C121" s="11" t="s">
        <v>1147</v>
      </c>
      <c r="D121" s="9" t="s">
        <v>4476</v>
      </c>
      <c r="E121" s="10"/>
      <c r="F121" s="9"/>
      <c r="G121" s="10"/>
      <c r="H121" s="9"/>
      <c r="I121" s="68"/>
    </row>
    <row r="122" spans="1:9" s="8" customFormat="1" ht="105">
      <c r="A122" s="9">
        <v>12920491</v>
      </c>
      <c r="B122" s="9">
        <v>11</v>
      </c>
      <c r="C122" s="11" t="s">
        <v>1148</v>
      </c>
      <c r="D122" s="9" t="s">
        <v>4684</v>
      </c>
      <c r="E122" s="10"/>
      <c r="F122" s="9"/>
      <c r="G122" s="10"/>
      <c r="H122" s="9"/>
      <c r="I122" s="68"/>
    </row>
    <row r="123" spans="1:9" s="8" customFormat="1" ht="60">
      <c r="A123" s="9">
        <v>12920491</v>
      </c>
      <c r="B123" s="9">
        <v>12</v>
      </c>
      <c r="C123" s="11" t="s">
        <v>1149</v>
      </c>
      <c r="D123" s="9" t="s">
        <v>4388</v>
      </c>
      <c r="E123" s="10"/>
      <c r="F123" s="9"/>
      <c r="G123" s="10"/>
      <c r="H123" s="9"/>
      <c r="I123" s="68"/>
    </row>
    <row r="124" spans="1:9" s="8" customFormat="1" ht="60">
      <c r="A124" s="67">
        <v>14681346</v>
      </c>
      <c r="B124" s="9">
        <v>1</v>
      </c>
      <c r="C124" s="11" t="s">
        <v>1150</v>
      </c>
      <c r="D124" s="9" t="s">
        <v>4092</v>
      </c>
      <c r="E124" s="10"/>
      <c r="F124" s="9"/>
      <c r="G124" s="10"/>
      <c r="H124" s="9"/>
      <c r="I124" s="68"/>
    </row>
    <row r="125" spans="1:9" s="8" customFormat="1" ht="60">
      <c r="A125" s="67">
        <v>14681346</v>
      </c>
      <c r="B125" s="9">
        <v>2</v>
      </c>
      <c r="C125" s="11" t="s">
        <v>1151</v>
      </c>
      <c r="D125" s="9" t="s">
        <v>4058</v>
      </c>
      <c r="E125" s="10" t="s">
        <v>1152</v>
      </c>
      <c r="F125" s="9" t="s">
        <v>4513</v>
      </c>
      <c r="G125" s="10"/>
      <c r="H125" s="9"/>
      <c r="I125" s="68"/>
    </row>
    <row r="126" spans="1:9" s="8" customFormat="1" ht="105">
      <c r="A126" s="67">
        <v>14681346</v>
      </c>
      <c r="B126" s="9">
        <v>3</v>
      </c>
      <c r="C126" s="11" t="s">
        <v>1153</v>
      </c>
      <c r="D126" s="9" t="s">
        <v>4473</v>
      </c>
      <c r="E126" s="10"/>
      <c r="F126" s="9"/>
      <c r="G126" s="10"/>
      <c r="H126" s="9"/>
      <c r="I126" s="68"/>
    </row>
    <row r="127" spans="1:9" s="8" customFormat="1" ht="120">
      <c r="A127" s="67">
        <v>14681346</v>
      </c>
      <c r="B127" s="9">
        <v>4</v>
      </c>
      <c r="C127" s="11" t="s">
        <v>1154</v>
      </c>
      <c r="D127" s="9" t="s">
        <v>4034</v>
      </c>
      <c r="E127" s="10"/>
      <c r="F127" s="9"/>
      <c r="G127" s="10"/>
      <c r="H127" s="9"/>
      <c r="I127" s="68"/>
    </row>
    <row r="128" spans="1:9" s="8" customFormat="1" ht="90">
      <c r="A128" s="67">
        <v>14681346</v>
      </c>
      <c r="B128" s="9">
        <v>5</v>
      </c>
      <c r="C128" s="11" t="s">
        <v>1155</v>
      </c>
      <c r="D128" s="9" t="s">
        <v>4046</v>
      </c>
      <c r="E128" s="10" t="s">
        <v>1156</v>
      </c>
      <c r="F128" s="9" t="s">
        <v>4124</v>
      </c>
      <c r="G128" s="10"/>
      <c r="H128" s="9"/>
      <c r="I128" s="68"/>
    </row>
    <row r="129" spans="1:9" s="8" customFormat="1" ht="30">
      <c r="A129" s="67">
        <v>14681346</v>
      </c>
      <c r="B129" s="9">
        <v>6</v>
      </c>
      <c r="C129" s="11" t="s">
        <v>1157</v>
      </c>
      <c r="D129" s="9" t="s">
        <v>4832</v>
      </c>
      <c r="E129" s="10" t="s">
        <v>1158</v>
      </c>
      <c r="F129" s="9" t="s">
        <v>4134</v>
      </c>
      <c r="G129" s="10"/>
      <c r="H129" s="9"/>
      <c r="I129" s="68"/>
    </row>
    <row r="130" spans="1:9" s="8" customFormat="1" ht="60">
      <c r="A130" s="9">
        <v>15383199</v>
      </c>
      <c r="B130" s="9">
        <v>1</v>
      </c>
      <c r="C130" s="11" t="s">
        <v>1159</v>
      </c>
      <c r="D130" s="9" t="s">
        <v>4167</v>
      </c>
      <c r="E130" s="10"/>
      <c r="F130" s="9"/>
      <c r="G130" s="10"/>
      <c r="H130" s="9"/>
      <c r="I130" s="68"/>
    </row>
    <row r="131" spans="1:9" s="8" customFormat="1" ht="75">
      <c r="A131" s="9">
        <v>15383199</v>
      </c>
      <c r="B131" s="9">
        <v>2</v>
      </c>
      <c r="C131" s="11" t="s">
        <v>1160</v>
      </c>
      <c r="D131" s="9" t="s">
        <v>4198</v>
      </c>
      <c r="E131" s="10"/>
      <c r="F131" s="9"/>
      <c r="G131" s="10"/>
      <c r="H131" s="9"/>
      <c r="I131" s="68"/>
    </row>
    <row r="132" spans="1:9" s="8" customFormat="1" ht="90">
      <c r="A132" s="9">
        <v>15383199</v>
      </c>
      <c r="B132" s="9">
        <v>3</v>
      </c>
      <c r="C132" s="11" t="s">
        <v>1161</v>
      </c>
      <c r="D132" s="9" t="s">
        <v>4477</v>
      </c>
      <c r="E132" s="10"/>
      <c r="F132" s="9"/>
      <c r="G132" s="10"/>
      <c r="H132" s="9"/>
      <c r="I132" s="68"/>
    </row>
    <row r="133" spans="1:9" s="8" customFormat="1" ht="75">
      <c r="A133" s="9">
        <v>15383199</v>
      </c>
      <c r="B133" s="9">
        <v>4</v>
      </c>
      <c r="C133" s="11" t="s">
        <v>1162</v>
      </c>
      <c r="D133" s="9" t="s">
        <v>4340</v>
      </c>
      <c r="E133" s="10"/>
      <c r="F133" s="9"/>
      <c r="G133" s="10"/>
      <c r="H133" s="9"/>
      <c r="I133" s="68"/>
    </row>
    <row r="134" spans="1:9" s="8" customFormat="1" ht="45">
      <c r="A134" s="9">
        <v>15383199</v>
      </c>
      <c r="B134" s="9">
        <v>5</v>
      </c>
      <c r="C134" s="11" t="s">
        <v>1163</v>
      </c>
      <c r="D134" s="9" t="s">
        <v>4030</v>
      </c>
      <c r="E134" s="10"/>
      <c r="F134" s="9"/>
      <c r="G134" s="10"/>
      <c r="H134" s="9"/>
      <c r="I134" s="68"/>
    </row>
    <row r="135" spans="1:9" s="8" customFormat="1" ht="75">
      <c r="A135" s="9">
        <v>15383199</v>
      </c>
      <c r="B135" s="9">
        <v>6</v>
      </c>
      <c r="C135" s="11" t="s">
        <v>1164</v>
      </c>
      <c r="D135" s="9" t="s">
        <v>4032</v>
      </c>
      <c r="E135" s="10"/>
      <c r="F135" s="9"/>
      <c r="G135" s="10"/>
      <c r="H135" s="9"/>
      <c r="I135" s="68"/>
    </row>
    <row r="136" spans="1:9" s="8" customFormat="1" ht="120">
      <c r="A136" s="9">
        <v>15383199</v>
      </c>
      <c r="B136" s="9">
        <v>7</v>
      </c>
      <c r="C136" s="11" t="s">
        <v>1165</v>
      </c>
      <c r="D136" s="9" t="s">
        <v>4582</v>
      </c>
      <c r="E136" s="10"/>
      <c r="F136" s="9"/>
      <c r="G136" s="10"/>
      <c r="H136" s="9"/>
      <c r="I136" s="68"/>
    </row>
    <row r="137" spans="1:9" s="8" customFormat="1" ht="45">
      <c r="A137" s="9">
        <v>15383199</v>
      </c>
      <c r="B137" s="9">
        <v>8</v>
      </c>
      <c r="C137" s="11" t="s">
        <v>1166</v>
      </c>
      <c r="D137" s="9" t="s">
        <v>4097</v>
      </c>
      <c r="E137" s="10"/>
      <c r="F137" s="9"/>
      <c r="G137" s="10"/>
      <c r="H137" s="9"/>
      <c r="I137" s="68"/>
    </row>
    <row r="138" spans="1:9" s="8" customFormat="1" ht="90">
      <c r="A138" s="9">
        <v>15383199</v>
      </c>
      <c r="B138" s="9">
        <v>9</v>
      </c>
      <c r="C138" s="11" t="s">
        <v>1167</v>
      </c>
      <c r="D138" s="9" t="s">
        <v>4097</v>
      </c>
      <c r="E138" s="10"/>
      <c r="F138" s="9"/>
      <c r="G138" s="10"/>
      <c r="H138" s="9"/>
      <c r="I138" s="68"/>
    </row>
    <row r="139" spans="1:9" s="8" customFormat="1" ht="75">
      <c r="A139" s="9">
        <v>15383199</v>
      </c>
      <c r="B139" s="9">
        <v>10</v>
      </c>
      <c r="C139" s="11" t="s">
        <v>1168</v>
      </c>
      <c r="D139" s="9" t="s">
        <v>4097</v>
      </c>
      <c r="E139" s="10"/>
      <c r="F139" s="9"/>
      <c r="G139" s="10"/>
      <c r="H139" s="9"/>
      <c r="I139" s="68"/>
    </row>
    <row r="140" spans="1:9" s="8" customFormat="1" ht="120">
      <c r="A140" s="9">
        <v>15383199</v>
      </c>
      <c r="B140" s="9">
        <v>11</v>
      </c>
      <c r="C140" s="11" t="s">
        <v>1169</v>
      </c>
      <c r="D140" s="9" t="s">
        <v>4042</v>
      </c>
      <c r="E140" s="10"/>
      <c r="F140" s="9"/>
      <c r="G140" s="10"/>
      <c r="H140" s="9"/>
      <c r="I140" s="68"/>
    </row>
    <row r="141" spans="1:9" s="8" customFormat="1" ht="45">
      <c r="A141" s="9">
        <v>15383199</v>
      </c>
      <c r="B141" s="9">
        <v>12</v>
      </c>
      <c r="C141" s="11" t="s">
        <v>1170</v>
      </c>
      <c r="D141" s="9" t="s">
        <v>4585</v>
      </c>
      <c r="E141" s="10"/>
      <c r="F141" s="9"/>
      <c r="G141" s="10"/>
      <c r="H141" s="9"/>
      <c r="I141" s="68"/>
    </row>
    <row r="142" spans="1:9" s="8" customFormat="1" ht="60">
      <c r="A142" s="9">
        <v>15383199</v>
      </c>
      <c r="B142" s="9">
        <v>13</v>
      </c>
      <c r="C142" s="11" t="s">
        <v>1171</v>
      </c>
      <c r="D142" s="9" t="s">
        <v>4357</v>
      </c>
      <c r="E142" s="10"/>
      <c r="F142" s="9"/>
      <c r="G142" s="10"/>
      <c r="H142" s="9"/>
      <c r="I142" s="68"/>
    </row>
    <row r="143" spans="1:9" s="8" customFormat="1" ht="60">
      <c r="A143" s="9">
        <v>15383199</v>
      </c>
      <c r="B143" s="9">
        <v>14</v>
      </c>
      <c r="C143" s="11" t="s">
        <v>1172</v>
      </c>
      <c r="D143" s="9" t="s">
        <v>4080</v>
      </c>
      <c r="E143" s="10"/>
      <c r="F143" s="9"/>
      <c r="G143" s="10"/>
      <c r="H143" s="9"/>
      <c r="I143" s="68"/>
    </row>
    <row r="144" spans="1:9" ht="45">
      <c r="A144" s="9">
        <v>15509187</v>
      </c>
      <c r="B144" s="9">
        <v>1</v>
      </c>
      <c r="C144" s="11" t="s">
        <v>1173</v>
      </c>
      <c r="D144" s="9" t="s">
        <v>4378</v>
      </c>
    </row>
    <row r="145" spans="1:9" ht="225">
      <c r="A145" s="9">
        <v>15509187</v>
      </c>
      <c r="B145" s="9">
        <v>2</v>
      </c>
      <c r="C145" s="11" t="s">
        <v>1174</v>
      </c>
      <c r="D145" s="9" t="s">
        <v>4332</v>
      </c>
    </row>
    <row r="146" spans="1:9" ht="60">
      <c r="A146" s="9">
        <v>15509187</v>
      </c>
      <c r="B146" s="9">
        <v>3</v>
      </c>
      <c r="C146" s="11" t="s">
        <v>1175</v>
      </c>
      <c r="D146" s="9" t="s">
        <v>4030</v>
      </c>
    </row>
    <row r="147" spans="1:9" ht="210">
      <c r="A147" s="9">
        <v>15509187</v>
      </c>
      <c r="B147" s="9">
        <v>4</v>
      </c>
      <c r="C147" s="11" t="s">
        <v>1176</v>
      </c>
      <c r="D147" s="9" t="s">
        <v>4032</v>
      </c>
    </row>
    <row r="148" spans="1:9" ht="30">
      <c r="A148" s="9">
        <v>15509187</v>
      </c>
      <c r="B148" s="9">
        <v>5</v>
      </c>
      <c r="C148" s="11" t="s">
        <v>1177</v>
      </c>
      <c r="D148" s="9">
        <v>11</v>
      </c>
    </row>
    <row r="149" spans="1:9" ht="60">
      <c r="A149" s="9">
        <v>15509187</v>
      </c>
      <c r="B149" s="9">
        <v>6</v>
      </c>
      <c r="C149" s="11" t="s">
        <v>1178</v>
      </c>
      <c r="D149" s="9" t="s">
        <v>4335</v>
      </c>
    </row>
    <row r="150" spans="1:9" ht="90">
      <c r="A150" s="9">
        <v>15509187</v>
      </c>
      <c r="B150" s="9">
        <v>7</v>
      </c>
      <c r="C150" s="11" t="s">
        <v>1179</v>
      </c>
      <c r="D150" s="9" t="s">
        <v>4582</v>
      </c>
    </row>
    <row r="151" spans="1:9" ht="270">
      <c r="A151" s="9">
        <v>15509187</v>
      </c>
      <c r="B151" s="9">
        <v>8</v>
      </c>
      <c r="C151" s="11" t="s">
        <v>1180</v>
      </c>
      <c r="D151" s="9" t="s">
        <v>4042</v>
      </c>
    </row>
    <row r="152" spans="1:9" ht="120">
      <c r="A152" s="9">
        <v>15509187</v>
      </c>
      <c r="B152" s="9">
        <v>9</v>
      </c>
      <c r="C152" s="11" t="s">
        <v>1181</v>
      </c>
      <c r="D152" s="9" t="s">
        <v>4036</v>
      </c>
    </row>
    <row r="153" spans="1:9" ht="75">
      <c r="A153" s="9">
        <v>15509187</v>
      </c>
      <c r="B153" s="9">
        <v>10</v>
      </c>
      <c r="C153" s="11" t="s">
        <v>1182</v>
      </c>
      <c r="D153" s="9" t="s">
        <v>4056</v>
      </c>
    </row>
    <row r="154" spans="1:9" ht="75">
      <c r="A154" s="9">
        <v>15509187</v>
      </c>
      <c r="B154" s="9">
        <v>11</v>
      </c>
      <c r="C154" s="11" t="s">
        <v>1183</v>
      </c>
      <c r="D154" s="9" t="s">
        <v>4633</v>
      </c>
    </row>
    <row r="155" spans="1:9" ht="90">
      <c r="A155" s="9">
        <v>15509187</v>
      </c>
      <c r="B155" s="9">
        <v>12</v>
      </c>
      <c r="C155" s="11" t="s">
        <v>1184</v>
      </c>
      <c r="D155" s="9" t="s">
        <v>4097</v>
      </c>
    </row>
    <row r="156" spans="1:9" ht="60">
      <c r="A156" s="9">
        <v>1570226</v>
      </c>
      <c r="B156" s="9">
        <v>1</v>
      </c>
      <c r="C156" s="11" t="s">
        <v>1185</v>
      </c>
      <c r="D156" s="9" t="s">
        <v>4378</v>
      </c>
    </row>
    <row r="157" spans="1:9" ht="90">
      <c r="A157" s="9">
        <v>1570226</v>
      </c>
      <c r="B157" s="9">
        <v>2</v>
      </c>
      <c r="C157" s="11" t="s">
        <v>1186</v>
      </c>
      <c r="D157" s="9" t="s">
        <v>4340</v>
      </c>
    </row>
    <row r="158" spans="1:9" ht="90">
      <c r="A158" s="9">
        <v>1570226</v>
      </c>
      <c r="B158" s="9">
        <v>3</v>
      </c>
      <c r="C158" s="11" t="s">
        <v>1187</v>
      </c>
      <c r="D158" s="9" t="s">
        <v>4032</v>
      </c>
    </row>
    <row r="159" spans="1:9" ht="30">
      <c r="A159" s="9">
        <v>1570226</v>
      </c>
      <c r="B159" s="9">
        <v>4</v>
      </c>
      <c r="C159" s="11" t="s">
        <v>1188</v>
      </c>
      <c r="D159" s="9">
        <v>11</v>
      </c>
    </row>
    <row r="160" spans="1:9" s="8" customFormat="1" ht="75">
      <c r="A160" s="9">
        <v>1570226</v>
      </c>
      <c r="B160" s="9">
        <v>5</v>
      </c>
      <c r="C160" s="11" t="s">
        <v>1189</v>
      </c>
      <c r="D160" s="9" t="s">
        <v>4598</v>
      </c>
      <c r="E160" s="10"/>
      <c r="F160" s="9"/>
      <c r="G160" s="10"/>
      <c r="H160" s="9"/>
      <c r="I160" s="68"/>
    </row>
    <row r="161" spans="1:9" s="8" customFormat="1" ht="90">
      <c r="A161" s="9">
        <v>1570226</v>
      </c>
      <c r="B161" s="9">
        <v>6</v>
      </c>
      <c r="C161" s="11" t="s">
        <v>1190</v>
      </c>
      <c r="D161" s="9" t="s">
        <v>4582</v>
      </c>
      <c r="E161" s="10"/>
      <c r="F161" s="9"/>
      <c r="G161" s="10"/>
      <c r="H161" s="9"/>
      <c r="I161" s="68"/>
    </row>
    <row r="162" spans="1:9" s="8" customFormat="1" ht="75">
      <c r="A162" s="9">
        <v>1570226</v>
      </c>
      <c r="B162" s="9">
        <v>7</v>
      </c>
      <c r="C162" s="11" t="s">
        <v>1191</v>
      </c>
      <c r="D162" s="9" t="s">
        <v>4097</v>
      </c>
      <c r="E162" s="10"/>
      <c r="F162" s="9"/>
      <c r="G162" s="10"/>
      <c r="H162" s="9"/>
      <c r="I162" s="68"/>
    </row>
    <row r="163" spans="1:9" s="8" customFormat="1" ht="60">
      <c r="A163" s="9">
        <v>1570226</v>
      </c>
      <c r="B163" s="9">
        <v>8</v>
      </c>
      <c r="C163" s="11" t="s">
        <v>1192</v>
      </c>
      <c r="D163" s="9" t="s">
        <v>4357</v>
      </c>
      <c r="E163" s="10"/>
      <c r="F163" s="9"/>
      <c r="G163" s="10"/>
      <c r="H163" s="9"/>
      <c r="I163" s="68"/>
    </row>
    <row r="164" spans="1:9" s="8" customFormat="1" ht="75">
      <c r="A164" s="9">
        <v>1570226</v>
      </c>
      <c r="B164" s="9">
        <v>9</v>
      </c>
      <c r="C164" s="11" t="s">
        <v>1193</v>
      </c>
      <c r="D164" s="9" t="s">
        <v>4073</v>
      </c>
      <c r="E164" s="10"/>
      <c r="F164" s="9"/>
      <c r="G164" s="10"/>
      <c r="H164" s="9"/>
      <c r="I164" s="68"/>
    </row>
    <row r="165" spans="1:9" s="8" customFormat="1" ht="75">
      <c r="A165" s="9">
        <v>15889300</v>
      </c>
      <c r="B165" s="9">
        <v>1</v>
      </c>
      <c r="C165" s="11" t="s">
        <v>1194</v>
      </c>
      <c r="D165" s="9" t="s">
        <v>4736</v>
      </c>
      <c r="E165" s="10"/>
      <c r="F165" s="9"/>
      <c r="G165" s="10"/>
      <c r="H165" s="9"/>
      <c r="I165" s="68"/>
    </row>
    <row r="166" spans="1:9" s="8" customFormat="1" ht="105">
      <c r="A166" s="9">
        <v>15889300</v>
      </c>
      <c r="B166" s="9">
        <v>2</v>
      </c>
      <c r="C166" s="11" t="s">
        <v>1195</v>
      </c>
      <c r="D166" s="9" t="s">
        <v>4478</v>
      </c>
      <c r="E166" s="10"/>
      <c r="F166" s="9"/>
      <c r="G166" s="10"/>
      <c r="H166" s="9"/>
      <c r="I166" s="68"/>
    </row>
    <row r="167" spans="1:9" s="8" customFormat="1">
      <c r="A167" s="9">
        <v>15889300</v>
      </c>
      <c r="B167" s="9">
        <v>3</v>
      </c>
      <c r="C167" s="11" t="s">
        <v>1196</v>
      </c>
      <c r="D167" s="9" t="s">
        <v>4479</v>
      </c>
      <c r="E167" s="10" t="s">
        <v>1197</v>
      </c>
      <c r="F167" s="9" t="s">
        <v>4122</v>
      </c>
      <c r="G167" s="10"/>
      <c r="H167" s="9"/>
      <c r="I167" s="68"/>
    </row>
    <row r="168" spans="1:9" s="8" customFormat="1" ht="90">
      <c r="A168" s="9">
        <v>15889300</v>
      </c>
      <c r="B168" s="9">
        <v>4</v>
      </c>
      <c r="C168" s="11" t="s">
        <v>1198</v>
      </c>
      <c r="D168" s="9" t="s">
        <v>4833</v>
      </c>
      <c r="E168" s="10"/>
      <c r="F168" s="9"/>
      <c r="G168" s="10"/>
      <c r="H168" s="9"/>
      <c r="I168" s="68"/>
    </row>
    <row r="169" spans="1:9" s="8" customFormat="1" ht="105">
      <c r="A169" s="9">
        <v>15889300</v>
      </c>
      <c r="B169" s="9">
        <v>5</v>
      </c>
      <c r="C169" s="11" t="s">
        <v>1199</v>
      </c>
      <c r="D169" s="9" t="s">
        <v>4431</v>
      </c>
      <c r="E169" s="10"/>
      <c r="F169" s="9"/>
      <c r="G169" s="10"/>
      <c r="H169" s="9"/>
      <c r="I169" s="68"/>
    </row>
    <row r="170" spans="1:9" s="8" customFormat="1" ht="30">
      <c r="A170" s="9">
        <v>15889300</v>
      </c>
      <c r="B170" s="9">
        <v>6</v>
      </c>
      <c r="C170" s="11" t="s">
        <v>1200</v>
      </c>
      <c r="D170" s="9" t="s">
        <v>4335</v>
      </c>
      <c r="E170" s="10"/>
      <c r="F170" s="9"/>
      <c r="G170" s="10"/>
      <c r="H170" s="9"/>
      <c r="I170" s="68"/>
    </row>
    <row r="171" spans="1:9" s="8" customFormat="1" ht="60">
      <c r="A171" s="9">
        <v>15889300</v>
      </c>
      <c r="B171" s="9">
        <v>7</v>
      </c>
      <c r="C171" s="11" t="s">
        <v>1201</v>
      </c>
      <c r="D171" s="9" t="s">
        <v>4582</v>
      </c>
      <c r="E171" s="10"/>
      <c r="F171" s="9"/>
      <c r="G171" s="10"/>
      <c r="H171" s="9"/>
      <c r="I171" s="68"/>
    </row>
    <row r="172" spans="1:9" s="8" customFormat="1" ht="210">
      <c r="A172" s="9">
        <v>15889300</v>
      </c>
      <c r="B172" s="9">
        <v>8</v>
      </c>
      <c r="C172" s="11" t="s">
        <v>1202</v>
      </c>
      <c r="D172" s="9" t="s">
        <v>4254</v>
      </c>
      <c r="E172" s="10"/>
      <c r="F172" s="9"/>
      <c r="G172" s="10"/>
      <c r="H172" s="9"/>
      <c r="I172" s="68"/>
    </row>
    <row r="173" spans="1:9" s="8" customFormat="1" ht="60">
      <c r="A173" s="9">
        <v>15889300</v>
      </c>
      <c r="B173" s="9">
        <v>9</v>
      </c>
      <c r="C173" s="11" t="s">
        <v>1203</v>
      </c>
      <c r="D173" s="9" t="s">
        <v>4030</v>
      </c>
      <c r="E173" s="10"/>
      <c r="F173" s="9"/>
      <c r="G173" s="10"/>
      <c r="H173" s="9"/>
      <c r="I173" s="68"/>
    </row>
    <row r="174" spans="1:9" s="8" customFormat="1" ht="45">
      <c r="A174" s="9">
        <v>15889300</v>
      </c>
      <c r="B174" s="9">
        <v>10</v>
      </c>
      <c r="C174" s="11" t="s">
        <v>1204</v>
      </c>
      <c r="D174" s="9" t="s">
        <v>4097</v>
      </c>
      <c r="E174" s="10"/>
      <c r="F174" s="9"/>
      <c r="G174" s="10"/>
      <c r="H174" s="9"/>
      <c r="I174" s="68"/>
    </row>
    <row r="175" spans="1:9" s="8" customFormat="1" ht="135">
      <c r="A175" s="9">
        <v>15889300</v>
      </c>
      <c r="B175" s="9">
        <v>11</v>
      </c>
      <c r="C175" s="11" t="s">
        <v>1205</v>
      </c>
      <c r="D175" s="9" t="s">
        <v>4045</v>
      </c>
      <c r="E175" s="10" t="s">
        <v>1206</v>
      </c>
      <c r="F175" s="9" t="s">
        <v>4108</v>
      </c>
      <c r="G175" s="10"/>
      <c r="H175" s="9"/>
      <c r="I175" s="68"/>
    </row>
    <row r="176" spans="1:9" s="8" customFormat="1" ht="30">
      <c r="A176" s="9">
        <v>15889300</v>
      </c>
      <c r="B176" s="9">
        <v>12</v>
      </c>
      <c r="C176" s="11" t="s">
        <v>1207</v>
      </c>
      <c r="D176" s="9" t="s">
        <v>4588</v>
      </c>
      <c r="E176" s="10"/>
      <c r="F176" s="9"/>
      <c r="G176" s="10"/>
      <c r="H176" s="9"/>
      <c r="I176" s="68"/>
    </row>
    <row r="177" spans="1:9" s="8" customFormat="1" ht="90">
      <c r="A177" s="9">
        <v>15889300</v>
      </c>
      <c r="B177" s="9">
        <v>13</v>
      </c>
      <c r="C177" s="11" t="s">
        <v>1208</v>
      </c>
      <c r="D177" s="9" t="s">
        <v>4357</v>
      </c>
      <c r="E177" s="10"/>
      <c r="F177" s="9"/>
      <c r="G177" s="10"/>
      <c r="H177" s="9"/>
      <c r="I177" s="68"/>
    </row>
    <row r="178" spans="1:9" s="8" customFormat="1" ht="105">
      <c r="A178" s="9">
        <v>15889300</v>
      </c>
      <c r="B178" s="9">
        <v>14</v>
      </c>
      <c r="C178" s="11" t="s">
        <v>1209</v>
      </c>
      <c r="D178" s="9" t="s">
        <v>4263</v>
      </c>
      <c r="E178" s="10"/>
      <c r="F178" s="9"/>
      <c r="G178" s="10"/>
      <c r="H178" s="9"/>
      <c r="I178" s="68"/>
    </row>
    <row r="179" spans="1:9" s="8" customFormat="1" ht="90">
      <c r="A179" s="67">
        <v>15974642</v>
      </c>
      <c r="B179" s="9">
        <v>1</v>
      </c>
      <c r="C179" s="11" t="s">
        <v>1210</v>
      </c>
      <c r="D179" s="9" t="s">
        <v>4200</v>
      </c>
      <c r="E179" s="10"/>
      <c r="F179" s="9"/>
      <c r="G179" s="10"/>
      <c r="H179" s="9"/>
      <c r="I179" s="68"/>
    </row>
    <row r="180" spans="1:9" s="8" customFormat="1" ht="90">
      <c r="A180" s="67">
        <v>15974642</v>
      </c>
      <c r="B180" s="9">
        <v>2</v>
      </c>
      <c r="C180" s="11" t="s">
        <v>1211</v>
      </c>
      <c r="D180" s="9" t="s">
        <v>4156</v>
      </c>
      <c r="E180" s="10"/>
      <c r="F180" s="9"/>
      <c r="G180" s="10"/>
      <c r="H180" s="9"/>
      <c r="I180" s="68"/>
    </row>
    <row r="181" spans="1:9" s="8" customFormat="1" ht="60">
      <c r="A181" s="67">
        <v>15974642</v>
      </c>
      <c r="B181" s="9">
        <v>3</v>
      </c>
      <c r="C181" s="11" t="s">
        <v>1212</v>
      </c>
      <c r="D181" s="9" t="s">
        <v>4265</v>
      </c>
      <c r="E181" s="10"/>
      <c r="F181" s="9"/>
      <c r="G181" s="10"/>
      <c r="H181" s="9"/>
      <c r="I181" s="68"/>
    </row>
    <row r="182" spans="1:9" s="8" customFormat="1" ht="45">
      <c r="A182" s="67">
        <v>15974642</v>
      </c>
      <c r="B182" s="9">
        <v>4</v>
      </c>
      <c r="C182" s="11" t="s">
        <v>1213</v>
      </c>
      <c r="D182" s="9">
        <v>11</v>
      </c>
      <c r="E182" s="10"/>
      <c r="F182" s="9"/>
      <c r="G182" s="10"/>
      <c r="H182" s="9"/>
      <c r="I182" s="68"/>
    </row>
    <row r="183" spans="1:9" s="8" customFormat="1" ht="60">
      <c r="A183" s="67">
        <v>15974642</v>
      </c>
      <c r="B183" s="9">
        <v>5</v>
      </c>
      <c r="C183" s="11" t="s">
        <v>1214</v>
      </c>
      <c r="D183" s="9" t="s">
        <v>4480</v>
      </c>
      <c r="E183" s="10"/>
      <c r="F183" s="9"/>
      <c r="G183" s="10"/>
      <c r="H183" s="9"/>
      <c r="I183" s="68"/>
    </row>
    <row r="184" spans="1:9" s="8" customFormat="1" ht="135">
      <c r="A184" s="67">
        <v>15974642</v>
      </c>
      <c r="B184" s="9">
        <v>6</v>
      </c>
      <c r="C184" s="11" t="s">
        <v>1215</v>
      </c>
      <c r="D184" s="9" t="s">
        <v>4698</v>
      </c>
      <c r="E184" s="10"/>
      <c r="F184" s="9"/>
      <c r="G184" s="10"/>
      <c r="H184" s="9"/>
      <c r="I184" s="68"/>
    </row>
    <row r="185" spans="1:9" s="8" customFormat="1" ht="105">
      <c r="A185" s="67">
        <v>15974642</v>
      </c>
      <c r="B185" s="9">
        <v>7</v>
      </c>
      <c r="C185" s="11" t="s">
        <v>1216</v>
      </c>
      <c r="D185" s="9" t="s">
        <v>4030</v>
      </c>
      <c r="E185" s="10"/>
      <c r="F185" s="9"/>
      <c r="G185" s="10"/>
      <c r="H185" s="9"/>
      <c r="I185" s="68"/>
    </row>
    <row r="186" spans="1:9" s="8" customFormat="1" ht="75">
      <c r="A186" s="67">
        <v>15974642</v>
      </c>
      <c r="B186" s="9">
        <v>8</v>
      </c>
      <c r="C186" s="11" t="s">
        <v>1217</v>
      </c>
      <c r="D186" s="9" t="s">
        <v>4598</v>
      </c>
      <c r="E186" s="10"/>
      <c r="F186" s="9"/>
      <c r="G186" s="10"/>
      <c r="H186" s="9"/>
      <c r="I186" s="68"/>
    </row>
    <row r="187" spans="1:9" s="8" customFormat="1" ht="180">
      <c r="A187" s="67">
        <v>15974642</v>
      </c>
      <c r="B187" s="9">
        <v>9</v>
      </c>
      <c r="C187" s="11" t="s">
        <v>1218</v>
      </c>
      <c r="D187" s="9" t="s">
        <v>4602</v>
      </c>
      <c r="E187" s="10"/>
      <c r="F187" s="9"/>
      <c r="G187" s="10"/>
      <c r="H187" s="9"/>
      <c r="I187" s="68"/>
    </row>
    <row r="188" spans="1:9" s="8" customFormat="1" ht="45">
      <c r="A188" s="67">
        <v>15974642</v>
      </c>
      <c r="B188" s="9">
        <v>10</v>
      </c>
      <c r="C188" s="11" t="s">
        <v>1219</v>
      </c>
      <c r="D188" s="9" t="s">
        <v>4335</v>
      </c>
      <c r="E188" s="10"/>
      <c r="F188" s="9"/>
      <c r="G188" s="10"/>
      <c r="H188" s="9"/>
      <c r="I188" s="68"/>
    </row>
    <row r="189" spans="1:9" s="8" customFormat="1" ht="90">
      <c r="A189" s="67">
        <v>15974642</v>
      </c>
      <c r="B189" s="9">
        <v>11</v>
      </c>
      <c r="C189" s="11" t="s">
        <v>1220</v>
      </c>
      <c r="D189" s="9" t="s">
        <v>4481</v>
      </c>
      <c r="E189" s="10"/>
      <c r="F189" s="9"/>
      <c r="G189" s="10"/>
      <c r="H189" s="9"/>
      <c r="I189" s="68"/>
    </row>
    <row r="190" spans="1:9" s="8" customFormat="1" ht="30">
      <c r="A190" s="67">
        <v>15974642</v>
      </c>
      <c r="B190" s="9">
        <v>12</v>
      </c>
      <c r="C190" s="11" t="s">
        <v>1221</v>
      </c>
      <c r="D190" s="9" t="s">
        <v>4368</v>
      </c>
      <c r="E190" s="10"/>
      <c r="F190" s="9"/>
      <c r="G190" s="10"/>
      <c r="H190" s="9"/>
      <c r="I190" s="68"/>
    </row>
    <row r="191" spans="1:9" s="8" customFormat="1" ht="30">
      <c r="A191" s="67">
        <v>15974642</v>
      </c>
      <c r="B191" s="9">
        <v>13</v>
      </c>
      <c r="C191" s="11" t="s">
        <v>1222</v>
      </c>
      <c r="D191" s="9" t="s">
        <v>4682</v>
      </c>
      <c r="E191" s="10" t="s">
        <v>1223</v>
      </c>
      <c r="F191" s="9" t="s">
        <v>4129</v>
      </c>
      <c r="G191" s="10"/>
      <c r="H191" s="9"/>
      <c r="I191" s="68"/>
    </row>
    <row r="192" spans="1:9" s="8" customFormat="1" ht="45">
      <c r="A192" s="67">
        <v>15974642</v>
      </c>
      <c r="B192" s="9">
        <v>14</v>
      </c>
      <c r="C192" s="11" t="s">
        <v>1224</v>
      </c>
      <c r="D192" s="9" t="s">
        <v>4426</v>
      </c>
      <c r="E192" s="10"/>
      <c r="F192" s="9"/>
      <c r="G192" s="10"/>
      <c r="H192" s="9"/>
      <c r="I192" s="68"/>
    </row>
    <row r="193" spans="1:9" s="8" customFormat="1" ht="75">
      <c r="A193" s="67">
        <v>15974642</v>
      </c>
      <c r="B193" s="9">
        <v>15</v>
      </c>
      <c r="C193" s="11" t="s">
        <v>1225</v>
      </c>
      <c r="D193" s="9" t="s">
        <v>4200</v>
      </c>
      <c r="E193" s="10"/>
      <c r="F193" s="9"/>
      <c r="G193" s="10"/>
      <c r="H193" s="9"/>
      <c r="I193" s="68"/>
    </row>
    <row r="194" spans="1:9" s="8" customFormat="1" ht="75">
      <c r="A194" s="67">
        <v>15974642</v>
      </c>
      <c r="B194" s="9">
        <v>16</v>
      </c>
      <c r="C194" s="11" t="s">
        <v>1226</v>
      </c>
      <c r="D194" s="9" t="s">
        <v>4500</v>
      </c>
      <c r="E194" s="10"/>
      <c r="F194" s="9"/>
      <c r="G194" s="10"/>
      <c r="H194" s="9"/>
      <c r="I194" s="68"/>
    </row>
    <row r="195" spans="1:9" s="8" customFormat="1" ht="90">
      <c r="A195" s="67">
        <v>15974642</v>
      </c>
      <c r="B195" s="9">
        <v>17</v>
      </c>
      <c r="C195" s="11" t="s">
        <v>1227</v>
      </c>
      <c r="D195" s="9" t="s">
        <v>4482</v>
      </c>
      <c r="E195" s="10"/>
      <c r="F195" s="9"/>
      <c r="G195" s="10"/>
      <c r="H195" s="9"/>
      <c r="I195" s="68"/>
    </row>
    <row r="196" spans="1:9" s="8" customFormat="1" ht="75">
      <c r="A196" s="67">
        <v>15974642</v>
      </c>
      <c r="B196" s="9">
        <v>18</v>
      </c>
      <c r="C196" s="11" t="s">
        <v>1228</v>
      </c>
      <c r="D196" s="9" t="s">
        <v>4483</v>
      </c>
      <c r="E196" s="10"/>
      <c r="F196" s="9"/>
      <c r="G196" s="10"/>
      <c r="H196" s="9"/>
      <c r="I196" s="68"/>
    </row>
    <row r="197" spans="1:9" s="8" customFormat="1" ht="60">
      <c r="A197" s="9">
        <v>17660482</v>
      </c>
      <c r="B197" s="9">
        <v>1</v>
      </c>
      <c r="C197" s="11" t="s">
        <v>1229</v>
      </c>
      <c r="D197" s="9" t="s">
        <v>4167</v>
      </c>
      <c r="E197" s="10"/>
      <c r="F197" s="9"/>
      <c r="G197" s="10"/>
      <c r="H197" s="9"/>
      <c r="I197" s="68"/>
    </row>
    <row r="198" spans="1:9" s="8" customFormat="1" ht="105">
      <c r="A198" s="9">
        <v>17660482</v>
      </c>
      <c r="B198" s="9">
        <v>2</v>
      </c>
      <c r="C198" s="11" t="s">
        <v>1230</v>
      </c>
      <c r="D198" s="9" t="s">
        <v>4193</v>
      </c>
      <c r="E198" s="10"/>
      <c r="F198" s="9"/>
      <c r="G198" s="10"/>
      <c r="H198" s="9"/>
      <c r="I198" s="68"/>
    </row>
    <row r="199" spans="1:9" s="8" customFormat="1" ht="105">
      <c r="A199" s="9">
        <v>17660482</v>
      </c>
      <c r="B199" s="9">
        <v>3</v>
      </c>
      <c r="C199" s="11" t="s">
        <v>1231</v>
      </c>
      <c r="D199" s="9" t="s">
        <v>4602</v>
      </c>
      <c r="E199" s="10"/>
      <c r="F199" s="9"/>
      <c r="G199" s="10"/>
      <c r="H199" s="9"/>
      <c r="I199" s="68"/>
    </row>
    <row r="200" spans="1:9" s="8" customFormat="1" ht="90">
      <c r="A200" s="9">
        <v>17660482</v>
      </c>
      <c r="B200" s="9">
        <v>4</v>
      </c>
      <c r="C200" s="11" t="s">
        <v>1232</v>
      </c>
      <c r="D200" s="9" t="s">
        <v>4032</v>
      </c>
      <c r="E200" s="10"/>
      <c r="F200" s="9"/>
      <c r="G200" s="10"/>
      <c r="H200" s="9"/>
      <c r="I200" s="68"/>
    </row>
    <row r="201" spans="1:9" s="8" customFormat="1" ht="135">
      <c r="A201" s="9">
        <v>17660482</v>
      </c>
      <c r="B201" s="9">
        <v>5</v>
      </c>
      <c r="C201" s="11" t="s">
        <v>1233</v>
      </c>
      <c r="D201" s="9" t="s">
        <v>4076</v>
      </c>
      <c r="E201" s="10"/>
      <c r="F201" s="9"/>
      <c r="G201" s="10"/>
      <c r="H201" s="9"/>
      <c r="I201" s="68"/>
    </row>
    <row r="202" spans="1:9" s="8" customFormat="1" ht="45">
      <c r="A202" s="9">
        <v>17660482</v>
      </c>
      <c r="B202" s="9">
        <v>6</v>
      </c>
      <c r="C202" s="11" t="s">
        <v>1234</v>
      </c>
      <c r="D202" s="9" t="s">
        <v>4633</v>
      </c>
      <c r="E202" s="10"/>
      <c r="F202" s="9"/>
      <c r="G202" s="10"/>
      <c r="H202" s="9"/>
      <c r="I202" s="68"/>
    </row>
    <row r="203" spans="1:9" s="8" customFormat="1" ht="60">
      <c r="A203" s="9">
        <v>17660482</v>
      </c>
      <c r="B203" s="9">
        <v>7</v>
      </c>
      <c r="C203" s="11" t="s">
        <v>1235</v>
      </c>
      <c r="D203" s="9" t="s">
        <v>4357</v>
      </c>
      <c r="E203" s="10"/>
      <c r="F203" s="9"/>
      <c r="G203" s="10"/>
      <c r="H203" s="9"/>
      <c r="I203" s="68"/>
    </row>
    <row r="204" spans="1:9" s="8" customFormat="1" ht="30">
      <c r="A204" s="67">
        <v>17968815</v>
      </c>
      <c r="B204" s="9">
        <v>1</v>
      </c>
      <c r="C204" s="11" t="s">
        <v>1236</v>
      </c>
      <c r="D204" s="9" t="s">
        <v>4190</v>
      </c>
      <c r="E204" s="10"/>
      <c r="F204" s="9"/>
      <c r="G204" s="10"/>
      <c r="H204" s="9"/>
      <c r="I204" s="68"/>
    </row>
    <row r="205" spans="1:9" s="8" customFormat="1" ht="90">
      <c r="A205" s="67">
        <v>17968815</v>
      </c>
      <c r="B205" s="9">
        <v>2</v>
      </c>
      <c r="C205" s="11" t="s">
        <v>1237</v>
      </c>
      <c r="D205" s="9" t="s">
        <v>4484</v>
      </c>
      <c r="E205" s="10"/>
      <c r="F205" s="9"/>
      <c r="G205" s="10"/>
      <c r="H205" s="9"/>
      <c r="I205" s="68"/>
    </row>
    <row r="206" spans="1:9" s="8" customFormat="1" ht="60">
      <c r="A206" s="67">
        <v>17968815</v>
      </c>
      <c r="B206" s="9">
        <v>3</v>
      </c>
      <c r="C206" s="11" t="s">
        <v>1238</v>
      </c>
      <c r="D206" s="9" t="s">
        <v>4834</v>
      </c>
      <c r="E206" s="10"/>
      <c r="F206" s="9"/>
      <c r="G206" s="10"/>
      <c r="H206" s="9"/>
      <c r="I206" s="68"/>
    </row>
    <row r="207" spans="1:9" s="8" customFormat="1" ht="150">
      <c r="A207" s="67">
        <v>17968815</v>
      </c>
      <c r="B207" s="9">
        <v>4</v>
      </c>
      <c r="C207" s="11" t="s">
        <v>1239</v>
      </c>
      <c r="D207" s="9" t="s">
        <v>4031</v>
      </c>
      <c r="E207" s="10"/>
      <c r="F207" s="9"/>
      <c r="G207" s="10"/>
      <c r="H207" s="9"/>
      <c r="I207" s="68"/>
    </row>
    <row r="208" spans="1:9" ht="75">
      <c r="A208" s="67">
        <v>17968815</v>
      </c>
      <c r="B208" s="9">
        <v>5</v>
      </c>
      <c r="C208" s="11" t="s">
        <v>1240</v>
      </c>
      <c r="D208" s="9" t="s">
        <v>4642</v>
      </c>
    </row>
    <row r="209" spans="1:9" ht="90">
      <c r="A209" s="67">
        <v>17968815</v>
      </c>
      <c r="B209" s="9">
        <v>6</v>
      </c>
      <c r="C209" s="11" t="s">
        <v>1241</v>
      </c>
      <c r="D209" s="9" t="s">
        <v>4335</v>
      </c>
    </row>
    <row r="210" spans="1:9" ht="60">
      <c r="A210" s="67">
        <v>17968815</v>
      </c>
      <c r="B210" s="9">
        <v>7</v>
      </c>
      <c r="C210" s="11" t="s">
        <v>1242</v>
      </c>
      <c r="D210" s="9" t="s">
        <v>4045</v>
      </c>
      <c r="E210" s="10" t="s">
        <v>1243</v>
      </c>
      <c r="F210" s="9" t="s">
        <v>4313</v>
      </c>
      <c r="G210" s="10" t="s">
        <v>1244</v>
      </c>
      <c r="H210" s="9" t="s">
        <v>4530</v>
      </c>
    </row>
    <row r="211" spans="1:9" ht="60">
      <c r="A211" s="67">
        <v>17968815</v>
      </c>
      <c r="B211" s="9">
        <v>8</v>
      </c>
      <c r="C211" s="11" t="s">
        <v>1245</v>
      </c>
      <c r="D211" s="9" t="s">
        <v>4709</v>
      </c>
    </row>
    <row r="212" spans="1:9" ht="30">
      <c r="A212" s="67">
        <v>17968815</v>
      </c>
      <c r="B212" s="9">
        <v>9</v>
      </c>
      <c r="C212" s="11" t="s">
        <v>1246</v>
      </c>
      <c r="D212" s="9" t="s">
        <v>4588</v>
      </c>
    </row>
    <row r="213" spans="1:9" ht="75">
      <c r="A213" s="67">
        <v>17968815</v>
      </c>
      <c r="B213" s="9">
        <v>10</v>
      </c>
      <c r="C213" s="11" t="s">
        <v>1247</v>
      </c>
      <c r="D213" s="9" t="s">
        <v>4353</v>
      </c>
      <c r="E213" s="10" t="s">
        <v>1248</v>
      </c>
      <c r="F213" s="9" t="s">
        <v>4514</v>
      </c>
    </row>
    <row r="214" spans="1:9" ht="30">
      <c r="A214" s="67">
        <v>17968815</v>
      </c>
      <c r="B214" s="9">
        <v>11</v>
      </c>
      <c r="C214" s="11" t="s">
        <v>1249</v>
      </c>
      <c r="D214" s="9" t="s">
        <v>4485</v>
      </c>
    </row>
    <row r="215" spans="1:9" ht="60">
      <c r="A215" s="9">
        <v>18043478</v>
      </c>
      <c r="B215" s="9">
        <v>1</v>
      </c>
      <c r="C215" s="11" t="s">
        <v>1250</v>
      </c>
      <c r="D215" s="9" t="s">
        <v>4167</v>
      </c>
    </row>
    <row r="216" spans="1:9" ht="135">
      <c r="A216" s="9">
        <v>18043478</v>
      </c>
      <c r="B216" s="9">
        <v>2</v>
      </c>
      <c r="C216" s="11" t="s">
        <v>1251</v>
      </c>
      <c r="D216" s="9" t="s">
        <v>4332</v>
      </c>
    </row>
    <row r="217" spans="1:9" ht="45">
      <c r="A217" s="9">
        <v>18043478</v>
      </c>
      <c r="B217" s="9">
        <v>3</v>
      </c>
      <c r="C217" s="11" t="s">
        <v>1252</v>
      </c>
      <c r="D217" s="9" t="s">
        <v>4030</v>
      </c>
    </row>
    <row r="218" spans="1:9" ht="150">
      <c r="A218" s="9">
        <v>18043478</v>
      </c>
      <c r="B218" s="9">
        <v>4</v>
      </c>
      <c r="C218" s="11" t="s">
        <v>1253</v>
      </c>
      <c r="D218" s="9" t="s">
        <v>4032</v>
      </c>
    </row>
    <row r="219" spans="1:9" ht="60">
      <c r="A219" s="9">
        <v>18043478</v>
      </c>
      <c r="B219" s="9">
        <v>5</v>
      </c>
      <c r="C219" s="11" t="s">
        <v>1254</v>
      </c>
      <c r="D219" s="9">
        <v>11</v>
      </c>
    </row>
    <row r="220" spans="1:9" ht="45">
      <c r="A220" s="9">
        <v>18043478</v>
      </c>
      <c r="B220" s="9">
        <v>6</v>
      </c>
      <c r="C220" s="11" t="s">
        <v>1255</v>
      </c>
      <c r="D220" s="9" t="s">
        <v>4335</v>
      </c>
    </row>
    <row r="221" spans="1:9" ht="45">
      <c r="A221" s="9">
        <v>18043478</v>
      </c>
      <c r="B221" s="9">
        <v>7</v>
      </c>
      <c r="C221" s="11" t="s">
        <v>1256</v>
      </c>
      <c r="D221" s="9" t="s">
        <v>4063</v>
      </c>
      <c r="E221" s="10" t="s">
        <v>1257</v>
      </c>
      <c r="F221" s="9" t="s">
        <v>4726</v>
      </c>
    </row>
    <row r="222" spans="1:9" ht="135">
      <c r="A222" s="9">
        <v>18043478</v>
      </c>
      <c r="B222" s="9">
        <v>8</v>
      </c>
      <c r="C222" s="11" t="s">
        <v>1258</v>
      </c>
      <c r="D222" s="9" t="s">
        <v>4056</v>
      </c>
    </row>
    <row r="223" spans="1:9" ht="75">
      <c r="A223" s="9">
        <v>18043478</v>
      </c>
      <c r="B223" s="9">
        <v>9</v>
      </c>
      <c r="C223" s="11" t="s">
        <v>1259</v>
      </c>
      <c r="D223" s="9" t="s">
        <v>4097</v>
      </c>
    </row>
    <row r="224" spans="1:9" s="8" customFormat="1" ht="60">
      <c r="A224" s="9">
        <v>18043478</v>
      </c>
      <c r="B224" s="9">
        <v>10</v>
      </c>
      <c r="C224" s="11" t="s">
        <v>1260</v>
      </c>
      <c r="D224" s="9" t="s">
        <v>4052</v>
      </c>
      <c r="E224" s="10"/>
      <c r="F224" s="9"/>
      <c r="G224" s="10"/>
      <c r="H224" s="9"/>
      <c r="I224" s="68"/>
    </row>
    <row r="225" spans="1:9" s="8" customFormat="1" ht="45">
      <c r="A225" s="9">
        <v>18043478</v>
      </c>
      <c r="B225" s="9">
        <v>11</v>
      </c>
      <c r="C225" s="11" t="s">
        <v>1261</v>
      </c>
      <c r="D225" s="9" t="s">
        <v>4585</v>
      </c>
      <c r="E225" s="10"/>
      <c r="F225" s="9"/>
      <c r="G225" s="10"/>
      <c r="H225" s="9"/>
      <c r="I225" s="68"/>
    </row>
    <row r="226" spans="1:9" s="8" customFormat="1" ht="60">
      <c r="A226" s="9">
        <v>18043478</v>
      </c>
      <c r="B226" s="9">
        <v>12</v>
      </c>
      <c r="C226" s="11" t="s">
        <v>1262</v>
      </c>
      <c r="D226" s="9" t="s">
        <v>4486</v>
      </c>
      <c r="E226" s="10"/>
      <c r="F226" s="9"/>
      <c r="G226" s="10"/>
      <c r="H226" s="9"/>
      <c r="I226" s="68"/>
    </row>
    <row r="227" spans="1:9" s="8" customFormat="1" ht="45">
      <c r="A227" s="9">
        <v>18043478</v>
      </c>
      <c r="B227" s="9">
        <v>13</v>
      </c>
      <c r="C227" s="11" t="s">
        <v>1263</v>
      </c>
      <c r="D227" s="9" t="s">
        <v>4098</v>
      </c>
      <c r="E227" s="10"/>
      <c r="F227" s="9"/>
      <c r="G227" s="10"/>
      <c r="H227" s="9"/>
      <c r="I227" s="68"/>
    </row>
    <row r="228" spans="1:9" s="8" customFormat="1" ht="45">
      <c r="A228" s="9">
        <v>20175801</v>
      </c>
      <c r="B228" s="9">
        <v>1</v>
      </c>
      <c r="C228" s="11" t="s">
        <v>1264</v>
      </c>
      <c r="D228" s="9" t="s">
        <v>4167</v>
      </c>
      <c r="E228" s="10"/>
      <c r="F228" s="9"/>
      <c r="G228" s="10"/>
      <c r="H228" s="9"/>
      <c r="I228" s="68"/>
    </row>
    <row r="229" spans="1:9" s="8" customFormat="1" ht="90">
      <c r="A229" s="9">
        <v>20175801</v>
      </c>
      <c r="B229" s="9">
        <v>2</v>
      </c>
      <c r="C229" s="11" t="s">
        <v>1265</v>
      </c>
      <c r="D229" s="9" t="s">
        <v>4065</v>
      </c>
      <c r="E229" s="10"/>
      <c r="F229" s="9"/>
      <c r="G229" s="10"/>
      <c r="H229" s="9"/>
      <c r="I229" s="68"/>
    </row>
    <row r="230" spans="1:9" s="8" customFormat="1" ht="75">
      <c r="A230" s="9">
        <v>20175801</v>
      </c>
      <c r="B230" s="9">
        <v>3</v>
      </c>
      <c r="C230" s="11" t="s">
        <v>1266</v>
      </c>
      <c r="D230" s="9" t="s">
        <v>4504</v>
      </c>
      <c r="E230" s="10"/>
      <c r="F230" s="9"/>
      <c r="G230" s="10"/>
      <c r="H230" s="9"/>
      <c r="I230" s="68"/>
    </row>
    <row r="231" spans="1:9" s="8" customFormat="1" ht="75">
      <c r="A231" s="9">
        <v>20175801</v>
      </c>
      <c r="B231" s="9">
        <v>4</v>
      </c>
      <c r="C231" s="11" t="s">
        <v>1267</v>
      </c>
      <c r="D231" s="9" t="s">
        <v>4332</v>
      </c>
      <c r="E231" s="10"/>
      <c r="F231" s="9"/>
      <c r="G231" s="10"/>
      <c r="H231" s="9"/>
      <c r="I231" s="68"/>
    </row>
    <row r="232" spans="1:9" s="8" customFormat="1" ht="90">
      <c r="A232" s="9">
        <v>20175801</v>
      </c>
      <c r="B232" s="9">
        <v>5</v>
      </c>
      <c r="C232" s="11" t="s">
        <v>1268</v>
      </c>
      <c r="D232" s="9" t="s">
        <v>4602</v>
      </c>
      <c r="E232" s="10"/>
      <c r="F232" s="9"/>
      <c r="G232" s="10"/>
      <c r="H232" s="9"/>
      <c r="I232" s="68"/>
    </row>
    <row r="233" spans="1:9" s="8" customFormat="1" ht="75">
      <c r="A233" s="9">
        <v>20175801</v>
      </c>
      <c r="B233" s="9">
        <v>6</v>
      </c>
      <c r="C233" s="11" t="s">
        <v>1269</v>
      </c>
      <c r="D233" s="9" t="s">
        <v>4032</v>
      </c>
      <c r="E233" s="10"/>
      <c r="F233" s="9"/>
      <c r="G233" s="10"/>
      <c r="H233" s="9"/>
      <c r="I233" s="68"/>
    </row>
    <row r="234" spans="1:9" s="8" customFormat="1" ht="90">
      <c r="A234" s="9">
        <v>20175801</v>
      </c>
      <c r="B234" s="9">
        <v>7</v>
      </c>
      <c r="C234" s="11" t="s">
        <v>1270</v>
      </c>
      <c r="D234" s="9" t="s">
        <v>4598</v>
      </c>
      <c r="E234" s="10"/>
      <c r="F234" s="9"/>
      <c r="G234" s="10"/>
      <c r="H234" s="9"/>
      <c r="I234" s="68"/>
    </row>
    <row r="235" spans="1:9" s="8" customFormat="1" ht="60">
      <c r="A235" s="9">
        <v>20175801</v>
      </c>
      <c r="B235" s="9">
        <v>8</v>
      </c>
      <c r="C235" s="11" t="s">
        <v>1271</v>
      </c>
      <c r="D235" s="9" t="s">
        <v>4097</v>
      </c>
      <c r="E235" s="10" t="s">
        <v>1272</v>
      </c>
      <c r="F235" s="9" t="s">
        <v>4124</v>
      </c>
      <c r="G235" s="10"/>
      <c r="H235" s="9"/>
      <c r="I235" s="68"/>
    </row>
    <row r="236" spans="1:9" s="8" customFormat="1" ht="135">
      <c r="A236" s="9">
        <v>20175801</v>
      </c>
      <c r="B236" s="9">
        <v>9</v>
      </c>
      <c r="C236" s="11" t="s">
        <v>1273</v>
      </c>
      <c r="D236" s="9" t="s">
        <v>4056</v>
      </c>
      <c r="E236" s="10" t="s">
        <v>1274</v>
      </c>
      <c r="F236" s="9" t="s">
        <v>4124</v>
      </c>
      <c r="G236" s="10"/>
      <c r="H236" s="9"/>
      <c r="I236" s="68"/>
    </row>
    <row r="237" spans="1:9" s="8" customFormat="1" ht="90">
      <c r="A237" s="9">
        <v>20175801</v>
      </c>
      <c r="B237" s="9">
        <v>10</v>
      </c>
      <c r="C237" s="11" t="s">
        <v>1275</v>
      </c>
      <c r="D237" s="9" t="s">
        <v>4068</v>
      </c>
      <c r="E237" s="10"/>
      <c r="F237" s="9"/>
      <c r="G237" s="10"/>
      <c r="H237" s="9"/>
      <c r="I237" s="68"/>
    </row>
    <row r="238" spans="1:9" s="8" customFormat="1" ht="75">
      <c r="A238" s="9">
        <v>20175801</v>
      </c>
      <c r="B238" s="9">
        <v>11</v>
      </c>
      <c r="C238" s="11" t="s">
        <v>1276</v>
      </c>
      <c r="D238" s="9" t="s">
        <v>4487</v>
      </c>
      <c r="E238" s="10"/>
      <c r="F238" s="9"/>
      <c r="G238" s="10"/>
      <c r="H238" s="9"/>
      <c r="I238" s="68"/>
    </row>
    <row r="239" spans="1:9" s="8" customFormat="1" ht="45">
      <c r="A239" s="9">
        <v>20175801</v>
      </c>
      <c r="B239" s="9">
        <v>12</v>
      </c>
      <c r="C239" s="11" t="s">
        <v>1277</v>
      </c>
      <c r="D239" s="9" t="s">
        <v>4835</v>
      </c>
      <c r="E239" s="10" t="s">
        <v>1278</v>
      </c>
      <c r="F239" s="9" t="s">
        <v>4222</v>
      </c>
      <c r="G239" s="10"/>
      <c r="H239" s="9"/>
      <c r="I239" s="68"/>
    </row>
    <row r="240" spans="1:9" s="8" customFormat="1" ht="105">
      <c r="A240" s="67">
        <v>20206791</v>
      </c>
      <c r="B240" s="9">
        <v>1</v>
      </c>
      <c r="C240" s="11" t="s">
        <v>1279</v>
      </c>
      <c r="D240" s="9" t="s">
        <v>4092</v>
      </c>
      <c r="E240" s="10"/>
      <c r="F240" s="9"/>
      <c r="G240" s="10"/>
      <c r="H240" s="9"/>
      <c r="I240" s="68"/>
    </row>
    <row r="241" spans="1:9" s="8" customFormat="1" ht="90">
      <c r="A241" s="67">
        <v>20206791</v>
      </c>
      <c r="B241" s="9">
        <v>2</v>
      </c>
      <c r="C241" s="11" t="s">
        <v>1280</v>
      </c>
      <c r="D241" s="9" t="s">
        <v>4168</v>
      </c>
      <c r="E241" s="10"/>
      <c r="F241" s="9"/>
      <c r="G241" s="10"/>
      <c r="H241" s="9"/>
      <c r="I241" s="68"/>
    </row>
    <row r="242" spans="1:9" s="8" customFormat="1" ht="135">
      <c r="A242" s="67">
        <v>20206791</v>
      </c>
      <c r="B242" s="9">
        <v>3</v>
      </c>
      <c r="C242" s="11" t="s">
        <v>1281</v>
      </c>
      <c r="D242" s="9" t="s">
        <v>4055</v>
      </c>
      <c r="E242" s="10"/>
      <c r="F242" s="9"/>
      <c r="G242" s="10"/>
      <c r="H242" s="9"/>
      <c r="I242" s="68"/>
    </row>
    <row r="243" spans="1:9" s="8" customFormat="1" ht="60">
      <c r="A243" s="67">
        <v>20206791</v>
      </c>
      <c r="B243" s="9">
        <v>4</v>
      </c>
      <c r="C243" s="11" t="s">
        <v>1282</v>
      </c>
      <c r="D243" s="9" t="s">
        <v>4092</v>
      </c>
      <c r="E243" s="10"/>
      <c r="F243" s="9"/>
      <c r="G243" s="10"/>
      <c r="H243" s="9"/>
      <c r="I243" s="68"/>
    </row>
    <row r="244" spans="1:9" s="8" customFormat="1" ht="60">
      <c r="A244" s="67">
        <v>20206791</v>
      </c>
      <c r="B244" s="9">
        <v>5</v>
      </c>
      <c r="C244" s="11" t="s">
        <v>1283</v>
      </c>
      <c r="D244" s="9" t="s">
        <v>4359</v>
      </c>
      <c r="E244" s="10"/>
      <c r="F244" s="9"/>
      <c r="G244" s="10"/>
      <c r="H244" s="9"/>
      <c r="I244" s="68"/>
    </row>
    <row r="245" spans="1:9" s="8" customFormat="1" ht="60">
      <c r="A245" s="67">
        <v>20206791</v>
      </c>
      <c r="B245" s="9">
        <v>6</v>
      </c>
      <c r="C245" s="11" t="s">
        <v>1284</v>
      </c>
      <c r="D245" s="9" t="s">
        <v>4335</v>
      </c>
      <c r="E245" s="10"/>
      <c r="F245" s="9"/>
      <c r="G245" s="10"/>
      <c r="H245" s="9"/>
      <c r="I245" s="68"/>
    </row>
    <row r="246" spans="1:9" s="8" customFormat="1" ht="105">
      <c r="A246" s="67">
        <v>20206791</v>
      </c>
      <c r="B246" s="9">
        <v>7</v>
      </c>
      <c r="C246" s="11" t="s">
        <v>1285</v>
      </c>
      <c r="D246" s="9" t="s">
        <v>4031</v>
      </c>
      <c r="E246" s="10"/>
      <c r="F246" s="9"/>
      <c r="G246" s="10"/>
      <c r="H246" s="9"/>
      <c r="I246" s="68"/>
    </row>
    <row r="247" spans="1:9" s="8" customFormat="1" ht="45">
      <c r="A247" s="67">
        <v>20206791</v>
      </c>
      <c r="B247" s="9">
        <v>8</v>
      </c>
      <c r="C247" s="11" t="s">
        <v>1286</v>
      </c>
      <c r="D247" s="9">
        <v>11</v>
      </c>
      <c r="E247" s="10"/>
      <c r="F247" s="9"/>
      <c r="G247" s="10"/>
      <c r="H247" s="9"/>
      <c r="I247" s="68"/>
    </row>
    <row r="248" spans="1:9" s="8" customFormat="1" ht="75">
      <c r="A248" s="67">
        <v>20206791</v>
      </c>
      <c r="B248" s="9">
        <v>9</v>
      </c>
      <c r="C248" s="11" t="s">
        <v>1287</v>
      </c>
      <c r="D248" s="9" t="s">
        <v>4030</v>
      </c>
      <c r="E248" s="10"/>
      <c r="F248" s="9"/>
      <c r="G248" s="10"/>
      <c r="H248" s="9"/>
      <c r="I248" s="68"/>
    </row>
    <row r="249" spans="1:9" s="8" customFormat="1" ht="45">
      <c r="A249" s="67">
        <v>20206791</v>
      </c>
      <c r="B249" s="9">
        <v>10</v>
      </c>
      <c r="C249" s="11" t="s">
        <v>1288</v>
      </c>
      <c r="D249" s="9" t="s">
        <v>4335</v>
      </c>
      <c r="E249" s="10"/>
      <c r="F249" s="9"/>
      <c r="G249" s="10"/>
      <c r="H249" s="9"/>
      <c r="I249" s="68"/>
    </row>
    <row r="250" spans="1:9" s="8" customFormat="1" ht="135">
      <c r="A250" s="67">
        <v>20206791</v>
      </c>
      <c r="B250" s="9">
        <v>11</v>
      </c>
      <c r="C250" s="11" t="s">
        <v>1289</v>
      </c>
      <c r="D250" s="9" t="s">
        <v>4582</v>
      </c>
      <c r="E250" s="10"/>
      <c r="F250" s="9"/>
      <c r="G250" s="10"/>
      <c r="H250" s="9"/>
      <c r="I250" s="68"/>
    </row>
    <row r="251" spans="1:9" s="8" customFormat="1" ht="60">
      <c r="A251" s="67">
        <v>20206791</v>
      </c>
      <c r="B251" s="9">
        <v>12</v>
      </c>
      <c r="C251" s="11" t="s">
        <v>1290</v>
      </c>
      <c r="D251" s="9">
        <v>11</v>
      </c>
      <c r="E251" s="10"/>
      <c r="F251" s="9"/>
      <c r="G251" s="10"/>
      <c r="H251" s="9"/>
      <c r="I251" s="68"/>
    </row>
    <row r="252" spans="1:9" s="8" customFormat="1" ht="45">
      <c r="A252" s="67">
        <v>20206791</v>
      </c>
      <c r="B252" s="9">
        <v>13</v>
      </c>
      <c r="C252" s="11" t="s">
        <v>1291</v>
      </c>
      <c r="D252" s="9" t="s">
        <v>4593</v>
      </c>
      <c r="E252" s="10"/>
      <c r="F252" s="9"/>
      <c r="G252" s="10"/>
      <c r="H252" s="9"/>
      <c r="I252" s="68"/>
    </row>
    <row r="253" spans="1:9" s="8" customFormat="1" ht="105">
      <c r="A253" s="67">
        <v>20206791</v>
      </c>
      <c r="B253" s="9">
        <v>14</v>
      </c>
      <c r="C253" s="11" t="s">
        <v>1292</v>
      </c>
      <c r="D253" s="9" t="s">
        <v>4174</v>
      </c>
      <c r="E253" s="10"/>
      <c r="F253" s="9"/>
      <c r="G253" s="10"/>
      <c r="H253" s="9"/>
      <c r="I253" s="68"/>
    </row>
    <row r="254" spans="1:9" s="8" customFormat="1" ht="60">
      <c r="A254" s="67">
        <v>20206791</v>
      </c>
      <c r="B254" s="9">
        <v>15</v>
      </c>
      <c r="C254" s="11" t="s">
        <v>1293</v>
      </c>
      <c r="D254" s="9" t="s">
        <v>4030</v>
      </c>
      <c r="E254" s="10"/>
      <c r="F254" s="9"/>
      <c r="G254" s="10"/>
      <c r="H254" s="9"/>
      <c r="I254" s="68"/>
    </row>
    <row r="255" spans="1:9" s="8" customFormat="1" ht="150">
      <c r="A255" s="67">
        <v>20206791</v>
      </c>
      <c r="B255" s="9">
        <v>16</v>
      </c>
      <c r="C255" s="11" t="s">
        <v>1294</v>
      </c>
      <c r="D255" s="9" t="s">
        <v>4036</v>
      </c>
      <c r="E255" s="10"/>
      <c r="F255" s="9"/>
      <c r="G255" s="10"/>
      <c r="H255" s="9"/>
      <c r="I255" s="68"/>
    </row>
    <row r="256" spans="1:9" s="8" customFormat="1" ht="45">
      <c r="A256" s="67">
        <v>20206791</v>
      </c>
      <c r="B256" s="9">
        <v>17</v>
      </c>
      <c r="C256" s="11" t="s">
        <v>1295</v>
      </c>
      <c r="D256" s="9">
        <v>11</v>
      </c>
      <c r="E256" s="10"/>
      <c r="F256" s="9"/>
      <c r="G256" s="10"/>
      <c r="H256" s="9"/>
      <c r="I256" s="68"/>
    </row>
    <row r="257" spans="1:9" s="8" customFormat="1" ht="75">
      <c r="A257" s="67">
        <v>20206791</v>
      </c>
      <c r="B257" s="9">
        <v>18</v>
      </c>
      <c r="C257" s="11" t="s">
        <v>1296</v>
      </c>
      <c r="D257" s="9" t="s">
        <v>4149</v>
      </c>
      <c r="E257" s="10"/>
      <c r="F257" s="9"/>
      <c r="G257" s="10"/>
      <c r="H257" s="9"/>
      <c r="I257" s="68"/>
    </row>
    <row r="258" spans="1:9" s="8" customFormat="1" ht="60">
      <c r="A258" s="67">
        <v>20206791</v>
      </c>
      <c r="B258" s="9">
        <v>19</v>
      </c>
      <c r="C258" s="11" t="s">
        <v>1297</v>
      </c>
      <c r="D258" s="9" t="s">
        <v>4374</v>
      </c>
      <c r="E258" s="10" t="s">
        <v>1298</v>
      </c>
      <c r="F258" s="9" t="s">
        <v>4726</v>
      </c>
      <c r="G258" s="10"/>
      <c r="H258" s="9"/>
      <c r="I258" s="68"/>
    </row>
    <row r="259" spans="1:9" s="8" customFormat="1" ht="45">
      <c r="A259" s="67">
        <v>20206791</v>
      </c>
      <c r="B259" s="9">
        <v>20</v>
      </c>
      <c r="C259" s="11" t="s">
        <v>1299</v>
      </c>
      <c r="D259" s="9" t="s">
        <v>4588</v>
      </c>
      <c r="E259" s="10"/>
      <c r="F259" s="9"/>
      <c r="G259" s="10"/>
      <c r="H259" s="9"/>
      <c r="I259" s="68"/>
    </row>
    <row r="260" spans="1:9" s="8" customFormat="1" ht="75">
      <c r="A260" s="67">
        <v>20206791</v>
      </c>
      <c r="B260" s="9">
        <v>21</v>
      </c>
      <c r="C260" s="11" t="s">
        <v>1300</v>
      </c>
      <c r="D260" s="9" t="s">
        <v>4376</v>
      </c>
      <c r="E260" s="10"/>
      <c r="F260" s="9"/>
      <c r="G260" s="10"/>
      <c r="H260" s="9"/>
      <c r="I260" s="68"/>
    </row>
    <row r="261" spans="1:9" s="8" customFormat="1" ht="60">
      <c r="A261" s="67">
        <v>20206791</v>
      </c>
      <c r="B261" s="9">
        <v>22</v>
      </c>
      <c r="C261" s="11" t="s">
        <v>1301</v>
      </c>
      <c r="D261" s="9" t="s">
        <v>4268</v>
      </c>
      <c r="E261" s="10"/>
      <c r="F261" s="9"/>
      <c r="G261" s="10"/>
      <c r="H261" s="9"/>
      <c r="I261" s="68"/>
    </row>
    <row r="262" spans="1:9" s="8" customFormat="1" ht="60">
      <c r="A262" s="9">
        <v>20921313</v>
      </c>
      <c r="B262" s="9">
        <v>1</v>
      </c>
      <c r="C262" s="11" t="s">
        <v>1302</v>
      </c>
      <c r="D262" s="9" t="s">
        <v>4167</v>
      </c>
      <c r="E262" s="10"/>
      <c r="F262" s="9"/>
      <c r="G262" s="10"/>
      <c r="H262" s="9"/>
      <c r="I262" s="68"/>
    </row>
    <row r="263" spans="1:9" s="8" customFormat="1" ht="60">
      <c r="A263" s="9">
        <v>20921313</v>
      </c>
      <c r="B263" s="9">
        <v>2</v>
      </c>
      <c r="C263" s="11" t="s">
        <v>1303</v>
      </c>
      <c r="D263" s="9" t="s">
        <v>4488</v>
      </c>
      <c r="E263" s="10"/>
      <c r="F263" s="9"/>
      <c r="G263" s="10"/>
      <c r="H263" s="9"/>
      <c r="I263" s="68"/>
    </row>
    <row r="264" spans="1:9" s="8" customFormat="1" ht="45">
      <c r="A264" s="9">
        <v>20921313</v>
      </c>
      <c r="B264" s="9">
        <v>3</v>
      </c>
      <c r="C264" s="11" t="s">
        <v>1304</v>
      </c>
      <c r="D264" s="9" t="s">
        <v>4340</v>
      </c>
      <c r="E264" s="10"/>
      <c r="F264" s="9"/>
      <c r="G264" s="10"/>
      <c r="H264" s="9"/>
      <c r="I264" s="68"/>
    </row>
    <row r="265" spans="1:9" s="8" customFormat="1" ht="90">
      <c r="A265" s="9">
        <v>20921313</v>
      </c>
      <c r="B265" s="9">
        <v>4</v>
      </c>
      <c r="C265" s="11" t="s">
        <v>1305</v>
      </c>
      <c r="D265" s="9" t="s">
        <v>4032</v>
      </c>
      <c r="E265" s="10"/>
      <c r="F265" s="9"/>
      <c r="G265" s="10"/>
      <c r="H265" s="9"/>
      <c r="I265" s="68"/>
    </row>
    <row r="266" spans="1:9" s="8" customFormat="1" ht="60">
      <c r="A266" s="9">
        <v>20921313</v>
      </c>
      <c r="B266" s="9">
        <v>5</v>
      </c>
      <c r="C266" s="11" t="s">
        <v>1306</v>
      </c>
      <c r="D266" s="9" t="s">
        <v>4335</v>
      </c>
      <c r="E266" s="10"/>
      <c r="F266" s="9"/>
      <c r="G266" s="10"/>
      <c r="H266" s="9"/>
      <c r="I266" s="68"/>
    </row>
    <row r="267" spans="1:9" s="8" customFormat="1" ht="135">
      <c r="A267" s="9">
        <v>20921313</v>
      </c>
      <c r="B267" s="9">
        <v>6</v>
      </c>
      <c r="C267" s="11" t="s">
        <v>1307</v>
      </c>
      <c r="D267" s="9" t="s">
        <v>4056</v>
      </c>
      <c r="E267" s="10"/>
      <c r="F267" s="9"/>
      <c r="G267" s="10"/>
      <c r="H267" s="9"/>
      <c r="I267" s="68"/>
    </row>
    <row r="268" spans="1:9" s="8" customFormat="1" ht="75">
      <c r="A268" s="9">
        <v>20921313</v>
      </c>
      <c r="B268" s="9">
        <v>7</v>
      </c>
      <c r="C268" s="11" t="s">
        <v>1308</v>
      </c>
      <c r="D268" s="9" t="s">
        <v>4097</v>
      </c>
      <c r="E268" s="10"/>
      <c r="F268" s="9"/>
      <c r="G268" s="10"/>
      <c r="H268" s="9"/>
      <c r="I268" s="68"/>
    </row>
    <row r="269" spans="1:9" s="8" customFormat="1" ht="135">
      <c r="A269" s="9">
        <v>20921313</v>
      </c>
      <c r="B269" s="9">
        <v>8</v>
      </c>
      <c r="C269" s="11" t="s">
        <v>1309</v>
      </c>
      <c r="D269" s="9" t="s">
        <v>4489</v>
      </c>
      <c r="E269" s="10"/>
      <c r="F269" s="9"/>
      <c r="G269" s="10"/>
      <c r="H269" s="9"/>
      <c r="I269" s="68"/>
    </row>
    <row r="270" spans="1:9" s="8" customFormat="1" ht="60">
      <c r="A270" s="9">
        <v>21518375</v>
      </c>
      <c r="B270" s="9">
        <v>1</v>
      </c>
      <c r="C270" s="11" t="s">
        <v>1310</v>
      </c>
      <c r="D270" s="9" t="s">
        <v>4167</v>
      </c>
      <c r="E270" s="10"/>
      <c r="F270" s="9"/>
      <c r="G270" s="10"/>
      <c r="H270" s="9"/>
      <c r="I270" s="68"/>
    </row>
    <row r="271" spans="1:9" s="8" customFormat="1" ht="60">
      <c r="A271" s="9">
        <v>21518375</v>
      </c>
      <c r="B271" s="9">
        <v>2</v>
      </c>
      <c r="C271" s="11" t="s">
        <v>1311</v>
      </c>
      <c r="D271" s="9" t="s">
        <v>4490</v>
      </c>
      <c r="E271" s="10"/>
      <c r="F271" s="9"/>
      <c r="G271" s="10"/>
      <c r="H271" s="9"/>
      <c r="I271" s="68"/>
    </row>
    <row r="272" spans="1:9" s="8" customFormat="1" ht="60">
      <c r="A272" s="9">
        <v>21518375</v>
      </c>
      <c r="B272" s="9">
        <v>3</v>
      </c>
      <c r="C272" s="11" t="s">
        <v>1312</v>
      </c>
      <c r="D272" s="9" t="s">
        <v>4354</v>
      </c>
      <c r="E272" s="10"/>
      <c r="F272" s="9"/>
      <c r="G272" s="10"/>
      <c r="H272" s="9"/>
      <c r="I272" s="68"/>
    </row>
    <row r="273" spans="1:9" s="8" customFormat="1" ht="45">
      <c r="A273" s="9">
        <v>21518375</v>
      </c>
      <c r="B273" s="9">
        <v>4</v>
      </c>
      <c r="C273" s="11" t="s">
        <v>1313</v>
      </c>
      <c r="D273" s="9" t="s">
        <v>4193</v>
      </c>
      <c r="E273" s="10"/>
      <c r="F273" s="9"/>
      <c r="G273" s="10"/>
      <c r="H273" s="9"/>
      <c r="I273" s="68"/>
    </row>
    <row r="274" spans="1:9" s="8" customFormat="1" ht="60">
      <c r="A274" s="9">
        <v>21518375</v>
      </c>
      <c r="B274" s="9">
        <v>5</v>
      </c>
      <c r="C274" s="11" t="s">
        <v>1314</v>
      </c>
      <c r="D274" s="9" t="s">
        <v>4332</v>
      </c>
      <c r="E274" s="10"/>
      <c r="F274" s="9"/>
      <c r="G274" s="10"/>
      <c r="H274" s="9"/>
      <c r="I274" s="68"/>
    </row>
    <row r="275" spans="1:9" s="8" customFormat="1" ht="75">
      <c r="A275" s="9">
        <v>21518375</v>
      </c>
      <c r="B275" s="9">
        <v>6</v>
      </c>
      <c r="C275" s="11" t="s">
        <v>1315</v>
      </c>
      <c r="D275" s="9" t="s">
        <v>4030</v>
      </c>
      <c r="E275" s="10"/>
      <c r="F275" s="9"/>
      <c r="G275" s="10"/>
      <c r="H275" s="9"/>
      <c r="I275" s="68"/>
    </row>
    <row r="276" spans="1:9" s="8" customFormat="1" ht="75">
      <c r="A276" s="9">
        <v>21518375</v>
      </c>
      <c r="B276" s="9">
        <v>7</v>
      </c>
      <c r="C276" s="11" t="s">
        <v>1316</v>
      </c>
      <c r="D276" s="9" t="s">
        <v>4032</v>
      </c>
      <c r="E276" s="10"/>
      <c r="F276" s="9"/>
      <c r="G276" s="10"/>
      <c r="H276" s="9"/>
      <c r="I276" s="68"/>
    </row>
    <row r="277" spans="1:9" s="8" customFormat="1" ht="60">
      <c r="A277" s="9">
        <v>21518375</v>
      </c>
      <c r="B277" s="9">
        <v>8</v>
      </c>
      <c r="C277" s="11" t="s">
        <v>1317</v>
      </c>
      <c r="D277" s="9" t="s">
        <v>4598</v>
      </c>
      <c r="E277" s="10"/>
      <c r="F277" s="9"/>
      <c r="G277" s="10"/>
      <c r="H277" s="9"/>
      <c r="I277" s="68"/>
    </row>
    <row r="278" spans="1:9" s="8" customFormat="1" ht="90">
      <c r="A278" s="9">
        <v>21518375</v>
      </c>
      <c r="B278" s="9">
        <v>9</v>
      </c>
      <c r="C278" s="11" t="s">
        <v>1318</v>
      </c>
      <c r="D278" s="9" t="s">
        <v>4582</v>
      </c>
      <c r="E278" s="10"/>
      <c r="F278" s="9"/>
      <c r="G278" s="10"/>
      <c r="H278" s="9"/>
      <c r="I278" s="68"/>
    </row>
    <row r="279" spans="1:9" s="8" customFormat="1" ht="60">
      <c r="A279" s="9">
        <v>21518375</v>
      </c>
      <c r="B279" s="9">
        <v>10</v>
      </c>
      <c r="C279" s="11" t="s">
        <v>1319</v>
      </c>
      <c r="D279" s="9" t="s">
        <v>4056</v>
      </c>
      <c r="E279" s="10" t="s">
        <v>1320</v>
      </c>
      <c r="F279" s="9" t="s">
        <v>4218</v>
      </c>
      <c r="G279" s="10"/>
      <c r="H279" s="9"/>
      <c r="I279" s="68"/>
    </row>
    <row r="280" spans="1:9" s="8" customFormat="1" ht="75">
      <c r="A280" s="9">
        <v>21518375</v>
      </c>
      <c r="B280" s="9">
        <v>11</v>
      </c>
      <c r="C280" s="11" t="s">
        <v>1321</v>
      </c>
      <c r="D280" s="9">
        <v>11</v>
      </c>
      <c r="E280" s="10"/>
      <c r="F280" s="9"/>
      <c r="G280" s="10"/>
      <c r="H280" s="9"/>
      <c r="I280" s="68"/>
    </row>
    <row r="281" spans="1:9" s="8" customFormat="1" ht="30">
      <c r="A281" s="9">
        <v>21518375</v>
      </c>
      <c r="B281" s="9">
        <v>12</v>
      </c>
      <c r="C281" s="11" t="s">
        <v>1322</v>
      </c>
      <c r="D281" s="9" t="s">
        <v>4045</v>
      </c>
      <c r="E281" s="10"/>
      <c r="F281" s="9"/>
      <c r="G281" s="10"/>
      <c r="H281" s="9"/>
      <c r="I281" s="68"/>
    </row>
    <row r="282" spans="1:9" s="8" customFormat="1" ht="45">
      <c r="A282" s="9">
        <v>21518375</v>
      </c>
      <c r="B282" s="9">
        <v>13</v>
      </c>
      <c r="C282" s="11" t="s">
        <v>1323</v>
      </c>
      <c r="D282" s="9" t="s">
        <v>4179</v>
      </c>
      <c r="E282" s="10" t="s">
        <v>1324</v>
      </c>
      <c r="F282" s="9" t="s">
        <v>4515</v>
      </c>
      <c r="G282" s="10"/>
      <c r="H282" s="9"/>
      <c r="I282" s="68"/>
    </row>
    <row r="283" spans="1:9" s="8" customFormat="1" ht="45">
      <c r="A283" s="9">
        <v>21518375</v>
      </c>
      <c r="B283" s="9">
        <v>14</v>
      </c>
      <c r="C283" s="11" t="s">
        <v>1325</v>
      </c>
      <c r="D283" s="9" t="s">
        <v>4836</v>
      </c>
      <c r="E283" s="10"/>
      <c r="F283" s="9"/>
      <c r="G283" s="10"/>
      <c r="H283" s="9"/>
      <c r="I283" s="68"/>
    </row>
    <row r="284" spans="1:9" s="8" customFormat="1" ht="60">
      <c r="A284" s="9">
        <v>21518375</v>
      </c>
      <c r="B284" s="9">
        <v>15</v>
      </c>
      <c r="C284" s="11" t="s">
        <v>1326</v>
      </c>
      <c r="D284" s="9" t="s">
        <v>4045</v>
      </c>
      <c r="E284" s="10" t="s">
        <v>1327</v>
      </c>
      <c r="F284" s="9" t="s">
        <v>4108</v>
      </c>
      <c r="G284" s="10"/>
      <c r="H284" s="9"/>
      <c r="I284" s="68"/>
    </row>
    <row r="285" spans="1:9" s="8" customFormat="1" ht="105">
      <c r="A285" s="9">
        <v>21518375</v>
      </c>
      <c r="B285" s="9">
        <v>16</v>
      </c>
      <c r="C285" s="11" t="s">
        <v>1328</v>
      </c>
      <c r="D285" s="9" t="s">
        <v>4046</v>
      </c>
      <c r="E285" s="10"/>
      <c r="F285" s="9"/>
      <c r="G285" s="10"/>
      <c r="H285" s="9"/>
      <c r="I285" s="68"/>
    </row>
    <row r="286" spans="1:9" s="8" customFormat="1" ht="45">
      <c r="A286" s="9">
        <v>21518375</v>
      </c>
      <c r="B286" s="9">
        <v>17</v>
      </c>
      <c r="C286" s="11" t="s">
        <v>1329</v>
      </c>
      <c r="D286" s="9" t="s">
        <v>4615</v>
      </c>
      <c r="E286" s="10" t="s">
        <v>1330</v>
      </c>
      <c r="F286" s="9" t="s">
        <v>4234</v>
      </c>
      <c r="G286" s="10"/>
      <c r="H286" s="9"/>
      <c r="I286" s="68"/>
    </row>
    <row r="287" spans="1:9" s="8" customFormat="1" ht="60">
      <c r="A287" s="9">
        <v>21518375</v>
      </c>
      <c r="B287" s="9">
        <v>18</v>
      </c>
      <c r="C287" s="11" t="s">
        <v>1331</v>
      </c>
      <c r="D287" s="9" t="s">
        <v>4491</v>
      </c>
      <c r="E287" s="10"/>
      <c r="F287" s="9"/>
      <c r="G287" s="10"/>
      <c r="H287" s="9"/>
      <c r="I287" s="68"/>
    </row>
    <row r="288" spans="1:9" s="8" customFormat="1" ht="60">
      <c r="A288" s="9">
        <v>21518375</v>
      </c>
      <c r="B288" s="9">
        <v>19</v>
      </c>
      <c r="C288" s="11" t="s">
        <v>1332</v>
      </c>
      <c r="D288" s="9" t="s">
        <v>4378</v>
      </c>
      <c r="E288" s="10"/>
      <c r="F288" s="9"/>
      <c r="G288" s="10"/>
      <c r="H288" s="9"/>
      <c r="I288" s="68"/>
    </row>
    <row r="289" spans="1:9" s="8" customFormat="1" ht="75">
      <c r="A289" s="9">
        <v>21518375</v>
      </c>
      <c r="B289" s="9">
        <v>20</v>
      </c>
      <c r="C289" s="11" t="s">
        <v>1333</v>
      </c>
      <c r="D289" s="9" t="s">
        <v>4492</v>
      </c>
      <c r="E289" s="10"/>
      <c r="F289" s="9"/>
      <c r="G289" s="10"/>
      <c r="H289" s="9"/>
      <c r="I289" s="68"/>
    </row>
    <row r="290" spans="1:9" s="8" customFormat="1" ht="60">
      <c r="A290" s="67">
        <v>22023069</v>
      </c>
      <c r="B290" s="9">
        <v>1</v>
      </c>
      <c r="C290" s="11" t="s">
        <v>1334</v>
      </c>
      <c r="D290" s="9" t="s">
        <v>4092</v>
      </c>
      <c r="E290" s="10"/>
      <c r="F290" s="9"/>
      <c r="G290" s="10"/>
      <c r="H290" s="9"/>
      <c r="I290" s="68"/>
    </row>
    <row r="291" spans="1:9" s="8" customFormat="1" ht="120">
      <c r="A291" s="67">
        <v>22023069</v>
      </c>
      <c r="B291" s="9">
        <v>2</v>
      </c>
      <c r="C291" s="11" t="s">
        <v>1335</v>
      </c>
      <c r="D291" s="9" t="s">
        <v>4359</v>
      </c>
      <c r="E291" s="10"/>
      <c r="F291" s="9"/>
      <c r="G291" s="10"/>
      <c r="H291" s="9"/>
      <c r="I291" s="68"/>
    </row>
    <row r="292" spans="1:9" s="8" customFormat="1" ht="120">
      <c r="A292" s="67">
        <v>22023069</v>
      </c>
      <c r="B292" s="9">
        <v>3</v>
      </c>
      <c r="C292" s="11" t="s">
        <v>1336</v>
      </c>
      <c r="D292" s="9" t="s">
        <v>4031</v>
      </c>
      <c r="E292" s="10"/>
      <c r="F292" s="9"/>
      <c r="G292" s="10"/>
      <c r="H292" s="9"/>
      <c r="I292" s="68"/>
    </row>
    <row r="293" spans="1:9" s="8" customFormat="1" ht="30">
      <c r="A293" s="67">
        <v>22023069</v>
      </c>
      <c r="B293" s="9">
        <v>4</v>
      </c>
      <c r="C293" s="11" t="s">
        <v>1337</v>
      </c>
      <c r="D293" s="9" t="s">
        <v>4611</v>
      </c>
      <c r="E293" s="10"/>
      <c r="F293" s="9"/>
      <c r="G293" s="10"/>
      <c r="H293" s="9"/>
      <c r="I293" s="68"/>
    </row>
    <row r="294" spans="1:9" s="8" customFormat="1" ht="300">
      <c r="A294" s="67">
        <v>22023069</v>
      </c>
      <c r="B294" s="9">
        <v>5</v>
      </c>
      <c r="C294" s="11" t="s">
        <v>1338</v>
      </c>
      <c r="D294" s="9">
        <v>11</v>
      </c>
      <c r="E294" s="10"/>
      <c r="F294" s="9"/>
      <c r="G294" s="10"/>
      <c r="H294" s="9"/>
      <c r="I294" s="68"/>
    </row>
    <row r="295" spans="1:9" s="8" customFormat="1" ht="150">
      <c r="A295" s="67">
        <v>22023069</v>
      </c>
      <c r="B295" s="9">
        <v>6</v>
      </c>
      <c r="C295" s="11" t="s">
        <v>1339</v>
      </c>
      <c r="D295" s="9" t="s">
        <v>4046</v>
      </c>
      <c r="E295" s="10"/>
      <c r="F295" s="9"/>
      <c r="G295" s="10"/>
      <c r="H295" s="9"/>
      <c r="I295" s="68"/>
    </row>
    <row r="296" spans="1:9" s="8" customFormat="1" ht="75">
      <c r="A296" s="67">
        <v>22023069</v>
      </c>
      <c r="B296" s="9">
        <v>7</v>
      </c>
      <c r="C296" s="11" t="s">
        <v>1340</v>
      </c>
      <c r="D296" s="9" t="s">
        <v>4179</v>
      </c>
      <c r="E296" s="10"/>
      <c r="F296" s="9"/>
      <c r="G296" s="10"/>
      <c r="H296" s="9"/>
      <c r="I296" s="68"/>
    </row>
    <row r="297" spans="1:9" s="8" customFormat="1" ht="60">
      <c r="A297" s="67">
        <v>22023069</v>
      </c>
      <c r="B297" s="9">
        <v>8</v>
      </c>
      <c r="C297" s="11" t="s">
        <v>1341</v>
      </c>
      <c r="D297" s="9">
        <v>11</v>
      </c>
      <c r="E297" s="10"/>
      <c r="F297" s="9"/>
      <c r="G297" s="10"/>
      <c r="H297" s="9"/>
      <c r="I297" s="68"/>
    </row>
    <row r="298" spans="1:9" s="8" customFormat="1" ht="60">
      <c r="A298" s="67">
        <v>22023069</v>
      </c>
      <c r="B298" s="9">
        <v>9</v>
      </c>
      <c r="C298" s="11" t="s">
        <v>1342</v>
      </c>
      <c r="D298" s="9" t="s">
        <v>4493</v>
      </c>
      <c r="E298" s="10"/>
      <c r="F298" s="9"/>
      <c r="G298" s="10"/>
      <c r="H298" s="9"/>
      <c r="I298" s="68"/>
    </row>
    <row r="299" spans="1:9" s="8" customFormat="1" ht="120">
      <c r="A299" s="9">
        <v>22445438</v>
      </c>
      <c r="B299" s="9">
        <v>1</v>
      </c>
      <c r="C299" s="11" t="s">
        <v>1343</v>
      </c>
      <c r="D299" s="9" t="s">
        <v>4167</v>
      </c>
      <c r="E299" s="10"/>
      <c r="F299" s="9"/>
      <c r="G299" s="10"/>
      <c r="H299" s="9"/>
      <c r="I299" s="68"/>
    </row>
    <row r="300" spans="1:9" s="8" customFormat="1" ht="120">
      <c r="A300" s="9">
        <v>22445438</v>
      </c>
      <c r="B300" s="9">
        <v>2</v>
      </c>
      <c r="C300" s="11" t="s">
        <v>1344</v>
      </c>
      <c r="D300" s="9" t="s">
        <v>4837</v>
      </c>
      <c r="E300" s="10"/>
      <c r="F300" s="9"/>
      <c r="G300" s="10"/>
      <c r="H300" s="9"/>
      <c r="I300" s="68"/>
    </row>
    <row r="301" spans="1:9" s="8" customFormat="1" ht="30">
      <c r="A301" s="9">
        <v>22445438</v>
      </c>
      <c r="B301" s="9">
        <v>3</v>
      </c>
      <c r="C301" s="11" t="s">
        <v>1345</v>
      </c>
      <c r="D301" s="9" t="s">
        <v>4838</v>
      </c>
      <c r="E301" s="10"/>
      <c r="F301" s="9"/>
      <c r="G301" s="10"/>
      <c r="H301" s="9"/>
      <c r="I301" s="68"/>
    </row>
    <row r="302" spans="1:9" s="8" customFormat="1" ht="60">
      <c r="A302" s="9">
        <v>22445438</v>
      </c>
      <c r="B302" s="9">
        <v>4</v>
      </c>
      <c r="C302" s="11" t="s">
        <v>1346</v>
      </c>
      <c r="D302" s="9" t="s">
        <v>4032</v>
      </c>
      <c r="E302" s="10"/>
      <c r="F302" s="9"/>
      <c r="G302" s="10"/>
      <c r="H302" s="9"/>
      <c r="I302" s="68"/>
    </row>
    <row r="303" spans="1:9" s="8" customFormat="1" ht="120">
      <c r="A303" s="9">
        <v>22445438</v>
      </c>
      <c r="B303" s="9">
        <v>5</v>
      </c>
      <c r="C303" s="11" t="s">
        <v>1347</v>
      </c>
      <c r="D303" s="9" t="s">
        <v>4602</v>
      </c>
      <c r="E303" s="10"/>
      <c r="F303" s="9"/>
      <c r="G303" s="10"/>
      <c r="H303" s="9"/>
      <c r="I303" s="68"/>
    </row>
    <row r="304" spans="1:9" s="8" customFormat="1" ht="135">
      <c r="A304" s="9">
        <v>22445438</v>
      </c>
      <c r="B304" s="9">
        <v>6</v>
      </c>
      <c r="C304" s="11" t="s">
        <v>1348</v>
      </c>
      <c r="D304" s="9" t="s">
        <v>4501</v>
      </c>
      <c r="E304" s="10"/>
      <c r="F304" s="9"/>
      <c r="G304" s="10"/>
      <c r="H304" s="9"/>
      <c r="I304" s="68"/>
    </row>
    <row r="305" spans="1:9" s="8" customFormat="1" ht="45">
      <c r="A305" s="9">
        <v>22445438</v>
      </c>
      <c r="B305" s="9">
        <v>7</v>
      </c>
      <c r="C305" s="11" t="s">
        <v>1349</v>
      </c>
      <c r="D305" s="9" t="s">
        <v>4254</v>
      </c>
      <c r="E305" s="10"/>
      <c r="F305" s="9"/>
      <c r="G305" s="10"/>
      <c r="H305" s="9"/>
      <c r="I305" s="68"/>
    </row>
    <row r="306" spans="1:9" s="8" customFormat="1" ht="45">
      <c r="A306" s="9">
        <v>22445438</v>
      </c>
      <c r="B306" s="9">
        <v>8</v>
      </c>
      <c r="C306" s="11" t="s">
        <v>1350</v>
      </c>
      <c r="D306" s="9" t="s">
        <v>4628</v>
      </c>
      <c r="E306" s="10" t="s">
        <v>1351</v>
      </c>
      <c r="F306" s="9" t="s">
        <v>4516</v>
      </c>
      <c r="G306" s="10"/>
      <c r="H306" s="9"/>
      <c r="I306" s="68"/>
    </row>
    <row r="307" spans="1:9" s="8" customFormat="1" ht="45">
      <c r="A307" s="9">
        <v>22445438</v>
      </c>
      <c r="B307" s="9">
        <v>9</v>
      </c>
      <c r="C307" s="11" t="s">
        <v>1352</v>
      </c>
      <c r="D307" s="9" t="s">
        <v>4091</v>
      </c>
      <c r="E307" s="10"/>
      <c r="F307" s="9"/>
      <c r="G307" s="10"/>
      <c r="H307" s="9"/>
      <c r="I307" s="68"/>
    </row>
    <row r="308" spans="1:9" s="8" customFormat="1" ht="30">
      <c r="A308" s="9">
        <v>22445438</v>
      </c>
      <c r="B308" s="9">
        <v>10</v>
      </c>
      <c r="C308" s="11" t="s">
        <v>1353</v>
      </c>
      <c r="D308" s="9" t="s">
        <v>4376</v>
      </c>
      <c r="E308" s="10" t="s">
        <v>1354</v>
      </c>
      <c r="F308" s="9" t="s">
        <v>4516</v>
      </c>
      <c r="G308" s="10"/>
      <c r="H308" s="9"/>
      <c r="I308" s="68"/>
    </row>
    <row r="309" spans="1:9" s="8" customFormat="1" ht="60">
      <c r="A309" s="9">
        <v>22445438</v>
      </c>
      <c r="B309" s="9">
        <v>11</v>
      </c>
      <c r="C309" s="11" t="s">
        <v>1355</v>
      </c>
      <c r="D309" s="9" t="s">
        <v>4263</v>
      </c>
      <c r="E309" s="10"/>
      <c r="F309" s="9"/>
      <c r="G309" s="10"/>
      <c r="H309" s="9"/>
      <c r="I309" s="68"/>
    </row>
    <row r="310" spans="1:9" s="8" customFormat="1" ht="45">
      <c r="A310" s="9">
        <v>22445438</v>
      </c>
      <c r="B310" s="9">
        <v>12</v>
      </c>
      <c r="C310" s="11" t="s">
        <v>1356</v>
      </c>
      <c r="D310" s="9" t="s">
        <v>4038</v>
      </c>
      <c r="E310" s="10"/>
      <c r="F310" s="9"/>
      <c r="G310" s="10"/>
      <c r="H310" s="9"/>
      <c r="I310" s="68"/>
    </row>
    <row r="311" spans="1:9" s="8" customFormat="1" ht="45">
      <c r="A311" s="9">
        <v>22445438</v>
      </c>
      <c r="B311" s="9">
        <v>13</v>
      </c>
      <c r="C311" s="11" t="s">
        <v>1357</v>
      </c>
      <c r="D311" s="9" t="s">
        <v>4091</v>
      </c>
      <c r="E311" s="10"/>
      <c r="F311" s="9"/>
      <c r="G311" s="10"/>
      <c r="H311" s="9"/>
      <c r="I311" s="68"/>
    </row>
    <row r="312" spans="1:9" s="8" customFormat="1" ht="75">
      <c r="A312" s="9">
        <v>22445438</v>
      </c>
      <c r="B312" s="9">
        <v>14</v>
      </c>
      <c r="C312" s="11" t="s">
        <v>1358</v>
      </c>
      <c r="D312" s="9" t="s">
        <v>4378</v>
      </c>
      <c r="E312" s="10"/>
      <c r="F312" s="9"/>
      <c r="G312" s="10"/>
      <c r="H312" s="9"/>
      <c r="I312" s="68"/>
    </row>
    <row r="313" spans="1:9" s="8" customFormat="1" ht="45">
      <c r="A313" s="9">
        <v>22445438</v>
      </c>
      <c r="B313" s="9">
        <v>15</v>
      </c>
      <c r="C313" s="11" t="s">
        <v>1359</v>
      </c>
      <c r="D313" s="9" t="s">
        <v>4494</v>
      </c>
      <c r="E313" s="10" t="s">
        <v>1360</v>
      </c>
      <c r="F313" s="9" t="s">
        <v>4517</v>
      </c>
      <c r="G313" s="10"/>
      <c r="H313" s="9"/>
      <c r="I313" s="68"/>
    </row>
    <row r="314" spans="1:9" s="8" customFormat="1" ht="60">
      <c r="A314" s="9">
        <v>22587345</v>
      </c>
      <c r="B314" s="9">
        <v>1</v>
      </c>
      <c r="C314" s="11" t="s">
        <v>1361</v>
      </c>
      <c r="D314" s="9" t="s">
        <v>4097</v>
      </c>
      <c r="E314" s="10"/>
      <c r="F314" s="9"/>
      <c r="G314" s="10"/>
      <c r="H314" s="9"/>
      <c r="I314" s="68"/>
    </row>
    <row r="315" spans="1:9" s="8" customFormat="1" ht="75">
      <c r="A315" s="9">
        <v>22587345</v>
      </c>
      <c r="B315" s="9">
        <v>2</v>
      </c>
      <c r="C315" s="11" t="s">
        <v>1362</v>
      </c>
      <c r="D315" s="9" t="s">
        <v>4332</v>
      </c>
      <c r="E315" s="10"/>
      <c r="F315" s="9"/>
      <c r="G315" s="10"/>
      <c r="H315" s="9"/>
      <c r="I315" s="68"/>
    </row>
    <row r="316" spans="1:9" s="8" customFormat="1" ht="60">
      <c r="A316" s="9">
        <v>22587345</v>
      </c>
      <c r="B316" s="9">
        <v>3</v>
      </c>
      <c r="C316" s="11" t="s">
        <v>1363</v>
      </c>
      <c r="D316" s="9" t="s">
        <v>4335</v>
      </c>
      <c r="E316" s="10"/>
      <c r="F316" s="9"/>
      <c r="G316" s="10"/>
      <c r="H316" s="9"/>
      <c r="I316" s="68"/>
    </row>
    <row r="317" spans="1:9" s="8" customFormat="1" ht="75">
      <c r="A317" s="9">
        <v>22587345</v>
      </c>
      <c r="B317" s="9">
        <v>4</v>
      </c>
      <c r="C317" s="11" t="s">
        <v>1364</v>
      </c>
      <c r="D317" s="9" t="s">
        <v>4032</v>
      </c>
      <c r="E317" s="10"/>
      <c r="F317" s="9"/>
      <c r="G317" s="10"/>
      <c r="H317" s="9"/>
      <c r="I317" s="68"/>
    </row>
    <row r="318" spans="1:9" s="8" customFormat="1" ht="90">
      <c r="A318" s="9">
        <v>22587345</v>
      </c>
      <c r="B318" s="9">
        <v>5</v>
      </c>
      <c r="C318" s="11" t="s">
        <v>1365</v>
      </c>
      <c r="D318" s="9" t="s">
        <v>4587</v>
      </c>
      <c r="E318" s="10"/>
      <c r="F318" s="9"/>
      <c r="G318" s="10"/>
      <c r="H318" s="9"/>
      <c r="I318" s="68"/>
    </row>
    <row r="319" spans="1:9" s="8" customFormat="1" ht="75">
      <c r="A319" s="9">
        <v>22587345</v>
      </c>
      <c r="B319" s="9">
        <v>6</v>
      </c>
      <c r="C319" s="11" t="s">
        <v>1366</v>
      </c>
      <c r="D319" s="9" t="s">
        <v>4097</v>
      </c>
      <c r="E319" s="10"/>
      <c r="F319" s="9"/>
      <c r="G319" s="10"/>
      <c r="H319" s="9"/>
      <c r="I319" s="68"/>
    </row>
    <row r="320" spans="1:9" s="8" customFormat="1" ht="165">
      <c r="A320" s="9">
        <v>22587345</v>
      </c>
      <c r="B320" s="9">
        <v>7</v>
      </c>
      <c r="C320" s="11" t="s">
        <v>1367</v>
      </c>
      <c r="D320" s="9" t="s">
        <v>4042</v>
      </c>
      <c r="E320" s="10"/>
      <c r="F320" s="9"/>
      <c r="G320" s="10"/>
      <c r="H320" s="9"/>
      <c r="I320" s="68"/>
    </row>
    <row r="321" spans="1:9" s="8" customFormat="1" ht="135">
      <c r="A321" s="9">
        <v>22587345</v>
      </c>
      <c r="B321" s="9">
        <v>8</v>
      </c>
      <c r="C321" s="11" t="s">
        <v>1368</v>
      </c>
      <c r="D321" s="9" t="s">
        <v>4076</v>
      </c>
      <c r="E321" s="10"/>
      <c r="F321" s="9"/>
      <c r="G321" s="10"/>
      <c r="H321" s="9"/>
      <c r="I321" s="68"/>
    </row>
    <row r="322" spans="1:9" s="8" customFormat="1" ht="60">
      <c r="A322" s="9">
        <v>22587345</v>
      </c>
      <c r="B322" s="9">
        <v>9</v>
      </c>
      <c r="C322" s="11" t="s">
        <v>1369</v>
      </c>
      <c r="D322" s="9" t="s">
        <v>4585</v>
      </c>
      <c r="E322" s="10"/>
      <c r="F322" s="9"/>
      <c r="G322" s="10"/>
      <c r="H322" s="9"/>
      <c r="I322" s="68"/>
    </row>
    <row r="323" spans="1:9" s="8" customFormat="1" ht="60">
      <c r="A323" s="9">
        <v>22587345</v>
      </c>
      <c r="B323" s="9">
        <v>10</v>
      </c>
      <c r="C323" s="11" t="s">
        <v>1370</v>
      </c>
      <c r="D323" s="9" t="s">
        <v>4097</v>
      </c>
      <c r="E323" s="10" t="s">
        <v>1371</v>
      </c>
      <c r="F323" s="9" t="s">
        <v>4518</v>
      </c>
      <c r="G323" s="10"/>
      <c r="H323" s="9"/>
      <c r="I323" s="68"/>
    </row>
    <row r="324" spans="1:9" s="8" customFormat="1" ht="45">
      <c r="A324" s="67">
        <v>23458226</v>
      </c>
      <c r="B324" s="9">
        <v>1</v>
      </c>
      <c r="C324" s="11" t="s">
        <v>1372</v>
      </c>
      <c r="D324" s="9" t="s">
        <v>4092</v>
      </c>
      <c r="E324" s="10"/>
      <c r="F324" s="9"/>
      <c r="G324" s="10"/>
      <c r="H324" s="9"/>
      <c r="I324" s="68"/>
    </row>
    <row r="325" spans="1:9" s="8" customFormat="1" ht="75">
      <c r="A325" s="67">
        <v>23458226</v>
      </c>
      <c r="B325" s="9">
        <v>2</v>
      </c>
      <c r="C325" s="11" t="s">
        <v>1373</v>
      </c>
      <c r="D325" s="9" t="s">
        <v>4495</v>
      </c>
      <c r="E325" s="10"/>
      <c r="F325" s="9"/>
      <c r="G325" s="10"/>
      <c r="H325" s="9"/>
      <c r="I325" s="68"/>
    </row>
    <row r="326" spans="1:9" s="8" customFormat="1" ht="135">
      <c r="A326" s="67">
        <v>23458226</v>
      </c>
      <c r="B326" s="9">
        <v>3</v>
      </c>
      <c r="C326" s="11" t="s">
        <v>1374</v>
      </c>
      <c r="D326" s="9" t="s">
        <v>4502</v>
      </c>
      <c r="E326" s="10"/>
      <c r="F326" s="9"/>
      <c r="G326" s="10"/>
      <c r="H326" s="9"/>
      <c r="I326" s="68"/>
    </row>
    <row r="327" spans="1:9" s="8" customFormat="1" ht="90">
      <c r="A327" s="67">
        <v>23458226</v>
      </c>
      <c r="B327" s="9">
        <v>4</v>
      </c>
      <c r="C327" s="11" t="s">
        <v>1375</v>
      </c>
      <c r="D327" s="9" t="s">
        <v>4496</v>
      </c>
      <c r="E327" s="10"/>
      <c r="F327" s="9"/>
      <c r="G327" s="10"/>
      <c r="H327" s="9"/>
      <c r="I327" s="68"/>
    </row>
    <row r="328" spans="1:9" s="8" customFormat="1" ht="45">
      <c r="A328" s="67">
        <v>23458226</v>
      </c>
      <c r="B328" s="9">
        <v>5</v>
      </c>
      <c r="C328" s="11" t="s">
        <v>1376</v>
      </c>
      <c r="D328" s="9" t="s">
        <v>4739</v>
      </c>
      <c r="E328" s="10"/>
      <c r="F328" s="9"/>
      <c r="G328" s="10"/>
      <c r="H328" s="9"/>
      <c r="I328" s="68"/>
    </row>
    <row r="329" spans="1:9" s="8" customFormat="1" ht="135">
      <c r="A329" s="67">
        <v>23458226</v>
      </c>
      <c r="B329" s="9">
        <v>6</v>
      </c>
      <c r="C329" s="11" t="s">
        <v>1377</v>
      </c>
      <c r="D329" s="9" t="s">
        <v>4642</v>
      </c>
      <c r="E329" s="10"/>
      <c r="F329" s="9"/>
      <c r="G329" s="10"/>
      <c r="H329" s="9"/>
      <c r="I329" s="68"/>
    </row>
    <row r="330" spans="1:9" s="8" customFormat="1" ht="75">
      <c r="A330" s="67">
        <v>23458226</v>
      </c>
      <c r="B330" s="9">
        <v>7</v>
      </c>
      <c r="C330" s="11" t="s">
        <v>1378</v>
      </c>
      <c r="D330" s="9" t="s">
        <v>4254</v>
      </c>
      <c r="E330" s="10"/>
      <c r="F330" s="9"/>
      <c r="G330" s="10"/>
      <c r="H330" s="9"/>
      <c r="I330" s="68"/>
    </row>
    <row r="331" spans="1:9" s="8" customFormat="1" ht="75">
      <c r="A331" s="67">
        <v>23458226</v>
      </c>
      <c r="B331" s="9">
        <v>8</v>
      </c>
      <c r="C331" s="11" t="s">
        <v>1379</v>
      </c>
      <c r="D331" s="9" t="s">
        <v>4030</v>
      </c>
      <c r="E331" s="10"/>
      <c r="F331" s="9"/>
      <c r="G331" s="10"/>
      <c r="H331" s="9"/>
      <c r="I331" s="68"/>
    </row>
    <row r="332" spans="1:9" s="8" customFormat="1" ht="75">
      <c r="A332" s="67">
        <v>23458226</v>
      </c>
      <c r="B332" s="9">
        <v>9</v>
      </c>
      <c r="C332" s="11" t="s">
        <v>1380</v>
      </c>
      <c r="D332" s="9" t="s">
        <v>4031</v>
      </c>
      <c r="E332" s="10"/>
      <c r="F332" s="9"/>
      <c r="G332" s="10"/>
      <c r="H332" s="9"/>
      <c r="I332" s="68"/>
    </row>
    <row r="333" spans="1:9" s="8" customFormat="1" ht="60">
      <c r="A333" s="67">
        <v>23458226</v>
      </c>
      <c r="B333" s="9">
        <v>10</v>
      </c>
      <c r="C333" s="11" t="s">
        <v>1381</v>
      </c>
      <c r="D333" s="9">
        <v>11</v>
      </c>
      <c r="E333" s="10"/>
      <c r="F333" s="9"/>
      <c r="G333" s="10"/>
      <c r="H333" s="9"/>
      <c r="I333" s="68"/>
    </row>
    <row r="334" spans="1:9" s="8" customFormat="1" ht="75">
      <c r="A334" s="67">
        <v>23458226</v>
      </c>
      <c r="B334" s="9">
        <v>11</v>
      </c>
      <c r="C334" s="11" t="s">
        <v>1382</v>
      </c>
      <c r="D334" s="9" t="s">
        <v>4030</v>
      </c>
      <c r="E334" s="10"/>
      <c r="F334" s="9"/>
      <c r="G334" s="10"/>
      <c r="H334" s="9"/>
      <c r="I334" s="68"/>
    </row>
    <row r="335" spans="1:9" s="8" customFormat="1" ht="210">
      <c r="A335" s="67">
        <v>23458226</v>
      </c>
      <c r="B335" s="9">
        <v>12</v>
      </c>
      <c r="C335" s="11" t="s">
        <v>1383</v>
      </c>
      <c r="D335" s="9" t="s">
        <v>4443</v>
      </c>
      <c r="E335" s="10"/>
      <c r="F335" s="9"/>
      <c r="G335" s="10"/>
      <c r="H335" s="9"/>
      <c r="I335" s="68"/>
    </row>
    <row r="336" spans="1:9" s="8" customFormat="1" ht="90">
      <c r="A336" s="67">
        <v>23458226</v>
      </c>
      <c r="B336" s="9">
        <v>13</v>
      </c>
      <c r="C336" s="11" t="s">
        <v>1384</v>
      </c>
      <c r="D336" s="9" t="s">
        <v>4593</v>
      </c>
      <c r="E336" s="10"/>
      <c r="F336" s="9"/>
      <c r="G336" s="10"/>
      <c r="H336" s="9"/>
      <c r="I336" s="68"/>
    </row>
    <row r="337" spans="1:9" s="8" customFormat="1" ht="60">
      <c r="A337" s="67">
        <v>23458226</v>
      </c>
      <c r="B337" s="9">
        <v>14</v>
      </c>
      <c r="C337" s="11" t="s">
        <v>1385</v>
      </c>
      <c r="D337" s="9" t="s">
        <v>4348</v>
      </c>
      <c r="E337" s="10"/>
      <c r="F337" s="9"/>
      <c r="G337" s="10"/>
      <c r="H337" s="9"/>
      <c r="I337" s="68"/>
    </row>
    <row r="338" spans="1:9" s="8" customFormat="1" ht="75">
      <c r="A338" s="67">
        <v>23458226</v>
      </c>
      <c r="B338" s="9">
        <v>15</v>
      </c>
      <c r="C338" s="11" t="s">
        <v>1386</v>
      </c>
      <c r="D338" s="9" t="s">
        <v>4038</v>
      </c>
      <c r="E338" s="10" t="s">
        <v>1387</v>
      </c>
      <c r="F338" s="9" t="s">
        <v>4124</v>
      </c>
      <c r="G338" s="10"/>
      <c r="H338" s="9"/>
      <c r="I338" s="68"/>
    </row>
    <row r="339" spans="1:9" s="8" customFormat="1" ht="60">
      <c r="A339" s="67">
        <v>23458226</v>
      </c>
      <c r="B339" s="9">
        <v>16</v>
      </c>
      <c r="C339" s="11" t="s">
        <v>1388</v>
      </c>
      <c r="D339" s="9" t="s">
        <v>4045</v>
      </c>
      <c r="E339" s="10" t="s">
        <v>1389</v>
      </c>
      <c r="F339" s="9" t="s">
        <v>4459</v>
      </c>
      <c r="G339" s="10"/>
      <c r="H339" s="9"/>
      <c r="I339" s="68"/>
    </row>
    <row r="340" spans="1:9" s="8" customFormat="1" ht="60">
      <c r="A340" s="67">
        <v>23458226</v>
      </c>
      <c r="B340" s="9">
        <v>17</v>
      </c>
      <c r="C340" s="11" t="s">
        <v>1390</v>
      </c>
      <c r="D340" s="9" t="s">
        <v>4095</v>
      </c>
      <c r="E340" s="10"/>
      <c r="F340" s="9"/>
      <c r="G340" s="10"/>
      <c r="H340" s="9"/>
      <c r="I340" s="68"/>
    </row>
    <row r="341" spans="1:9" s="8" customFormat="1" ht="45">
      <c r="A341" s="67">
        <v>23458226</v>
      </c>
      <c r="B341" s="9">
        <v>18</v>
      </c>
      <c r="C341" s="11" t="s">
        <v>1391</v>
      </c>
      <c r="D341" s="9" t="s">
        <v>4038</v>
      </c>
      <c r="E341" s="10" t="s">
        <v>1392</v>
      </c>
      <c r="F341" s="9" t="s">
        <v>4716</v>
      </c>
      <c r="G341" s="10"/>
      <c r="H341" s="9"/>
      <c r="I341" s="68"/>
    </row>
    <row r="342" spans="1:9" s="8" customFormat="1" ht="45">
      <c r="A342" s="67">
        <v>23458226</v>
      </c>
      <c r="B342" s="9">
        <v>19</v>
      </c>
      <c r="C342" s="11" t="s">
        <v>1393</v>
      </c>
      <c r="D342" s="9" t="s">
        <v>4045</v>
      </c>
      <c r="E342" s="10" t="s">
        <v>1394</v>
      </c>
      <c r="F342" s="9" t="s">
        <v>4221</v>
      </c>
      <c r="G342" s="10"/>
      <c r="H342" s="9"/>
      <c r="I342" s="68"/>
    </row>
    <row r="343" spans="1:9" s="8" customFormat="1" ht="45">
      <c r="A343" s="9">
        <v>23478952</v>
      </c>
      <c r="B343" s="9">
        <v>1</v>
      </c>
      <c r="C343" s="11" t="s">
        <v>1395</v>
      </c>
      <c r="D343" s="9" t="s">
        <v>4378</v>
      </c>
      <c r="E343" s="10"/>
      <c r="F343" s="9"/>
      <c r="G343" s="10"/>
      <c r="H343" s="9"/>
      <c r="I343" s="68"/>
    </row>
    <row r="344" spans="1:9" s="8" customFormat="1" ht="60">
      <c r="A344" s="9">
        <v>23478952</v>
      </c>
      <c r="B344" s="9">
        <v>2</v>
      </c>
      <c r="C344" s="11" t="s">
        <v>1396</v>
      </c>
      <c r="D344" s="9" t="s">
        <v>4055</v>
      </c>
      <c r="E344" s="10"/>
      <c r="F344" s="9"/>
      <c r="G344" s="10"/>
      <c r="H344" s="9"/>
      <c r="I344" s="68"/>
    </row>
    <row r="345" spans="1:9" s="8" customFormat="1" ht="60">
      <c r="A345" s="9">
        <v>23478952</v>
      </c>
      <c r="B345" s="9">
        <v>3</v>
      </c>
      <c r="C345" s="11" t="s">
        <v>1397</v>
      </c>
      <c r="D345" s="9" t="s">
        <v>4177</v>
      </c>
      <c r="E345" s="10"/>
      <c r="F345" s="9"/>
      <c r="G345" s="10"/>
      <c r="H345" s="9"/>
      <c r="I345" s="68"/>
    </row>
    <row r="346" spans="1:9" s="8" customFormat="1" ht="135">
      <c r="A346" s="9">
        <v>23478952</v>
      </c>
      <c r="B346" s="9">
        <v>4</v>
      </c>
      <c r="C346" s="11" t="s">
        <v>1398</v>
      </c>
      <c r="D346" s="9" t="s">
        <v>4033</v>
      </c>
      <c r="E346" s="10"/>
      <c r="F346" s="9"/>
      <c r="G346" s="10"/>
      <c r="H346" s="9"/>
      <c r="I346" s="68"/>
    </row>
    <row r="347" spans="1:9" s="8" customFormat="1" ht="60">
      <c r="A347" s="9">
        <v>23478952</v>
      </c>
      <c r="B347" s="9">
        <v>5</v>
      </c>
      <c r="C347" s="11" t="s">
        <v>1399</v>
      </c>
      <c r="D347" s="9" t="s">
        <v>4602</v>
      </c>
      <c r="E347" s="10"/>
      <c r="F347" s="9"/>
      <c r="G347" s="10"/>
      <c r="H347" s="9"/>
      <c r="I347" s="68"/>
    </row>
    <row r="348" spans="1:9" s="8" customFormat="1" ht="45">
      <c r="A348" s="9">
        <v>23478952</v>
      </c>
      <c r="B348" s="9">
        <v>6</v>
      </c>
      <c r="C348" s="11" t="s">
        <v>1400</v>
      </c>
      <c r="D348" s="9" t="s">
        <v>4593</v>
      </c>
      <c r="E348" s="10"/>
      <c r="F348" s="9"/>
      <c r="G348" s="10"/>
      <c r="H348" s="9"/>
      <c r="I348" s="68"/>
    </row>
    <row r="349" spans="1:9" s="8" customFormat="1" ht="45">
      <c r="A349" s="9">
        <v>23478952</v>
      </c>
      <c r="B349" s="9">
        <v>7</v>
      </c>
      <c r="C349" s="11" t="s">
        <v>1401</v>
      </c>
      <c r="D349" s="9" t="s">
        <v>4031</v>
      </c>
      <c r="E349" s="10"/>
      <c r="F349" s="9"/>
      <c r="G349" s="10"/>
      <c r="H349" s="9"/>
      <c r="I349" s="68"/>
    </row>
    <row r="350" spans="1:9" s="8" customFormat="1" ht="165">
      <c r="A350" s="9">
        <v>23478952</v>
      </c>
      <c r="B350" s="9">
        <v>8</v>
      </c>
      <c r="C350" s="11" t="s">
        <v>1402</v>
      </c>
      <c r="D350" s="9" t="s">
        <v>4056</v>
      </c>
      <c r="E350" s="10"/>
      <c r="F350" s="9"/>
      <c r="G350" s="10"/>
      <c r="H350" s="9"/>
      <c r="I350" s="68"/>
    </row>
    <row r="351" spans="1:9" s="8" customFormat="1" ht="45">
      <c r="A351" s="9">
        <v>23478952</v>
      </c>
      <c r="B351" s="9">
        <v>9</v>
      </c>
      <c r="C351" s="11" t="s">
        <v>1403</v>
      </c>
      <c r="D351" s="9" t="s">
        <v>4179</v>
      </c>
      <c r="E351" s="10"/>
      <c r="F351" s="9"/>
      <c r="G351" s="10"/>
      <c r="H351" s="9"/>
      <c r="I351" s="68"/>
    </row>
    <row r="352" spans="1:9" ht="45">
      <c r="A352" s="9">
        <v>23478952</v>
      </c>
      <c r="B352" s="9">
        <v>10</v>
      </c>
      <c r="C352" s="11" t="s">
        <v>1404</v>
      </c>
      <c r="D352" s="9" t="s">
        <v>4052</v>
      </c>
    </row>
    <row r="353" spans="1:9" ht="75">
      <c r="A353" s="9">
        <v>23478952</v>
      </c>
      <c r="B353" s="9">
        <v>11</v>
      </c>
      <c r="C353" s="11" t="s">
        <v>1405</v>
      </c>
      <c r="D353" s="9" t="s">
        <v>4042</v>
      </c>
    </row>
    <row r="354" spans="1:9" ht="60">
      <c r="A354" s="9">
        <v>23478952</v>
      </c>
      <c r="B354" s="9">
        <v>12</v>
      </c>
      <c r="C354" s="11" t="s">
        <v>1406</v>
      </c>
      <c r="D354" s="9" t="s">
        <v>4588</v>
      </c>
    </row>
    <row r="355" spans="1:9" ht="60">
      <c r="A355" s="9">
        <v>23478952</v>
      </c>
      <c r="B355" s="9">
        <v>13</v>
      </c>
      <c r="C355" s="11" t="s">
        <v>1407</v>
      </c>
      <c r="D355" s="9" t="s">
        <v>4056</v>
      </c>
      <c r="E355" s="10" t="s">
        <v>1408</v>
      </c>
      <c r="F355" s="9" t="s">
        <v>4657</v>
      </c>
    </row>
    <row r="356" spans="1:9" ht="30">
      <c r="A356" s="9">
        <v>23478952</v>
      </c>
      <c r="B356" s="9">
        <v>14</v>
      </c>
      <c r="C356" s="11" t="s">
        <v>1409</v>
      </c>
      <c r="D356" s="9" t="s">
        <v>4588</v>
      </c>
    </row>
    <row r="357" spans="1:9" ht="60">
      <c r="A357" s="9">
        <v>23478952</v>
      </c>
      <c r="B357" s="9">
        <v>15</v>
      </c>
      <c r="C357" s="11" t="s">
        <v>1410</v>
      </c>
      <c r="D357" s="9" t="s">
        <v>4098</v>
      </c>
    </row>
    <row r="358" spans="1:9" ht="45">
      <c r="A358" s="9">
        <v>23478952</v>
      </c>
      <c r="B358" s="9">
        <v>16</v>
      </c>
      <c r="C358" s="11" t="s">
        <v>1411</v>
      </c>
      <c r="D358" s="9" t="s">
        <v>4168</v>
      </c>
    </row>
    <row r="359" spans="1:9" ht="60">
      <c r="A359" s="67">
        <v>24142206</v>
      </c>
      <c r="B359" s="9">
        <v>1</v>
      </c>
      <c r="C359" s="11" t="s">
        <v>1412</v>
      </c>
      <c r="D359" s="9" t="s">
        <v>4449</v>
      </c>
    </row>
    <row r="360" spans="1:9" ht="75">
      <c r="A360" s="67">
        <v>24142206</v>
      </c>
      <c r="B360" s="9">
        <v>2</v>
      </c>
      <c r="C360" s="11" t="s">
        <v>1413</v>
      </c>
      <c r="D360" s="9" t="s">
        <v>4055</v>
      </c>
    </row>
    <row r="361" spans="1:9" ht="90">
      <c r="A361" s="67">
        <v>24142206</v>
      </c>
      <c r="B361" s="9">
        <v>3</v>
      </c>
      <c r="C361" s="11" t="s">
        <v>1414</v>
      </c>
      <c r="D361" s="9" t="s">
        <v>4394</v>
      </c>
    </row>
    <row r="362" spans="1:9" ht="150">
      <c r="A362" s="67">
        <v>24142206</v>
      </c>
      <c r="B362" s="9">
        <v>4</v>
      </c>
      <c r="C362" s="11" t="s">
        <v>1415</v>
      </c>
      <c r="D362" s="9" t="s">
        <v>4032</v>
      </c>
    </row>
    <row r="363" spans="1:9" ht="90">
      <c r="A363" s="67">
        <v>24142206</v>
      </c>
      <c r="B363" s="9">
        <v>5</v>
      </c>
      <c r="C363" s="11" t="s">
        <v>1416</v>
      </c>
      <c r="D363" s="9" t="s">
        <v>4210</v>
      </c>
    </row>
    <row r="364" spans="1:9" ht="30">
      <c r="A364" s="67">
        <v>24142206</v>
      </c>
      <c r="B364" s="9">
        <v>6</v>
      </c>
      <c r="C364" s="11" t="s">
        <v>1417</v>
      </c>
      <c r="D364" s="9" t="s">
        <v>4829</v>
      </c>
    </row>
    <row r="365" spans="1:9" ht="45">
      <c r="A365" s="67">
        <v>24142206</v>
      </c>
      <c r="B365" s="9">
        <v>7</v>
      </c>
      <c r="C365" s="11" t="s">
        <v>1418</v>
      </c>
      <c r="D365" s="9" t="s">
        <v>4585</v>
      </c>
    </row>
    <row r="366" spans="1:9" ht="105">
      <c r="A366" s="67">
        <v>24142206</v>
      </c>
      <c r="B366" s="9">
        <v>8</v>
      </c>
      <c r="C366" s="11" t="s">
        <v>1419</v>
      </c>
      <c r="D366" s="9" t="s">
        <v>4042</v>
      </c>
      <c r="E366" s="10" t="s">
        <v>1420</v>
      </c>
      <c r="F366" s="9" t="s">
        <v>4519</v>
      </c>
      <c r="G366" s="10" t="s">
        <v>1421</v>
      </c>
      <c r="H366" s="9" t="s">
        <v>4531</v>
      </c>
    </row>
    <row r="367" spans="1:9" s="8" customFormat="1" ht="75">
      <c r="A367" s="67">
        <v>24142206</v>
      </c>
      <c r="B367" s="9">
        <v>9</v>
      </c>
      <c r="C367" s="11" t="s">
        <v>1422</v>
      </c>
      <c r="D367" s="9" t="s">
        <v>4042</v>
      </c>
      <c r="E367" s="10"/>
      <c r="F367" s="9"/>
      <c r="G367" s="10"/>
      <c r="H367" s="9"/>
      <c r="I367" s="68"/>
    </row>
    <row r="368" spans="1:9" s="8" customFormat="1" ht="90">
      <c r="A368" s="67">
        <v>24142206</v>
      </c>
      <c r="B368" s="9">
        <v>10</v>
      </c>
      <c r="C368" s="11" t="s">
        <v>1423</v>
      </c>
      <c r="D368" s="9" t="s">
        <v>4449</v>
      </c>
      <c r="E368" s="10" t="s">
        <v>1424</v>
      </c>
      <c r="F368" s="9" t="s">
        <v>4520</v>
      </c>
      <c r="G368" s="10"/>
      <c r="H368" s="9"/>
      <c r="I368" s="68"/>
    </row>
    <row r="369" spans="1:9" s="8" customFormat="1" ht="90">
      <c r="A369" s="67">
        <v>24325365</v>
      </c>
      <c r="B369" s="9">
        <v>1</v>
      </c>
      <c r="C369" s="11" t="s">
        <v>1425</v>
      </c>
      <c r="D369" s="9" t="s">
        <v>4190</v>
      </c>
      <c r="E369" s="10"/>
      <c r="F369" s="9"/>
      <c r="G369" s="10"/>
      <c r="H369" s="9"/>
      <c r="I369" s="68"/>
    </row>
    <row r="370" spans="1:9" s="8" customFormat="1" ht="75">
      <c r="A370" s="67">
        <v>24325365</v>
      </c>
      <c r="B370" s="9">
        <v>2</v>
      </c>
      <c r="C370" s="11" t="s">
        <v>1426</v>
      </c>
      <c r="D370" s="9" t="s">
        <v>4497</v>
      </c>
      <c r="E370" s="10"/>
      <c r="F370" s="9"/>
      <c r="G370" s="10"/>
      <c r="H370" s="9"/>
      <c r="I370" s="68"/>
    </row>
    <row r="371" spans="1:9" s="8" customFormat="1" ht="90">
      <c r="A371" s="67">
        <v>24325365</v>
      </c>
      <c r="B371" s="9">
        <v>3</v>
      </c>
      <c r="C371" s="11" t="s">
        <v>1427</v>
      </c>
      <c r="D371" s="9" t="s">
        <v>4190</v>
      </c>
      <c r="E371" s="10"/>
      <c r="F371" s="9"/>
      <c r="G371" s="10"/>
      <c r="H371" s="9"/>
      <c r="I371" s="68"/>
    </row>
    <row r="372" spans="1:9" s="8" customFormat="1" ht="45">
      <c r="A372" s="67">
        <v>24325365</v>
      </c>
      <c r="B372" s="9">
        <v>4</v>
      </c>
      <c r="C372" s="11" t="s">
        <v>1428</v>
      </c>
      <c r="D372" s="9" t="s">
        <v>4609</v>
      </c>
      <c r="E372" s="10"/>
      <c r="F372" s="9"/>
      <c r="G372" s="10"/>
      <c r="H372" s="9"/>
      <c r="I372" s="68"/>
    </row>
    <row r="373" spans="1:9" s="8" customFormat="1" ht="60">
      <c r="A373" s="67">
        <v>24325365</v>
      </c>
      <c r="B373" s="9">
        <v>5</v>
      </c>
      <c r="C373" s="11" t="s">
        <v>1429</v>
      </c>
      <c r="D373" s="9">
        <v>11</v>
      </c>
      <c r="E373" s="10"/>
      <c r="F373" s="9"/>
      <c r="G373" s="10"/>
      <c r="H373" s="9"/>
      <c r="I373" s="68"/>
    </row>
    <row r="374" spans="1:9" s="8" customFormat="1" ht="30">
      <c r="A374" s="67">
        <v>24325365</v>
      </c>
      <c r="B374" s="9">
        <v>6</v>
      </c>
      <c r="C374" s="11" t="s">
        <v>1430</v>
      </c>
      <c r="D374" s="9" t="s">
        <v>4030</v>
      </c>
      <c r="E374" s="10"/>
      <c r="F374" s="9"/>
      <c r="G374" s="10"/>
      <c r="H374" s="9"/>
      <c r="I374" s="68"/>
    </row>
    <row r="375" spans="1:9" s="8" customFormat="1" ht="105">
      <c r="A375" s="67">
        <v>24325365</v>
      </c>
      <c r="B375" s="9">
        <v>7</v>
      </c>
      <c r="C375" s="11" t="s">
        <v>1431</v>
      </c>
      <c r="D375" s="9" t="s">
        <v>4031</v>
      </c>
      <c r="E375" s="10"/>
      <c r="F375" s="9"/>
      <c r="G375" s="10"/>
      <c r="H375" s="9"/>
      <c r="I375" s="68"/>
    </row>
    <row r="376" spans="1:9" s="8" customFormat="1" ht="30">
      <c r="A376" s="67">
        <v>24325365</v>
      </c>
      <c r="B376" s="9">
        <v>8</v>
      </c>
      <c r="C376" s="11" t="s">
        <v>1432</v>
      </c>
      <c r="D376" s="9" t="s">
        <v>4030</v>
      </c>
      <c r="E376" s="10"/>
      <c r="F376" s="9"/>
      <c r="G376" s="10"/>
      <c r="H376" s="9"/>
      <c r="I376" s="68"/>
    </row>
    <row r="377" spans="1:9" s="8" customFormat="1" ht="60">
      <c r="A377" s="67">
        <v>24325365</v>
      </c>
      <c r="B377" s="9">
        <v>9</v>
      </c>
      <c r="C377" s="11" t="s">
        <v>1433</v>
      </c>
      <c r="D377" s="9" t="s">
        <v>4335</v>
      </c>
      <c r="E377" s="10"/>
      <c r="F377" s="9"/>
      <c r="G377" s="10"/>
      <c r="H377" s="9"/>
      <c r="I377" s="68"/>
    </row>
    <row r="378" spans="1:9" s="8" customFormat="1" ht="60">
      <c r="A378" s="67">
        <v>24325365</v>
      </c>
      <c r="B378" s="9">
        <v>10</v>
      </c>
      <c r="C378" s="11" t="s">
        <v>1434</v>
      </c>
      <c r="D378" s="9" t="s">
        <v>4582</v>
      </c>
      <c r="E378" s="10"/>
      <c r="F378" s="9"/>
      <c r="G378" s="10"/>
      <c r="H378" s="9"/>
      <c r="I378" s="68"/>
    </row>
    <row r="379" spans="1:9" s="8" customFormat="1" ht="45">
      <c r="A379" s="67">
        <v>24325365</v>
      </c>
      <c r="B379" s="9">
        <v>11</v>
      </c>
      <c r="C379" s="11" t="s">
        <v>1435</v>
      </c>
      <c r="D379" s="9" t="s">
        <v>4335</v>
      </c>
      <c r="E379" s="10"/>
      <c r="F379" s="9"/>
      <c r="G379" s="10"/>
      <c r="H379" s="9"/>
      <c r="I379" s="68"/>
    </row>
    <row r="380" spans="1:9" s="8" customFormat="1" ht="90">
      <c r="A380" s="67">
        <v>24325365</v>
      </c>
      <c r="B380" s="9">
        <v>12</v>
      </c>
      <c r="C380" s="11" t="s">
        <v>1436</v>
      </c>
      <c r="D380" s="9">
        <v>11</v>
      </c>
      <c r="E380" s="10"/>
      <c r="F380" s="9"/>
      <c r="G380" s="10"/>
      <c r="H380" s="9"/>
      <c r="I380" s="68"/>
    </row>
    <row r="381" spans="1:9" s="8" customFormat="1" ht="90">
      <c r="A381" s="67">
        <v>24325365</v>
      </c>
      <c r="B381" s="9">
        <v>13</v>
      </c>
      <c r="C381" s="11" t="s">
        <v>1437</v>
      </c>
      <c r="D381" s="9">
        <v>11</v>
      </c>
      <c r="E381" s="10"/>
      <c r="F381" s="9"/>
      <c r="G381" s="10"/>
      <c r="H381" s="9"/>
      <c r="I381" s="68"/>
    </row>
    <row r="382" spans="1:9" s="8" customFormat="1" ht="150">
      <c r="A382" s="67">
        <v>24325365</v>
      </c>
      <c r="B382" s="9">
        <v>14</v>
      </c>
      <c r="C382" s="11" t="s">
        <v>1438</v>
      </c>
      <c r="D382" s="9" t="s">
        <v>4038</v>
      </c>
      <c r="E382" s="10"/>
      <c r="F382" s="9"/>
      <c r="G382" s="10"/>
      <c r="H382" s="9"/>
      <c r="I382" s="68"/>
    </row>
    <row r="383" spans="1:9" s="8" customFormat="1" ht="60">
      <c r="A383" s="67">
        <v>24325365</v>
      </c>
      <c r="B383" s="9">
        <v>15</v>
      </c>
      <c r="C383" s="11" t="s">
        <v>1439</v>
      </c>
      <c r="D383" s="9" t="s">
        <v>4045</v>
      </c>
      <c r="E383" s="10" t="s">
        <v>1440</v>
      </c>
      <c r="F383" s="9" t="s">
        <v>4110</v>
      </c>
      <c r="G383" s="10"/>
      <c r="H383" s="9"/>
      <c r="I383" s="68"/>
    </row>
    <row r="384" spans="1:9" s="8" customFormat="1" ht="75">
      <c r="A384" s="67">
        <v>24325365</v>
      </c>
      <c r="B384" s="9">
        <v>16</v>
      </c>
      <c r="C384" s="11" t="s">
        <v>1441</v>
      </c>
      <c r="D384" s="9" t="s">
        <v>4038</v>
      </c>
      <c r="E384" s="10"/>
      <c r="F384" s="9"/>
      <c r="G384" s="10"/>
      <c r="H384" s="9"/>
      <c r="I384" s="68"/>
    </row>
    <row r="385" spans="1:9" s="8" customFormat="1" ht="105">
      <c r="A385" s="67">
        <v>24325365</v>
      </c>
      <c r="B385" s="9">
        <v>17</v>
      </c>
      <c r="C385" s="11" t="s">
        <v>1442</v>
      </c>
      <c r="D385" s="9" t="s">
        <v>4376</v>
      </c>
      <c r="E385" s="10" t="s">
        <v>1443</v>
      </c>
      <c r="F385" s="9" t="s">
        <v>4653</v>
      </c>
      <c r="G385" s="10"/>
      <c r="H385" s="9"/>
      <c r="I385" s="68"/>
    </row>
    <row r="386" spans="1:9" s="8" customFormat="1" ht="30">
      <c r="A386" s="67">
        <v>24325365</v>
      </c>
      <c r="B386" s="9">
        <v>18</v>
      </c>
      <c r="C386" s="11" t="s">
        <v>1444</v>
      </c>
      <c r="D386" s="9" t="s">
        <v>4628</v>
      </c>
      <c r="E386" s="10"/>
      <c r="F386" s="9"/>
      <c r="G386" s="10"/>
      <c r="H386" s="9"/>
      <c r="I386" s="68"/>
    </row>
    <row r="387" spans="1:9" s="8" customFormat="1" ht="30">
      <c r="A387" s="9">
        <v>2455147</v>
      </c>
      <c r="B387" s="9">
        <v>1</v>
      </c>
      <c r="C387" s="11" t="s">
        <v>1445</v>
      </c>
      <c r="D387" s="9" t="s">
        <v>4378</v>
      </c>
      <c r="E387" s="10"/>
      <c r="F387" s="9"/>
      <c r="G387" s="10"/>
      <c r="H387" s="9"/>
      <c r="I387" s="68"/>
    </row>
    <row r="388" spans="1:9" s="8" customFormat="1" ht="90">
      <c r="A388" s="9">
        <v>2455147</v>
      </c>
      <c r="B388" s="9">
        <v>2</v>
      </c>
      <c r="C388" s="11" t="s">
        <v>1446</v>
      </c>
      <c r="D388" s="9" t="s">
        <v>4332</v>
      </c>
      <c r="E388" s="10"/>
      <c r="F388" s="9"/>
      <c r="G388" s="10"/>
      <c r="H388" s="9"/>
      <c r="I388" s="68"/>
    </row>
    <row r="389" spans="1:9" s="8" customFormat="1" ht="60">
      <c r="A389" s="9">
        <v>2455147</v>
      </c>
      <c r="B389" s="9">
        <v>3</v>
      </c>
      <c r="C389" s="11" t="s">
        <v>1447</v>
      </c>
      <c r="D389" s="9" t="s">
        <v>4031</v>
      </c>
      <c r="E389" s="10"/>
      <c r="F389" s="9"/>
      <c r="G389" s="10"/>
      <c r="H389" s="9"/>
      <c r="I389" s="68"/>
    </row>
    <row r="390" spans="1:9" s="8" customFormat="1" ht="75">
      <c r="A390" s="9">
        <v>2455147</v>
      </c>
      <c r="B390" s="9">
        <v>4</v>
      </c>
      <c r="C390" s="11" t="s">
        <v>1448</v>
      </c>
      <c r="D390" s="9" t="s">
        <v>4032</v>
      </c>
      <c r="E390" s="10"/>
      <c r="F390" s="9"/>
      <c r="G390" s="10"/>
      <c r="H390" s="9"/>
      <c r="I390" s="68"/>
    </row>
    <row r="391" spans="1:9" s="8" customFormat="1" ht="45">
      <c r="A391" s="9">
        <v>2455147</v>
      </c>
      <c r="B391" s="9">
        <v>5</v>
      </c>
      <c r="C391" s="11" t="s">
        <v>1449</v>
      </c>
      <c r="D391" s="9" t="s">
        <v>4598</v>
      </c>
      <c r="E391" s="10"/>
      <c r="F391" s="9"/>
      <c r="G391" s="10"/>
      <c r="H391" s="9"/>
      <c r="I391" s="68"/>
    </row>
    <row r="392" spans="1:9" s="8" customFormat="1" ht="105">
      <c r="A392" s="9">
        <v>2455147</v>
      </c>
      <c r="B392" s="9">
        <v>6</v>
      </c>
      <c r="C392" s="11" t="s">
        <v>1450</v>
      </c>
      <c r="D392" s="9" t="s">
        <v>4263</v>
      </c>
      <c r="E392" s="10"/>
      <c r="F392" s="9"/>
      <c r="G392" s="10"/>
      <c r="H392" s="9"/>
      <c r="I392" s="68"/>
    </row>
    <row r="393" spans="1:9" s="8" customFormat="1" ht="90">
      <c r="A393" s="9">
        <v>2455147</v>
      </c>
      <c r="B393" s="9">
        <v>7</v>
      </c>
      <c r="C393" s="11" t="s">
        <v>1451</v>
      </c>
      <c r="D393" s="9" t="s">
        <v>4503</v>
      </c>
      <c r="E393" s="10"/>
      <c r="F393" s="9"/>
      <c r="G393" s="10"/>
      <c r="H393" s="9"/>
      <c r="I393" s="68"/>
    </row>
    <row r="394" spans="1:9" s="8" customFormat="1" ht="60">
      <c r="A394" s="9">
        <v>2455147</v>
      </c>
      <c r="B394" s="9">
        <v>8</v>
      </c>
      <c r="C394" s="11" t="s">
        <v>1452</v>
      </c>
      <c r="D394" s="9" t="s">
        <v>4052</v>
      </c>
      <c r="E394" s="10"/>
      <c r="F394" s="9"/>
      <c r="G394" s="10"/>
      <c r="H394" s="9"/>
      <c r="I394" s="68"/>
    </row>
    <row r="395" spans="1:9" s="8" customFormat="1" ht="60">
      <c r="A395" s="9">
        <v>2455147</v>
      </c>
      <c r="B395" s="9">
        <v>9</v>
      </c>
      <c r="C395" s="11" t="s">
        <v>1453</v>
      </c>
      <c r="D395" s="9" t="s">
        <v>4263</v>
      </c>
      <c r="E395" s="10" t="s">
        <v>1454</v>
      </c>
      <c r="F395" s="9" t="s">
        <v>4227</v>
      </c>
      <c r="G395" s="10"/>
      <c r="H395" s="9"/>
      <c r="I395" s="68"/>
    </row>
    <row r="396" spans="1:9" s="8" customFormat="1" ht="105">
      <c r="A396" s="9">
        <v>24659021</v>
      </c>
      <c r="B396" s="9">
        <v>1</v>
      </c>
      <c r="C396" s="11" t="s">
        <v>1455</v>
      </c>
      <c r="D396" s="9" t="s">
        <v>4190</v>
      </c>
      <c r="E396" s="10"/>
      <c r="F396" s="9"/>
      <c r="G396" s="10"/>
      <c r="H396" s="9"/>
      <c r="I396" s="68"/>
    </row>
    <row r="397" spans="1:9" s="8" customFormat="1" ht="90">
      <c r="A397" s="9">
        <v>24659021</v>
      </c>
      <c r="B397" s="9">
        <v>2</v>
      </c>
      <c r="C397" s="11" t="s">
        <v>1456</v>
      </c>
      <c r="D397" s="9" t="s">
        <v>4388</v>
      </c>
      <c r="E397" s="10"/>
      <c r="F397" s="9"/>
      <c r="G397" s="10"/>
      <c r="H397" s="9"/>
      <c r="I397" s="68"/>
    </row>
    <row r="398" spans="1:9" s="8" customFormat="1" ht="45">
      <c r="A398" s="9">
        <v>24659021</v>
      </c>
      <c r="B398" s="9">
        <v>3</v>
      </c>
      <c r="C398" s="11" t="s">
        <v>1457</v>
      </c>
      <c r="D398" s="9" t="s">
        <v>4609</v>
      </c>
      <c r="E398" s="10"/>
      <c r="F398" s="9"/>
      <c r="G398" s="10"/>
      <c r="H398" s="9"/>
      <c r="I398" s="68"/>
    </row>
    <row r="399" spans="1:9" s="8" customFormat="1" ht="45">
      <c r="A399" s="9">
        <v>24659021</v>
      </c>
      <c r="B399" s="9">
        <v>4</v>
      </c>
      <c r="C399" s="11" t="s">
        <v>1458</v>
      </c>
      <c r="D399" s="9" t="s">
        <v>4335</v>
      </c>
      <c r="E399" s="10"/>
      <c r="F399" s="9"/>
      <c r="G399" s="10"/>
      <c r="H399" s="9"/>
      <c r="I399" s="68"/>
    </row>
    <row r="400" spans="1:9" s="8" customFormat="1" ht="60">
      <c r="A400" s="9">
        <v>24659021</v>
      </c>
      <c r="B400" s="9">
        <v>5</v>
      </c>
      <c r="C400" s="11" t="s">
        <v>1459</v>
      </c>
      <c r="D400" s="9">
        <v>11</v>
      </c>
      <c r="E400" s="10"/>
      <c r="F400" s="9"/>
      <c r="G400" s="10"/>
      <c r="H400" s="9"/>
      <c r="I400" s="68"/>
    </row>
    <row r="401" spans="1:9" s="8" customFormat="1" ht="135">
      <c r="A401" s="9">
        <v>24659021</v>
      </c>
      <c r="B401" s="9">
        <v>6</v>
      </c>
      <c r="C401" s="11" t="s">
        <v>1460</v>
      </c>
      <c r="D401" s="9" t="s">
        <v>4032</v>
      </c>
      <c r="E401" s="10"/>
      <c r="F401" s="9"/>
      <c r="G401" s="10"/>
      <c r="H401" s="9"/>
      <c r="I401" s="68"/>
    </row>
    <row r="402" spans="1:9" s="8" customFormat="1" ht="45">
      <c r="A402" s="9">
        <v>24659021</v>
      </c>
      <c r="B402" s="9">
        <v>7</v>
      </c>
      <c r="C402" s="11" t="s">
        <v>1461</v>
      </c>
      <c r="D402" s="9" t="s">
        <v>4642</v>
      </c>
      <c r="E402" s="10"/>
      <c r="F402" s="9"/>
      <c r="G402" s="10"/>
      <c r="H402" s="9"/>
      <c r="I402" s="68"/>
    </row>
    <row r="403" spans="1:9" s="8" customFormat="1" ht="105">
      <c r="A403" s="9">
        <v>24659021</v>
      </c>
      <c r="B403" s="9">
        <v>8</v>
      </c>
      <c r="C403" s="11" t="s">
        <v>1462</v>
      </c>
      <c r="D403" s="9" t="s">
        <v>4097</v>
      </c>
      <c r="E403" s="10"/>
      <c r="F403" s="9"/>
      <c r="G403" s="10"/>
      <c r="H403" s="9"/>
      <c r="I403" s="68"/>
    </row>
    <row r="404" spans="1:9" s="8" customFormat="1" ht="105">
      <c r="A404" s="9">
        <v>24659021</v>
      </c>
      <c r="B404" s="9">
        <v>9</v>
      </c>
      <c r="C404" s="11" t="s">
        <v>1463</v>
      </c>
      <c r="D404" s="9" t="s">
        <v>4097</v>
      </c>
      <c r="E404" s="10"/>
      <c r="F404" s="9"/>
      <c r="G404" s="10"/>
      <c r="H404" s="9"/>
      <c r="I404" s="68"/>
    </row>
    <row r="405" spans="1:9" s="8" customFormat="1" ht="75">
      <c r="A405" s="9">
        <v>24659021</v>
      </c>
      <c r="B405" s="9">
        <v>10</v>
      </c>
      <c r="C405" s="11" t="s">
        <v>1464</v>
      </c>
      <c r="D405" s="9" t="s">
        <v>4097</v>
      </c>
      <c r="E405" s="10"/>
      <c r="F405" s="9"/>
      <c r="G405" s="10"/>
      <c r="H405" s="9"/>
      <c r="I405" s="68"/>
    </row>
    <row r="406" spans="1:9" s="8" customFormat="1" ht="60">
      <c r="A406" s="9">
        <v>24659021</v>
      </c>
      <c r="B406" s="9">
        <v>11</v>
      </c>
      <c r="C406" s="11" t="s">
        <v>1465</v>
      </c>
      <c r="D406" s="9" t="s">
        <v>4052</v>
      </c>
      <c r="E406" s="10"/>
      <c r="F406" s="9"/>
      <c r="G406" s="10"/>
      <c r="H406" s="9"/>
      <c r="I406" s="68"/>
    </row>
    <row r="407" spans="1:9" s="8" customFormat="1" ht="60">
      <c r="A407" s="9">
        <v>24659021</v>
      </c>
      <c r="B407" s="9">
        <v>12</v>
      </c>
      <c r="C407" s="11" t="s">
        <v>1466</v>
      </c>
      <c r="D407" s="9" t="s">
        <v>4097</v>
      </c>
      <c r="E407" s="10"/>
      <c r="F407" s="9"/>
      <c r="G407" s="10"/>
      <c r="H407" s="9"/>
      <c r="I407" s="68"/>
    </row>
    <row r="408" spans="1:9" s="8" customFormat="1" ht="30">
      <c r="A408" s="9">
        <v>24659021</v>
      </c>
      <c r="B408" s="9">
        <v>13</v>
      </c>
      <c r="C408" s="11" t="s">
        <v>1467</v>
      </c>
      <c r="D408" s="9" t="s">
        <v>4588</v>
      </c>
      <c r="E408" s="10"/>
      <c r="F408" s="9"/>
      <c r="G408" s="10"/>
      <c r="H408" s="9"/>
      <c r="I408" s="68"/>
    </row>
    <row r="409" spans="1:9" s="8" customFormat="1" ht="60">
      <c r="A409" s="9">
        <v>24659021</v>
      </c>
      <c r="B409" s="9">
        <v>14</v>
      </c>
      <c r="C409" s="11" t="s">
        <v>1468</v>
      </c>
      <c r="D409" s="9" t="s">
        <v>4534</v>
      </c>
      <c r="E409" s="10"/>
      <c r="F409" s="9"/>
      <c r="G409" s="10"/>
      <c r="H409" s="9"/>
      <c r="I409" s="68"/>
    </row>
    <row r="410" spans="1:9" s="8" customFormat="1" ht="90">
      <c r="A410" s="9">
        <v>2791445</v>
      </c>
      <c r="B410" s="9">
        <v>1</v>
      </c>
      <c r="C410" s="11" t="s">
        <v>1469</v>
      </c>
      <c r="D410" s="9" t="s">
        <v>4378</v>
      </c>
      <c r="E410" s="10"/>
      <c r="F410" s="9"/>
      <c r="G410" s="10"/>
      <c r="H410" s="9"/>
      <c r="I410" s="68"/>
    </row>
    <row r="411" spans="1:9" s="8" customFormat="1" ht="105">
      <c r="A411" s="9">
        <v>2791445</v>
      </c>
      <c r="B411" s="9">
        <v>2</v>
      </c>
      <c r="C411" s="11" t="s">
        <v>1470</v>
      </c>
      <c r="D411" s="9" t="s">
        <v>4340</v>
      </c>
      <c r="E411" s="10"/>
      <c r="F411" s="9"/>
      <c r="G411" s="10"/>
      <c r="H411" s="9"/>
      <c r="I411" s="68"/>
    </row>
    <row r="412" spans="1:9" s="8" customFormat="1" ht="90">
      <c r="A412" s="9">
        <v>2791445</v>
      </c>
      <c r="B412" s="9">
        <v>3</v>
      </c>
      <c r="C412" s="11" t="s">
        <v>1471</v>
      </c>
      <c r="D412" s="9" t="s">
        <v>4056</v>
      </c>
      <c r="E412" s="10"/>
      <c r="F412" s="9"/>
      <c r="G412" s="10"/>
      <c r="H412" s="9"/>
      <c r="I412" s="68"/>
    </row>
    <row r="413" spans="1:9" s="8" customFormat="1" ht="60">
      <c r="A413" s="9">
        <v>2791445</v>
      </c>
      <c r="B413" s="9">
        <v>4</v>
      </c>
      <c r="C413" s="11" t="s">
        <v>1472</v>
      </c>
      <c r="D413" s="9" t="s">
        <v>4052</v>
      </c>
      <c r="E413" s="10"/>
      <c r="F413" s="9"/>
      <c r="G413" s="10"/>
      <c r="H413" s="9"/>
      <c r="I413" s="68"/>
    </row>
    <row r="414" spans="1:9" s="8" customFormat="1" ht="45">
      <c r="A414" s="9">
        <v>2791445</v>
      </c>
      <c r="B414" s="9">
        <v>5</v>
      </c>
      <c r="C414" s="11" t="s">
        <v>1473</v>
      </c>
      <c r="D414" s="9" t="s">
        <v>4046</v>
      </c>
      <c r="E414" s="10"/>
      <c r="F414" s="9"/>
      <c r="G414" s="10"/>
      <c r="H414" s="9"/>
      <c r="I414" s="68"/>
    </row>
    <row r="415" spans="1:9" s="8" customFormat="1" ht="105">
      <c r="A415" s="9">
        <v>2791445</v>
      </c>
      <c r="B415" s="9">
        <v>6</v>
      </c>
      <c r="C415" s="11" t="s">
        <v>1474</v>
      </c>
      <c r="D415" s="9" t="s">
        <v>4376</v>
      </c>
      <c r="E415" s="10"/>
      <c r="F415" s="9"/>
      <c r="G415" s="10"/>
      <c r="H415" s="9"/>
      <c r="I415" s="68"/>
    </row>
    <row r="416" spans="1:9" s="8" customFormat="1" ht="75">
      <c r="A416" s="9">
        <v>2791445</v>
      </c>
      <c r="B416" s="9">
        <v>7</v>
      </c>
      <c r="C416" s="11" t="s">
        <v>1475</v>
      </c>
      <c r="D416" s="9" t="s">
        <v>4628</v>
      </c>
      <c r="E416" s="10"/>
      <c r="F416" s="9"/>
      <c r="G416" s="10"/>
      <c r="H416" s="9"/>
      <c r="I416" s="68"/>
    </row>
    <row r="417" spans="1:9" s="8" customFormat="1" ht="75">
      <c r="A417" s="9">
        <v>2791445</v>
      </c>
      <c r="B417" s="9">
        <v>8</v>
      </c>
      <c r="C417" s="11" t="s">
        <v>1476</v>
      </c>
      <c r="D417" s="9" t="s">
        <v>4582</v>
      </c>
      <c r="E417" s="10"/>
      <c r="F417" s="9"/>
      <c r="G417" s="10"/>
      <c r="H417" s="9"/>
      <c r="I417" s="68"/>
    </row>
    <row r="418" spans="1:9" s="8" customFormat="1" ht="60">
      <c r="A418" s="9">
        <v>3169115</v>
      </c>
      <c r="B418" s="9">
        <v>1</v>
      </c>
      <c r="C418" s="11" t="s">
        <v>1477</v>
      </c>
      <c r="D418" s="9" t="s">
        <v>4167</v>
      </c>
      <c r="E418" s="10"/>
      <c r="F418" s="9"/>
      <c r="G418" s="10"/>
      <c r="H418" s="9"/>
      <c r="I418" s="68"/>
    </row>
    <row r="419" spans="1:9" s="8" customFormat="1" ht="105">
      <c r="A419" s="9">
        <v>3169115</v>
      </c>
      <c r="B419" s="9">
        <v>2</v>
      </c>
      <c r="C419" s="11" t="s">
        <v>1478</v>
      </c>
      <c r="D419" s="9" t="s">
        <v>4032</v>
      </c>
      <c r="E419" s="10"/>
      <c r="F419" s="9"/>
      <c r="G419" s="10"/>
      <c r="H419" s="9"/>
      <c r="I419" s="68"/>
    </row>
    <row r="420" spans="1:9" s="8" customFormat="1" ht="60">
      <c r="A420" s="9">
        <v>3169115</v>
      </c>
      <c r="B420" s="9">
        <v>3</v>
      </c>
      <c r="C420" s="11" t="s">
        <v>1479</v>
      </c>
      <c r="D420" s="9" t="s">
        <v>4031</v>
      </c>
      <c r="E420" s="10"/>
      <c r="F420" s="9"/>
      <c r="G420" s="10"/>
      <c r="H420" s="9"/>
      <c r="I420" s="68"/>
    </row>
    <row r="421" spans="1:9" s="8" customFormat="1" ht="105">
      <c r="A421" s="9">
        <v>3169115</v>
      </c>
      <c r="B421" s="9">
        <v>4</v>
      </c>
      <c r="C421" s="11" t="s">
        <v>1480</v>
      </c>
      <c r="D421" s="9" t="s">
        <v>4582</v>
      </c>
      <c r="E421" s="10"/>
      <c r="F421" s="9"/>
      <c r="G421" s="10"/>
      <c r="H421" s="9"/>
      <c r="I421" s="68"/>
    </row>
    <row r="422" spans="1:9" s="8" customFormat="1" ht="45">
      <c r="A422" s="9">
        <v>3169115</v>
      </c>
      <c r="B422" s="9">
        <v>5</v>
      </c>
      <c r="C422" s="11" t="s">
        <v>1481</v>
      </c>
      <c r="D422" s="9" t="s">
        <v>4598</v>
      </c>
      <c r="E422" s="10"/>
      <c r="F422" s="9"/>
      <c r="G422" s="10"/>
      <c r="H422" s="9"/>
      <c r="I422" s="68"/>
    </row>
    <row r="423" spans="1:9" s="8" customFormat="1" ht="45">
      <c r="A423" s="9">
        <v>3169115</v>
      </c>
      <c r="B423" s="9">
        <v>6</v>
      </c>
      <c r="C423" s="11" t="s">
        <v>1482</v>
      </c>
      <c r="D423" s="9" t="s">
        <v>4038</v>
      </c>
      <c r="E423" s="10"/>
      <c r="F423" s="9"/>
      <c r="G423" s="10"/>
      <c r="H423" s="9"/>
      <c r="I423" s="68"/>
    </row>
    <row r="424" spans="1:9" s="8" customFormat="1" ht="75">
      <c r="A424" s="9">
        <v>3169115</v>
      </c>
      <c r="B424" s="9">
        <v>7</v>
      </c>
      <c r="C424" s="11" t="s">
        <v>1483</v>
      </c>
      <c r="D424" s="9" t="s">
        <v>4036</v>
      </c>
      <c r="E424" s="10"/>
      <c r="F424" s="9"/>
      <c r="G424" s="10"/>
      <c r="H424" s="9"/>
      <c r="I424" s="68"/>
    </row>
    <row r="425" spans="1:9" s="8" customFormat="1" ht="75">
      <c r="A425" s="9">
        <v>3169115</v>
      </c>
      <c r="B425" s="9">
        <v>8</v>
      </c>
      <c r="C425" s="11" t="s">
        <v>1484</v>
      </c>
      <c r="D425" s="9" t="s">
        <v>4038</v>
      </c>
      <c r="E425" s="10"/>
      <c r="F425" s="9"/>
      <c r="G425" s="10"/>
      <c r="H425" s="9"/>
      <c r="I425" s="68"/>
    </row>
    <row r="426" spans="1:9" s="8" customFormat="1" ht="75">
      <c r="A426" s="9">
        <v>3169115</v>
      </c>
      <c r="B426" s="9">
        <v>9</v>
      </c>
      <c r="C426" s="11" t="s">
        <v>1485</v>
      </c>
      <c r="D426" s="9" t="s">
        <v>4045</v>
      </c>
      <c r="E426" s="10"/>
      <c r="F426" s="9"/>
      <c r="G426" s="10"/>
      <c r="H426" s="9"/>
      <c r="I426" s="68"/>
    </row>
    <row r="427" spans="1:9" s="8" customFormat="1" ht="45">
      <c r="A427" s="9">
        <v>3169115</v>
      </c>
      <c r="B427" s="9">
        <v>10</v>
      </c>
      <c r="C427" s="11" t="s">
        <v>1486</v>
      </c>
      <c r="D427" s="9" t="s">
        <v>4337</v>
      </c>
      <c r="E427" s="10"/>
      <c r="F427" s="9"/>
      <c r="G427" s="10"/>
      <c r="H427" s="9"/>
      <c r="I427" s="68"/>
    </row>
    <row r="428" spans="1:9" s="8" customFormat="1" ht="45">
      <c r="A428" s="9">
        <v>3169115</v>
      </c>
      <c r="B428" s="9">
        <v>11</v>
      </c>
      <c r="C428" s="11" t="s">
        <v>1487</v>
      </c>
      <c r="D428" s="9" t="s">
        <v>4179</v>
      </c>
      <c r="E428" s="10"/>
      <c r="F428" s="9"/>
      <c r="G428" s="10"/>
      <c r="H428" s="9"/>
      <c r="I428" s="68"/>
    </row>
    <row r="429" spans="1:9" s="8" customFormat="1" ht="90">
      <c r="A429" s="9">
        <v>3169115</v>
      </c>
      <c r="B429" s="9">
        <v>12</v>
      </c>
      <c r="C429" s="11" t="s">
        <v>1488</v>
      </c>
      <c r="D429" s="9" t="s">
        <v>4042</v>
      </c>
      <c r="E429" s="10"/>
      <c r="F429" s="9"/>
      <c r="G429" s="10"/>
      <c r="H429" s="9"/>
      <c r="I429" s="68"/>
    </row>
    <row r="430" spans="1:9" s="8" customFormat="1" ht="30">
      <c r="A430" s="9">
        <v>3169115</v>
      </c>
      <c r="B430" s="9">
        <v>13</v>
      </c>
      <c r="C430" s="11" t="s">
        <v>1489</v>
      </c>
      <c r="D430" s="9" t="s">
        <v>4426</v>
      </c>
      <c r="E430" s="10"/>
      <c r="F430" s="9"/>
      <c r="G430" s="10"/>
      <c r="H430" s="9"/>
      <c r="I430" s="68"/>
    </row>
    <row r="431" spans="1:9" ht="60">
      <c r="A431" s="9">
        <v>3169115</v>
      </c>
      <c r="B431" s="9">
        <v>14</v>
      </c>
      <c r="C431" s="11" t="s">
        <v>1490</v>
      </c>
      <c r="D431" s="9" t="s">
        <v>4167</v>
      </c>
    </row>
    <row r="432" spans="1:9" ht="30">
      <c r="A432" s="9">
        <v>3216031</v>
      </c>
      <c r="B432" s="9">
        <v>1</v>
      </c>
      <c r="C432" s="11" t="s">
        <v>1491</v>
      </c>
      <c r="D432" s="9" t="s">
        <v>4378</v>
      </c>
    </row>
    <row r="433" spans="1:9" ht="75">
      <c r="A433" s="9">
        <v>3216031</v>
      </c>
      <c r="B433" s="9">
        <v>2</v>
      </c>
      <c r="C433" s="11" t="s">
        <v>1492</v>
      </c>
      <c r="D433" s="9" t="s">
        <v>4388</v>
      </c>
    </row>
    <row r="434" spans="1:9" ht="60">
      <c r="A434" s="9">
        <v>3216031</v>
      </c>
      <c r="B434" s="9">
        <v>3</v>
      </c>
      <c r="C434" s="11" t="s">
        <v>1493</v>
      </c>
      <c r="D434" s="9" t="s">
        <v>4332</v>
      </c>
    </row>
    <row r="435" spans="1:9" ht="105">
      <c r="A435" s="9">
        <v>3216031</v>
      </c>
      <c r="B435" s="9">
        <v>4</v>
      </c>
      <c r="C435" s="11" t="s">
        <v>1494</v>
      </c>
      <c r="D435" s="9" t="s">
        <v>4032</v>
      </c>
    </row>
    <row r="436" spans="1:9" ht="60">
      <c r="A436" s="9">
        <v>3216031</v>
      </c>
      <c r="B436" s="9">
        <v>5</v>
      </c>
      <c r="C436" s="11" t="s">
        <v>1495</v>
      </c>
      <c r="D436" s="9" t="s">
        <v>4498</v>
      </c>
    </row>
    <row r="437" spans="1:9" ht="60">
      <c r="A437" s="9">
        <v>3216031</v>
      </c>
      <c r="B437" s="9">
        <v>6</v>
      </c>
      <c r="C437" s="11" t="s">
        <v>1496</v>
      </c>
      <c r="D437" s="9" t="s">
        <v>4839</v>
      </c>
    </row>
    <row r="438" spans="1:9" ht="75">
      <c r="A438" s="9">
        <v>3216031</v>
      </c>
      <c r="B438" s="9">
        <v>7</v>
      </c>
      <c r="C438" s="11" t="s">
        <v>1497</v>
      </c>
      <c r="D438" s="9" t="s">
        <v>4052</v>
      </c>
    </row>
    <row r="439" spans="1:9" ht="60">
      <c r="A439" s="9">
        <v>3216031</v>
      </c>
      <c r="B439" s="9">
        <v>8</v>
      </c>
      <c r="C439" s="11" t="s">
        <v>1498</v>
      </c>
      <c r="D439" s="9" t="s">
        <v>4095</v>
      </c>
    </row>
    <row r="440" spans="1:9" ht="60">
      <c r="A440" s="9">
        <v>3216031</v>
      </c>
      <c r="B440" s="9">
        <v>9</v>
      </c>
      <c r="C440" s="11" t="s">
        <v>1499</v>
      </c>
      <c r="D440" s="9" t="s">
        <v>4337</v>
      </c>
    </row>
    <row r="441" spans="1:9" ht="60">
      <c r="A441" s="9">
        <v>3216031</v>
      </c>
      <c r="B441" s="9">
        <v>10</v>
      </c>
      <c r="C441" s="11" t="s">
        <v>1500</v>
      </c>
      <c r="D441" s="9" t="s">
        <v>4092</v>
      </c>
    </row>
    <row r="442" spans="1:9" ht="60">
      <c r="A442" s="9">
        <v>3216031</v>
      </c>
      <c r="B442" s="9">
        <v>11</v>
      </c>
      <c r="C442" s="11" t="s">
        <v>1501</v>
      </c>
      <c r="D442" s="9" t="s">
        <v>4094</v>
      </c>
      <c r="E442" s="10" t="s">
        <v>1502</v>
      </c>
      <c r="F442" s="9" t="s">
        <v>4843</v>
      </c>
      <c r="G442" s="10" t="s">
        <v>1503</v>
      </c>
      <c r="H442" s="9" t="s">
        <v>4533</v>
      </c>
    </row>
    <row r="443" spans="1:9" ht="45">
      <c r="A443" s="67">
        <v>7430415</v>
      </c>
      <c r="B443" s="9">
        <v>1</v>
      </c>
      <c r="C443" s="11" t="s">
        <v>1504</v>
      </c>
      <c r="D443" s="9" t="s">
        <v>4378</v>
      </c>
    </row>
    <row r="444" spans="1:9" ht="60">
      <c r="A444" s="67">
        <v>7430415</v>
      </c>
      <c r="B444" s="9">
        <v>2</v>
      </c>
      <c r="C444" s="11" t="s">
        <v>1505</v>
      </c>
      <c r="D444" s="9" t="s">
        <v>4340</v>
      </c>
      <c r="E444" s="10" t="s">
        <v>1506</v>
      </c>
      <c r="F444" s="9" t="s">
        <v>4521</v>
      </c>
    </row>
    <row r="445" spans="1:9" ht="75">
      <c r="A445" s="67">
        <v>7430415</v>
      </c>
      <c r="B445" s="9">
        <v>3</v>
      </c>
      <c r="C445" s="11" t="s">
        <v>1507</v>
      </c>
      <c r="D445" s="9" t="s">
        <v>4582</v>
      </c>
      <c r="E445" s="10" t="s">
        <v>1508</v>
      </c>
      <c r="F445" s="9" t="s">
        <v>4844</v>
      </c>
    </row>
    <row r="446" spans="1:9" s="8" customFormat="1" ht="60">
      <c r="A446" s="67">
        <v>7430415</v>
      </c>
      <c r="B446" s="9">
        <v>4</v>
      </c>
      <c r="C446" s="11" t="s">
        <v>1509</v>
      </c>
      <c r="D446" s="9" t="s">
        <v>4197</v>
      </c>
      <c r="E446" s="10" t="s">
        <v>1510</v>
      </c>
      <c r="F446" s="9" t="s">
        <v>4522</v>
      </c>
      <c r="G446" s="10"/>
      <c r="H446" s="9"/>
      <c r="I446" s="68"/>
    </row>
    <row r="447" spans="1:9" s="8" customFormat="1" ht="60">
      <c r="A447" s="67">
        <v>7430415</v>
      </c>
      <c r="B447" s="9">
        <v>5</v>
      </c>
      <c r="C447" s="11" t="s">
        <v>1511</v>
      </c>
      <c r="D447" s="9" t="s">
        <v>4197</v>
      </c>
      <c r="E447" s="10"/>
      <c r="F447" s="9"/>
      <c r="G447" s="10"/>
      <c r="H447" s="9"/>
      <c r="I447" s="68"/>
    </row>
    <row r="448" spans="1:9" s="8" customFormat="1" ht="30">
      <c r="A448" s="67">
        <v>7430415</v>
      </c>
      <c r="B448" s="9">
        <v>6</v>
      </c>
      <c r="C448" s="11" t="s">
        <v>1512</v>
      </c>
      <c r="D448" s="9" t="s">
        <v>4840</v>
      </c>
      <c r="E448" s="10" t="s">
        <v>1513</v>
      </c>
      <c r="F448" s="9" t="s">
        <v>4308</v>
      </c>
      <c r="G448" s="10"/>
      <c r="H448" s="9"/>
      <c r="I448" s="68"/>
    </row>
    <row r="449" spans="1:9" s="8" customFormat="1" ht="60">
      <c r="A449" s="67">
        <v>7430415</v>
      </c>
      <c r="B449" s="9">
        <v>7</v>
      </c>
      <c r="C449" s="11" t="s">
        <v>1514</v>
      </c>
      <c r="D449" s="9" t="s">
        <v>4263</v>
      </c>
      <c r="E449" s="10"/>
      <c r="F449" s="9"/>
      <c r="G449" s="10"/>
      <c r="H449" s="9"/>
      <c r="I449" s="68"/>
    </row>
    <row r="450" spans="1:9" s="8" customFormat="1" ht="45">
      <c r="A450" s="67">
        <v>7430415</v>
      </c>
      <c r="B450" s="9">
        <v>8</v>
      </c>
      <c r="C450" s="11" t="s">
        <v>1515</v>
      </c>
      <c r="D450" s="9" t="s">
        <v>4333</v>
      </c>
      <c r="E450" s="10"/>
      <c r="F450" s="9"/>
      <c r="G450" s="10"/>
      <c r="H450" s="9"/>
      <c r="I450" s="68"/>
    </row>
    <row r="451" spans="1:9" s="8" customFormat="1" ht="45">
      <c r="A451" s="67">
        <v>7430415</v>
      </c>
      <c r="B451" s="9">
        <v>9</v>
      </c>
      <c r="C451" s="11" t="s">
        <v>1516</v>
      </c>
      <c r="D451" s="9" t="s">
        <v>4614</v>
      </c>
      <c r="E451" s="10"/>
      <c r="F451" s="9"/>
      <c r="G451" s="10"/>
      <c r="H451" s="9"/>
      <c r="I451" s="68"/>
    </row>
    <row r="452" spans="1:9" s="8" customFormat="1" ht="30">
      <c r="A452" s="67">
        <v>7430415</v>
      </c>
      <c r="B452" s="9">
        <v>10</v>
      </c>
      <c r="C452" s="11" t="s">
        <v>1517</v>
      </c>
      <c r="D452" s="9" t="s">
        <v>4154</v>
      </c>
      <c r="E452" s="10" t="s">
        <v>1518</v>
      </c>
      <c r="F452" s="9" t="s">
        <v>4523</v>
      </c>
      <c r="G452" s="10"/>
      <c r="H452" s="9"/>
      <c r="I452" s="68"/>
    </row>
    <row r="453" spans="1:9" s="8" customFormat="1" ht="30">
      <c r="A453" s="9">
        <v>8880059</v>
      </c>
      <c r="B453" s="9">
        <v>1</v>
      </c>
      <c r="C453" s="11" t="s">
        <v>1519</v>
      </c>
      <c r="D453" s="9" t="s">
        <v>4167</v>
      </c>
      <c r="E453" s="10"/>
      <c r="F453" s="9"/>
      <c r="G453" s="10"/>
      <c r="H453" s="9"/>
      <c r="I453" s="68"/>
    </row>
    <row r="454" spans="1:9" s="8" customFormat="1" ht="45">
      <c r="A454" s="9">
        <v>8880059</v>
      </c>
      <c r="B454" s="9">
        <v>2</v>
      </c>
      <c r="C454" s="11" t="s">
        <v>1520</v>
      </c>
      <c r="D454" s="9" t="s">
        <v>4332</v>
      </c>
      <c r="E454" s="10"/>
      <c r="F454" s="9"/>
      <c r="G454" s="10"/>
      <c r="H454" s="9"/>
      <c r="I454" s="68"/>
    </row>
    <row r="455" spans="1:9" s="8" customFormat="1" ht="45">
      <c r="A455" s="9">
        <v>8880059</v>
      </c>
      <c r="B455" s="9">
        <v>3</v>
      </c>
      <c r="C455" s="11" t="s">
        <v>1521</v>
      </c>
      <c r="D455" s="9" t="s">
        <v>4168</v>
      </c>
      <c r="E455" s="10"/>
      <c r="F455" s="9"/>
      <c r="G455" s="10"/>
      <c r="H455" s="9"/>
      <c r="I455" s="68"/>
    </row>
    <row r="456" spans="1:9" s="8" customFormat="1" ht="75">
      <c r="A456" s="9">
        <v>8880059</v>
      </c>
      <c r="B456" s="9">
        <v>4</v>
      </c>
      <c r="C456" s="11" t="s">
        <v>1522</v>
      </c>
      <c r="D456" s="9" t="s">
        <v>4032</v>
      </c>
      <c r="E456" s="10"/>
      <c r="F456" s="9"/>
      <c r="G456" s="10"/>
      <c r="H456" s="9"/>
      <c r="I456" s="68"/>
    </row>
    <row r="457" spans="1:9" s="8" customFormat="1" ht="45">
      <c r="A457" s="9">
        <v>8880059</v>
      </c>
      <c r="B457" s="9">
        <v>5</v>
      </c>
      <c r="C457" s="11" t="s">
        <v>1523</v>
      </c>
      <c r="D457" s="9" t="s">
        <v>4335</v>
      </c>
      <c r="E457" s="10"/>
      <c r="F457" s="9"/>
      <c r="G457" s="10"/>
      <c r="H457" s="9"/>
      <c r="I457" s="68"/>
    </row>
    <row r="458" spans="1:9" s="8" customFormat="1" ht="90">
      <c r="A458" s="9">
        <v>8880059</v>
      </c>
      <c r="B458" s="9">
        <v>6</v>
      </c>
      <c r="C458" s="11" t="s">
        <v>1524</v>
      </c>
      <c r="D458" s="9" t="s">
        <v>4263</v>
      </c>
      <c r="E458" s="10"/>
      <c r="F458" s="9"/>
      <c r="G458" s="10"/>
      <c r="H458" s="9"/>
      <c r="I458" s="68"/>
    </row>
    <row r="459" spans="1:9" s="8" customFormat="1" ht="60">
      <c r="A459" s="9">
        <v>8880059</v>
      </c>
      <c r="B459" s="9">
        <v>7</v>
      </c>
      <c r="C459" s="11" t="s">
        <v>1525</v>
      </c>
      <c r="D459" s="9" t="s">
        <v>4046</v>
      </c>
      <c r="E459" s="10"/>
      <c r="F459" s="9"/>
      <c r="G459" s="10"/>
      <c r="H459" s="9"/>
      <c r="I459" s="68"/>
    </row>
    <row r="460" spans="1:9" s="8" customFormat="1" ht="60">
      <c r="A460" s="9">
        <v>8880059</v>
      </c>
      <c r="B460" s="9">
        <v>8</v>
      </c>
      <c r="C460" s="11" t="s">
        <v>1526</v>
      </c>
      <c r="D460" s="9" t="s">
        <v>4097</v>
      </c>
      <c r="E460" s="10"/>
      <c r="F460" s="9"/>
      <c r="G460" s="10"/>
      <c r="H460" s="9"/>
      <c r="I460" s="68"/>
    </row>
    <row r="461" spans="1:9" s="8" customFormat="1" ht="45">
      <c r="A461" s="9">
        <v>8880059</v>
      </c>
      <c r="B461" s="9">
        <v>9</v>
      </c>
      <c r="C461" s="11" t="s">
        <v>1527</v>
      </c>
      <c r="D461" s="9" t="s">
        <v>4499</v>
      </c>
      <c r="E461" s="10" t="s">
        <v>1528</v>
      </c>
      <c r="F461" s="9" t="s">
        <v>4524</v>
      </c>
      <c r="G461" s="10"/>
      <c r="H461" s="9"/>
      <c r="I461" s="68"/>
    </row>
    <row r="462" spans="1:9" ht="30">
      <c r="A462" s="9">
        <v>8880059</v>
      </c>
      <c r="B462" s="9">
        <v>10</v>
      </c>
      <c r="C462" s="11" t="s">
        <v>1529</v>
      </c>
      <c r="D462" s="9" t="s">
        <v>4628</v>
      </c>
      <c r="E462" s="10" t="s">
        <v>1530</v>
      </c>
      <c r="F462" s="9" t="s">
        <v>4525</v>
      </c>
    </row>
    <row r="463" spans="1:9" ht="75">
      <c r="A463" s="9">
        <v>9303380</v>
      </c>
      <c r="B463" s="9">
        <v>1</v>
      </c>
      <c r="C463" s="11" t="s">
        <v>1531</v>
      </c>
      <c r="D463" s="9" t="s">
        <v>4167</v>
      </c>
    </row>
    <row r="464" spans="1:9" ht="45">
      <c r="A464" s="9">
        <v>9303380</v>
      </c>
      <c r="B464" s="9">
        <v>2</v>
      </c>
      <c r="C464" s="11" t="s">
        <v>1532</v>
      </c>
      <c r="D464" s="9" t="s">
        <v>4193</v>
      </c>
      <c r="E464" s="10" t="s">
        <v>1533</v>
      </c>
      <c r="F464" s="9" t="s">
        <v>4526</v>
      </c>
    </row>
    <row r="465" spans="1:9" ht="60">
      <c r="A465" s="9">
        <v>9303380</v>
      </c>
      <c r="B465" s="9">
        <v>3</v>
      </c>
      <c r="C465" s="11" t="s">
        <v>1534</v>
      </c>
      <c r="D465" s="9" t="s">
        <v>4340</v>
      </c>
      <c r="E465" s="10" t="s">
        <v>1535</v>
      </c>
      <c r="F465" s="9" t="s">
        <v>4527</v>
      </c>
      <c r="G465" s="10" t="s">
        <v>1536</v>
      </c>
      <c r="H465" s="9" t="s">
        <v>4532</v>
      </c>
    </row>
    <row r="466" spans="1:9" ht="120">
      <c r="A466" s="9">
        <v>9303380</v>
      </c>
      <c r="B466" s="9">
        <v>4</v>
      </c>
      <c r="C466" s="11" t="s">
        <v>1537</v>
      </c>
      <c r="D466" s="9" t="s">
        <v>4032</v>
      </c>
    </row>
    <row r="467" spans="1:9" ht="120">
      <c r="A467" s="9">
        <v>9303380</v>
      </c>
      <c r="B467" s="9">
        <v>5</v>
      </c>
      <c r="C467" s="11" t="s">
        <v>1538</v>
      </c>
      <c r="D467" s="9" t="s">
        <v>4034</v>
      </c>
    </row>
    <row r="468" spans="1:9" ht="45">
      <c r="A468" s="9">
        <v>9303380</v>
      </c>
      <c r="B468" s="9">
        <v>6</v>
      </c>
      <c r="C468" s="11" t="s">
        <v>1539</v>
      </c>
      <c r="D468" s="9" t="s">
        <v>4031</v>
      </c>
    </row>
    <row r="469" spans="1:9" ht="45">
      <c r="A469" s="9">
        <v>9303380</v>
      </c>
      <c r="B469" s="9">
        <v>7</v>
      </c>
      <c r="C469" s="11" t="s">
        <v>1540</v>
      </c>
      <c r="D469" s="9" t="s">
        <v>4585</v>
      </c>
    </row>
    <row r="470" spans="1:9" ht="75">
      <c r="A470" s="9">
        <v>9303380</v>
      </c>
      <c r="B470" s="9">
        <v>8</v>
      </c>
      <c r="C470" s="11" t="s">
        <v>1541</v>
      </c>
      <c r="D470" s="9" t="s">
        <v>4179</v>
      </c>
    </row>
    <row r="471" spans="1:9" ht="150">
      <c r="A471" s="9">
        <v>9303380</v>
      </c>
      <c r="B471" s="9">
        <v>9</v>
      </c>
      <c r="C471" s="11" t="s">
        <v>1542</v>
      </c>
      <c r="D471" s="9" t="s">
        <v>4699</v>
      </c>
    </row>
    <row r="472" spans="1:9" ht="75">
      <c r="A472" s="9">
        <v>9303380</v>
      </c>
      <c r="B472" s="9">
        <v>10</v>
      </c>
      <c r="C472" s="11" t="s">
        <v>1543</v>
      </c>
      <c r="D472" s="9" t="s">
        <v>4092</v>
      </c>
    </row>
    <row r="473" spans="1:9" ht="60">
      <c r="A473" s="9">
        <v>9303380</v>
      </c>
      <c r="B473" s="9">
        <v>11</v>
      </c>
      <c r="C473" s="11" t="s">
        <v>1544</v>
      </c>
      <c r="D473" s="9" t="s">
        <v>4039</v>
      </c>
      <c r="E473" s="10" t="s">
        <v>1545</v>
      </c>
      <c r="F473" s="9" t="s">
        <v>4109</v>
      </c>
    </row>
    <row r="474" spans="1:9" ht="45">
      <c r="A474" s="67">
        <v>9923583</v>
      </c>
      <c r="B474" s="9">
        <v>1</v>
      </c>
      <c r="C474" s="11" t="s">
        <v>1546</v>
      </c>
      <c r="D474" s="9" t="s">
        <v>4190</v>
      </c>
    </row>
    <row r="475" spans="1:9" ht="120">
      <c r="A475" s="67">
        <v>9923583</v>
      </c>
      <c r="B475" s="9">
        <v>2</v>
      </c>
      <c r="C475" s="11" t="s">
        <v>1547</v>
      </c>
      <c r="D475" s="9" t="s">
        <v>4284</v>
      </c>
    </row>
    <row r="476" spans="1:9" ht="60">
      <c r="A476" s="67">
        <v>9923583</v>
      </c>
      <c r="B476" s="9">
        <v>3</v>
      </c>
      <c r="C476" s="11" t="s">
        <v>1548</v>
      </c>
      <c r="D476" s="9" t="s">
        <v>4637</v>
      </c>
      <c r="E476" s="10" t="s">
        <v>1549</v>
      </c>
      <c r="F476" s="9" t="s">
        <v>4845</v>
      </c>
    </row>
    <row r="477" spans="1:9" ht="105">
      <c r="A477" s="67">
        <v>9923583</v>
      </c>
      <c r="B477" s="9">
        <v>4</v>
      </c>
      <c r="C477" s="11" t="s">
        <v>1550</v>
      </c>
      <c r="D477" s="9">
        <v>11</v>
      </c>
    </row>
    <row r="478" spans="1:9" s="8" customFormat="1" ht="90">
      <c r="A478" s="67">
        <v>9923583</v>
      </c>
      <c r="B478" s="9">
        <v>5</v>
      </c>
      <c r="C478" s="11" t="s">
        <v>1551</v>
      </c>
      <c r="D478" s="9" t="s">
        <v>4030</v>
      </c>
      <c r="E478" s="10"/>
      <c r="F478" s="9"/>
      <c r="G478" s="10"/>
      <c r="H478" s="9"/>
      <c r="I478" s="68"/>
    </row>
    <row r="479" spans="1:9" s="8" customFormat="1" ht="135">
      <c r="A479" s="67">
        <v>9923583</v>
      </c>
      <c r="B479" s="9">
        <v>6</v>
      </c>
      <c r="C479" s="11" t="s">
        <v>1552</v>
      </c>
      <c r="D479" s="9" t="s">
        <v>4031</v>
      </c>
      <c r="E479" s="10"/>
      <c r="F479" s="9"/>
      <c r="G479" s="10"/>
      <c r="H479" s="9"/>
      <c r="I479" s="68"/>
    </row>
    <row r="480" spans="1:9" s="8" customFormat="1" ht="90">
      <c r="A480" s="67">
        <v>9923583</v>
      </c>
      <c r="B480" s="9">
        <v>7</v>
      </c>
      <c r="C480" s="11" t="s">
        <v>1553</v>
      </c>
      <c r="D480" s="9" t="s">
        <v>4254</v>
      </c>
      <c r="E480" s="10" t="s">
        <v>1554</v>
      </c>
      <c r="F480" s="9" t="s">
        <v>4528</v>
      </c>
      <c r="G480" s="10"/>
      <c r="H480" s="9"/>
      <c r="I480" s="68"/>
    </row>
    <row r="481" spans="1:9" s="8" customFormat="1" ht="45">
      <c r="A481" s="67">
        <v>9923583</v>
      </c>
      <c r="B481" s="9">
        <v>8</v>
      </c>
      <c r="C481" s="11" t="s">
        <v>1555</v>
      </c>
      <c r="D481" s="9" t="s">
        <v>4030</v>
      </c>
      <c r="E481" s="10"/>
      <c r="F481" s="9"/>
      <c r="G481" s="10"/>
      <c r="H481" s="9"/>
      <c r="I481" s="68"/>
    </row>
    <row r="482" spans="1:9" s="8" customFormat="1" ht="75">
      <c r="A482" s="67">
        <v>9923583</v>
      </c>
      <c r="B482" s="9">
        <v>9</v>
      </c>
      <c r="C482" s="11" t="s">
        <v>1556</v>
      </c>
      <c r="D482" s="9" t="s">
        <v>4149</v>
      </c>
      <c r="E482" s="10"/>
      <c r="F482" s="9"/>
      <c r="G482" s="10"/>
      <c r="H482" s="9"/>
      <c r="I482" s="68"/>
    </row>
    <row r="483" spans="1:9" s="8" customFormat="1" ht="75">
      <c r="A483" s="67">
        <v>9923583</v>
      </c>
      <c r="B483" s="9">
        <v>10</v>
      </c>
      <c r="C483" s="11" t="s">
        <v>1557</v>
      </c>
      <c r="D483" s="9">
        <v>11</v>
      </c>
      <c r="E483" s="10"/>
      <c r="F483" s="9"/>
      <c r="G483" s="10"/>
      <c r="H483" s="9"/>
      <c r="I483" s="68"/>
    </row>
    <row r="484" spans="1:9" s="8" customFormat="1" ht="60">
      <c r="A484" s="67">
        <v>9923583</v>
      </c>
      <c r="B484" s="9">
        <v>11</v>
      </c>
      <c r="C484" s="11" t="s">
        <v>1558</v>
      </c>
      <c r="D484" s="9" t="s">
        <v>4179</v>
      </c>
      <c r="E484" s="10"/>
      <c r="F484" s="9"/>
      <c r="G484" s="10"/>
      <c r="H484" s="9"/>
      <c r="I484" s="68"/>
    </row>
    <row r="485" spans="1:9" s="8" customFormat="1" ht="90">
      <c r="A485" s="67">
        <v>9923583</v>
      </c>
      <c r="B485" s="9">
        <v>12</v>
      </c>
      <c r="C485" s="11" t="s">
        <v>1559</v>
      </c>
      <c r="D485" s="9" t="s">
        <v>4534</v>
      </c>
      <c r="E485" s="10"/>
      <c r="F485" s="9"/>
      <c r="G485" s="10"/>
      <c r="H485" s="9"/>
      <c r="I485" s="68"/>
    </row>
    <row r="486" spans="1:9" s="8" customFormat="1" ht="60">
      <c r="A486" s="67">
        <v>9923583</v>
      </c>
      <c r="B486" s="9">
        <v>13</v>
      </c>
      <c r="C486" s="11" t="s">
        <v>1560</v>
      </c>
      <c r="D486" s="9" t="s">
        <v>4179</v>
      </c>
      <c r="E486" s="10"/>
      <c r="F486" s="9"/>
      <c r="G486" s="10"/>
      <c r="H486" s="9"/>
      <c r="I486" s="68"/>
    </row>
    <row r="487" spans="1:9">
      <c r="I487" s="69"/>
    </row>
    <row r="488" spans="1:9">
      <c r="I488" s="69"/>
    </row>
    <row r="489" spans="1:9">
      <c r="I489" s="69"/>
    </row>
  </sheetData>
  <autoFilter ref="B1:B489"/>
  <mergeCells count="1">
    <mergeCell ref="B1:H1"/>
  </mergeCells>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24"/>
  <sheetViews>
    <sheetView zoomScaleNormal="100" workbookViewId="0">
      <selection activeCell="D418" sqref="D1:D1048576"/>
    </sheetView>
  </sheetViews>
  <sheetFormatPr defaultRowHeight="15"/>
  <cols>
    <col min="1" max="1" width="10.7109375" style="9" customWidth="1"/>
    <col min="2" max="2" width="3.42578125" style="9" customWidth="1"/>
    <col min="3" max="3" width="35.7109375" style="8" customWidth="1"/>
    <col min="4" max="4" width="24.140625" style="9" customWidth="1"/>
    <col min="5" max="5" width="19.28515625" style="8" customWidth="1"/>
    <col min="6" max="6" width="20.85546875" style="9" customWidth="1"/>
    <col min="7" max="7" width="18.140625" style="10" customWidth="1"/>
    <col min="8" max="8" width="16.28515625" style="9" customWidth="1"/>
    <col min="9" max="9" width="18.85546875" style="48" customWidth="1"/>
    <col min="10" max="10" width="24.5703125" style="9" customWidth="1"/>
    <col min="11" max="11" width="14" style="9" customWidth="1"/>
    <col min="12" max="12" width="21" style="9" customWidth="1"/>
    <col min="13" max="13" width="5.5703125" style="74" customWidth="1"/>
    <col min="14" max="14" width="9.140625" style="9"/>
    <col min="15" max="15" width="17.28515625" style="9" customWidth="1"/>
    <col min="16" max="16384" width="9.140625" style="9"/>
  </cols>
  <sheetData>
    <row r="1" spans="1:20">
      <c r="A1" s="154" t="s">
        <v>0</v>
      </c>
      <c r="B1" s="154"/>
      <c r="C1" s="154"/>
      <c r="D1" s="154"/>
      <c r="E1" s="154"/>
      <c r="F1" s="154"/>
      <c r="G1" s="154"/>
      <c r="H1" s="154"/>
      <c r="I1" s="154"/>
      <c r="J1" s="154"/>
      <c r="K1" s="154"/>
      <c r="L1" s="154"/>
    </row>
    <row r="2" spans="1:20" s="11" customFormat="1" ht="75">
      <c r="A2" s="9">
        <v>10068153</v>
      </c>
      <c r="B2" s="9">
        <v>1</v>
      </c>
      <c r="C2" s="8" t="s">
        <v>1561</v>
      </c>
      <c r="D2" s="9" t="s">
        <v>4378</v>
      </c>
      <c r="E2" s="10"/>
      <c r="F2" s="9"/>
      <c r="G2" s="10"/>
      <c r="H2" s="9"/>
      <c r="I2" s="48"/>
      <c r="J2" s="9"/>
      <c r="K2" s="9"/>
      <c r="L2" s="9"/>
      <c r="M2" s="75"/>
      <c r="O2" s="8"/>
    </row>
    <row r="3" spans="1:20" s="11" customFormat="1" ht="105">
      <c r="A3" s="9">
        <v>10068153</v>
      </c>
      <c r="B3" s="9">
        <v>2</v>
      </c>
      <c r="C3" s="8" t="s">
        <v>1562</v>
      </c>
      <c r="D3" s="9" t="s">
        <v>4847</v>
      </c>
      <c r="E3" s="10"/>
      <c r="F3" s="9"/>
      <c r="G3" s="10"/>
      <c r="H3" s="9"/>
      <c r="I3" s="48"/>
      <c r="J3" s="9"/>
      <c r="K3" s="9"/>
      <c r="L3" s="9"/>
      <c r="M3" s="75"/>
      <c r="O3" s="8"/>
    </row>
    <row r="4" spans="1:20" s="11" customFormat="1" ht="60">
      <c r="A4" s="9">
        <v>10068153</v>
      </c>
      <c r="B4" s="9">
        <v>3</v>
      </c>
      <c r="C4" s="8" t="s">
        <v>1563</v>
      </c>
      <c r="D4" s="9" t="s">
        <v>4335</v>
      </c>
      <c r="E4" s="10"/>
      <c r="F4" s="9"/>
      <c r="G4" s="10"/>
      <c r="H4" s="9"/>
      <c r="I4" s="48"/>
      <c r="J4" s="9"/>
      <c r="K4" s="9"/>
      <c r="L4" s="9"/>
      <c r="M4" s="75"/>
      <c r="O4" s="8"/>
    </row>
    <row r="5" spans="1:20" s="11" customFormat="1" ht="45">
      <c r="A5" s="9">
        <v>10068153</v>
      </c>
      <c r="B5" s="9">
        <v>4</v>
      </c>
      <c r="C5" s="8" t="s">
        <v>1564</v>
      </c>
      <c r="D5" s="9">
        <v>11</v>
      </c>
      <c r="E5" s="10"/>
      <c r="F5" s="9"/>
      <c r="G5" s="10"/>
      <c r="H5" s="9"/>
      <c r="I5" s="48"/>
      <c r="J5" s="9"/>
      <c r="K5" s="9"/>
      <c r="L5" s="9"/>
      <c r="M5" s="75"/>
      <c r="O5" s="8"/>
      <c r="Q5" s="70"/>
      <c r="R5" s="70"/>
      <c r="S5" s="70"/>
      <c r="T5" s="70"/>
    </row>
    <row r="6" spans="1:20" s="11" customFormat="1" ht="30">
      <c r="A6" s="9">
        <v>10068153</v>
      </c>
      <c r="B6" s="9">
        <v>5</v>
      </c>
      <c r="C6" s="8" t="s">
        <v>1565</v>
      </c>
      <c r="D6" s="9">
        <v>11</v>
      </c>
      <c r="E6" s="10"/>
      <c r="F6" s="9"/>
      <c r="G6" s="10"/>
      <c r="H6" s="9"/>
      <c r="I6" s="48"/>
      <c r="J6" s="9"/>
      <c r="K6" s="9"/>
      <c r="L6" s="9"/>
      <c r="M6" s="75"/>
      <c r="O6" s="8"/>
    </row>
    <row r="7" spans="1:20" s="11" customFormat="1" ht="45">
      <c r="A7" s="9">
        <v>10068153</v>
      </c>
      <c r="B7" s="9">
        <v>6</v>
      </c>
      <c r="C7" s="8" t="s">
        <v>1566</v>
      </c>
      <c r="D7" s="9">
        <v>11</v>
      </c>
      <c r="E7" s="10"/>
      <c r="F7" s="9"/>
      <c r="G7" s="10"/>
      <c r="H7" s="9"/>
      <c r="I7" s="48"/>
      <c r="J7" s="9"/>
      <c r="K7" s="9"/>
      <c r="L7" s="9"/>
      <c r="M7" s="75"/>
    </row>
    <row r="8" spans="1:20" s="11" customFormat="1" ht="30">
      <c r="A8" s="9">
        <v>10068153</v>
      </c>
      <c r="B8" s="9">
        <v>7</v>
      </c>
      <c r="C8" s="8" t="s">
        <v>1567</v>
      </c>
      <c r="D8" s="9" t="s">
        <v>4031</v>
      </c>
      <c r="E8" s="10"/>
      <c r="F8" s="9"/>
      <c r="G8" s="10"/>
      <c r="H8" s="9"/>
      <c r="I8" s="48"/>
      <c r="J8" s="9"/>
      <c r="K8" s="9"/>
      <c r="L8" s="9"/>
      <c r="M8" s="75"/>
    </row>
    <row r="9" spans="1:20" s="11" customFormat="1" ht="45">
      <c r="A9" s="9">
        <v>10068153</v>
      </c>
      <c r="B9" s="9">
        <v>8</v>
      </c>
      <c r="C9" s="8" t="s">
        <v>1568</v>
      </c>
      <c r="D9" s="9" t="s">
        <v>4582</v>
      </c>
      <c r="E9" s="10"/>
      <c r="F9" s="9"/>
      <c r="G9" s="10"/>
      <c r="H9" s="9"/>
      <c r="I9" s="48"/>
      <c r="J9" s="9"/>
      <c r="K9" s="9"/>
      <c r="L9" s="9"/>
      <c r="M9" s="75"/>
    </row>
    <row r="10" spans="1:20" s="11" customFormat="1" ht="60">
      <c r="A10" s="9">
        <v>10068153</v>
      </c>
      <c r="B10" s="9">
        <v>9</v>
      </c>
      <c r="C10" s="8" t="s">
        <v>1569</v>
      </c>
      <c r="D10" s="9" t="s">
        <v>4056</v>
      </c>
      <c r="E10" s="10" t="s">
        <v>1570</v>
      </c>
      <c r="F10" s="9" t="s">
        <v>4133</v>
      </c>
      <c r="G10" s="10"/>
      <c r="H10" s="9"/>
      <c r="I10" s="48"/>
      <c r="J10" s="9"/>
      <c r="K10" s="9"/>
      <c r="L10" s="9"/>
      <c r="M10" s="75"/>
    </row>
    <row r="11" spans="1:20" s="11" customFormat="1" ht="30">
      <c r="A11" s="9">
        <v>10068153</v>
      </c>
      <c r="B11" s="9">
        <v>10</v>
      </c>
      <c r="C11" s="8" t="s">
        <v>1571</v>
      </c>
      <c r="D11" s="9" t="s">
        <v>4097</v>
      </c>
      <c r="E11" s="10" t="s">
        <v>1572</v>
      </c>
      <c r="F11" s="9" t="s">
        <v>4218</v>
      </c>
      <c r="G11" s="10"/>
      <c r="H11" s="9"/>
      <c r="I11" s="48"/>
      <c r="J11" s="9"/>
      <c r="K11" s="9"/>
      <c r="L11" s="9"/>
      <c r="M11" s="75"/>
    </row>
    <row r="12" spans="1:20" s="11" customFormat="1" ht="60">
      <c r="A12" s="9">
        <v>10068153</v>
      </c>
      <c r="B12" s="9">
        <v>11</v>
      </c>
      <c r="C12" s="8" t="s">
        <v>1573</v>
      </c>
      <c r="D12" s="9" t="s">
        <v>4056</v>
      </c>
      <c r="E12" s="10"/>
      <c r="F12" s="9"/>
      <c r="G12" s="10"/>
      <c r="H12" s="9"/>
      <c r="I12" s="48"/>
      <c r="J12" s="9"/>
      <c r="K12" s="9"/>
      <c r="L12" s="9"/>
      <c r="M12" s="75"/>
    </row>
    <row r="13" spans="1:20" s="11" customFormat="1" ht="60">
      <c r="A13" s="9">
        <v>10068153</v>
      </c>
      <c r="B13" s="9">
        <v>12</v>
      </c>
      <c r="C13" s="8" t="s">
        <v>1574</v>
      </c>
      <c r="D13" s="9" t="s">
        <v>4056</v>
      </c>
      <c r="E13" s="10" t="s">
        <v>1575</v>
      </c>
      <c r="F13" s="9" t="s">
        <v>4217</v>
      </c>
      <c r="G13" s="10"/>
      <c r="H13" s="9"/>
      <c r="I13" s="48"/>
      <c r="J13" s="9"/>
      <c r="K13" s="9"/>
      <c r="L13" s="9"/>
      <c r="M13" s="75"/>
    </row>
    <row r="14" spans="1:20" s="11" customFormat="1" ht="120">
      <c r="A14" s="9">
        <v>10068153</v>
      </c>
      <c r="B14" s="9">
        <v>13</v>
      </c>
      <c r="C14" s="8" t="s">
        <v>1576</v>
      </c>
      <c r="D14" s="9" t="s">
        <v>4167</v>
      </c>
      <c r="E14" s="10"/>
      <c r="F14" s="9"/>
      <c r="G14" s="10"/>
      <c r="H14" s="9"/>
      <c r="I14" s="48"/>
      <c r="J14" s="9"/>
      <c r="K14" s="9"/>
      <c r="L14" s="9"/>
      <c r="M14" s="75"/>
    </row>
    <row r="15" spans="1:20" s="11" customFormat="1" ht="45">
      <c r="A15" s="9">
        <v>10424325</v>
      </c>
      <c r="B15" s="9">
        <v>1</v>
      </c>
      <c r="C15" s="8" t="s">
        <v>1577</v>
      </c>
      <c r="D15" s="9" t="s">
        <v>4357</v>
      </c>
      <c r="E15" s="10"/>
      <c r="F15" s="9"/>
      <c r="G15" s="10"/>
      <c r="H15" s="9"/>
      <c r="I15" s="48"/>
      <c r="J15" s="9"/>
      <c r="K15" s="9"/>
      <c r="L15" s="9"/>
      <c r="M15" s="75"/>
    </row>
    <row r="16" spans="1:20" s="11" customFormat="1" ht="135">
      <c r="A16" s="9">
        <v>10424325</v>
      </c>
      <c r="B16" s="9">
        <v>2</v>
      </c>
      <c r="C16" s="8" t="s">
        <v>1578</v>
      </c>
      <c r="D16" s="9" t="s">
        <v>4332</v>
      </c>
      <c r="E16" s="10"/>
      <c r="F16" s="9"/>
      <c r="G16" s="10"/>
      <c r="H16" s="9"/>
      <c r="I16" s="48"/>
      <c r="J16" s="9"/>
      <c r="K16" s="9"/>
      <c r="L16" s="9"/>
      <c r="M16" s="75"/>
    </row>
    <row r="17" spans="1:13" s="11" customFormat="1" ht="90">
      <c r="A17" s="9">
        <v>10424325</v>
      </c>
      <c r="B17" s="9">
        <v>3</v>
      </c>
      <c r="C17" s="8" t="s">
        <v>1579</v>
      </c>
      <c r="D17" s="9" t="s">
        <v>4032</v>
      </c>
      <c r="E17" s="10"/>
      <c r="F17" s="9"/>
      <c r="G17" s="10"/>
      <c r="H17" s="9"/>
      <c r="I17" s="48"/>
      <c r="J17" s="9"/>
      <c r="K17" s="9"/>
      <c r="L17" s="9"/>
      <c r="M17" s="75"/>
    </row>
    <row r="18" spans="1:13" s="11" customFormat="1" ht="45">
      <c r="A18" s="9">
        <v>10424325</v>
      </c>
      <c r="B18" s="9">
        <v>4</v>
      </c>
      <c r="C18" s="8" t="s">
        <v>1580</v>
      </c>
      <c r="D18" s="9" t="s">
        <v>4030</v>
      </c>
      <c r="E18" s="10"/>
      <c r="F18" s="9"/>
      <c r="G18" s="10"/>
      <c r="H18" s="9"/>
      <c r="I18" s="48"/>
      <c r="J18" s="9"/>
      <c r="K18" s="9"/>
      <c r="L18" s="9"/>
      <c r="M18" s="75"/>
    </row>
    <row r="19" spans="1:13" s="11" customFormat="1" ht="90">
      <c r="A19" s="9">
        <v>10424325</v>
      </c>
      <c r="B19" s="9">
        <v>5</v>
      </c>
      <c r="C19" s="8" t="s">
        <v>1581</v>
      </c>
      <c r="D19" s="9" t="s">
        <v>4598</v>
      </c>
      <c r="E19" s="10"/>
      <c r="F19" s="9"/>
      <c r="G19" s="10"/>
      <c r="H19" s="9"/>
      <c r="I19" s="48"/>
      <c r="J19" s="9"/>
      <c r="K19" s="9"/>
      <c r="L19" s="9"/>
      <c r="M19" s="75"/>
    </row>
    <row r="20" spans="1:13" s="11" customFormat="1" ht="120">
      <c r="A20" s="9">
        <v>10424325</v>
      </c>
      <c r="B20" s="9">
        <v>6</v>
      </c>
      <c r="C20" s="8" t="s">
        <v>1582</v>
      </c>
      <c r="D20" s="9">
        <v>11</v>
      </c>
      <c r="E20" s="10"/>
      <c r="F20" s="9"/>
      <c r="G20" s="10"/>
      <c r="H20" s="9"/>
      <c r="I20" s="48"/>
      <c r="J20" s="9"/>
      <c r="K20" s="9"/>
      <c r="L20" s="9"/>
      <c r="M20" s="75"/>
    </row>
    <row r="21" spans="1:13" s="11" customFormat="1" ht="75">
      <c r="A21" s="9">
        <v>10424325</v>
      </c>
      <c r="B21" s="9">
        <v>7</v>
      </c>
      <c r="C21" s="8" t="s">
        <v>1583</v>
      </c>
      <c r="D21" s="9" t="s">
        <v>4042</v>
      </c>
      <c r="E21" s="10"/>
      <c r="F21" s="9"/>
      <c r="G21" s="10"/>
      <c r="H21" s="9"/>
      <c r="I21" s="48"/>
      <c r="J21" s="9"/>
      <c r="K21" s="9"/>
      <c r="L21" s="9"/>
      <c r="M21" s="75"/>
    </row>
    <row r="22" spans="1:13" s="11" customFormat="1" ht="60">
      <c r="A22" s="9">
        <v>10424325</v>
      </c>
      <c r="B22" s="9">
        <v>8</v>
      </c>
      <c r="C22" s="8" t="s">
        <v>1584</v>
      </c>
      <c r="D22" s="9" t="s">
        <v>4038</v>
      </c>
      <c r="E22" s="10"/>
      <c r="F22" s="9"/>
      <c r="G22" s="10"/>
      <c r="H22" s="9"/>
      <c r="I22" s="48"/>
      <c r="J22" s="9"/>
      <c r="K22" s="9"/>
      <c r="L22" s="9"/>
      <c r="M22" s="75"/>
    </row>
    <row r="23" spans="1:13" s="11" customFormat="1" ht="60">
      <c r="A23" s="9">
        <v>10424325</v>
      </c>
      <c r="B23" s="9">
        <v>9</v>
      </c>
      <c r="C23" s="8" t="s">
        <v>1585</v>
      </c>
      <c r="D23" s="9" t="s">
        <v>4042</v>
      </c>
      <c r="E23" s="10"/>
      <c r="F23" s="9"/>
      <c r="G23" s="10"/>
      <c r="H23" s="9"/>
      <c r="I23" s="48"/>
      <c r="J23" s="9"/>
      <c r="K23" s="9"/>
      <c r="L23" s="9"/>
      <c r="M23" s="75"/>
    </row>
    <row r="24" spans="1:13" s="11" customFormat="1" ht="45">
      <c r="A24" s="9">
        <v>10424325</v>
      </c>
      <c r="B24" s="9">
        <v>10</v>
      </c>
      <c r="C24" s="8" t="s">
        <v>1586</v>
      </c>
      <c r="D24" s="9" t="s">
        <v>4038</v>
      </c>
      <c r="E24" s="10"/>
      <c r="F24" s="9"/>
      <c r="G24" s="10"/>
      <c r="H24" s="9"/>
      <c r="I24" s="48"/>
      <c r="J24" s="9"/>
      <c r="K24" s="9"/>
      <c r="L24" s="9"/>
      <c r="M24" s="75"/>
    </row>
    <row r="25" spans="1:13" s="11" customFormat="1" ht="60">
      <c r="A25" s="9">
        <v>10424325</v>
      </c>
      <c r="B25" s="9">
        <v>11</v>
      </c>
      <c r="C25" s="8" t="s">
        <v>1587</v>
      </c>
      <c r="D25" s="9" t="s">
        <v>4534</v>
      </c>
      <c r="E25" s="10"/>
      <c r="F25" s="9"/>
      <c r="G25" s="10"/>
      <c r="H25" s="9"/>
      <c r="I25" s="48"/>
      <c r="J25" s="9"/>
      <c r="K25" s="9"/>
      <c r="L25" s="9"/>
      <c r="M25" s="75"/>
    </row>
    <row r="26" spans="1:13" s="11" customFormat="1" ht="75">
      <c r="A26" s="9">
        <v>10424325</v>
      </c>
      <c r="B26" s="9">
        <v>12</v>
      </c>
      <c r="C26" s="8" t="s">
        <v>1588</v>
      </c>
      <c r="D26" s="9" t="s">
        <v>4097</v>
      </c>
      <c r="E26" s="10"/>
      <c r="F26" s="9"/>
      <c r="G26" s="10"/>
      <c r="H26" s="9"/>
      <c r="I26" s="48"/>
      <c r="J26" s="9"/>
      <c r="K26" s="9"/>
      <c r="L26" s="9"/>
      <c r="M26" s="75"/>
    </row>
    <row r="27" spans="1:13" s="11" customFormat="1" ht="45">
      <c r="A27" s="9">
        <v>10584978</v>
      </c>
      <c r="B27" s="9">
        <v>1</v>
      </c>
      <c r="C27" s="8" t="s">
        <v>1589</v>
      </c>
      <c r="D27" s="9" t="s">
        <v>4293</v>
      </c>
      <c r="E27" s="10"/>
      <c r="F27" s="9"/>
      <c r="G27" s="10"/>
      <c r="H27" s="9"/>
      <c r="I27" s="48"/>
      <c r="J27" s="9"/>
      <c r="K27" s="9"/>
      <c r="L27" s="9"/>
      <c r="M27" s="75"/>
    </row>
    <row r="28" spans="1:13" s="11" customFormat="1" ht="60">
      <c r="A28" s="9">
        <v>10584978</v>
      </c>
      <c r="B28" s="9">
        <v>2</v>
      </c>
      <c r="C28" s="8" t="s">
        <v>1590</v>
      </c>
      <c r="D28" s="9" t="s">
        <v>4848</v>
      </c>
      <c r="E28" s="10"/>
      <c r="F28" s="9"/>
      <c r="G28" s="10"/>
      <c r="H28" s="9"/>
      <c r="I28" s="48"/>
      <c r="J28" s="9"/>
      <c r="K28" s="9"/>
      <c r="L28" s="9"/>
      <c r="M28" s="75"/>
    </row>
    <row r="29" spans="1:13" s="11" customFormat="1" ht="75">
      <c r="A29" s="9">
        <v>10584978</v>
      </c>
      <c r="B29" s="9">
        <v>3</v>
      </c>
      <c r="C29" s="8" t="s">
        <v>1591</v>
      </c>
      <c r="D29" s="9" t="s">
        <v>4031</v>
      </c>
      <c r="E29" s="10"/>
      <c r="F29" s="9"/>
      <c r="G29" s="10"/>
      <c r="H29" s="9"/>
      <c r="I29" s="48"/>
      <c r="J29" s="9"/>
      <c r="K29" s="9"/>
      <c r="L29" s="9"/>
      <c r="M29" s="75"/>
    </row>
    <row r="30" spans="1:13" s="11" customFormat="1" ht="60">
      <c r="A30" s="9">
        <v>10584978</v>
      </c>
      <c r="B30" s="9">
        <v>4</v>
      </c>
      <c r="C30" s="8" t="s">
        <v>1592</v>
      </c>
      <c r="D30" s="9" t="s">
        <v>4031</v>
      </c>
      <c r="E30" s="10"/>
      <c r="F30" s="9"/>
      <c r="G30" s="10"/>
      <c r="H30" s="9"/>
      <c r="I30" s="48"/>
      <c r="J30" s="9"/>
      <c r="K30" s="9"/>
      <c r="L30" s="9"/>
      <c r="M30" s="75"/>
    </row>
    <row r="31" spans="1:13" s="11" customFormat="1" ht="30">
      <c r="A31" s="9">
        <v>10584978</v>
      </c>
      <c r="B31" s="9">
        <v>5</v>
      </c>
      <c r="C31" s="8" t="s">
        <v>1593</v>
      </c>
      <c r="D31" s="9" t="s">
        <v>4335</v>
      </c>
      <c r="E31" s="10" t="s">
        <v>1594</v>
      </c>
      <c r="F31" s="9" t="s">
        <v>4861</v>
      </c>
      <c r="G31" s="10"/>
      <c r="H31" s="9"/>
      <c r="I31" s="48"/>
      <c r="J31" s="9"/>
      <c r="K31" s="9"/>
      <c r="L31" s="9"/>
      <c r="M31" s="75"/>
    </row>
    <row r="32" spans="1:13" s="11" customFormat="1" ht="90">
      <c r="A32" s="9">
        <v>10584978</v>
      </c>
      <c r="B32" s="9">
        <v>6</v>
      </c>
      <c r="C32" s="8" t="s">
        <v>1595</v>
      </c>
      <c r="D32" s="9" t="s">
        <v>4031</v>
      </c>
      <c r="E32" s="10"/>
      <c r="F32" s="9"/>
      <c r="G32" s="10"/>
      <c r="H32" s="9"/>
      <c r="I32" s="48"/>
      <c r="J32" s="9"/>
      <c r="K32" s="9"/>
      <c r="L32" s="9"/>
      <c r="M32" s="75"/>
    </row>
    <row r="33" spans="1:13" s="11" customFormat="1" ht="105">
      <c r="A33" s="9">
        <v>10584978</v>
      </c>
      <c r="B33" s="9">
        <v>7</v>
      </c>
      <c r="C33" s="8" t="s">
        <v>1596</v>
      </c>
      <c r="D33" s="9" t="s">
        <v>4582</v>
      </c>
      <c r="E33" s="10"/>
      <c r="F33" s="9"/>
      <c r="G33" s="10"/>
      <c r="H33" s="9"/>
      <c r="I33" s="48"/>
      <c r="J33" s="9"/>
      <c r="K33" s="9"/>
      <c r="L33" s="9"/>
      <c r="M33" s="75"/>
    </row>
    <row r="34" spans="1:13" s="11" customFormat="1" ht="90">
      <c r="A34" s="9">
        <v>10584978</v>
      </c>
      <c r="B34" s="9">
        <v>8</v>
      </c>
      <c r="C34" s="8" t="s">
        <v>1597</v>
      </c>
      <c r="D34" s="9" t="s">
        <v>4097</v>
      </c>
      <c r="E34" s="10"/>
      <c r="F34" s="9"/>
      <c r="G34" s="10"/>
      <c r="H34" s="9"/>
      <c r="I34" s="48"/>
      <c r="J34" s="9"/>
      <c r="K34" s="9"/>
      <c r="L34" s="9"/>
      <c r="M34" s="75"/>
    </row>
    <row r="35" spans="1:13" s="11" customFormat="1" ht="165">
      <c r="A35" s="9">
        <v>10584978</v>
      </c>
      <c r="B35" s="9">
        <v>9</v>
      </c>
      <c r="C35" s="8" t="s">
        <v>1598</v>
      </c>
      <c r="D35" s="9" t="s">
        <v>4052</v>
      </c>
      <c r="E35" s="10"/>
      <c r="F35" s="9"/>
      <c r="G35" s="10"/>
      <c r="H35" s="9"/>
      <c r="I35" s="48"/>
      <c r="J35" s="9"/>
      <c r="K35" s="9"/>
      <c r="L35" s="9"/>
      <c r="M35" s="75"/>
    </row>
    <row r="36" spans="1:13" s="11" customFormat="1" ht="30">
      <c r="A36" s="9">
        <v>10584978</v>
      </c>
      <c r="B36" s="9">
        <v>10</v>
      </c>
      <c r="C36" s="8" t="s">
        <v>1599</v>
      </c>
      <c r="D36" s="9" t="s">
        <v>4046</v>
      </c>
      <c r="E36" s="10" t="s">
        <v>1600</v>
      </c>
      <c r="F36" s="9" t="s">
        <v>4862</v>
      </c>
      <c r="G36" s="10"/>
      <c r="H36" s="9"/>
      <c r="I36" s="48"/>
      <c r="J36" s="9"/>
      <c r="K36" s="9"/>
      <c r="L36" s="9"/>
      <c r="M36" s="75"/>
    </row>
    <row r="37" spans="1:13" s="11" customFormat="1" ht="45">
      <c r="A37" s="9">
        <v>10584978</v>
      </c>
      <c r="B37" s="9">
        <v>11</v>
      </c>
      <c r="C37" s="8" t="s">
        <v>1601</v>
      </c>
      <c r="D37" s="9" t="s">
        <v>4535</v>
      </c>
      <c r="E37" s="10"/>
      <c r="F37" s="9"/>
      <c r="G37" s="10"/>
      <c r="H37" s="9"/>
      <c r="I37" s="48"/>
      <c r="J37" s="9"/>
      <c r="K37" s="9"/>
      <c r="L37" s="9"/>
      <c r="M37" s="75"/>
    </row>
    <row r="38" spans="1:13" s="11" customFormat="1" ht="75">
      <c r="A38" s="9">
        <v>10584978</v>
      </c>
      <c r="B38" s="9">
        <v>12</v>
      </c>
      <c r="C38" s="8" t="s">
        <v>1602</v>
      </c>
      <c r="D38" s="9" t="s">
        <v>4536</v>
      </c>
      <c r="E38" s="10"/>
      <c r="F38" s="9"/>
      <c r="G38" s="10"/>
      <c r="H38" s="9"/>
      <c r="I38" s="48"/>
      <c r="J38" s="9"/>
      <c r="K38" s="9"/>
      <c r="L38" s="9"/>
      <c r="M38" s="75"/>
    </row>
    <row r="39" spans="1:13" s="11" customFormat="1" ht="30">
      <c r="A39" s="9">
        <v>10741630</v>
      </c>
      <c r="B39" s="9">
        <v>1</v>
      </c>
      <c r="C39" s="8" t="s">
        <v>1603</v>
      </c>
      <c r="D39" s="9" t="s">
        <v>4378</v>
      </c>
      <c r="E39" s="10"/>
      <c r="F39" s="9"/>
      <c r="G39" s="10"/>
      <c r="H39" s="9"/>
      <c r="I39" s="48"/>
      <c r="J39" s="9"/>
      <c r="K39" s="9"/>
      <c r="L39" s="9"/>
      <c r="M39" s="75"/>
    </row>
    <row r="40" spans="1:13" s="11" customFormat="1" ht="75">
      <c r="A40" s="9">
        <v>10741630</v>
      </c>
      <c r="B40" s="9">
        <v>2</v>
      </c>
      <c r="C40" s="8" t="s">
        <v>1604</v>
      </c>
      <c r="D40" s="9" t="s">
        <v>4193</v>
      </c>
      <c r="E40" s="8" t="s">
        <v>1605</v>
      </c>
      <c r="F40" s="9" t="s">
        <v>4561</v>
      </c>
      <c r="G40" s="10"/>
      <c r="H40" s="9"/>
      <c r="I40" s="48"/>
      <c r="J40" s="9"/>
      <c r="K40" s="9"/>
      <c r="L40" s="9"/>
      <c r="M40" s="75"/>
    </row>
    <row r="41" spans="1:13" s="11" customFormat="1" ht="30">
      <c r="A41" s="9">
        <v>10741630</v>
      </c>
      <c r="B41" s="9">
        <v>3</v>
      </c>
      <c r="C41" s="8" t="s">
        <v>1606</v>
      </c>
      <c r="D41" s="9" t="s">
        <v>4193</v>
      </c>
      <c r="E41" s="10" t="s">
        <v>1607</v>
      </c>
      <c r="F41" s="9" t="s">
        <v>4562</v>
      </c>
      <c r="G41" s="10"/>
      <c r="H41" s="9"/>
      <c r="I41" s="48"/>
      <c r="J41" s="9"/>
      <c r="K41" s="9"/>
      <c r="L41" s="9"/>
      <c r="M41" s="75"/>
    </row>
    <row r="42" spans="1:13" s="11" customFormat="1" ht="45">
      <c r="A42" s="9">
        <v>10741630</v>
      </c>
      <c r="B42" s="9">
        <v>4</v>
      </c>
      <c r="C42" s="8" t="s">
        <v>1608</v>
      </c>
      <c r="D42" s="9" t="s">
        <v>4340</v>
      </c>
      <c r="E42" s="10"/>
      <c r="F42" s="9"/>
      <c r="G42" s="10"/>
      <c r="H42" s="9"/>
      <c r="I42" s="48"/>
      <c r="J42" s="9"/>
      <c r="K42" s="9"/>
      <c r="L42" s="9"/>
      <c r="M42" s="75"/>
    </row>
    <row r="43" spans="1:13" s="11" customFormat="1" ht="45">
      <c r="A43" s="9">
        <v>10741630</v>
      </c>
      <c r="B43" s="9">
        <v>5</v>
      </c>
      <c r="C43" s="8" t="s">
        <v>1609</v>
      </c>
      <c r="D43" s="9" t="s">
        <v>4030</v>
      </c>
      <c r="E43" s="10"/>
      <c r="F43" s="9"/>
      <c r="G43" s="10"/>
      <c r="H43" s="9"/>
      <c r="I43" s="48"/>
      <c r="J43" s="9"/>
      <c r="K43" s="9"/>
      <c r="L43" s="9"/>
      <c r="M43" s="75"/>
    </row>
    <row r="44" spans="1:13" s="11" customFormat="1" ht="105">
      <c r="A44" s="9">
        <v>10741630</v>
      </c>
      <c r="B44" s="9">
        <v>6</v>
      </c>
      <c r="C44" s="8" t="s">
        <v>1610</v>
      </c>
      <c r="D44" s="9" t="s">
        <v>4032</v>
      </c>
      <c r="E44" s="10"/>
      <c r="F44" s="9"/>
      <c r="G44" s="10"/>
      <c r="H44" s="9"/>
      <c r="I44" s="48"/>
      <c r="J44" s="9"/>
      <c r="K44" s="9"/>
      <c r="L44" s="9"/>
      <c r="M44" s="75"/>
    </row>
    <row r="45" spans="1:13" s="11" customFormat="1" ht="75">
      <c r="A45" s="9">
        <v>10741630</v>
      </c>
      <c r="B45" s="9">
        <v>7</v>
      </c>
      <c r="C45" s="8" t="s">
        <v>1611</v>
      </c>
      <c r="D45" s="9">
        <v>11</v>
      </c>
      <c r="E45" s="10"/>
      <c r="F45" s="9"/>
      <c r="G45" s="10"/>
      <c r="H45" s="9"/>
      <c r="I45" s="48"/>
      <c r="J45" s="9"/>
      <c r="K45" s="9"/>
      <c r="L45" s="9"/>
      <c r="M45" s="75"/>
    </row>
    <row r="46" spans="1:13" s="11" customFormat="1" ht="90">
      <c r="A46" s="9">
        <v>10741630</v>
      </c>
      <c r="B46" s="9">
        <v>8</v>
      </c>
      <c r="C46" s="8" t="s">
        <v>1612</v>
      </c>
      <c r="D46" s="9" t="s">
        <v>4052</v>
      </c>
      <c r="E46" s="10"/>
      <c r="F46" s="9"/>
      <c r="G46" s="10"/>
      <c r="H46" s="9"/>
      <c r="I46" s="48"/>
      <c r="J46" s="9"/>
      <c r="K46" s="9"/>
      <c r="L46" s="9"/>
      <c r="M46" s="75"/>
    </row>
    <row r="47" spans="1:13" s="11" customFormat="1" ht="45">
      <c r="A47" s="9">
        <v>10741630</v>
      </c>
      <c r="B47" s="9">
        <v>9</v>
      </c>
      <c r="C47" s="8" t="s">
        <v>1613</v>
      </c>
      <c r="D47" s="9" t="s">
        <v>4179</v>
      </c>
      <c r="E47" s="10"/>
      <c r="F47" s="9"/>
      <c r="G47" s="10"/>
      <c r="H47" s="9"/>
      <c r="I47" s="48"/>
      <c r="J47" s="9"/>
      <c r="K47" s="9"/>
      <c r="L47" s="9"/>
      <c r="M47" s="75"/>
    </row>
    <row r="48" spans="1:13" s="11" customFormat="1" ht="45">
      <c r="A48" s="9">
        <v>10741630</v>
      </c>
      <c r="B48" s="9">
        <v>10</v>
      </c>
      <c r="C48" s="8" t="s">
        <v>1614</v>
      </c>
      <c r="D48" s="9" t="s">
        <v>4264</v>
      </c>
      <c r="E48" s="10" t="s">
        <v>1615</v>
      </c>
      <c r="F48" s="9" t="s">
        <v>4134</v>
      </c>
      <c r="G48" s="10"/>
      <c r="H48" s="9"/>
      <c r="I48" s="48"/>
      <c r="J48" s="9"/>
      <c r="K48" s="9"/>
      <c r="L48" s="9"/>
      <c r="M48" s="75"/>
    </row>
    <row r="49" spans="1:13" s="11" customFormat="1" ht="45">
      <c r="A49" s="9">
        <v>10741630</v>
      </c>
      <c r="B49" s="9">
        <v>11</v>
      </c>
      <c r="C49" s="8" t="s">
        <v>1616</v>
      </c>
      <c r="D49" s="9" t="s">
        <v>4537</v>
      </c>
      <c r="E49" s="10" t="s">
        <v>1617</v>
      </c>
      <c r="F49" s="9" t="s">
        <v>4563</v>
      </c>
      <c r="G49" s="10"/>
      <c r="H49" s="9"/>
      <c r="I49" s="48"/>
      <c r="J49" s="9"/>
      <c r="K49" s="9"/>
      <c r="L49" s="9"/>
      <c r="M49" s="75"/>
    </row>
    <row r="50" spans="1:13" s="11" customFormat="1" ht="60">
      <c r="A50" s="9">
        <v>12012141</v>
      </c>
      <c r="B50" s="9">
        <v>1</v>
      </c>
      <c r="C50" s="8" t="s">
        <v>1618</v>
      </c>
      <c r="D50" s="9" t="s">
        <v>4097</v>
      </c>
      <c r="E50" s="10"/>
      <c r="F50" s="9"/>
      <c r="G50" s="10"/>
      <c r="H50" s="9"/>
      <c r="I50" s="48"/>
      <c r="J50" s="9"/>
      <c r="K50" s="9"/>
      <c r="L50" s="9"/>
      <c r="M50" s="75"/>
    </row>
    <row r="51" spans="1:13" s="11" customFormat="1" ht="75">
      <c r="A51" s="9">
        <v>12012141</v>
      </c>
      <c r="B51" s="9">
        <v>2</v>
      </c>
      <c r="C51" s="8" t="s">
        <v>1619</v>
      </c>
      <c r="D51" s="9" t="s">
        <v>4332</v>
      </c>
      <c r="E51" s="8" t="s">
        <v>1620</v>
      </c>
      <c r="F51" s="9" t="s">
        <v>4403</v>
      </c>
      <c r="G51" s="10"/>
      <c r="H51" s="9"/>
      <c r="I51" s="48"/>
      <c r="J51" s="9"/>
      <c r="K51" s="9"/>
      <c r="L51" s="9"/>
      <c r="M51" s="75"/>
    </row>
    <row r="52" spans="1:13" s="11" customFormat="1" ht="90">
      <c r="A52" s="9">
        <v>12012141</v>
      </c>
      <c r="B52" s="9">
        <v>3</v>
      </c>
      <c r="C52" s="8" t="s">
        <v>1621</v>
      </c>
      <c r="D52" s="9" t="s">
        <v>4031</v>
      </c>
      <c r="E52" s="10"/>
      <c r="F52" s="9"/>
      <c r="G52" s="10"/>
      <c r="H52" s="9"/>
      <c r="I52" s="48"/>
      <c r="J52" s="9"/>
      <c r="K52" s="9"/>
      <c r="L52" s="9"/>
      <c r="M52" s="75"/>
    </row>
    <row r="53" spans="1:13" s="11" customFormat="1" ht="90">
      <c r="A53" s="9">
        <v>12012141</v>
      </c>
      <c r="B53" s="9">
        <v>4</v>
      </c>
      <c r="C53" s="8" t="s">
        <v>1622</v>
      </c>
      <c r="D53" s="9" t="s">
        <v>4032</v>
      </c>
      <c r="E53" s="10"/>
      <c r="F53" s="9"/>
      <c r="G53" s="10"/>
      <c r="H53" s="9"/>
      <c r="I53" s="48"/>
      <c r="J53" s="9"/>
      <c r="K53" s="9"/>
      <c r="L53" s="9"/>
      <c r="M53" s="75"/>
    </row>
    <row r="54" spans="1:13" s="11" customFormat="1" ht="45">
      <c r="A54" s="9">
        <v>12012141</v>
      </c>
      <c r="B54" s="9">
        <v>5</v>
      </c>
      <c r="C54" s="8" t="s">
        <v>1623</v>
      </c>
      <c r="D54" s="9" t="s">
        <v>4431</v>
      </c>
      <c r="E54" s="10"/>
      <c r="F54" s="9"/>
      <c r="G54" s="10"/>
      <c r="H54" s="9"/>
      <c r="I54" s="48"/>
      <c r="J54" s="9"/>
      <c r="K54" s="9"/>
      <c r="L54" s="9"/>
      <c r="M54" s="75"/>
    </row>
    <row r="55" spans="1:13" s="11" customFormat="1" ht="30">
      <c r="A55" s="9">
        <v>12012141</v>
      </c>
      <c r="B55" s="9">
        <v>6</v>
      </c>
      <c r="C55" s="8" t="s">
        <v>1624</v>
      </c>
      <c r="D55" s="9" t="s">
        <v>4031</v>
      </c>
      <c r="E55" s="10"/>
      <c r="F55" s="9"/>
      <c r="G55" s="10"/>
      <c r="H55" s="9"/>
      <c r="I55" s="48"/>
      <c r="J55" s="9"/>
      <c r="K55" s="9"/>
      <c r="L55" s="9"/>
      <c r="M55" s="75"/>
    </row>
    <row r="56" spans="1:13" s="11" customFormat="1" ht="60">
      <c r="A56" s="9">
        <v>12012141</v>
      </c>
      <c r="B56" s="9">
        <v>7</v>
      </c>
      <c r="C56" s="8" t="s">
        <v>1625</v>
      </c>
      <c r="D56" s="9" t="s">
        <v>4031</v>
      </c>
      <c r="E56" s="10"/>
      <c r="F56" s="9"/>
      <c r="G56" s="10"/>
      <c r="H56" s="9"/>
      <c r="I56" s="48"/>
      <c r="J56" s="9"/>
      <c r="K56" s="9"/>
      <c r="L56" s="9"/>
      <c r="M56" s="75"/>
    </row>
    <row r="57" spans="1:13" s="11" customFormat="1" ht="60">
      <c r="A57" s="9">
        <v>12012141</v>
      </c>
      <c r="B57" s="9">
        <v>8</v>
      </c>
      <c r="C57" s="8" t="s">
        <v>1626</v>
      </c>
      <c r="D57" s="9" t="s">
        <v>4582</v>
      </c>
      <c r="E57" s="10"/>
      <c r="F57" s="9"/>
      <c r="G57" s="10"/>
      <c r="H57" s="9"/>
      <c r="I57" s="48"/>
      <c r="J57" s="9"/>
      <c r="K57" s="9"/>
      <c r="L57" s="9"/>
      <c r="M57" s="75"/>
    </row>
    <row r="58" spans="1:13" s="11" customFormat="1" ht="60">
      <c r="A58" s="9">
        <v>12012141</v>
      </c>
      <c r="B58" s="9">
        <v>9</v>
      </c>
      <c r="C58" s="8" t="s">
        <v>1627</v>
      </c>
      <c r="D58" s="9" t="s">
        <v>4628</v>
      </c>
      <c r="E58" s="10"/>
      <c r="F58" s="9"/>
      <c r="G58" s="10"/>
      <c r="H58" s="9"/>
      <c r="I58" s="48"/>
      <c r="J58" s="9"/>
      <c r="K58" s="9"/>
      <c r="L58" s="9"/>
      <c r="M58" s="75"/>
    </row>
    <row r="59" spans="1:13" s="11" customFormat="1" ht="30">
      <c r="A59" s="9">
        <v>12012141</v>
      </c>
      <c r="B59" s="9">
        <v>10</v>
      </c>
      <c r="C59" s="8" t="s">
        <v>1628</v>
      </c>
      <c r="D59" s="9" t="s">
        <v>4702</v>
      </c>
      <c r="E59" s="10"/>
      <c r="F59" s="9"/>
      <c r="G59" s="10"/>
      <c r="H59" s="9"/>
      <c r="I59" s="48"/>
      <c r="J59" s="9"/>
      <c r="K59" s="9"/>
      <c r="L59" s="9"/>
      <c r="M59" s="75"/>
    </row>
    <row r="60" spans="1:13" s="11" customFormat="1" ht="135">
      <c r="A60" s="9">
        <v>12012141</v>
      </c>
      <c r="B60" s="9">
        <v>11</v>
      </c>
      <c r="C60" s="8" t="s">
        <v>1629</v>
      </c>
      <c r="D60" s="9" t="s">
        <v>4042</v>
      </c>
      <c r="E60" s="10"/>
      <c r="F60" s="9"/>
      <c r="G60" s="10"/>
      <c r="H60" s="9"/>
      <c r="I60" s="48"/>
      <c r="J60" s="9"/>
      <c r="K60" s="9"/>
      <c r="L60" s="9"/>
      <c r="M60" s="75"/>
    </row>
    <row r="61" spans="1:13" s="11" customFormat="1" ht="45">
      <c r="A61" s="9">
        <v>12012141</v>
      </c>
      <c r="B61" s="9">
        <v>12</v>
      </c>
      <c r="C61" s="8" t="s">
        <v>1630</v>
      </c>
      <c r="D61" s="9" t="s">
        <v>4036</v>
      </c>
      <c r="E61" s="10"/>
      <c r="F61" s="9"/>
      <c r="G61" s="10"/>
      <c r="H61" s="9"/>
      <c r="I61" s="48"/>
      <c r="J61" s="9"/>
      <c r="K61" s="9"/>
      <c r="L61" s="9"/>
      <c r="M61" s="75"/>
    </row>
    <row r="62" spans="1:13" s="11" customFormat="1" ht="105">
      <c r="A62" s="9">
        <v>12012141</v>
      </c>
      <c r="B62" s="9">
        <v>13</v>
      </c>
      <c r="C62" s="8" t="s">
        <v>1631</v>
      </c>
      <c r="D62" s="9" t="s">
        <v>4042</v>
      </c>
      <c r="E62" s="10"/>
      <c r="F62" s="9"/>
      <c r="G62" s="10"/>
      <c r="H62" s="9"/>
      <c r="I62" s="48"/>
      <c r="J62" s="9"/>
      <c r="K62" s="9"/>
      <c r="L62" s="9"/>
      <c r="M62" s="75"/>
    </row>
    <row r="63" spans="1:13" s="11" customFormat="1" ht="75">
      <c r="A63" s="9">
        <v>12012141</v>
      </c>
      <c r="B63" s="9">
        <v>14</v>
      </c>
      <c r="C63" s="8" t="s">
        <v>1632</v>
      </c>
      <c r="D63" s="9" t="s">
        <v>4038</v>
      </c>
      <c r="E63" s="10"/>
      <c r="F63" s="9"/>
      <c r="G63" s="10"/>
      <c r="H63" s="9"/>
      <c r="I63" s="48"/>
      <c r="J63" s="9"/>
      <c r="K63" s="9"/>
      <c r="L63" s="9"/>
      <c r="M63" s="75"/>
    </row>
    <row r="64" spans="1:13" s="11" customFormat="1" ht="45">
      <c r="A64" s="9">
        <v>12012141</v>
      </c>
      <c r="B64" s="9">
        <v>15</v>
      </c>
      <c r="C64" s="8" t="s">
        <v>1633</v>
      </c>
      <c r="D64" s="9" t="s">
        <v>4042</v>
      </c>
      <c r="E64" s="10"/>
      <c r="F64" s="9"/>
      <c r="G64" s="10"/>
      <c r="H64" s="9"/>
      <c r="I64" s="48"/>
      <c r="J64" s="9"/>
      <c r="K64" s="9"/>
      <c r="L64" s="9"/>
      <c r="M64" s="75"/>
    </row>
    <row r="65" spans="1:13" s="11" customFormat="1" ht="60">
      <c r="A65" s="9">
        <v>12012141</v>
      </c>
      <c r="B65" s="9">
        <v>16</v>
      </c>
      <c r="C65" s="8" t="s">
        <v>1634</v>
      </c>
      <c r="D65" s="9" t="s">
        <v>4092</v>
      </c>
      <c r="E65" s="10"/>
      <c r="F65" s="9"/>
      <c r="G65" s="10"/>
      <c r="H65" s="9"/>
      <c r="I65" s="48"/>
      <c r="J65" s="9"/>
      <c r="K65" s="9"/>
      <c r="L65" s="9"/>
      <c r="M65" s="75"/>
    </row>
    <row r="66" spans="1:13" s="11" customFormat="1" ht="90">
      <c r="A66" s="9">
        <v>12012141</v>
      </c>
      <c r="B66" s="9">
        <v>17</v>
      </c>
      <c r="C66" s="8" t="s">
        <v>1635</v>
      </c>
      <c r="D66" s="9" t="s">
        <v>4373</v>
      </c>
      <c r="E66" s="8" t="s">
        <v>1636</v>
      </c>
      <c r="F66" s="9" t="s">
        <v>4718</v>
      </c>
      <c r="G66" s="10"/>
      <c r="H66" s="9"/>
      <c r="I66" s="48"/>
      <c r="J66" s="9"/>
      <c r="K66" s="9"/>
      <c r="L66" s="9"/>
      <c r="M66" s="75"/>
    </row>
    <row r="67" spans="1:13" s="11" customFormat="1" ht="30">
      <c r="A67" s="9">
        <v>12022896</v>
      </c>
      <c r="B67" s="9">
        <v>1</v>
      </c>
      <c r="C67" s="8" t="s">
        <v>1637</v>
      </c>
      <c r="D67" s="9" t="s">
        <v>4167</v>
      </c>
      <c r="E67" s="10"/>
      <c r="F67" s="9"/>
      <c r="G67" s="10"/>
      <c r="H67" s="9"/>
      <c r="I67" s="48"/>
      <c r="J67" s="9"/>
      <c r="K67" s="9"/>
      <c r="L67" s="9"/>
      <c r="M67" s="75"/>
    </row>
    <row r="68" spans="1:13" s="11" customFormat="1" ht="90">
      <c r="A68" s="9">
        <v>12022896</v>
      </c>
      <c r="B68" s="9">
        <v>2</v>
      </c>
      <c r="C68" s="8" t="s">
        <v>1638</v>
      </c>
      <c r="D68" s="9" t="s">
        <v>4340</v>
      </c>
      <c r="E68" s="10"/>
      <c r="F68" s="9"/>
      <c r="G68" s="10"/>
      <c r="H68" s="9"/>
      <c r="I68" s="48"/>
      <c r="J68" s="9"/>
      <c r="K68" s="9"/>
      <c r="L68" s="9"/>
      <c r="M68" s="75"/>
    </row>
    <row r="69" spans="1:13" s="11" customFormat="1" ht="90">
      <c r="A69" s="9">
        <v>12022896</v>
      </c>
      <c r="B69" s="9">
        <v>3</v>
      </c>
      <c r="C69" s="8" t="s">
        <v>1639</v>
      </c>
      <c r="D69" s="9" t="s">
        <v>4032</v>
      </c>
      <c r="E69" s="10"/>
      <c r="F69" s="9"/>
      <c r="G69" s="10"/>
      <c r="H69" s="9"/>
      <c r="I69" s="48"/>
      <c r="J69" s="9"/>
      <c r="K69" s="9"/>
      <c r="L69" s="9"/>
      <c r="M69" s="75"/>
    </row>
    <row r="70" spans="1:13" s="11" customFormat="1" ht="75">
      <c r="A70" s="9">
        <v>12022896</v>
      </c>
      <c r="B70" s="9">
        <v>4</v>
      </c>
      <c r="C70" s="8" t="s">
        <v>1640</v>
      </c>
      <c r="D70" s="9" t="s">
        <v>4849</v>
      </c>
      <c r="E70" s="10"/>
      <c r="F70" s="9"/>
      <c r="G70" s="10"/>
      <c r="H70" s="9"/>
      <c r="I70" s="48"/>
      <c r="J70" s="9"/>
      <c r="K70" s="9"/>
      <c r="L70" s="9"/>
      <c r="M70" s="75"/>
    </row>
    <row r="71" spans="1:13" s="11" customFormat="1" ht="75">
      <c r="A71" s="9">
        <v>12022896</v>
      </c>
      <c r="B71" s="9">
        <v>5</v>
      </c>
      <c r="C71" s="8" t="s">
        <v>1641</v>
      </c>
      <c r="D71" s="9" t="s">
        <v>4850</v>
      </c>
      <c r="E71" s="10"/>
      <c r="F71" s="9"/>
      <c r="G71" s="10"/>
      <c r="H71" s="9"/>
      <c r="I71" s="48"/>
      <c r="J71" s="9"/>
      <c r="K71" s="9"/>
      <c r="L71" s="9"/>
      <c r="M71" s="75"/>
    </row>
    <row r="72" spans="1:13" s="11" customFormat="1" ht="75">
      <c r="A72" s="9">
        <v>12022896</v>
      </c>
      <c r="B72" s="9">
        <v>6</v>
      </c>
      <c r="C72" s="8" t="s">
        <v>1642</v>
      </c>
      <c r="D72" s="9" t="s">
        <v>4052</v>
      </c>
      <c r="E72" s="10"/>
      <c r="F72" s="9"/>
      <c r="G72" s="10"/>
      <c r="H72" s="9"/>
      <c r="I72" s="48"/>
      <c r="J72" s="9"/>
      <c r="K72" s="9"/>
      <c r="L72" s="9"/>
      <c r="M72" s="75"/>
    </row>
    <row r="73" spans="1:13" s="11" customFormat="1" ht="60">
      <c r="A73" s="9">
        <v>12022896</v>
      </c>
      <c r="B73" s="9">
        <v>7</v>
      </c>
      <c r="C73" s="8" t="s">
        <v>1643</v>
      </c>
      <c r="D73" s="9" t="s">
        <v>4337</v>
      </c>
      <c r="E73" s="10"/>
      <c r="F73" s="9"/>
      <c r="G73" s="10"/>
      <c r="H73" s="9"/>
      <c r="I73" s="48"/>
      <c r="J73" s="9"/>
      <c r="K73" s="9"/>
      <c r="L73" s="9"/>
      <c r="M73" s="75"/>
    </row>
    <row r="74" spans="1:13" s="11" customFormat="1" ht="60">
      <c r="A74" s="9">
        <v>12022896</v>
      </c>
      <c r="B74" s="9">
        <v>8</v>
      </c>
      <c r="C74" s="8" t="s">
        <v>1644</v>
      </c>
      <c r="D74" s="9" t="s">
        <v>4633</v>
      </c>
      <c r="E74" s="10" t="s">
        <v>1645</v>
      </c>
      <c r="F74" s="9" t="s">
        <v>4817</v>
      </c>
      <c r="G74" s="10"/>
      <c r="H74" s="9"/>
      <c r="I74" s="48"/>
      <c r="J74" s="9"/>
      <c r="K74" s="9"/>
      <c r="L74" s="9"/>
      <c r="M74" s="75"/>
    </row>
    <row r="75" spans="1:13" s="11" customFormat="1" ht="45">
      <c r="A75" s="9">
        <v>12022896</v>
      </c>
      <c r="B75" s="9">
        <v>9</v>
      </c>
      <c r="C75" s="8" t="s">
        <v>1646</v>
      </c>
      <c r="D75" s="9" t="s">
        <v>4337</v>
      </c>
      <c r="E75" s="10"/>
      <c r="F75" s="9"/>
      <c r="G75" s="10"/>
      <c r="H75" s="9"/>
      <c r="I75" s="48"/>
      <c r="J75" s="9"/>
      <c r="K75" s="9"/>
      <c r="L75" s="9"/>
      <c r="M75" s="75"/>
    </row>
    <row r="76" spans="1:13" s="11" customFormat="1" ht="45">
      <c r="A76" s="9">
        <v>12022896</v>
      </c>
      <c r="B76" s="9">
        <v>10</v>
      </c>
      <c r="C76" s="8" t="s">
        <v>1647</v>
      </c>
      <c r="D76" s="9" t="s">
        <v>4046</v>
      </c>
      <c r="E76" s="10"/>
      <c r="F76" s="9"/>
      <c r="G76" s="10"/>
      <c r="H76" s="9"/>
      <c r="I76" s="48"/>
      <c r="J76" s="9"/>
      <c r="K76" s="9"/>
      <c r="L76" s="9"/>
      <c r="M76" s="75"/>
    </row>
    <row r="77" spans="1:13" s="11" customFormat="1" ht="75">
      <c r="A77" s="9">
        <v>12022896</v>
      </c>
      <c r="B77" s="9">
        <v>11</v>
      </c>
      <c r="C77" s="8" t="s">
        <v>1648</v>
      </c>
      <c r="D77" s="9" t="s">
        <v>4064</v>
      </c>
      <c r="E77" s="8" t="s">
        <v>1649</v>
      </c>
      <c r="F77" s="9" t="s">
        <v>4564</v>
      </c>
      <c r="G77" s="10"/>
      <c r="H77" s="9"/>
      <c r="I77" s="48"/>
      <c r="J77" s="9"/>
      <c r="K77" s="9"/>
      <c r="L77" s="9"/>
      <c r="M77" s="75"/>
    </row>
    <row r="78" spans="1:13" s="11" customFormat="1" ht="60">
      <c r="A78" s="9">
        <v>12022896</v>
      </c>
      <c r="B78" s="9">
        <v>12</v>
      </c>
      <c r="C78" s="8" t="s">
        <v>1650</v>
      </c>
      <c r="D78" s="9" t="s">
        <v>4073</v>
      </c>
      <c r="E78" s="10"/>
      <c r="F78" s="9"/>
      <c r="G78" s="10"/>
      <c r="H78" s="9"/>
      <c r="I78" s="48"/>
      <c r="J78" s="9"/>
      <c r="K78" s="9"/>
      <c r="L78" s="9"/>
      <c r="M78" s="75"/>
    </row>
    <row r="79" spans="1:13" s="11" customFormat="1" ht="60">
      <c r="A79" s="9">
        <v>12496743</v>
      </c>
      <c r="B79" s="9">
        <v>1</v>
      </c>
      <c r="C79" s="8" t="s">
        <v>1651</v>
      </c>
      <c r="D79" s="9" t="s">
        <v>4742</v>
      </c>
      <c r="E79" s="10"/>
      <c r="F79" s="9"/>
      <c r="G79" s="10"/>
      <c r="H79" s="9"/>
      <c r="I79" s="48"/>
      <c r="J79" s="9"/>
      <c r="K79" s="9"/>
      <c r="L79" s="9"/>
      <c r="M79" s="75"/>
    </row>
    <row r="80" spans="1:13" s="11" customFormat="1" ht="60">
      <c r="A80" s="9">
        <v>12496743</v>
      </c>
      <c r="B80" s="9">
        <v>2</v>
      </c>
      <c r="C80" s="8" t="s">
        <v>1652</v>
      </c>
      <c r="D80" s="9" t="s">
        <v>4340</v>
      </c>
      <c r="E80" s="10"/>
      <c r="F80" s="9"/>
      <c r="G80" s="10"/>
      <c r="H80" s="9"/>
      <c r="I80" s="48"/>
      <c r="J80" s="9"/>
      <c r="K80" s="9"/>
      <c r="L80" s="9"/>
      <c r="M80" s="75"/>
    </row>
    <row r="81" spans="1:13" s="11" customFormat="1" ht="45">
      <c r="A81" s="9">
        <v>12496743</v>
      </c>
      <c r="B81" s="9">
        <v>3</v>
      </c>
      <c r="C81" s="8" t="s">
        <v>1653</v>
      </c>
      <c r="D81" s="9" t="s">
        <v>4335</v>
      </c>
      <c r="E81" s="10"/>
      <c r="F81" s="9"/>
      <c r="G81" s="10"/>
      <c r="H81" s="9"/>
      <c r="I81" s="48"/>
      <c r="J81" s="9"/>
      <c r="K81" s="9"/>
      <c r="L81" s="9"/>
      <c r="M81" s="75"/>
    </row>
    <row r="82" spans="1:13" s="11" customFormat="1" ht="75">
      <c r="A82" s="9">
        <v>12496743</v>
      </c>
      <c r="B82" s="9">
        <v>4</v>
      </c>
      <c r="C82" s="8" t="s">
        <v>1654</v>
      </c>
      <c r="D82" s="9" t="s">
        <v>4032</v>
      </c>
      <c r="E82" s="10"/>
      <c r="F82" s="9"/>
      <c r="G82" s="10"/>
      <c r="H82" s="9"/>
      <c r="I82" s="48"/>
      <c r="J82" s="9"/>
      <c r="K82" s="9"/>
      <c r="L82" s="9"/>
      <c r="M82" s="75"/>
    </row>
    <row r="83" spans="1:13" s="11" customFormat="1" ht="45">
      <c r="A83" s="9">
        <v>12496743</v>
      </c>
      <c r="B83" s="9">
        <v>5</v>
      </c>
      <c r="C83" s="8" t="s">
        <v>1655</v>
      </c>
      <c r="D83" s="9" t="s">
        <v>4031</v>
      </c>
      <c r="E83" s="10"/>
      <c r="F83" s="9"/>
      <c r="G83" s="10"/>
      <c r="H83" s="9"/>
      <c r="I83" s="48"/>
      <c r="J83" s="9"/>
      <c r="K83" s="9"/>
      <c r="L83" s="9"/>
      <c r="M83" s="75"/>
    </row>
    <row r="84" spans="1:13" s="11" customFormat="1" ht="75">
      <c r="A84" s="9">
        <v>12496743</v>
      </c>
      <c r="B84" s="9">
        <v>6</v>
      </c>
      <c r="C84" s="8" t="s">
        <v>1656</v>
      </c>
      <c r="D84" s="9" t="s">
        <v>4032</v>
      </c>
      <c r="E84" s="10"/>
      <c r="F84" s="9"/>
      <c r="G84" s="10"/>
      <c r="H84" s="9"/>
      <c r="I84" s="48"/>
      <c r="J84" s="9"/>
      <c r="K84" s="9"/>
      <c r="L84" s="9"/>
      <c r="M84" s="75"/>
    </row>
    <row r="85" spans="1:13" s="11" customFormat="1" ht="45">
      <c r="A85" s="9">
        <v>12496743</v>
      </c>
      <c r="B85" s="9">
        <v>7</v>
      </c>
      <c r="C85" s="8" t="s">
        <v>1657</v>
      </c>
      <c r="D85" s="9" t="s">
        <v>4431</v>
      </c>
      <c r="E85" s="10"/>
      <c r="F85" s="9"/>
      <c r="G85" s="10"/>
      <c r="H85" s="9"/>
      <c r="I85" s="48"/>
      <c r="J85" s="9"/>
      <c r="K85" s="9"/>
      <c r="L85" s="9"/>
      <c r="M85" s="75"/>
    </row>
    <row r="86" spans="1:13" s="11" customFormat="1" ht="45">
      <c r="A86" s="9">
        <v>12496743</v>
      </c>
      <c r="B86" s="9">
        <v>8</v>
      </c>
      <c r="C86" s="8" t="s">
        <v>1658</v>
      </c>
      <c r="D86" s="9" t="s">
        <v>4030</v>
      </c>
      <c r="E86" s="10"/>
      <c r="F86" s="9"/>
      <c r="G86" s="10"/>
      <c r="H86" s="9"/>
      <c r="I86" s="48"/>
      <c r="J86" s="9"/>
      <c r="K86" s="9"/>
      <c r="L86" s="9"/>
      <c r="M86" s="75"/>
    </row>
    <row r="87" spans="1:13" s="11" customFormat="1" ht="45">
      <c r="A87" s="9">
        <v>12496743</v>
      </c>
      <c r="B87" s="9">
        <v>9</v>
      </c>
      <c r="C87" s="8" t="s">
        <v>1659</v>
      </c>
      <c r="D87" s="9" t="s">
        <v>4052</v>
      </c>
      <c r="E87" s="10"/>
      <c r="F87" s="9"/>
      <c r="G87" s="10"/>
      <c r="H87" s="9"/>
      <c r="I87" s="48"/>
      <c r="J87" s="9"/>
      <c r="K87" s="9"/>
      <c r="L87" s="9"/>
      <c r="M87" s="75"/>
    </row>
    <row r="88" spans="1:13" s="11" customFormat="1" ht="120">
      <c r="A88" s="9">
        <v>12496743</v>
      </c>
      <c r="B88" s="9">
        <v>10</v>
      </c>
      <c r="C88" s="8" t="s">
        <v>1660</v>
      </c>
      <c r="D88" s="9" t="s">
        <v>4206</v>
      </c>
      <c r="E88" s="10"/>
      <c r="F88" s="9"/>
      <c r="G88" s="10"/>
      <c r="H88" s="9"/>
      <c r="I88" s="48"/>
      <c r="J88" s="9"/>
      <c r="K88" s="9"/>
      <c r="L88" s="9"/>
      <c r="M88" s="75"/>
    </row>
    <row r="89" spans="1:13" s="11" customFormat="1" ht="60">
      <c r="A89" s="9">
        <v>12496743</v>
      </c>
      <c r="B89" s="9">
        <v>11</v>
      </c>
      <c r="C89" s="8" t="s">
        <v>1661</v>
      </c>
      <c r="D89" s="9" t="s">
        <v>4056</v>
      </c>
      <c r="E89" s="10"/>
      <c r="F89" s="9"/>
      <c r="G89" s="10"/>
      <c r="H89" s="9"/>
      <c r="I89" s="48"/>
      <c r="J89" s="9"/>
      <c r="K89" s="9"/>
      <c r="L89" s="9"/>
      <c r="M89" s="75"/>
    </row>
    <row r="90" spans="1:13" s="11" customFormat="1" ht="70.5" customHeight="1">
      <c r="A90" s="9">
        <v>12496743</v>
      </c>
      <c r="B90" s="9">
        <v>12</v>
      </c>
      <c r="C90" s="8" t="s">
        <v>1662</v>
      </c>
      <c r="D90" s="9" t="s">
        <v>4538</v>
      </c>
      <c r="E90" s="10" t="s">
        <v>1663</v>
      </c>
      <c r="F90" s="9" t="s">
        <v>4578</v>
      </c>
      <c r="G90" s="10"/>
      <c r="H90" s="9"/>
      <c r="I90" s="48"/>
      <c r="J90" s="9"/>
      <c r="K90" s="9"/>
      <c r="L90" s="9"/>
      <c r="M90" s="75"/>
    </row>
    <row r="91" spans="1:13" s="11" customFormat="1" ht="45">
      <c r="A91" s="9">
        <v>12496743</v>
      </c>
      <c r="B91" s="9">
        <v>13</v>
      </c>
      <c r="C91" s="8" t="s">
        <v>1664</v>
      </c>
      <c r="D91" s="9" t="s">
        <v>4851</v>
      </c>
      <c r="E91" s="10"/>
      <c r="F91" s="9"/>
      <c r="G91" s="10"/>
      <c r="H91" s="9"/>
      <c r="I91" s="48"/>
      <c r="J91" s="9"/>
      <c r="K91" s="9"/>
      <c r="L91" s="9"/>
      <c r="M91" s="75"/>
    </row>
    <row r="92" spans="1:13" s="11" customFormat="1" ht="60">
      <c r="A92" s="9">
        <v>12496743</v>
      </c>
      <c r="B92" s="9">
        <v>14</v>
      </c>
      <c r="C92" s="8" t="s">
        <v>1665</v>
      </c>
      <c r="D92" s="9" t="s">
        <v>4064</v>
      </c>
      <c r="E92" s="10"/>
      <c r="F92" s="9"/>
      <c r="G92" s="10"/>
      <c r="H92" s="9"/>
      <c r="I92" s="48"/>
      <c r="J92" s="9"/>
      <c r="K92" s="9"/>
      <c r="L92" s="9"/>
      <c r="M92" s="75"/>
    </row>
    <row r="93" spans="1:13" s="11" customFormat="1" ht="60">
      <c r="A93" s="9">
        <v>14605865</v>
      </c>
      <c r="B93" s="9">
        <v>1</v>
      </c>
      <c r="C93" s="8" t="s">
        <v>1666</v>
      </c>
      <c r="D93" s="9" t="s">
        <v>4167</v>
      </c>
      <c r="E93" s="10"/>
      <c r="F93" s="9"/>
      <c r="G93" s="10"/>
      <c r="H93" s="9"/>
      <c r="I93" s="48"/>
      <c r="J93" s="9"/>
      <c r="K93" s="9"/>
      <c r="L93" s="9"/>
      <c r="M93" s="75"/>
    </row>
    <row r="94" spans="1:13" s="11" customFormat="1" ht="60">
      <c r="A94" s="9">
        <v>14605865</v>
      </c>
      <c r="B94" s="9">
        <v>2</v>
      </c>
      <c r="C94" s="8" t="s">
        <v>1667</v>
      </c>
      <c r="D94" s="9" t="s">
        <v>4445</v>
      </c>
      <c r="E94" s="10"/>
      <c r="F94" s="9"/>
      <c r="G94" s="10"/>
      <c r="H94" s="9"/>
      <c r="I94" s="48"/>
      <c r="J94" s="9"/>
      <c r="K94" s="9"/>
      <c r="L94" s="9"/>
      <c r="M94" s="75"/>
    </row>
    <row r="95" spans="1:13" s="11" customFormat="1" ht="30">
      <c r="A95" s="9">
        <v>14605865</v>
      </c>
      <c r="B95" s="9">
        <v>3</v>
      </c>
      <c r="C95" s="8" t="s">
        <v>1668</v>
      </c>
      <c r="D95" s="9" t="s">
        <v>4335</v>
      </c>
      <c r="E95" s="10"/>
      <c r="F95" s="9"/>
      <c r="G95" s="10"/>
      <c r="H95" s="9"/>
      <c r="I95" s="48"/>
      <c r="J95" s="9"/>
      <c r="K95" s="9"/>
      <c r="L95" s="9"/>
      <c r="M95" s="75"/>
    </row>
    <row r="96" spans="1:13" s="11" customFormat="1" ht="75">
      <c r="A96" s="9">
        <v>14605865</v>
      </c>
      <c r="B96" s="9">
        <v>4</v>
      </c>
      <c r="C96" s="8" t="s">
        <v>1669</v>
      </c>
      <c r="D96" s="9" t="s">
        <v>4031</v>
      </c>
      <c r="E96" s="10"/>
      <c r="F96" s="9"/>
      <c r="G96" s="10"/>
      <c r="H96" s="9"/>
      <c r="I96" s="48"/>
      <c r="J96" s="9"/>
      <c r="K96" s="9"/>
      <c r="L96" s="9"/>
      <c r="M96" s="75"/>
    </row>
    <row r="97" spans="1:13" s="11" customFormat="1" ht="60">
      <c r="A97" s="9">
        <v>14605865</v>
      </c>
      <c r="B97" s="9">
        <v>5</v>
      </c>
      <c r="C97" s="8" t="s">
        <v>1670</v>
      </c>
      <c r="D97" s="9" t="s">
        <v>4539</v>
      </c>
      <c r="E97" s="10"/>
      <c r="F97" s="9"/>
      <c r="G97" s="10"/>
      <c r="H97" s="9"/>
      <c r="I97" s="48"/>
      <c r="J97" s="9"/>
      <c r="K97" s="9"/>
      <c r="L97" s="9"/>
      <c r="M97" s="75"/>
    </row>
    <row r="98" spans="1:13" s="11" customFormat="1" ht="60">
      <c r="A98" s="9">
        <v>14605865</v>
      </c>
      <c r="B98" s="9">
        <v>6</v>
      </c>
      <c r="C98" s="8" t="s">
        <v>1671</v>
      </c>
      <c r="D98" s="9" t="s">
        <v>4033</v>
      </c>
      <c r="E98" s="10"/>
      <c r="F98" s="9"/>
      <c r="G98" s="10"/>
      <c r="H98" s="9"/>
      <c r="I98" s="48"/>
      <c r="J98" s="9"/>
      <c r="K98" s="9"/>
      <c r="L98" s="9"/>
      <c r="M98" s="75"/>
    </row>
    <row r="99" spans="1:13" s="11" customFormat="1" ht="60">
      <c r="A99" s="9">
        <v>14605865</v>
      </c>
      <c r="B99" s="9">
        <v>7</v>
      </c>
      <c r="C99" s="8" t="s">
        <v>1672</v>
      </c>
      <c r="D99" s="9" t="s">
        <v>4582</v>
      </c>
      <c r="E99" s="10"/>
      <c r="F99" s="9"/>
      <c r="G99" s="10"/>
      <c r="H99" s="9"/>
      <c r="I99" s="48"/>
      <c r="J99" s="9"/>
      <c r="K99" s="9"/>
      <c r="L99" s="9"/>
      <c r="M99" s="75"/>
    </row>
    <row r="100" spans="1:13" s="11" customFormat="1" ht="60">
      <c r="A100" s="9">
        <v>14605865</v>
      </c>
      <c r="B100" s="9">
        <v>8</v>
      </c>
      <c r="C100" s="8" t="s">
        <v>1673</v>
      </c>
      <c r="D100" s="9" t="s">
        <v>4852</v>
      </c>
      <c r="E100" s="10"/>
      <c r="F100" s="9"/>
      <c r="G100" s="10"/>
      <c r="H100" s="9"/>
      <c r="I100" s="48"/>
      <c r="J100" s="9"/>
      <c r="K100" s="9"/>
      <c r="L100" s="9"/>
      <c r="M100" s="75"/>
    </row>
    <row r="101" spans="1:13" s="11" customFormat="1" ht="90">
      <c r="A101" s="9">
        <v>14605865</v>
      </c>
      <c r="B101" s="9">
        <v>9</v>
      </c>
      <c r="C101" s="8" t="s">
        <v>1674</v>
      </c>
      <c r="D101" s="9" t="s">
        <v>4056</v>
      </c>
      <c r="E101" s="10"/>
      <c r="F101" s="9"/>
      <c r="G101" s="10"/>
      <c r="H101" s="9"/>
      <c r="I101" s="48"/>
      <c r="J101" s="9"/>
      <c r="K101" s="9"/>
      <c r="L101" s="9"/>
      <c r="M101" s="75"/>
    </row>
    <row r="102" spans="1:13" s="11" customFormat="1" ht="45">
      <c r="A102" s="9">
        <v>14605865</v>
      </c>
      <c r="B102" s="9">
        <v>10</v>
      </c>
      <c r="C102" s="8" t="s">
        <v>1675</v>
      </c>
      <c r="D102" s="9" t="s">
        <v>4045</v>
      </c>
      <c r="E102" s="10"/>
      <c r="F102" s="9"/>
      <c r="G102" s="10"/>
      <c r="H102" s="9"/>
      <c r="I102" s="48"/>
      <c r="J102" s="9"/>
      <c r="K102" s="9"/>
      <c r="L102" s="9"/>
      <c r="M102" s="75"/>
    </row>
    <row r="103" spans="1:13" s="11" customFormat="1" ht="75">
      <c r="A103" s="9">
        <v>14605865</v>
      </c>
      <c r="B103" s="9">
        <v>11</v>
      </c>
      <c r="C103" s="8" t="s">
        <v>1676</v>
      </c>
      <c r="D103" s="9" t="s">
        <v>4052</v>
      </c>
      <c r="E103" s="10"/>
      <c r="F103" s="9"/>
      <c r="G103" s="10"/>
      <c r="H103" s="9"/>
      <c r="I103" s="48"/>
      <c r="J103" s="9"/>
      <c r="K103" s="9"/>
      <c r="L103" s="9"/>
      <c r="M103" s="75"/>
    </row>
    <row r="104" spans="1:13" s="11" customFormat="1" ht="30">
      <c r="A104" s="9">
        <v>14605865</v>
      </c>
      <c r="B104" s="9">
        <v>12</v>
      </c>
      <c r="C104" s="8" t="s">
        <v>1677</v>
      </c>
      <c r="D104" s="9" t="s">
        <v>4337</v>
      </c>
      <c r="E104" s="10"/>
      <c r="F104" s="9"/>
      <c r="G104" s="10"/>
      <c r="H104" s="9"/>
      <c r="I104" s="48"/>
      <c r="J104" s="9"/>
      <c r="K104" s="9"/>
      <c r="L104" s="9"/>
      <c r="M104" s="75"/>
    </row>
    <row r="105" spans="1:13" s="11" customFormat="1" ht="90">
      <c r="A105" s="9">
        <v>14605865</v>
      </c>
      <c r="B105" s="9">
        <v>13</v>
      </c>
      <c r="C105" s="8" t="s">
        <v>1678</v>
      </c>
      <c r="D105" s="9" t="s">
        <v>4481</v>
      </c>
      <c r="E105" s="10"/>
      <c r="F105" s="9"/>
      <c r="G105" s="10"/>
      <c r="H105" s="9"/>
      <c r="I105" s="48"/>
      <c r="J105" s="9"/>
      <c r="K105" s="9"/>
      <c r="L105" s="9"/>
      <c r="M105" s="75"/>
    </row>
    <row r="106" spans="1:13" s="11" customFormat="1" ht="75">
      <c r="A106" s="9">
        <v>14605865</v>
      </c>
      <c r="B106" s="9">
        <v>14</v>
      </c>
      <c r="C106" s="8" t="s">
        <v>1679</v>
      </c>
      <c r="D106" s="9" t="s">
        <v>4154</v>
      </c>
      <c r="E106" s="10"/>
      <c r="F106" s="9"/>
      <c r="G106" s="10"/>
      <c r="H106" s="9"/>
      <c r="I106" s="48"/>
      <c r="J106" s="9"/>
      <c r="K106" s="9"/>
      <c r="L106" s="9"/>
      <c r="M106" s="75"/>
    </row>
    <row r="107" spans="1:13" s="11" customFormat="1" ht="75">
      <c r="A107" s="9">
        <v>14605865</v>
      </c>
      <c r="B107" s="9">
        <v>15</v>
      </c>
      <c r="C107" s="8" t="s">
        <v>1680</v>
      </c>
      <c r="D107" s="9" t="s">
        <v>4540</v>
      </c>
      <c r="E107" s="10"/>
      <c r="F107" s="9"/>
      <c r="G107" s="10"/>
      <c r="H107" s="9"/>
      <c r="I107" s="48"/>
      <c r="J107" s="9"/>
      <c r="K107" s="9"/>
      <c r="L107" s="9"/>
      <c r="M107" s="75"/>
    </row>
    <row r="108" spans="1:13" s="11" customFormat="1" ht="60">
      <c r="A108" s="9">
        <v>15317833</v>
      </c>
      <c r="B108" s="9">
        <v>1</v>
      </c>
      <c r="C108" s="8" t="s">
        <v>1681</v>
      </c>
      <c r="D108" s="9" t="s">
        <v>4097</v>
      </c>
      <c r="E108" s="10"/>
      <c r="F108" s="9"/>
      <c r="G108" s="10"/>
      <c r="H108" s="9"/>
      <c r="I108" s="48"/>
      <c r="J108" s="9"/>
      <c r="K108" s="9"/>
      <c r="L108" s="9"/>
      <c r="M108" s="75"/>
    </row>
    <row r="109" spans="1:13" s="11" customFormat="1" ht="60">
      <c r="A109" s="9">
        <v>15317833</v>
      </c>
      <c r="B109" s="9">
        <v>2</v>
      </c>
      <c r="C109" s="8" t="s">
        <v>1682</v>
      </c>
      <c r="D109" s="9" t="s">
        <v>4541</v>
      </c>
      <c r="E109" s="10" t="s">
        <v>1683</v>
      </c>
      <c r="F109" s="9" t="s">
        <v>4227</v>
      </c>
      <c r="G109" s="10"/>
      <c r="H109" s="9"/>
      <c r="I109" s="48"/>
      <c r="J109" s="9"/>
      <c r="K109" s="9"/>
      <c r="L109" s="9"/>
      <c r="M109" s="75"/>
    </row>
    <row r="110" spans="1:13" s="11" customFormat="1" ht="90">
      <c r="A110" s="9">
        <v>15317833</v>
      </c>
      <c r="B110" s="9">
        <v>3</v>
      </c>
      <c r="C110" s="8" t="s">
        <v>1684</v>
      </c>
      <c r="D110" s="9" t="s">
        <v>4191</v>
      </c>
      <c r="E110" s="10"/>
      <c r="F110" s="9"/>
      <c r="G110" s="10"/>
      <c r="H110" s="9"/>
      <c r="I110" s="48"/>
      <c r="J110" s="9"/>
      <c r="K110" s="9"/>
      <c r="L110" s="9"/>
      <c r="M110" s="75"/>
    </row>
    <row r="111" spans="1:13" s="11" customFormat="1" ht="45">
      <c r="A111" s="9">
        <v>15317833</v>
      </c>
      <c r="B111" s="9">
        <v>4</v>
      </c>
      <c r="C111" s="8" t="s">
        <v>1685</v>
      </c>
      <c r="D111" s="9" t="s">
        <v>4031</v>
      </c>
      <c r="E111" s="10"/>
      <c r="F111" s="9"/>
      <c r="G111" s="10"/>
      <c r="H111" s="9"/>
      <c r="I111" s="48"/>
      <c r="J111" s="9"/>
      <c r="K111" s="9"/>
      <c r="L111" s="9"/>
      <c r="M111" s="75"/>
    </row>
    <row r="112" spans="1:13" s="11" customFormat="1" ht="105">
      <c r="A112" s="9">
        <v>15317833</v>
      </c>
      <c r="B112" s="9">
        <v>5</v>
      </c>
      <c r="C112" s="8" t="s">
        <v>1686</v>
      </c>
      <c r="D112" s="9" t="s">
        <v>4032</v>
      </c>
      <c r="E112" s="10"/>
      <c r="F112" s="9"/>
      <c r="G112" s="10"/>
      <c r="H112" s="9"/>
      <c r="I112" s="48"/>
      <c r="J112" s="9"/>
      <c r="K112" s="9"/>
      <c r="L112" s="9"/>
      <c r="M112" s="75"/>
    </row>
    <row r="113" spans="1:13" s="11" customFormat="1" ht="75">
      <c r="A113" s="9">
        <v>15317833</v>
      </c>
      <c r="B113" s="9">
        <v>6</v>
      </c>
      <c r="C113" s="8" t="s">
        <v>1687</v>
      </c>
      <c r="D113" s="9" t="s">
        <v>4164</v>
      </c>
      <c r="E113" s="8" t="s">
        <v>1688</v>
      </c>
      <c r="F113" s="9" t="s">
        <v>4842</v>
      </c>
      <c r="G113" s="10"/>
      <c r="H113" s="9"/>
      <c r="I113" s="48"/>
      <c r="J113" s="9"/>
      <c r="K113" s="9"/>
      <c r="L113" s="9"/>
      <c r="M113" s="75"/>
    </row>
    <row r="114" spans="1:13" s="11" customFormat="1" ht="105">
      <c r="A114" s="9">
        <v>15317833</v>
      </c>
      <c r="B114" s="9">
        <v>7</v>
      </c>
      <c r="C114" s="8" t="s">
        <v>1689</v>
      </c>
      <c r="D114" s="9" t="s">
        <v>4602</v>
      </c>
      <c r="E114" s="10"/>
      <c r="F114" s="9"/>
      <c r="G114" s="10"/>
      <c r="H114" s="9"/>
      <c r="I114" s="48"/>
      <c r="J114" s="9"/>
      <c r="K114" s="9"/>
      <c r="L114" s="9"/>
      <c r="M114" s="75"/>
    </row>
    <row r="115" spans="1:13" s="11" customFormat="1" ht="45">
      <c r="A115" s="9">
        <v>15317833</v>
      </c>
      <c r="B115" s="9">
        <v>8</v>
      </c>
      <c r="C115" s="8" t="s">
        <v>1690</v>
      </c>
      <c r="D115" s="9" t="s">
        <v>4431</v>
      </c>
      <c r="E115" s="10"/>
      <c r="F115" s="9"/>
      <c r="G115" s="10"/>
      <c r="H115" s="9"/>
      <c r="I115" s="48"/>
      <c r="J115" s="9"/>
      <c r="K115" s="9"/>
      <c r="L115" s="9"/>
      <c r="M115" s="75"/>
    </row>
    <row r="116" spans="1:13" s="11" customFormat="1" ht="120">
      <c r="A116" s="9">
        <v>15317833</v>
      </c>
      <c r="B116" s="9">
        <v>9</v>
      </c>
      <c r="C116" s="8" t="s">
        <v>1691</v>
      </c>
      <c r="D116" s="9">
        <v>11</v>
      </c>
      <c r="E116" s="8"/>
      <c r="F116" s="9"/>
      <c r="G116" s="10"/>
      <c r="H116" s="9"/>
      <c r="I116" s="48"/>
      <c r="J116" s="9"/>
      <c r="K116" s="9"/>
      <c r="L116" s="9"/>
      <c r="M116" s="75"/>
    </row>
    <row r="117" spans="1:13" s="11" customFormat="1" ht="90">
      <c r="A117" s="9">
        <v>15317833</v>
      </c>
      <c r="B117" s="9">
        <v>10</v>
      </c>
      <c r="C117" s="8" t="s">
        <v>1692</v>
      </c>
      <c r="D117" s="9" t="s">
        <v>4042</v>
      </c>
      <c r="E117" s="8"/>
      <c r="F117" s="9"/>
      <c r="G117" s="10"/>
      <c r="H117" s="9"/>
      <c r="I117" s="48"/>
      <c r="J117" s="9"/>
      <c r="K117" s="9"/>
      <c r="L117" s="9"/>
      <c r="M117" s="75"/>
    </row>
    <row r="118" spans="1:13" s="11" customFormat="1" ht="60">
      <c r="A118" s="9">
        <v>15317833</v>
      </c>
      <c r="B118" s="9">
        <v>11</v>
      </c>
      <c r="C118" s="8" t="s">
        <v>1693</v>
      </c>
      <c r="D118" s="9" t="s">
        <v>4038</v>
      </c>
      <c r="E118" s="10" t="s">
        <v>1694</v>
      </c>
      <c r="F118" s="9" t="s">
        <v>4755</v>
      </c>
      <c r="G118" s="10"/>
      <c r="H118" s="9"/>
      <c r="I118" s="48"/>
      <c r="J118" s="9"/>
      <c r="K118" s="9"/>
      <c r="L118" s="9"/>
      <c r="M118" s="75"/>
    </row>
    <row r="119" spans="1:13" s="11" customFormat="1" ht="45">
      <c r="A119" s="9">
        <v>15317833</v>
      </c>
      <c r="B119" s="9">
        <v>12</v>
      </c>
      <c r="C119" s="8" t="s">
        <v>1695</v>
      </c>
      <c r="D119" s="9" t="s">
        <v>4585</v>
      </c>
      <c r="E119" s="10"/>
      <c r="F119" s="9"/>
      <c r="G119" s="10"/>
      <c r="H119" s="9"/>
      <c r="I119" s="48"/>
      <c r="J119" s="9"/>
      <c r="K119" s="9"/>
      <c r="L119" s="9"/>
      <c r="M119" s="75"/>
    </row>
    <row r="120" spans="1:13" s="11" customFormat="1" ht="60">
      <c r="A120" s="67">
        <v>15338845</v>
      </c>
      <c r="B120" s="9">
        <v>1</v>
      </c>
      <c r="C120" s="8" t="s">
        <v>1696</v>
      </c>
      <c r="D120" s="9" t="s">
        <v>4641</v>
      </c>
      <c r="E120" s="10"/>
      <c r="F120" s="9"/>
      <c r="G120" s="10"/>
      <c r="H120" s="9"/>
      <c r="I120" s="48"/>
      <c r="J120" s="9"/>
      <c r="K120" s="9"/>
      <c r="L120" s="9"/>
      <c r="M120" s="75"/>
    </row>
    <row r="121" spans="1:13" s="11" customFormat="1" ht="60">
      <c r="A121" s="67">
        <v>15338845</v>
      </c>
      <c r="B121" s="9">
        <v>2</v>
      </c>
      <c r="C121" s="8" t="s">
        <v>1697</v>
      </c>
      <c r="D121" s="9" t="s">
        <v>4340</v>
      </c>
      <c r="E121" s="10"/>
      <c r="F121" s="9"/>
      <c r="G121" s="10"/>
      <c r="H121" s="9"/>
      <c r="I121" s="48"/>
      <c r="J121" s="9"/>
      <c r="K121" s="9"/>
      <c r="L121" s="9"/>
      <c r="M121" s="75"/>
    </row>
    <row r="122" spans="1:13" s="11" customFormat="1" ht="45">
      <c r="A122" s="67">
        <v>15338845</v>
      </c>
      <c r="B122" s="9">
        <v>3</v>
      </c>
      <c r="C122" s="8" t="s">
        <v>1698</v>
      </c>
      <c r="D122" s="9" t="s">
        <v>4443</v>
      </c>
      <c r="E122" s="10"/>
      <c r="F122" s="9"/>
      <c r="G122" s="10"/>
      <c r="H122" s="9"/>
      <c r="I122" s="48"/>
      <c r="J122" s="9"/>
      <c r="K122" s="9"/>
      <c r="L122" s="9"/>
      <c r="M122" s="75"/>
    </row>
    <row r="123" spans="1:13" s="11" customFormat="1">
      <c r="A123" s="67">
        <v>15338845</v>
      </c>
      <c r="B123" s="9">
        <v>4</v>
      </c>
      <c r="C123" s="8" t="s">
        <v>1699</v>
      </c>
      <c r="D123" s="9" t="s">
        <v>4168</v>
      </c>
      <c r="E123" s="10"/>
      <c r="F123" s="9"/>
      <c r="G123" s="10"/>
      <c r="H123" s="9"/>
      <c r="I123" s="48"/>
      <c r="J123" s="9"/>
      <c r="K123" s="9"/>
      <c r="L123" s="9"/>
      <c r="M123" s="75"/>
    </row>
    <row r="124" spans="1:13" s="11" customFormat="1" ht="30">
      <c r="A124" s="67">
        <v>15338845</v>
      </c>
      <c r="B124" s="9">
        <v>5</v>
      </c>
      <c r="C124" s="8" t="s">
        <v>1700</v>
      </c>
      <c r="D124" s="9" t="s">
        <v>4031</v>
      </c>
      <c r="E124" s="10" t="s">
        <v>1701</v>
      </c>
      <c r="F124" s="9" t="s">
        <v>4722</v>
      </c>
      <c r="G124" s="10"/>
      <c r="H124" s="9"/>
      <c r="I124" s="48"/>
      <c r="J124" s="9"/>
      <c r="K124" s="9"/>
      <c r="L124" s="9"/>
      <c r="M124" s="75"/>
    </row>
    <row r="125" spans="1:13" s="11" customFormat="1" ht="30">
      <c r="A125" s="67">
        <v>15338845</v>
      </c>
      <c r="B125" s="9">
        <v>6</v>
      </c>
      <c r="C125" s="8" t="s">
        <v>1702</v>
      </c>
      <c r="D125" s="9" t="s">
        <v>4431</v>
      </c>
      <c r="E125" s="10"/>
      <c r="F125" s="9"/>
      <c r="G125" s="10"/>
      <c r="H125" s="9"/>
      <c r="I125" s="48"/>
      <c r="J125" s="9"/>
      <c r="K125" s="9"/>
      <c r="L125" s="9"/>
      <c r="M125" s="75"/>
    </row>
    <row r="126" spans="1:13" s="11" customFormat="1" ht="75">
      <c r="A126" s="67">
        <v>15338845</v>
      </c>
      <c r="B126" s="9">
        <v>7</v>
      </c>
      <c r="C126" s="8" t="s">
        <v>1703</v>
      </c>
      <c r="D126" s="9" t="s">
        <v>4602</v>
      </c>
      <c r="E126" s="10"/>
      <c r="F126" s="9"/>
      <c r="G126" s="10"/>
      <c r="H126" s="9"/>
      <c r="I126" s="48"/>
      <c r="J126" s="9"/>
      <c r="K126" s="9"/>
      <c r="L126" s="9"/>
      <c r="M126" s="75"/>
    </row>
    <row r="127" spans="1:13" s="11" customFormat="1" ht="45">
      <c r="A127" s="67">
        <v>15338845</v>
      </c>
      <c r="B127" s="9">
        <v>8</v>
      </c>
      <c r="C127" s="8" t="s">
        <v>1704</v>
      </c>
      <c r="D127" s="9" t="s">
        <v>4034</v>
      </c>
      <c r="E127" s="10"/>
      <c r="F127" s="9"/>
      <c r="G127" s="10"/>
      <c r="H127" s="9"/>
      <c r="I127" s="48"/>
      <c r="J127" s="9"/>
      <c r="K127" s="9"/>
      <c r="L127" s="9"/>
      <c r="M127" s="75"/>
    </row>
    <row r="128" spans="1:13" s="11" customFormat="1" ht="105">
      <c r="A128" s="67">
        <v>15338845</v>
      </c>
      <c r="B128" s="9">
        <v>9</v>
      </c>
      <c r="C128" s="8" t="s">
        <v>1705</v>
      </c>
      <c r="D128" s="9" t="s">
        <v>4582</v>
      </c>
      <c r="E128" s="10"/>
      <c r="F128" s="9"/>
      <c r="G128" s="10"/>
      <c r="H128" s="9"/>
      <c r="I128" s="48"/>
      <c r="J128" s="9"/>
      <c r="K128" s="9"/>
      <c r="L128" s="9"/>
      <c r="M128" s="75"/>
    </row>
    <row r="129" spans="1:13" s="11" customFormat="1" ht="75">
      <c r="A129" s="67">
        <v>15338845</v>
      </c>
      <c r="B129" s="9">
        <v>10</v>
      </c>
      <c r="C129" s="8" t="s">
        <v>1706</v>
      </c>
      <c r="D129" s="9" t="s">
        <v>4853</v>
      </c>
      <c r="E129" s="8"/>
      <c r="F129" s="9"/>
      <c r="G129" s="10"/>
      <c r="H129" s="9"/>
      <c r="I129" s="48"/>
      <c r="J129" s="9"/>
      <c r="K129" s="9"/>
      <c r="L129" s="9"/>
      <c r="M129" s="75"/>
    </row>
    <row r="130" spans="1:13" s="11" customFormat="1" ht="45">
      <c r="A130" s="67">
        <v>15338845</v>
      </c>
      <c r="B130" s="9">
        <v>11</v>
      </c>
      <c r="C130" s="8" t="s">
        <v>1707</v>
      </c>
      <c r="D130" s="9" t="s">
        <v>4097</v>
      </c>
      <c r="E130" s="10"/>
      <c r="F130" s="9"/>
      <c r="G130" s="10"/>
      <c r="H130" s="9"/>
      <c r="I130" s="48"/>
      <c r="J130" s="9"/>
      <c r="K130" s="9"/>
      <c r="L130" s="9"/>
      <c r="M130" s="75"/>
    </row>
    <row r="131" spans="1:13" s="11" customFormat="1" ht="75">
      <c r="A131" s="67">
        <v>15338845</v>
      </c>
      <c r="B131" s="9">
        <v>12</v>
      </c>
      <c r="C131" s="8" t="s">
        <v>1708</v>
      </c>
      <c r="D131" s="9" t="s">
        <v>4042</v>
      </c>
      <c r="E131" s="10"/>
      <c r="F131" s="9"/>
      <c r="G131" s="10"/>
      <c r="H131" s="9"/>
      <c r="I131" s="48"/>
      <c r="J131" s="9"/>
      <c r="K131" s="9"/>
      <c r="L131" s="9"/>
      <c r="M131" s="75"/>
    </row>
    <row r="132" spans="1:13" s="11" customFormat="1" ht="30">
      <c r="A132" s="67">
        <v>15338845</v>
      </c>
      <c r="B132" s="9">
        <v>13</v>
      </c>
      <c r="C132" s="8" t="s">
        <v>1709</v>
      </c>
      <c r="D132" s="9" t="s">
        <v>4190</v>
      </c>
      <c r="E132" s="10"/>
      <c r="F132" s="9"/>
      <c r="G132" s="10"/>
      <c r="H132" s="9"/>
      <c r="I132" s="48"/>
      <c r="J132" s="9"/>
      <c r="K132" s="9"/>
      <c r="L132" s="9"/>
      <c r="M132" s="75"/>
    </row>
    <row r="133" spans="1:13" s="11" customFormat="1" ht="60">
      <c r="A133" s="67">
        <v>15338845</v>
      </c>
      <c r="B133" s="9">
        <v>14</v>
      </c>
      <c r="C133" s="8" t="s">
        <v>1710</v>
      </c>
      <c r="D133" s="9" t="s">
        <v>4092</v>
      </c>
      <c r="E133" s="10" t="s">
        <v>1711</v>
      </c>
      <c r="F133" s="9" t="s">
        <v>4117</v>
      </c>
      <c r="G133" s="10"/>
      <c r="H133" s="9"/>
      <c r="I133" s="48"/>
      <c r="J133" s="9"/>
      <c r="K133" s="9"/>
      <c r="L133" s="9"/>
      <c r="M133" s="75"/>
    </row>
    <row r="134" spans="1:13" s="11" customFormat="1" ht="60">
      <c r="A134" s="67">
        <v>15338845</v>
      </c>
      <c r="B134" s="9">
        <v>15</v>
      </c>
      <c r="C134" s="8" t="s">
        <v>1712</v>
      </c>
      <c r="D134" s="9" t="s">
        <v>4588</v>
      </c>
      <c r="E134" s="10"/>
      <c r="F134" s="9"/>
      <c r="G134" s="10"/>
      <c r="H134" s="9"/>
      <c r="I134" s="48"/>
      <c r="J134" s="9"/>
      <c r="K134" s="9"/>
      <c r="L134" s="9"/>
      <c r="M134" s="75"/>
    </row>
    <row r="135" spans="1:13" s="11" customFormat="1" ht="60">
      <c r="A135" s="67">
        <v>15338845</v>
      </c>
      <c r="B135" s="9">
        <v>16</v>
      </c>
      <c r="C135" s="8" t="s">
        <v>1713</v>
      </c>
      <c r="D135" s="9" t="s">
        <v>4092</v>
      </c>
      <c r="E135" s="10"/>
      <c r="F135" s="9"/>
      <c r="G135" s="10"/>
      <c r="H135" s="9"/>
      <c r="I135" s="48"/>
      <c r="J135" s="9"/>
      <c r="K135" s="9"/>
      <c r="L135" s="9"/>
      <c r="M135" s="75"/>
    </row>
    <row r="136" spans="1:13" s="11" customFormat="1" ht="75">
      <c r="A136" s="67">
        <v>15338845</v>
      </c>
      <c r="B136" s="9">
        <v>17</v>
      </c>
      <c r="C136" s="8" t="s">
        <v>1714</v>
      </c>
      <c r="D136" s="9" t="s">
        <v>4449</v>
      </c>
      <c r="E136" s="10"/>
      <c r="F136" s="9"/>
      <c r="G136" s="10"/>
      <c r="H136" s="9"/>
      <c r="I136" s="48"/>
      <c r="J136" s="9"/>
      <c r="K136" s="9"/>
      <c r="L136" s="9"/>
      <c r="M136" s="75"/>
    </row>
    <row r="137" spans="1:13" s="11" customFormat="1" ht="60">
      <c r="A137" s="67">
        <v>15338845</v>
      </c>
      <c r="B137" s="9">
        <v>18</v>
      </c>
      <c r="C137" s="8" t="s">
        <v>1715</v>
      </c>
      <c r="D137" s="9" t="s">
        <v>4073</v>
      </c>
      <c r="E137" s="10"/>
      <c r="F137" s="9"/>
      <c r="G137" s="10"/>
      <c r="H137" s="9"/>
      <c r="I137" s="48"/>
      <c r="J137" s="9"/>
      <c r="K137" s="9"/>
      <c r="L137" s="9"/>
      <c r="M137" s="75"/>
    </row>
    <row r="138" spans="1:13" s="11" customFormat="1" ht="45">
      <c r="A138" s="9">
        <v>17024799</v>
      </c>
      <c r="B138" s="9">
        <v>1</v>
      </c>
      <c r="C138" s="8" t="s">
        <v>1716</v>
      </c>
      <c r="D138" s="9" t="s">
        <v>4294</v>
      </c>
      <c r="E138" s="10"/>
      <c r="F138" s="9"/>
      <c r="G138" s="10"/>
      <c r="H138" s="9"/>
      <c r="I138" s="48"/>
      <c r="J138" s="9"/>
      <c r="K138" s="9"/>
      <c r="L138" s="9"/>
      <c r="M138" s="75"/>
    </row>
    <row r="139" spans="1:13" s="11" customFormat="1" ht="45">
      <c r="A139" s="9">
        <v>17024799</v>
      </c>
      <c r="B139" s="9">
        <v>2</v>
      </c>
      <c r="C139" s="8" t="s">
        <v>1717</v>
      </c>
      <c r="D139" s="9" t="s">
        <v>4261</v>
      </c>
      <c r="E139" s="10" t="s">
        <v>1718</v>
      </c>
      <c r="F139" s="9" t="s">
        <v>4565</v>
      </c>
      <c r="G139" s="10" t="s">
        <v>1719</v>
      </c>
      <c r="H139" s="9" t="s">
        <v>4579</v>
      </c>
      <c r="I139" s="48"/>
      <c r="J139" s="9"/>
      <c r="K139" s="9"/>
      <c r="L139" s="9"/>
      <c r="M139" s="75"/>
    </row>
    <row r="140" spans="1:13" s="11" customFormat="1" ht="45">
      <c r="A140" s="9">
        <v>17024799</v>
      </c>
      <c r="B140" s="9">
        <v>3</v>
      </c>
      <c r="C140" s="8" t="s">
        <v>1720</v>
      </c>
      <c r="D140" s="9" t="s">
        <v>4352</v>
      </c>
      <c r="E140" s="10"/>
      <c r="F140" s="9"/>
      <c r="G140" s="10"/>
      <c r="H140" s="9"/>
      <c r="I140" s="48"/>
      <c r="J140" s="9"/>
      <c r="K140" s="9"/>
      <c r="L140" s="9"/>
      <c r="M140" s="75"/>
    </row>
    <row r="141" spans="1:13" s="11" customFormat="1" ht="60">
      <c r="A141" s="9">
        <v>17024799</v>
      </c>
      <c r="B141" s="9">
        <v>4</v>
      </c>
      <c r="C141" s="8" t="s">
        <v>1721</v>
      </c>
      <c r="D141" s="9" t="s">
        <v>4031</v>
      </c>
      <c r="E141" s="10"/>
      <c r="F141" s="9"/>
      <c r="G141" s="10"/>
      <c r="H141" s="9"/>
      <c r="I141" s="48"/>
      <c r="J141" s="9"/>
      <c r="K141" s="9"/>
      <c r="L141" s="9"/>
      <c r="M141" s="75"/>
    </row>
    <row r="142" spans="1:13" s="11" customFormat="1" ht="60">
      <c r="A142" s="9">
        <v>17024799</v>
      </c>
      <c r="B142" s="9">
        <v>5</v>
      </c>
      <c r="C142" s="8" t="s">
        <v>1722</v>
      </c>
      <c r="D142" s="9" t="s">
        <v>4032</v>
      </c>
      <c r="E142" s="10"/>
      <c r="F142" s="9"/>
      <c r="G142" s="10"/>
      <c r="H142" s="9"/>
      <c r="I142" s="48"/>
      <c r="J142" s="9"/>
      <c r="K142" s="9"/>
      <c r="L142" s="9"/>
      <c r="M142" s="75"/>
    </row>
    <row r="143" spans="1:13" s="11" customFormat="1" ht="30">
      <c r="A143" s="9">
        <v>17024799</v>
      </c>
      <c r="B143" s="9">
        <v>6</v>
      </c>
      <c r="C143" s="8" t="s">
        <v>1723</v>
      </c>
      <c r="D143" s="9" t="s">
        <v>4598</v>
      </c>
      <c r="E143" s="10"/>
      <c r="F143" s="9"/>
      <c r="G143" s="10"/>
      <c r="H143" s="9"/>
      <c r="I143" s="48"/>
      <c r="J143" s="9"/>
      <c r="K143" s="9"/>
      <c r="L143" s="9"/>
      <c r="M143" s="75"/>
    </row>
    <row r="144" spans="1:13" s="11" customFormat="1" ht="75">
      <c r="A144" s="9">
        <v>17024799</v>
      </c>
      <c r="B144" s="9">
        <v>7</v>
      </c>
      <c r="C144" s="8" t="s">
        <v>1724</v>
      </c>
      <c r="D144" s="9" t="s">
        <v>4052</v>
      </c>
      <c r="E144" s="10"/>
      <c r="F144" s="9"/>
      <c r="G144" s="10"/>
      <c r="H144" s="9"/>
      <c r="I144" s="48"/>
      <c r="J144" s="9"/>
      <c r="K144" s="9"/>
      <c r="L144" s="9"/>
      <c r="M144" s="75"/>
    </row>
    <row r="145" spans="1:13" s="11" customFormat="1" ht="45">
      <c r="A145" s="9">
        <v>17024799</v>
      </c>
      <c r="B145" s="9">
        <v>8</v>
      </c>
      <c r="C145" s="8" t="s">
        <v>1725</v>
      </c>
      <c r="D145" s="9" t="s">
        <v>4294</v>
      </c>
      <c r="E145" s="10"/>
      <c r="F145" s="9"/>
      <c r="G145" s="10"/>
      <c r="H145" s="9"/>
      <c r="I145" s="48"/>
      <c r="J145" s="9"/>
      <c r="K145" s="9"/>
      <c r="L145" s="9"/>
      <c r="M145" s="75"/>
    </row>
    <row r="146" spans="1:13" s="11" customFormat="1" ht="60">
      <c r="A146" s="9">
        <v>17024799</v>
      </c>
      <c r="B146" s="9">
        <v>9</v>
      </c>
      <c r="C146" s="8" t="s">
        <v>1726</v>
      </c>
      <c r="D146" s="9" t="s">
        <v>4542</v>
      </c>
      <c r="E146" s="10"/>
      <c r="F146" s="9"/>
      <c r="G146" s="10"/>
      <c r="H146" s="9"/>
      <c r="I146" s="48"/>
      <c r="J146" s="9"/>
      <c r="K146" s="9"/>
      <c r="L146" s="9"/>
      <c r="M146" s="75"/>
    </row>
    <row r="147" spans="1:13" s="11" customFormat="1" ht="90">
      <c r="A147" s="9">
        <v>17986525</v>
      </c>
      <c r="B147" s="9">
        <v>1</v>
      </c>
      <c r="C147" s="8" t="s">
        <v>1727</v>
      </c>
      <c r="D147" s="9" t="s">
        <v>4097</v>
      </c>
      <c r="E147" s="10"/>
      <c r="F147" s="9"/>
      <c r="G147" s="10"/>
      <c r="H147" s="9"/>
      <c r="I147" s="48"/>
      <c r="J147" s="9"/>
      <c r="K147" s="9"/>
      <c r="L147" s="9"/>
      <c r="M147" s="75"/>
    </row>
    <row r="148" spans="1:13" s="11" customFormat="1" ht="225">
      <c r="A148" s="9">
        <v>17986525</v>
      </c>
      <c r="B148" s="9">
        <v>2</v>
      </c>
      <c r="C148" s="8" t="s">
        <v>1728</v>
      </c>
      <c r="D148" s="9" t="s">
        <v>4854</v>
      </c>
      <c r="E148" s="10"/>
      <c r="F148" s="9"/>
      <c r="G148" s="10"/>
      <c r="H148" s="9"/>
      <c r="I148" s="48"/>
      <c r="J148" s="9"/>
      <c r="K148" s="9"/>
      <c r="L148" s="9"/>
      <c r="M148" s="75"/>
    </row>
    <row r="149" spans="1:13" s="11" customFormat="1" ht="75">
      <c r="A149" s="9">
        <v>17986525</v>
      </c>
      <c r="B149" s="9">
        <v>3</v>
      </c>
      <c r="C149" s="8" t="s">
        <v>1729</v>
      </c>
      <c r="D149" s="9" t="s">
        <v>4076</v>
      </c>
      <c r="E149" s="10"/>
      <c r="F149" s="9"/>
      <c r="G149" s="10"/>
      <c r="H149" s="9"/>
      <c r="I149" s="48"/>
      <c r="J149" s="9"/>
      <c r="K149" s="9"/>
      <c r="L149" s="9"/>
      <c r="M149" s="75"/>
    </row>
    <row r="150" spans="1:13" s="11" customFormat="1" ht="150">
      <c r="A150" s="9">
        <v>17986525</v>
      </c>
      <c r="B150" s="9">
        <v>4</v>
      </c>
      <c r="C150" s="8" t="s">
        <v>1730</v>
      </c>
      <c r="D150" s="9" t="s">
        <v>4042</v>
      </c>
      <c r="E150" s="10"/>
      <c r="F150" s="9"/>
      <c r="G150" s="10"/>
      <c r="H150" s="9"/>
      <c r="I150" s="48"/>
      <c r="J150" s="9"/>
      <c r="K150" s="9"/>
      <c r="L150" s="9"/>
      <c r="M150" s="75"/>
    </row>
    <row r="151" spans="1:13" s="11" customFormat="1" ht="60">
      <c r="A151" s="9">
        <v>17986525</v>
      </c>
      <c r="B151" s="9">
        <v>5</v>
      </c>
      <c r="C151" s="8" t="s">
        <v>1731</v>
      </c>
      <c r="D151" s="9" t="s">
        <v>4052</v>
      </c>
      <c r="E151" s="10" t="s">
        <v>1732</v>
      </c>
      <c r="F151" s="9" t="s">
        <v>4522</v>
      </c>
      <c r="G151" s="10"/>
      <c r="H151" s="9"/>
      <c r="I151" s="48"/>
      <c r="J151" s="9"/>
      <c r="K151" s="9"/>
      <c r="L151" s="9"/>
      <c r="M151" s="75"/>
    </row>
    <row r="152" spans="1:13" s="11" customFormat="1" ht="75">
      <c r="A152" s="9">
        <v>17986525</v>
      </c>
      <c r="B152" s="9">
        <v>6</v>
      </c>
      <c r="C152" s="8" t="s">
        <v>1733</v>
      </c>
      <c r="D152" s="9" t="s">
        <v>4150</v>
      </c>
      <c r="E152" s="10"/>
      <c r="F152" s="9"/>
      <c r="G152" s="10"/>
      <c r="H152" s="9"/>
      <c r="I152" s="48"/>
      <c r="J152" s="9"/>
      <c r="K152" s="9"/>
      <c r="L152" s="9"/>
      <c r="M152" s="75"/>
    </row>
    <row r="153" spans="1:13" s="11" customFormat="1" ht="45">
      <c r="A153" s="9">
        <v>17986525</v>
      </c>
      <c r="B153" s="9">
        <v>7</v>
      </c>
      <c r="C153" s="8" t="s">
        <v>1734</v>
      </c>
      <c r="D153" s="9" t="s">
        <v>4543</v>
      </c>
      <c r="E153" s="10" t="s">
        <v>1735</v>
      </c>
      <c r="F153" s="9" t="s">
        <v>4231</v>
      </c>
      <c r="G153" s="10"/>
      <c r="H153" s="9"/>
      <c r="I153" s="48"/>
      <c r="J153" s="9"/>
      <c r="K153" s="9"/>
      <c r="L153" s="9"/>
      <c r="M153" s="75"/>
    </row>
    <row r="154" spans="1:13" s="11" customFormat="1" ht="45">
      <c r="A154" s="9">
        <v>1860302</v>
      </c>
      <c r="B154" s="9">
        <v>1</v>
      </c>
      <c r="C154" s="8" t="s">
        <v>1736</v>
      </c>
      <c r="D154" s="9" t="s">
        <v>4378</v>
      </c>
      <c r="E154" s="10"/>
      <c r="F154" s="9"/>
      <c r="G154" s="10"/>
      <c r="H154" s="9"/>
      <c r="I154" s="48"/>
      <c r="J154" s="9"/>
      <c r="K154" s="9"/>
      <c r="L154" s="9"/>
      <c r="M154" s="75"/>
    </row>
    <row r="155" spans="1:13" s="11" customFormat="1" ht="75">
      <c r="A155" s="9">
        <v>1860302</v>
      </c>
      <c r="B155" s="9">
        <v>2</v>
      </c>
      <c r="C155" s="8" t="s">
        <v>1737</v>
      </c>
      <c r="D155" s="9" t="s">
        <v>4332</v>
      </c>
      <c r="E155" s="10"/>
      <c r="F155" s="9"/>
      <c r="G155" s="10"/>
      <c r="H155" s="9"/>
      <c r="I155" s="48"/>
      <c r="J155" s="9"/>
      <c r="K155" s="9"/>
      <c r="L155" s="9"/>
      <c r="M155" s="75"/>
    </row>
    <row r="156" spans="1:13" s="11" customFormat="1" ht="60">
      <c r="A156" s="9">
        <v>1860302</v>
      </c>
      <c r="B156" s="9">
        <v>3</v>
      </c>
      <c r="C156" s="8" t="s">
        <v>1738</v>
      </c>
      <c r="D156" s="9" t="s">
        <v>4030</v>
      </c>
      <c r="E156" s="10"/>
      <c r="F156" s="9"/>
      <c r="G156" s="10"/>
      <c r="H156" s="9"/>
      <c r="I156" s="48"/>
      <c r="J156" s="9"/>
      <c r="K156" s="9"/>
      <c r="L156" s="9"/>
      <c r="M156" s="75"/>
    </row>
    <row r="157" spans="1:13" s="11" customFormat="1" ht="45">
      <c r="A157" s="9">
        <v>1860302</v>
      </c>
      <c r="B157" s="9">
        <v>4</v>
      </c>
      <c r="C157" s="8" t="s">
        <v>1739</v>
      </c>
      <c r="D157" s="9" t="s">
        <v>4030</v>
      </c>
      <c r="E157" s="10"/>
      <c r="F157" s="9"/>
      <c r="G157" s="10"/>
      <c r="H157" s="9"/>
      <c r="I157" s="48"/>
      <c r="J157" s="9"/>
      <c r="K157" s="9"/>
      <c r="L157" s="9"/>
      <c r="M157" s="75"/>
    </row>
    <row r="158" spans="1:13" s="11" customFormat="1" ht="165">
      <c r="A158" s="9">
        <v>1860302</v>
      </c>
      <c r="B158" s="9">
        <v>5</v>
      </c>
      <c r="C158" s="8" t="s">
        <v>1740</v>
      </c>
      <c r="D158" s="9">
        <v>11</v>
      </c>
      <c r="E158" s="8"/>
      <c r="F158" s="9"/>
      <c r="G158" s="10"/>
      <c r="H158" s="9"/>
      <c r="I158" s="48"/>
      <c r="J158" s="9"/>
      <c r="K158" s="9"/>
      <c r="L158" s="9"/>
      <c r="M158" s="75"/>
    </row>
    <row r="159" spans="1:13" s="11" customFormat="1" ht="90">
      <c r="A159" s="9">
        <v>1860302</v>
      </c>
      <c r="B159" s="9">
        <v>6</v>
      </c>
      <c r="C159" s="8" t="s">
        <v>1741</v>
      </c>
      <c r="D159" s="9" t="s">
        <v>4032</v>
      </c>
      <c r="E159" s="8"/>
      <c r="F159" s="9"/>
      <c r="G159" s="10"/>
      <c r="H159" s="9"/>
      <c r="I159" s="48"/>
      <c r="J159" s="9"/>
      <c r="K159" s="9"/>
      <c r="L159" s="9"/>
      <c r="M159" s="75"/>
    </row>
    <row r="160" spans="1:13" s="11" customFormat="1" ht="45">
      <c r="A160" s="9">
        <v>1860302</v>
      </c>
      <c r="B160" s="9">
        <v>7</v>
      </c>
      <c r="C160" s="8" t="s">
        <v>1742</v>
      </c>
      <c r="D160" s="9" t="s">
        <v>4598</v>
      </c>
      <c r="E160" s="10"/>
      <c r="F160" s="9"/>
      <c r="G160" s="10"/>
      <c r="H160" s="9"/>
      <c r="I160" s="48"/>
      <c r="J160" s="9"/>
      <c r="K160" s="9"/>
      <c r="L160" s="9"/>
      <c r="M160" s="75"/>
    </row>
    <row r="161" spans="1:13" s="11" customFormat="1" ht="75">
      <c r="A161" s="9">
        <v>1860302</v>
      </c>
      <c r="B161" s="9">
        <v>8</v>
      </c>
      <c r="C161" s="8" t="s">
        <v>1743</v>
      </c>
      <c r="D161" s="9" t="s">
        <v>4582</v>
      </c>
      <c r="E161" s="10"/>
      <c r="F161" s="9"/>
      <c r="G161" s="10"/>
      <c r="H161" s="9"/>
      <c r="I161" s="48"/>
      <c r="J161" s="9"/>
      <c r="K161" s="9"/>
      <c r="L161" s="9"/>
      <c r="M161" s="75"/>
    </row>
    <row r="162" spans="1:13" s="11" customFormat="1" ht="45">
      <c r="A162" s="9">
        <v>1860302</v>
      </c>
      <c r="B162" s="9">
        <v>9</v>
      </c>
      <c r="C162" s="8" t="s">
        <v>1744</v>
      </c>
      <c r="D162" s="9" t="s">
        <v>4097</v>
      </c>
      <c r="E162" s="10" t="s">
        <v>1745</v>
      </c>
      <c r="F162" s="9" t="s">
        <v>4669</v>
      </c>
      <c r="G162" s="10"/>
      <c r="H162" s="9"/>
      <c r="I162" s="48"/>
      <c r="J162" s="9"/>
      <c r="K162" s="9"/>
      <c r="L162" s="9"/>
      <c r="M162" s="75"/>
    </row>
    <row r="163" spans="1:13" s="11" customFormat="1" ht="75">
      <c r="A163" s="9">
        <v>1860302</v>
      </c>
      <c r="B163" s="9">
        <v>10</v>
      </c>
      <c r="C163" s="8" t="s">
        <v>1746</v>
      </c>
      <c r="D163" s="9" t="s">
        <v>4097</v>
      </c>
      <c r="E163" s="10"/>
      <c r="F163" s="9"/>
      <c r="G163" s="10"/>
      <c r="H163" s="9"/>
      <c r="I163" s="48"/>
      <c r="J163" s="9"/>
      <c r="K163" s="9"/>
      <c r="L163" s="9"/>
      <c r="M163" s="75"/>
    </row>
    <row r="164" spans="1:13" s="11" customFormat="1" ht="45">
      <c r="A164" s="9">
        <v>1860302</v>
      </c>
      <c r="B164" s="9">
        <v>11</v>
      </c>
      <c r="C164" s="8" t="s">
        <v>1747</v>
      </c>
      <c r="D164" s="9" t="s">
        <v>4263</v>
      </c>
      <c r="E164" s="10"/>
      <c r="F164" s="9"/>
      <c r="G164" s="10"/>
      <c r="H164" s="9"/>
      <c r="I164" s="48"/>
      <c r="J164" s="9"/>
      <c r="K164" s="9"/>
      <c r="L164" s="9"/>
      <c r="M164" s="75"/>
    </row>
    <row r="165" spans="1:13" s="11" customFormat="1" ht="90">
      <c r="A165" s="9">
        <v>18809731</v>
      </c>
      <c r="B165" s="9">
        <v>1</v>
      </c>
      <c r="C165" s="8" t="s">
        <v>1748</v>
      </c>
      <c r="D165" s="9" t="s">
        <v>4167</v>
      </c>
      <c r="E165" s="10"/>
      <c r="F165" s="9"/>
      <c r="G165" s="10"/>
      <c r="H165" s="9"/>
      <c r="I165" s="48"/>
      <c r="J165" s="9"/>
      <c r="K165" s="9"/>
      <c r="L165" s="9"/>
      <c r="M165" s="75"/>
    </row>
    <row r="166" spans="1:13" s="11" customFormat="1" ht="60">
      <c r="A166" s="9">
        <v>18809731</v>
      </c>
      <c r="B166" s="9">
        <v>2</v>
      </c>
      <c r="C166" s="8" t="s">
        <v>1749</v>
      </c>
      <c r="D166" s="9" t="s">
        <v>4193</v>
      </c>
      <c r="E166" s="8" t="s">
        <v>1750</v>
      </c>
      <c r="F166" s="9" t="s">
        <v>4227</v>
      </c>
      <c r="G166" s="10"/>
      <c r="H166" s="9"/>
      <c r="I166" s="48"/>
      <c r="J166" s="9"/>
      <c r="K166" s="9"/>
      <c r="L166" s="9"/>
      <c r="M166" s="75"/>
    </row>
    <row r="167" spans="1:13" s="11" customFormat="1" ht="90">
      <c r="A167" s="9">
        <v>18809731</v>
      </c>
      <c r="B167" s="9">
        <v>3</v>
      </c>
      <c r="C167" s="8" t="s">
        <v>1751</v>
      </c>
      <c r="D167" s="9" t="s">
        <v>4544</v>
      </c>
      <c r="E167" s="10"/>
      <c r="F167" s="9"/>
      <c r="G167" s="10"/>
      <c r="H167" s="9"/>
      <c r="I167" s="48"/>
      <c r="J167" s="9"/>
      <c r="K167" s="9"/>
      <c r="L167" s="9"/>
      <c r="M167" s="75"/>
    </row>
    <row r="168" spans="1:13" s="11" customFormat="1" ht="150">
      <c r="A168" s="9">
        <v>18809731</v>
      </c>
      <c r="B168" s="9">
        <v>4</v>
      </c>
      <c r="C168" s="8" t="s">
        <v>1752</v>
      </c>
      <c r="D168" s="9" t="s">
        <v>4033</v>
      </c>
      <c r="E168" s="10"/>
      <c r="F168" s="9"/>
      <c r="G168" s="10"/>
      <c r="H168" s="9"/>
      <c r="I168" s="48"/>
      <c r="J168" s="9"/>
      <c r="K168" s="9"/>
      <c r="L168" s="9"/>
      <c r="M168" s="75"/>
    </row>
    <row r="169" spans="1:13" s="11" customFormat="1" ht="30">
      <c r="A169" s="9">
        <v>18809731</v>
      </c>
      <c r="B169" s="9">
        <v>5</v>
      </c>
      <c r="C169" s="8" t="s">
        <v>1753</v>
      </c>
      <c r="D169" s="9" t="s">
        <v>4582</v>
      </c>
      <c r="E169" s="10"/>
      <c r="F169" s="9"/>
      <c r="G169" s="10"/>
      <c r="H169" s="9"/>
      <c r="I169" s="48"/>
      <c r="J169" s="9"/>
      <c r="K169" s="9"/>
      <c r="L169" s="9"/>
      <c r="M169" s="75"/>
    </row>
    <row r="170" spans="1:13" s="11" customFormat="1" ht="90">
      <c r="A170" s="9">
        <v>18809731</v>
      </c>
      <c r="B170" s="9">
        <v>6</v>
      </c>
      <c r="C170" s="8" t="s">
        <v>1754</v>
      </c>
      <c r="D170" s="9" t="s">
        <v>4431</v>
      </c>
      <c r="E170" s="10"/>
      <c r="F170" s="9"/>
      <c r="G170" s="10"/>
      <c r="H170" s="9"/>
      <c r="I170" s="48"/>
      <c r="J170" s="9"/>
      <c r="K170" s="9"/>
      <c r="L170" s="9"/>
      <c r="M170" s="75"/>
    </row>
    <row r="171" spans="1:13" s="11" customFormat="1" ht="135">
      <c r="A171" s="9">
        <v>18809731</v>
      </c>
      <c r="B171" s="9">
        <v>7</v>
      </c>
      <c r="C171" s="8" t="s">
        <v>1755</v>
      </c>
      <c r="D171" s="9" t="s">
        <v>4582</v>
      </c>
      <c r="E171" s="10"/>
      <c r="F171" s="9"/>
      <c r="G171" s="10"/>
      <c r="H171" s="9"/>
      <c r="I171" s="48"/>
      <c r="J171" s="9"/>
      <c r="K171" s="9"/>
      <c r="L171" s="9"/>
      <c r="M171" s="75"/>
    </row>
    <row r="172" spans="1:13" s="11" customFormat="1" ht="120">
      <c r="A172" s="9">
        <v>18809731</v>
      </c>
      <c r="B172" s="9">
        <v>8</v>
      </c>
      <c r="C172" s="8" t="s">
        <v>1756</v>
      </c>
      <c r="D172" s="9" t="s">
        <v>4052</v>
      </c>
      <c r="E172" s="10"/>
      <c r="F172" s="9"/>
      <c r="G172" s="10"/>
      <c r="H172" s="9"/>
      <c r="I172" s="48"/>
      <c r="J172" s="9"/>
      <c r="K172" s="9"/>
      <c r="L172" s="9"/>
      <c r="M172" s="75"/>
    </row>
    <row r="173" spans="1:13" s="11" customFormat="1" ht="89.25" customHeight="1">
      <c r="A173" s="9">
        <v>18809731</v>
      </c>
      <c r="B173" s="9">
        <v>9</v>
      </c>
      <c r="C173" s="8" t="s">
        <v>1757</v>
      </c>
      <c r="D173" s="9" t="s">
        <v>4197</v>
      </c>
      <c r="E173" s="10" t="s">
        <v>1758</v>
      </c>
      <c r="F173" s="9" t="s">
        <v>4398</v>
      </c>
      <c r="G173" s="10" t="s">
        <v>1759</v>
      </c>
      <c r="H173" s="9" t="s">
        <v>4866</v>
      </c>
      <c r="I173" s="48"/>
      <c r="J173" s="9"/>
      <c r="K173" s="9"/>
      <c r="L173" s="9"/>
      <c r="M173" s="75"/>
    </row>
    <row r="174" spans="1:13" s="11" customFormat="1" ht="50.25" customHeight="1">
      <c r="A174" s="9">
        <v>18809731</v>
      </c>
      <c r="B174" s="9">
        <v>10</v>
      </c>
      <c r="C174" s="8" t="s">
        <v>1760</v>
      </c>
      <c r="D174" s="9" t="s">
        <v>4378</v>
      </c>
      <c r="E174" s="10" t="s">
        <v>1761</v>
      </c>
      <c r="F174" s="9" t="s">
        <v>4566</v>
      </c>
      <c r="G174" s="10"/>
      <c r="H174" s="9"/>
      <c r="I174" s="48"/>
      <c r="J174" s="9"/>
      <c r="K174" s="9"/>
      <c r="L174" s="9"/>
      <c r="M174" s="75"/>
    </row>
    <row r="175" spans="1:13" s="11" customFormat="1" ht="43.5" customHeight="1">
      <c r="A175" s="9">
        <v>19049696</v>
      </c>
      <c r="B175" s="9">
        <v>1</v>
      </c>
      <c r="C175" s="8" t="s">
        <v>1762</v>
      </c>
      <c r="D175" s="9" t="s">
        <v>4167</v>
      </c>
      <c r="E175" s="10"/>
      <c r="F175" s="9"/>
      <c r="G175" s="10"/>
      <c r="H175" s="9"/>
      <c r="I175" s="48"/>
      <c r="J175" s="9"/>
      <c r="K175" s="9"/>
      <c r="L175" s="9"/>
      <c r="M175" s="75"/>
    </row>
    <row r="176" spans="1:13" s="11" customFormat="1" ht="95.25" customHeight="1">
      <c r="A176" s="9">
        <v>19049696</v>
      </c>
      <c r="B176" s="9">
        <v>2</v>
      </c>
      <c r="C176" s="8" t="s">
        <v>1763</v>
      </c>
      <c r="D176" s="9" t="s">
        <v>4685</v>
      </c>
      <c r="E176" s="10"/>
      <c r="F176" s="9"/>
      <c r="G176" s="10"/>
      <c r="H176" s="9"/>
      <c r="I176" s="48"/>
      <c r="J176" s="9"/>
      <c r="K176" s="9"/>
      <c r="L176" s="9"/>
      <c r="M176" s="75"/>
    </row>
    <row r="177" spans="1:13" s="11" customFormat="1" ht="90">
      <c r="A177" s="9">
        <v>19049696</v>
      </c>
      <c r="B177" s="9">
        <v>3</v>
      </c>
      <c r="C177" s="8" t="s">
        <v>1764</v>
      </c>
      <c r="D177" s="9" t="s">
        <v>4032</v>
      </c>
      <c r="E177" s="10"/>
      <c r="F177" s="9"/>
      <c r="G177" s="10"/>
      <c r="H177" s="9"/>
      <c r="I177" s="48"/>
      <c r="J177" s="9"/>
      <c r="K177" s="9"/>
      <c r="L177" s="9"/>
      <c r="M177" s="75"/>
    </row>
    <row r="178" spans="1:13" s="11" customFormat="1" ht="75">
      <c r="A178" s="9">
        <v>19049696</v>
      </c>
      <c r="B178" s="9">
        <v>4</v>
      </c>
      <c r="C178" s="8" t="s">
        <v>1765</v>
      </c>
      <c r="D178" s="9" t="s">
        <v>4443</v>
      </c>
      <c r="E178" s="10"/>
      <c r="F178" s="9"/>
      <c r="G178" s="10"/>
      <c r="H178" s="9"/>
      <c r="I178" s="48"/>
      <c r="J178" s="9"/>
      <c r="K178" s="9"/>
      <c r="L178" s="9"/>
      <c r="M178" s="75"/>
    </row>
    <row r="179" spans="1:13" s="11" customFormat="1" ht="150">
      <c r="A179" s="9">
        <v>19049696</v>
      </c>
      <c r="B179" s="9">
        <v>5</v>
      </c>
      <c r="C179" s="8" t="s">
        <v>1766</v>
      </c>
      <c r="D179" s="9" t="s">
        <v>4038</v>
      </c>
      <c r="E179" s="8"/>
      <c r="F179" s="9"/>
      <c r="G179" s="10"/>
      <c r="H179" s="9"/>
      <c r="I179" s="48"/>
      <c r="J179" s="9"/>
      <c r="K179" s="9"/>
      <c r="L179" s="9"/>
      <c r="M179" s="75"/>
    </row>
    <row r="180" spans="1:13" s="11" customFormat="1" ht="90">
      <c r="A180" s="9">
        <v>19049696</v>
      </c>
      <c r="B180" s="9">
        <v>6</v>
      </c>
      <c r="C180" s="8" t="s">
        <v>1767</v>
      </c>
      <c r="D180" s="9" t="s">
        <v>4097</v>
      </c>
      <c r="E180" s="10"/>
      <c r="F180" s="9"/>
      <c r="G180" s="10"/>
      <c r="H180" s="9"/>
      <c r="I180" s="48"/>
      <c r="J180" s="9"/>
      <c r="K180" s="9"/>
      <c r="L180" s="9"/>
      <c r="M180" s="75"/>
    </row>
    <row r="181" spans="1:13" s="11" customFormat="1" ht="30">
      <c r="A181" s="9">
        <v>2015162</v>
      </c>
      <c r="B181" s="9">
        <v>1</v>
      </c>
      <c r="C181" s="8" t="s">
        <v>1768</v>
      </c>
      <c r="D181" s="9" t="s">
        <v>4378</v>
      </c>
      <c r="E181" s="10"/>
      <c r="F181" s="9"/>
      <c r="G181" s="10"/>
      <c r="H181" s="9"/>
      <c r="I181" s="48"/>
      <c r="J181" s="9"/>
      <c r="K181" s="9"/>
      <c r="L181" s="9"/>
      <c r="M181" s="75"/>
    </row>
    <row r="182" spans="1:13" s="11" customFormat="1" ht="120">
      <c r="A182" s="9">
        <v>2015162</v>
      </c>
      <c r="B182" s="9">
        <v>2</v>
      </c>
      <c r="C182" s="8" t="s">
        <v>1769</v>
      </c>
      <c r="D182" s="9" t="s">
        <v>4545</v>
      </c>
      <c r="E182" s="10"/>
      <c r="F182" s="9"/>
      <c r="G182" s="10"/>
      <c r="H182" s="9"/>
      <c r="I182" s="48"/>
      <c r="J182" s="9"/>
      <c r="K182" s="9"/>
      <c r="L182" s="9"/>
      <c r="M182" s="75"/>
    </row>
    <row r="183" spans="1:13" s="11" customFormat="1" ht="120">
      <c r="A183" s="9">
        <v>2015162</v>
      </c>
      <c r="B183" s="9">
        <v>3</v>
      </c>
      <c r="C183" s="8" t="s">
        <v>1770</v>
      </c>
      <c r="D183" s="9" t="s">
        <v>4152</v>
      </c>
      <c r="E183" s="10" t="s">
        <v>1771</v>
      </c>
      <c r="F183" s="9" t="s">
        <v>4755</v>
      </c>
      <c r="G183" s="10"/>
      <c r="H183" s="9"/>
      <c r="I183" s="48"/>
      <c r="J183" s="9"/>
      <c r="K183" s="9"/>
      <c r="L183" s="9"/>
      <c r="M183" s="75"/>
    </row>
    <row r="184" spans="1:13" s="11" customFormat="1" ht="75">
      <c r="A184" s="9">
        <v>2015162</v>
      </c>
      <c r="B184" s="9">
        <v>4</v>
      </c>
      <c r="C184" s="8" t="s">
        <v>1772</v>
      </c>
      <c r="D184" s="9" t="s">
        <v>4263</v>
      </c>
      <c r="E184" s="10"/>
      <c r="F184" s="9"/>
      <c r="G184" s="10"/>
      <c r="H184" s="9"/>
      <c r="I184" s="48"/>
      <c r="J184" s="9"/>
      <c r="K184" s="9"/>
      <c r="L184" s="9"/>
      <c r="M184" s="75"/>
    </row>
    <row r="185" spans="1:13" s="11" customFormat="1" ht="75">
      <c r="A185" s="9">
        <v>2015162</v>
      </c>
      <c r="B185" s="9">
        <v>5</v>
      </c>
      <c r="C185" s="8" t="s">
        <v>1773</v>
      </c>
      <c r="D185" s="9" t="s">
        <v>4546</v>
      </c>
      <c r="E185" s="10"/>
      <c r="F185" s="9"/>
      <c r="G185" s="10"/>
      <c r="H185" s="9"/>
      <c r="I185" s="48"/>
      <c r="J185" s="9"/>
      <c r="K185" s="9"/>
      <c r="L185" s="9"/>
      <c r="M185" s="75"/>
    </row>
    <row r="186" spans="1:13" s="11" customFormat="1" ht="60">
      <c r="A186" s="9">
        <v>21443601</v>
      </c>
      <c r="B186" s="9">
        <v>1</v>
      </c>
      <c r="C186" s="8" t="s">
        <v>1774</v>
      </c>
      <c r="D186" s="9" t="s">
        <v>4378</v>
      </c>
      <c r="E186" s="10"/>
      <c r="F186" s="9"/>
      <c r="G186" s="10"/>
      <c r="H186" s="9"/>
      <c r="I186" s="48"/>
      <c r="J186" s="9"/>
      <c r="K186" s="9"/>
      <c r="L186" s="9"/>
      <c r="M186" s="75"/>
    </row>
    <row r="187" spans="1:13" s="11" customFormat="1" ht="60">
      <c r="A187" s="9">
        <v>21443601</v>
      </c>
      <c r="B187" s="9">
        <v>2</v>
      </c>
      <c r="C187" s="8" t="s">
        <v>1775</v>
      </c>
      <c r="D187" s="9" t="s">
        <v>4547</v>
      </c>
      <c r="E187" s="10" t="s">
        <v>1776</v>
      </c>
      <c r="F187" s="9" t="s">
        <v>4109</v>
      </c>
      <c r="G187" s="10"/>
      <c r="H187" s="9"/>
      <c r="I187" s="48"/>
      <c r="J187" s="9"/>
      <c r="K187" s="9"/>
      <c r="L187" s="9"/>
      <c r="M187" s="75"/>
    </row>
    <row r="188" spans="1:13" s="11" customFormat="1" ht="45">
      <c r="A188" s="9">
        <v>21443601</v>
      </c>
      <c r="B188" s="9">
        <v>3</v>
      </c>
      <c r="C188" s="8" t="s">
        <v>1777</v>
      </c>
      <c r="D188" s="9" t="s">
        <v>4855</v>
      </c>
      <c r="E188" s="10"/>
      <c r="F188" s="9"/>
      <c r="G188" s="10"/>
      <c r="H188" s="9"/>
      <c r="I188" s="48"/>
      <c r="J188" s="9"/>
      <c r="K188" s="9"/>
      <c r="L188" s="9"/>
      <c r="M188" s="75"/>
    </row>
    <row r="189" spans="1:13" s="11" customFormat="1" ht="60">
      <c r="A189" s="9">
        <v>21443601</v>
      </c>
      <c r="B189" s="9">
        <v>4</v>
      </c>
      <c r="C189" s="8" t="s">
        <v>1778</v>
      </c>
      <c r="D189" s="9" t="s">
        <v>4030</v>
      </c>
      <c r="E189" s="10"/>
      <c r="F189" s="9"/>
      <c r="G189" s="10"/>
      <c r="H189" s="9"/>
      <c r="I189" s="48"/>
      <c r="J189" s="9"/>
      <c r="K189" s="9"/>
      <c r="L189" s="9"/>
      <c r="M189" s="75"/>
    </row>
    <row r="190" spans="1:13" s="11" customFormat="1" ht="105">
      <c r="A190" s="9">
        <v>21443601</v>
      </c>
      <c r="B190" s="9">
        <v>5</v>
      </c>
      <c r="C190" s="8" t="s">
        <v>1779</v>
      </c>
      <c r="D190" s="9" t="s">
        <v>4032</v>
      </c>
      <c r="E190" s="10"/>
      <c r="F190" s="9"/>
      <c r="G190" s="10"/>
      <c r="H190" s="9"/>
      <c r="I190" s="48"/>
      <c r="J190" s="9"/>
      <c r="K190" s="9"/>
      <c r="L190" s="9"/>
      <c r="M190" s="75"/>
    </row>
    <row r="191" spans="1:13" s="11" customFormat="1" ht="60">
      <c r="A191" s="9">
        <v>21443601</v>
      </c>
      <c r="B191" s="9">
        <v>6</v>
      </c>
      <c r="C191" s="8" t="s">
        <v>1780</v>
      </c>
      <c r="D191" s="9" t="s">
        <v>4167</v>
      </c>
      <c r="E191" s="10"/>
      <c r="F191" s="9"/>
      <c r="G191" s="10"/>
      <c r="H191" s="9"/>
      <c r="I191" s="48"/>
      <c r="J191" s="9"/>
      <c r="K191" s="9"/>
      <c r="L191" s="9"/>
      <c r="M191" s="75"/>
    </row>
    <row r="192" spans="1:13" s="11" customFormat="1" ht="105">
      <c r="A192" s="9">
        <v>21443601</v>
      </c>
      <c r="B192" s="9">
        <v>7</v>
      </c>
      <c r="C192" s="8" t="s">
        <v>1781</v>
      </c>
      <c r="D192" s="6" t="s">
        <v>4874</v>
      </c>
      <c r="E192" s="8"/>
      <c r="F192" s="9"/>
      <c r="G192" s="10"/>
      <c r="H192" s="9"/>
      <c r="I192" s="48"/>
      <c r="J192" s="9"/>
      <c r="K192" s="9"/>
      <c r="L192" s="9"/>
      <c r="M192" s="75"/>
    </row>
    <row r="193" spans="1:13" s="11" customFormat="1" ht="60">
      <c r="A193" s="9">
        <v>21443601</v>
      </c>
      <c r="B193" s="9">
        <v>8</v>
      </c>
      <c r="C193" s="8" t="s">
        <v>1782</v>
      </c>
      <c r="D193" s="9" t="s">
        <v>4056</v>
      </c>
      <c r="E193" s="10"/>
      <c r="F193" s="9"/>
      <c r="G193" s="10"/>
      <c r="H193" s="9"/>
      <c r="I193" s="48"/>
      <c r="J193" s="9"/>
      <c r="K193" s="9"/>
      <c r="L193" s="9"/>
      <c r="M193" s="75"/>
    </row>
    <row r="194" spans="1:13" s="11" customFormat="1" ht="60">
      <c r="A194" s="9">
        <v>21443601</v>
      </c>
      <c r="B194" s="9">
        <v>9</v>
      </c>
      <c r="C194" s="8" t="s">
        <v>1783</v>
      </c>
      <c r="D194" s="9" t="s">
        <v>4357</v>
      </c>
      <c r="E194" s="10"/>
      <c r="F194" s="9"/>
      <c r="G194" s="10"/>
      <c r="H194" s="9"/>
      <c r="I194" s="48"/>
      <c r="J194" s="9"/>
      <c r="K194" s="9"/>
      <c r="L194" s="9"/>
      <c r="M194" s="75"/>
    </row>
    <row r="195" spans="1:13" s="11" customFormat="1" ht="60">
      <c r="A195" s="9">
        <v>21443601</v>
      </c>
      <c r="B195" s="9">
        <v>10</v>
      </c>
      <c r="C195" s="8" t="s">
        <v>1784</v>
      </c>
      <c r="D195" s="9" t="s">
        <v>4263</v>
      </c>
      <c r="E195" s="10"/>
      <c r="F195" s="9"/>
      <c r="G195" s="10"/>
      <c r="H195" s="9"/>
      <c r="I195" s="48"/>
      <c r="J195" s="9"/>
      <c r="K195" s="9"/>
      <c r="L195" s="9"/>
      <c r="M195" s="75"/>
    </row>
    <row r="196" spans="1:13" s="11" customFormat="1" ht="45">
      <c r="A196" s="9">
        <v>21443601</v>
      </c>
      <c r="B196" s="9">
        <v>11</v>
      </c>
      <c r="C196" s="8" t="s">
        <v>1785</v>
      </c>
      <c r="D196" s="9" t="s">
        <v>4357</v>
      </c>
      <c r="E196" s="10"/>
      <c r="F196" s="9"/>
      <c r="G196" s="10"/>
      <c r="H196" s="9"/>
      <c r="I196" s="48"/>
      <c r="J196" s="9"/>
      <c r="K196" s="9"/>
      <c r="L196" s="9"/>
      <c r="M196" s="75"/>
    </row>
    <row r="197" spans="1:13" s="11" customFormat="1" ht="45">
      <c r="A197" s="9">
        <v>21443601</v>
      </c>
      <c r="B197" s="9">
        <v>12</v>
      </c>
      <c r="C197" s="8" t="s">
        <v>1786</v>
      </c>
      <c r="D197" s="9" t="s">
        <v>4197</v>
      </c>
      <c r="E197" s="10"/>
      <c r="F197" s="9"/>
      <c r="G197" s="10"/>
      <c r="H197" s="9"/>
      <c r="I197" s="48"/>
      <c r="J197" s="9"/>
      <c r="K197" s="9"/>
      <c r="L197" s="9"/>
      <c r="M197" s="75"/>
    </row>
    <row r="198" spans="1:13" s="11" customFormat="1" ht="30">
      <c r="A198" s="9">
        <v>21443601</v>
      </c>
      <c r="B198" s="9">
        <v>13</v>
      </c>
      <c r="C198" s="8" t="s">
        <v>1787</v>
      </c>
      <c r="D198" s="9" t="s">
        <v>4534</v>
      </c>
      <c r="E198" s="10"/>
      <c r="F198" s="9"/>
      <c r="G198" s="10"/>
      <c r="H198" s="9"/>
      <c r="I198" s="48"/>
      <c r="J198" s="9"/>
      <c r="K198" s="9"/>
      <c r="L198" s="9"/>
      <c r="M198" s="75"/>
    </row>
    <row r="199" spans="1:13" s="11" customFormat="1" ht="45">
      <c r="A199" s="9">
        <v>21443601</v>
      </c>
      <c r="B199" s="9">
        <v>14</v>
      </c>
      <c r="C199" s="8" t="s">
        <v>1788</v>
      </c>
      <c r="D199" s="9" t="s">
        <v>4263</v>
      </c>
      <c r="E199" s="10" t="s">
        <v>1789</v>
      </c>
      <c r="F199" s="9" t="s">
        <v>4567</v>
      </c>
      <c r="G199" s="10"/>
      <c r="H199" s="9"/>
      <c r="I199" s="48"/>
      <c r="J199" s="9"/>
      <c r="K199" s="9"/>
      <c r="L199" s="9"/>
      <c r="M199" s="75"/>
    </row>
    <row r="200" spans="1:13" s="11" customFormat="1" ht="45">
      <c r="A200" s="9">
        <v>22176629</v>
      </c>
      <c r="B200" s="9">
        <v>1</v>
      </c>
      <c r="C200" s="8" t="s">
        <v>1790</v>
      </c>
      <c r="D200" s="9" t="s">
        <v>4167</v>
      </c>
      <c r="E200" s="10"/>
      <c r="F200" s="9"/>
      <c r="G200" s="10"/>
      <c r="H200" s="9"/>
      <c r="I200" s="48"/>
      <c r="J200" s="9"/>
      <c r="K200" s="9"/>
      <c r="L200" s="9"/>
      <c r="M200" s="75"/>
    </row>
    <row r="201" spans="1:13" s="11" customFormat="1" ht="75">
      <c r="A201" s="9">
        <v>22176629</v>
      </c>
      <c r="B201" s="9">
        <v>2</v>
      </c>
      <c r="C201" s="8" t="s">
        <v>1791</v>
      </c>
      <c r="D201" s="9" t="s">
        <v>4340</v>
      </c>
      <c r="E201" s="10"/>
      <c r="F201" s="9"/>
      <c r="G201" s="10"/>
      <c r="H201" s="9"/>
      <c r="I201" s="48"/>
      <c r="J201" s="9"/>
      <c r="K201" s="9"/>
      <c r="L201" s="9"/>
      <c r="M201" s="75"/>
    </row>
    <row r="202" spans="1:13" s="11" customFormat="1" ht="90">
      <c r="A202" s="9">
        <v>22176629</v>
      </c>
      <c r="B202" s="9">
        <v>3</v>
      </c>
      <c r="C202" s="8" t="s">
        <v>1792</v>
      </c>
      <c r="D202" s="9" t="s">
        <v>4031</v>
      </c>
      <c r="E202" s="10"/>
      <c r="F202" s="9"/>
      <c r="G202" s="10"/>
      <c r="H202" s="9"/>
      <c r="I202" s="48"/>
      <c r="J202" s="9"/>
      <c r="K202" s="9"/>
      <c r="L202" s="9"/>
      <c r="M202" s="75"/>
    </row>
    <row r="203" spans="1:13" s="11" customFormat="1" ht="165">
      <c r="A203" s="9">
        <v>22176629</v>
      </c>
      <c r="B203" s="9">
        <v>4</v>
      </c>
      <c r="C203" s="8" t="s">
        <v>1793</v>
      </c>
      <c r="D203" s="9" t="s">
        <v>4032</v>
      </c>
      <c r="E203" s="10"/>
      <c r="F203" s="9"/>
      <c r="G203" s="10"/>
      <c r="H203" s="9"/>
      <c r="I203" s="48"/>
      <c r="J203" s="9"/>
      <c r="K203" s="9"/>
      <c r="L203" s="9"/>
      <c r="M203" s="75"/>
    </row>
    <row r="204" spans="1:13" s="11" customFormat="1" ht="105">
      <c r="A204" s="9">
        <v>22176629</v>
      </c>
      <c r="B204" s="9">
        <v>5</v>
      </c>
      <c r="C204" s="8" t="s">
        <v>1794</v>
      </c>
      <c r="D204" s="9" t="s">
        <v>4052</v>
      </c>
      <c r="E204" s="10"/>
      <c r="F204" s="9"/>
      <c r="G204" s="10"/>
      <c r="H204" s="9"/>
      <c r="I204" s="48"/>
      <c r="J204" s="9"/>
      <c r="K204" s="9"/>
      <c r="L204" s="9"/>
      <c r="M204" s="75"/>
    </row>
    <row r="205" spans="1:13" s="11" customFormat="1" ht="75">
      <c r="A205" s="9">
        <v>22176629</v>
      </c>
      <c r="B205" s="9">
        <v>6</v>
      </c>
      <c r="C205" s="8" t="s">
        <v>1795</v>
      </c>
      <c r="D205" s="9" t="s">
        <v>4548</v>
      </c>
      <c r="E205" s="10"/>
      <c r="F205" s="9"/>
      <c r="G205" s="10"/>
      <c r="H205" s="9"/>
      <c r="I205" s="48"/>
      <c r="J205" s="9"/>
      <c r="K205" s="9"/>
      <c r="L205" s="9"/>
      <c r="M205" s="75"/>
    </row>
    <row r="206" spans="1:13" s="11" customFormat="1" ht="45">
      <c r="A206" s="9">
        <v>22176629</v>
      </c>
      <c r="B206" s="9">
        <v>7</v>
      </c>
      <c r="C206" s="8" t="s">
        <v>1796</v>
      </c>
      <c r="D206" s="9" t="s">
        <v>4294</v>
      </c>
      <c r="E206" s="10"/>
      <c r="F206" s="9"/>
      <c r="G206" s="10"/>
      <c r="H206" s="9"/>
      <c r="I206" s="48"/>
      <c r="J206" s="9"/>
      <c r="K206" s="9"/>
      <c r="L206" s="9"/>
      <c r="M206" s="75"/>
    </row>
    <row r="207" spans="1:13" s="11" customFormat="1" ht="60">
      <c r="A207" s="9">
        <v>22176629</v>
      </c>
      <c r="B207" s="9">
        <v>8</v>
      </c>
      <c r="C207" s="8" t="s">
        <v>1797</v>
      </c>
      <c r="D207" s="9" t="s">
        <v>4560</v>
      </c>
      <c r="E207" s="10"/>
      <c r="F207" s="9"/>
      <c r="G207" s="10"/>
      <c r="H207" s="9"/>
      <c r="I207" s="48"/>
      <c r="J207" s="9"/>
      <c r="K207" s="9"/>
      <c r="L207" s="9"/>
      <c r="M207" s="75"/>
    </row>
    <row r="208" spans="1:13" s="11" customFormat="1" ht="60">
      <c r="A208" s="9">
        <v>22176629</v>
      </c>
      <c r="B208" s="9">
        <v>9</v>
      </c>
      <c r="C208" s="8" t="s">
        <v>1798</v>
      </c>
      <c r="D208" s="9" t="s">
        <v>4549</v>
      </c>
      <c r="E208" s="10"/>
      <c r="F208" s="9"/>
      <c r="G208" s="10"/>
      <c r="H208" s="9"/>
      <c r="I208" s="48"/>
      <c r="J208" s="9"/>
      <c r="K208" s="9"/>
      <c r="L208" s="9"/>
      <c r="M208" s="75"/>
    </row>
    <row r="209" spans="1:13" s="11" customFormat="1" ht="105">
      <c r="A209" s="9">
        <v>23064958</v>
      </c>
      <c r="B209" s="9">
        <v>1</v>
      </c>
      <c r="C209" s="8" t="s">
        <v>1799</v>
      </c>
      <c r="D209" s="9" t="s">
        <v>4167</v>
      </c>
      <c r="E209" s="10"/>
      <c r="F209" s="9"/>
      <c r="G209" s="10"/>
      <c r="H209" s="9"/>
      <c r="I209" s="48"/>
      <c r="J209" s="9"/>
      <c r="K209" s="9"/>
      <c r="L209" s="9"/>
      <c r="M209" s="75"/>
    </row>
    <row r="210" spans="1:13" s="11" customFormat="1" ht="60">
      <c r="A210" s="9">
        <v>23064958</v>
      </c>
      <c r="B210" s="9">
        <v>2</v>
      </c>
      <c r="C210" s="8" t="s">
        <v>1800</v>
      </c>
      <c r="D210" s="9" t="s">
        <v>4055</v>
      </c>
      <c r="E210" s="10"/>
      <c r="F210" s="9"/>
      <c r="G210" s="10"/>
      <c r="H210" s="9"/>
      <c r="I210" s="48"/>
      <c r="J210" s="9"/>
      <c r="K210" s="9"/>
      <c r="L210" s="9"/>
      <c r="M210" s="75"/>
    </row>
    <row r="211" spans="1:13" s="11" customFormat="1" ht="60">
      <c r="A211" s="9">
        <v>23064958</v>
      </c>
      <c r="B211" s="9">
        <v>3</v>
      </c>
      <c r="C211" s="8" t="s">
        <v>1801</v>
      </c>
      <c r="D211" s="9" t="s">
        <v>4550</v>
      </c>
      <c r="E211" s="10" t="s">
        <v>1802</v>
      </c>
      <c r="F211" s="9" t="s">
        <v>4568</v>
      </c>
      <c r="G211" s="10"/>
      <c r="H211" s="9"/>
      <c r="I211" s="48"/>
      <c r="J211" s="9"/>
      <c r="K211" s="9"/>
      <c r="L211" s="9"/>
      <c r="M211" s="75"/>
    </row>
    <row r="212" spans="1:13" s="11" customFormat="1" ht="105">
      <c r="A212" s="9">
        <v>23064958</v>
      </c>
      <c r="B212" s="9">
        <v>4</v>
      </c>
      <c r="C212" s="8" t="s">
        <v>1803</v>
      </c>
      <c r="D212" s="9" t="s">
        <v>4031</v>
      </c>
      <c r="E212" s="10"/>
      <c r="F212" s="9"/>
      <c r="G212" s="10"/>
      <c r="H212" s="9"/>
      <c r="I212" s="48"/>
      <c r="J212" s="9"/>
      <c r="K212" s="9"/>
      <c r="L212" s="9"/>
      <c r="M212" s="75"/>
    </row>
    <row r="213" spans="1:13" s="11" customFormat="1" ht="30">
      <c r="A213" s="9">
        <v>23064958</v>
      </c>
      <c r="B213" s="9">
        <v>5</v>
      </c>
      <c r="C213" s="8" t="s">
        <v>1804</v>
      </c>
      <c r="D213" s="9" t="s">
        <v>4598</v>
      </c>
      <c r="E213" s="10"/>
      <c r="F213" s="9"/>
      <c r="G213" s="10"/>
      <c r="H213" s="9"/>
      <c r="I213" s="48"/>
      <c r="J213" s="9"/>
      <c r="K213" s="9"/>
      <c r="L213" s="9"/>
      <c r="M213" s="75"/>
    </row>
    <row r="214" spans="1:13" s="11" customFormat="1" ht="30">
      <c r="A214" s="9">
        <v>23064958</v>
      </c>
      <c r="B214" s="9">
        <v>6</v>
      </c>
      <c r="C214" s="8" t="s">
        <v>1805</v>
      </c>
      <c r="D214" s="9" t="s">
        <v>4031</v>
      </c>
      <c r="E214" s="10"/>
      <c r="F214" s="9"/>
      <c r="G214" s="10"/>
      <c r="H214" s="9"/>
      <c r="I214" s="48"/>
      <c r="J214" s="9"/>
      <c r="K214" s="9"/>
      <c r="L214" s="9"/>
      <c r="M214" s="75"/>
    </row>
    <row r="215" spans="1:13" s="11" customFormat="1" ht="30">
      <c r="A215" s="9">
        <v>23064958</v>
      </c>
      <c r="B215" s="9">
        <v>7</v>
      </c>
      <c r="C215" s="8" t="s">
        <v>1806</v>
      </c>
      <c r="D215" s="9" t="s">
        <v>4431</v>
      </c>
      <c r="E215" s="10"/>
      <c r="F215" s="9"/>
      <c r="G215" s="10"/>
      <c r="H215" s="9"/>
      <c r="I215" s="48"/>
      <c r="J215" s="9"/>
      <c r="K215" s="9"/>
      <c r="L215" s="9"/>
      <c r="M215" s="75"/>
    </row>
    <row r="216" spans="1:13" s="11" customFormat="1" ht="90">
      <c r="A216" s="9">
        <v>23064958</v>
      </c>
      <c r="B216" s="9">
        <v>8</v>
      </c>
      <c r="C216" s="8" t="s">
        <v>1807</v>
      </c>
      <c r="D216" s="9" t="s">
        <v>4602</v>
      </c>
      <c r="E216" s="10"/>
      <c r="F216" s="9"/>
      <c r="G216" s="10"/>
      <c r="H216" s="9"/>
      <c r="I216" s="48"/>
      <c r="J216" s="9"/>
      <c r="K216" s="9"/>
      <c r="L216" s="9"/>
      <c r="M216" s="75"/>
    </row>
    <row r="217" spans="1:13" s="11" customFormat="1" ht="60">
      <c r="A217" s="9">
        <v>23064958</v>
      </c>
      <c r="B217" s="9">
        <v>9</v>
      </c>
      <c r="C217" s="8" t="s">
        <v>1808</v>
      </c>
      <c r="D217" s="9" t="s">
        <v>4038</v>
      </c>
      <c r="E217" s="10"/>
      <c r="F217" s="9"/>
      <c r="G217" s="10"/>
      <c r="H217" s="9"/>
      <c r="I217" s="48"/>
      <c r="J217" s="9"/>
      <c r="K217" s="9"/>
      <c r="L217" s="9"/>
      <c r="M217" s="75"/>
    </row>
    <row r="218" spans="1:13" s="11" customFormat="1" ht="75">
      <c r="A218" s="9">
        <v>23064958</v>
      </c>
      <c r="B218" s="9">
        <v>10</v>
      </c>
      <c r="C218" s="8" t="s">
        <v>1809</v>
      </c>
      <c r="D218" s="9" t="s">
        <v>4042</v>
      </c>
      <c r="E218" s="10"/>
      <c r="F218" s="9"/>
      <c r="G218" s="10"/>
      <c r="H218" s="9"/>
      <c r="I218" s="48"/>
      <c r="J218" s="9"/>
      <c r="K218" s="9"/>
      <c r="L218" s="9"/>
      <c r="M218" s="75"/>
    </row>
    <row r="219" spans="1:13" s="11" customFormat="1" ht="60">
      <c r="A219" s="9">
        <v>23064958</v>
      </c>
      <c r="B219" s="9">
        <v>11</v>
      </c>
      <c r="C219" s="8" t="s">
        <v>1810</v>
      </c>
      <c r="D219" s="9" t="s">
        <v>4076</v>
      </c>
      <c r="E219" s="10" t="s">
        <v>1811</v>
      </c>
      <c r="F219" s="9" t="s">
        <v>4133</v>
      </c>
      <c r="G219" s="10"/>
      <c r="H219" s="9"/>
      <c r="I219" s="48"/>
      <c r="J219" s="9"/>
      <c r="K219" s="9"/>
      <c r="L219" s="9"/>
      <c r="M219" s="75"/>
    </row>
    <row r="220" spans="1:13" s="11" customFormat="1" ht="90">
      <c r="A220" s="9">
        <v>23064958</v>
      </c>
      <c r="B220" s="9">
        <v>12</v>
      </c>
      <c r="C220" s="8" t="s">
        <v>1812</v>
      </c>
      <c r="D220" s="9" t="s">
        <v>4097</v>
      </c>
      <c r="E220" s="10"/>
      <c r="F220" s="9"/>
      <c r="G220" s="10"/>
      <c r="H220" s="9"/>
      <c r="I220" s="48"/>
      <c r="J220" s="9"/>
      <c r="K220" s="9"/>
      <c r="L220" s="9"/>
      <c r="M220" s="75"/>
    </row>
    <row r="221" spans="1:13" s="11" customFormat="1" ht="60">
      <c r="A221" s="9">
        <v>23064958</v>
      </c>
      <c r="B221" s="9">
        <v>13</v>
      </c>
      <c r="C221" s="8" t="s">
        <v>1813</v>
      </c>
      <c r="D221" s="9" t="s">
        <v>4364</v>
      </c>
      <c r="E221" s="10"/>
      <c r="F221" s="9"/>
      <c r="G221" s="10"/>
      <c r="H221" s="9"/>
      <c r="I221" s="48"/>
      <c r="J221" s="9"/>
      <c r="K221" s="9"/>
      <c r="L221" s="9"/>
      <c r="M221" s="75"/>
    </row>
    <row r="222" spans="1:13" s="11" customFormat="1" ht="75">
      <c r="A222" s="67">
        <v>23401474</v>
      </c>
      <c r="B222" s="9">
        <v>1</v>
      </c>
      <c r="C222" s="8" t="s">
        <v>1814</v>
      </c>
      <c r="D222" s="9" t="s">
        <v>4200</v>
      </c>
      <c r="E222" s="10"/>
      <c r="F222" s="9"/>
      <c r="G222" s="10"/>
      <c r="H222" s="9"/>
      <c r="I222" s="48"/>
      <c r="J222" s="9"/>
      <c r="K222" s="9"/>
      <c r="L222" s="9"/>
      <c r="M222" s="75"/>
    </row>
    <row r="223" spans="1:13" s="11" customFormat="1" ht="75">
      <c r="A223" s="67">
        <v>23401474</v>
      </c>
      <c r="B223" s="9">
        <v>2</v>
      </c>
      <c r="C223" s="8" t="s">
        <v>1815</v>
      </c>
      <c r="D223" s="9" t="s">
        <v>4345</v>
      </c>
      <c r="E223" s="10"/>
      <c r="F223" s="9"/>
      <c r="G223" s="10"/>
      <c r="H223" s="9"/>
      <c r="I223" s="48"/>
      <c r="J223" s="9"/>
      <c r="K223" s="9"/>
      <c r="L223" s="9"/>
      <c r="M223" s="75"/>
    </row>
    <row r="224" spans="1:13" s="11" customFormat="1" ht="60">
      <c r="A224" s="67">
        <v>23401474</v>
      </c>
      <c r="B224" s="9">
        <v>3</v>
      </c>
      <c r="C224" s="8" t="s">
        <v>1816</v>
      </c>
      <c r="D224" s="9">
        <v>11</v>
      </c>
      <c r="E224" s="10"/>
      <c r="F224" s="9"/>
      <c r="G224" s="10"/>
      <c r="H224" s="9"/>
      <c r="I224" s="48"/>
      <c r="J224" s="9"/>
      <c r="K224" s="9"/>
      <c r="L224" s="9"/>
      <c r="M224" s="75"/>
    </row>
    <row r="225" spans="1:13" s="11" customFormat="1" ht="30">
      <c r="A225" s="67">
        <v>23401474</v>
      </c>
      <c r="B225" s="9">
        <v>4</v>
      </c>
      <c r="C225" s="8" t="s">
        <v>1817</v>
      </c>
      <c r="D225" s="9" t="s">
        <v>4030</v>
      </c>
      <c r="E225" s="10"/>
      <c r="F225" s="9"/>
      <c r="G225" s="10"/>
      <c r="H225" s="9"/>
      <c r="I225" s="48"/>
      <c r="J225" s="9"/>
      <c r="K225" s="9"/>
      <c r="L225" s="9"/>
      <c r="M225" s="75"/>
    </row>
    <row r="226" spans="1:13" s="11" customFormat="1" ht="105">
      <c r="A226" s="67">
        <v>23401474</v>
      </c>
      <c r="B226" s="9">
        <v>5</v>
      </c>
      <c r="C226" s="8" t="s">
        <v>1818</v>
      </c>
      <c r="D226" s="9" t="s">
        <v>4031</v>
      </c>
      <c r="E226" s="10"/>
      <c r="F226" s="9"/>
      <c r="G226" s="10"/>
      <c r="H226" s="9"/>
      <c r="I226" s="48"/>
      <c r="J226" s="9"/>
      <c r="K226" s="9"/>
      <c r="L226" s="9"/>
      <c r="M226" s="75"/>
    </row>
    <row r="227" spans="1:13" s="11" customFormat="1" ht="75">
      <c r="A227" s="67">
        <v>23401474</v>
      </c>
      <c r="B227" s="9">
        <v>6</v>
      </c>
      <c r="C227" s="8" t="s">
        <v>1819</v>
      </c>
      <c r="D227" s="9" t="s">
        <v>4254</v>
      </c>
      <c r="E227" s="10"/>
      <c r="F227" s="9"/>
      <c r="G227" s="10"/>
      <c r="H227" s="9"/>
      <c r="I227" s="48"/>
      <c r="J227" s="9"/>
      <c r="K227" s="9"/>
      <c r="L227" s="9"/>
      <c r="M227" s="75"/>
    </row>
    <row r="228" spans="1:13" s="11" customFormat="1" ht="60">
      <c r="A228" s="67">
        <v>23401474</v>
      </c>
      <c r="B228" s="9">
        <v>7</v>
      </c>
      <c r="C228" s="8" t="s">
        <v>1820</v>
      </c>
      <c r="D228" s="9" t="s">
        <v>4856</v>
      </c>
      <c r="E228" s="10"/>
      <c r="F228" s="9"/>
      <c r="G228" s="10"/>
      <c r="H228" s="9"/>
      <c r="I228" s="48"/>
      <c r="J228" s="9"/>
      <c r="K228" s="9"/>
      <c r="L228" s="9"/>
      <c r="M228" s="75"/>
    </row>
    <row r="229" spans="1:13" s="11" customFormat="1" ht="30">
      <c r="A229" s="67">
        <v>23401474</v>
      </c>
      <c r="B229" s="9">
        <v>8</v>
      </c>
      <c r="C229" s="8" t="s">
        <v>1821</v>
      </c>
      <c r="D229" s="9" t="s">
        <v>4587</v>
      </c>
      <c r="E229" s="10"/>
      <c r="F229" s="9"/>
      <c r="G229" s="10"/>
      <c r="H229" s="9"/>
      <c r="I229" s="48"/>
      <c r="J229" s="9"/>
      <c r="K229" s="9"/>
      <c r="L229" s="9"/>
      <c r="M229" s="75"/>
    </row>
    <row r="230" spans="1:13" s="11" customFormat="1" ht="30">
      <c r="A230" s="67">
        <v>23401474</v>
      </c>
      <c r="B230" s="9">
        <v>9</v>
      </c>
      <c r="C230" s="8" t="s">
        <v>1822</v>
      </c>
      <c r="D230" s="9" t="s">
        <v>4092</v>
      </c>
      <c r="E230" s="10"/>
      <c r="F230" s="9"/>
      <c r="G230" s="10"/>
      <c r="H230" s="9"/>
      <c r="I230" s="48"/>
      <c r="J230" s="9"/>
      <c r="K230" s="9"/>
      <c r="L230" s="9"/>
      <c r="M230" s="75"/>
    </row>
    <row r="231" spans="1:13" s="11" customFormat="1" ht="105">
      <c r="A231" s="67">
        <v>23401474</v>
      </c>
      <c r="B231" s="9">
        <v>10</v>
      </c>
      <c r="C231" s="8" t="s">
        <v>1823</v>
      </c>
      <c r="D231" s="9" t="s">
        <v>4038</v>
      </c>
      <c r="E231" s="10" t="s">
        <v>1824</v>
      </c>
      <c r="F231" s="9" t="s">
        <v>4517</v>
      </c>
      <c r="G231" s="10"/>
      <c r="H231" s="9"/>
      <c r="I231" s="48"/>
      <c r="J231" s="9"/>
      <c r="K231" s="9"/>
      <c r="L231" s="9"/>
      <c r="M231" s="75"/>
    </row>
    <row r="232" spans="1:13" s="11" customFormat="1" ht="30">
      <c r="A232" s="67">
        <v>23401474</v>
      </c>
      <c r="B232" s="9">
        <v>11</v>
      </c>
      <c r="C232" s="8" t="s">
        <v>1825</v>
      </c>
      <c r="D232" s="9" t="s">
        <v>4348</v>
      </c>
      <c r="E232" s="10"/>
      <c r="F232" s="9"/>
      <c r="G232" s="10"/>
      <c r="H232" s="9"/>
      <c r="I232" s="48"/>
      <c r="J232" s="9"/>
      <c r="K232" s="9"/>
      <c r="L232" s="9"/>
      <c r="M232" s="75"/>
    </row>
    <row r="233" spans="1:13" s="11" customFormat="1" ht="75">
      <c r="A233" s="67">
        <v>23401474</v>
      </c>
      <c r="B233" s="9">
        <v>12</v>
      </c>
      <c r="C233" s="8" t="s">
        <v>1826</v>
      </c>
      <c r="D233" s="9" t="s">
        <v>4857</v>
      </c>
      <c r="E233" s="10"/>
      <c r="F233" s="9"/>
      <c r="G233" s="10"/>
      <c r="H233" s="9"/>
      <c r="I233" s="48"/>
      <c r="J233" s="9"/>
      <c r="K233" s="9"/>
      <c r="L233" s="9"/>
      <c r="M233" s="75"/>
    </row>
    <row r="234" spans="1:13" s="11" customFormat="1" ht="45">
      <c r="A234" s="9">
        <v>2360819</v>
      </c>
      <c r="B234" s="9">
        <v>1</v>
      </c>
      <c r="C234" s="8" t="s">
        <v>1827</v>
      </c>
      <c r="D234" s="9" t="s">
        <v>4378</v>
      </c>
      <c r="E234" s="10"/>
      <c r="F234" s="9"/>
      <c r="G234" s="10"/>
      <c r="H234" s="9"/>
      <c r="I234" s="48"/>
      <c r="J234" s="9"/>
      <c r="K234" s="9"/>
      <c r="L234" s="9"/>
      <c r="M234" s="75"/>
    </row>
    <row r="235" spans="1:13" s="11" customFormat="1" ht="90">
      <c r="A235" s="9">
        <v>2360819</v>
      </c>
      <c r="B235" s="9">
        <v>2</v>
      </c>
      <c r="C235" s="8" t="s">
        <v>1828</v>
      </c>
      <c r="D235" s="9" t="s">
        <v>4551</v>
      </c>
      <c r="E235" s="10" t="s">
        <v>1829</v>
      </c>
      <c r="F235" s="9" t="s">
        <v>4731</v>
      </c>
      <c r="G235" s="10"/>
      <c r="H235" s="9"/>
      <c r="I235" s="48"/>
      <c r="J235" s="9"/>
      <c r="K235" s="9"/>
      <c r="L235" s="9"/>
      <c r="M235" s="75"/>
    </row>
    <row r="236" spans="1:13" s="11" customFormat="1" ht="45">
      <c r="A236" s="9">
        <v>2360819</v>
      </c>
      <c r="B236" s="9">
        <v>3</v>
      </c>
      <c r="C236" s="8" t="s">
        <v>1830</v>
      </c>
      <c r="D236" s="9" t="s">
        <v>4031</v>
      </c>
      <c r="E236" s="10"/>
      <c r="F236" s="9"/>
      <c r="G236" s="10"/>
      <c r="H236" s="9"/>
      <c r="I236" s="48"/>
      <c r="J236" s="9"/>
      <c r="K236" s="9"/>
      <c r="L236" s="9"/>
      <c r="M236" s="75"/>
    </row>
    <row r="237" spans="1:13" s="11" customFormat="1" ht="45">
      <c r="A237" s="9">
        <v>2360819</v>
      </c>
      <c r="B237" s="9">
        <v>4</v>
      </c>
      <c r="C237" s="8" t="s">
        <v>1831</v>
      </c>
      <c r="D237" s="9" t="s">
        <v>4032</v>
      </c>
      <c r="E237" s="10" t="s">
        <v>1832</v>
      </c>
      <c r="F237" s="9" t="s">
        <v>4569</v>
      </c>
      <c r="G237" s="10"/>
      <c r="H237" s="9"/>
      <c r="I237" s="48"/>
      <c r="J237" s="9"/>
      <c r="K237" s="9"/>
      <c r="L237" s="9"/>
      <c r="M237" s="75"/>
    </row>
    <row r="238" spans="1:13" s="11" customFormat="1" ht="45">
      <c r="A238" s="9">
        <v>2360819</v>
      </c>
      <c r="B238" s="9">
        <v>5</v>
      </c>
      <c r="C238" s="8" t="s">
        <v>1833</v>
      </c>
      <c r="D238" s="9" t="s">
        <v>4598</v>
      </c>
      <c r="E238" s="10"/>
      <c r="F238" s="9"/>
      <c r="G238" s="10"/>
      <c r="H238" s="9"/>
      <c r="I238" s="48"/>
      <c r="J238" s="9"/>
      <c r="K238" s="9"/>
      <c r="L238" s="9"/>
      <c r="M238" s="75"/>
    </row>
    <row r="239" spans="1:13" s="11" customFormat="1" ht="30">
      <c r="A239" s="9">
        <v>2360819</v>
      </c>
      <c r="B239" s="9">
        <v>6</v>
      </c>
      <c r="C239" s="8" t="s">
        <v>1834</v>
      </c>
      <c r="D239" s="9" t="s">
        <v>4260</v>
      </c>
      <c r="E239" s="10" t="s">
        <v>1835</v>
      </c>
      <c r="F239" s="9" t="s">
        <v>4842</v>
      </c>
      <c r="G239" s="10"/>
      <c r="H239" s="9"/>
      <c r="I239" s="48"/>
      <c r="J239" s="9"/>
      <c r="K239" s="9"/>
      <c r="L239" s="9"/>
      <c r="M239" s="75"/>
    </row>
    <row r="240" spans="1:13" s="11" customFormat="1" ht="60">
      <c r="A240" s="9">
        <v>2360819</v>
      </c>
      <c r="B240" s="9">
        <v>7</v>
      </c>
      <c r="C240" s="8" t="s">
        <v>1836</v>
      </c>
      <c r="D240" s="9" t="s">
        <v>4056</v>
      </c>
      <c r="E240" s="10"/>
      <c r="F240" s="9"/>
      <c r="G240" s="10"/>
      <c r="H240" s="9"/>
      <c r="I240" s="48"/>
      <c r="J240" s="9"/>
      <c r="K240" s="9"/>
      <c r="L240" s="9"/>
      <c r="M240" s="75"/>
    </row>
    <row r="241" spans="1:13" s="11" customFormat="1" ht="135">
      <c r="A241" s="9">
        <v>2360819</v>
      </c>
      <c r="B241" s="9">
        <v>8</v>
      </c>
      <c r="C241" s="8" t="s">
        <v>1837</v>
      </c>
      <c r="D241" s="9" t="s">
        <v>4097</v>
      </c>
      <c r="E241" s="10" t="s">
        <v>1838</v>
      </c>
      <c r="F241" s="9" t="s">
        <v>4409</v>
      </c>
      <c r="G241" s="10"/>
      <c r="H241" s="9"/>
      <c r="I241" s="48"/>
      <c r="J241" s="9"/>
      <c r="K241" s="9"/>
      <c r="L241" s="9"/>
      <c r="M241" s="75"/>
    </row>
    <row r="242" spans="1:13" s="11" customFormat="1" ht="60">
      <c r="A242" s="9">
        <v>2360819</v>
      </c>
      <c r="B242" s="9">
        <v>9</v>
      </c>
      <c r="C242" s="8" t="s">
        <v>1839</v>
      </c>
      <c r="D242" s="9" t="s">
        <v>4056</v>
      </c>
      <c r="E242" s="10"/>
      <c r="F242" s="9"/>
      <c r="G242" s="10"/>
      <c r="H242" s="9"/>
      <c r="I242" s="48"/>
      <c r="J242" s="9"/>
      <c r="K242" s="9"/>
      <c r="L242" s="9"/>
      <c r="M242" s="75"/>
    </row>
    <row r="243" spans="1:13" s="11" customFormat="1" ht="105">
      <c r="A243" s="9">
        <v>2360819</v>
      </c>
      <c r="B243" s="9">
        <v>10</v>
      </c>
      <c r="C243" s="8" t="s">
        <v>1840</v>
      </c>
      <c r="D243" s="9" t="s">
        <v>4052</v>
      </c>
      <c r="E243" s="10"/>
      <c r="F243" s="9"/>
      <c r="G243" s="10"/>
      <c r="H243" s="9"/>
      <c r="I243" s="48"/>
      <c r="J243" s="9"/>
      <c r="K243" s="9"/>
      <c r="L243" s="9"/>
      <c r="M243" s="75"/>
    </row>
    <row r="244" spans="1:13" s="11" customFormat="1" ht="75">
      <c r="A244" s="9">
        <v>2360819</v>
      </c>
      <c r="B244" s="9">
        <v>11</v>
      </c>
      <c r="C244" s="8" t="s">
        <v>1841</v>
      </c>
      <c r="D244" s="9" t="s">
        <v>4056</v>
      </c>
      <c r="E244" s="10" t="s">
        <v>1842</v>
      </c>
      <c r="F244" s="9" t="s">
        <v>4863</v>
      </c>
      <c r="G244" s="10" t="s">
        <v>1843</v>
      </c>
      <c r="H244" s="9" t="s">
        <v>4415</v>
      </c>
      <c r="I244" s="48"/>
      <c r="J244" s="9"/>
      <c r="K244" s="9"/>
      <c r="L244" s="9"/>
      <c r="M244" s="75"/>
    </row>
    <row r="245" spans="1:13" s="11" customFormat="1" ht="90">
      <c r="A245" s="9">
        <v>2360819</v>
      </c>
      <c r="B245" s="9">
        <v>12</v>
      </c>
      <c r="C245" s="8" t="s">
        <v>1844</v>
      </c>
      <c r="D245" s="9" t="s">
        <v>4072</v>
      </c>
      <c r="E245" s="10"/>
      <c r="F245" s="9"/>
      <c r="G245" s="10"/>
      <c r="H245" s="9"/>
      <c r="I245" s="48"/>
      <c r="J245" s="9"/>
      <c r="K245" s="9"/>
      <c r="L245" s="9"/>
      <c r="M245" s="75"/>
    </row>
    <row r="246" spans="1:13" s="11" customFormat="1" ht="60">
      <c r="A246" s="9">
        <v>2360819</v>
      </c>
      <c r="B246" s="9">
        <v>13</v>
      </c>
      <c r="C246" s="8" t="s">
        <v>1845</v>
      </c>
      <c r="D246" s="9" t="s">
        <v>4267</v>
      </c>
      <c r="E246" s="10"/>
      <c r="F246" s="9"/>
      <c r="G246" s="10"/>
      <c r="H246" s="9"/>
      <c r="I246" s="48"/>
      <c r="J246" s="9"/>
      <c r="K246" s="9"/>
      <c r="L246" s="9"/>
      <c r="M246" s="75"/>
    </row>
    <row r="247" spans="1:13" s="11" customFormat="1" ht="60">
      <c r="A247" s="9">
        <v>2741189</v>
      </c>
      <c r="B247" s="9">
        <v>1</v>
      </c>
      <c r="C247" s="8" t="s">
        <v>1846</v>
      </c>
      <c r="D247" s="9" t="s">
        <v>4263</v>
      </c>
      <c r="E247" s="10"/>
      <c r="F247" s="9"/>
      <c r="G247" s="10"/>
      <c r="H247" s="9"/>
      <c r="I247" s="48"/>
      <c r="J247" s="9"/>
      <c r="K247" s="9"/>
      <c r="L247" s="9"/>
      <c r="M247" s="75"/>
    </row>
    <row r="248" spans="1:13" s="11" customFormat="1" ht="105">
      <c r="A248" s="9">
        <v>2741189</v>
      </c>
      <c r="B248" s="9">
        <v>2</v>
      </c>
      <c r="C248" s="8" t="s">
        <v>1847</v>
      </c>
      <c r="D248" s="9" t="s">
        <v>4332</v>
      </c>
      <c r="E248" s="10"/>
      <c r="F248" s="9"/>
      <c r="G248" s="10"/>
      <c r="H248" s="9"/>
      <c r="I248" s="48"/>
      <c r="J248" s="9"/>
      <c r="K248" s="9"/>
      <c r="L248" s="9"/>
      <c r="M248" s="75"/>
    </row>
    <row r="249" spans="1:13" s="11" customFormat="1" ht="90">
      <c r="A249" s="9">
        <v>2741189</v>
      </c>
      <c r="B249" s="9">
        <v>3</v>
      </c>
      <c r="C249" s="8" t="s">
        <v>1848</v>
      </c>
      <c r="D249" s="9" t="s">
        <v>4032</v>
      </c>
      <c r="E249" s="10"/>
      <c r="F249" s="9"/>
      <c r="G249" s="10"/>
      <c r="H249" s="9"/>
      <c r="I249" s="48"/>
      <c r="J249" s="9"/>
      <c r="K249" s="9"/>
      <c r="L249" s="9"/>
      <c r="M249" s="75"/>
    </row>
    <row r="250" spans="1:13" s="11" customFormat="1" ht="75">
      <c r="A250" s="9">
        <v>2741189</v>
      </c>
      <c r="B250" s="9">
        <v>4</v>
      </c>
      <c r="C250" s="8" t="s">
        <v>1849</v>
      </c>
      <c r="D250" s="9" t="s">
        <v>4052</v>
      </c>
      <c r="E250" s="10"/>
      <c r="F250" s="9"/>
      <c r="G250" s="10"/>
      <c r="H250" s="9"/>
      <c r="I250" s="48"/>
      <c r="J250" s="9"/>
      <c r="K250" s="9"/>
      <c r="L250" s="9"/>
      <c r="M250" s="75"/>
    </row>
    <row r="251" spans="1:13" s="11" customFormat="1" ht="105">
      <c r="A251" s="9">
        <v>2741189</v>
      </c>
      <c r="B251" s="9">
        <v>5</v>
      </c>
      <c r="C251" s="8" t="s">
        <v>1850</v>
      </c>
      <c r="D251" s="9" t="s">
        <v>4056</v>
      </c>
      <c r="E251" s="10"/>
      <c r="F251" s="9"/>
      <c r="G251" s="10"/>
      <c r="H251" s="9"/>
      <c r="I251" s="48"/>
      <c r="J251" s="9"/>
      <c r="K251" s="9"/>
      <c r="L251" s="9"/>
      <c r="M251" s="75"/>
    </row>
    <row r="252" spans="1:13" s="11" customFormat="1" ht="30">
      <c r="A252" s="9">
        <v>2741189</v>
      </c>
      <c r="B252" s="9">
        <v>6</v>
      </c>
      <c r="C252" s="8" t="s">
        <v>1851</v>
      </c>
      <c r="D252" s="9" t="s">
        <v>4615</v>
      </c>
      <c r="E252" s="10" t="s">
        <v>1852</v>
      </c>
      <c r="F252" s="9" t="s">
        <v>4719</v>
      </c>
      <c r="G252" s="10"/>
      <c r="H252" s="9"/>
      <c r="I252" s="48"/>
      <c r="J252" s="9"/>
      <c r="K252" s="9"/>
      <c r="L252" s="9"/>
      <c r="M252" s="75"/>
    </row>
    <row r="253" spans="1:13" s="11" customFormat="1" ht="30">
      <c r="A253" s="9">
        <v>3243925</v>
      </c>
      <c r="B253" s="9">
        <v>1</v>
      </c>
      <c r="C253" s="8" t="s">
        <v>1853</v>
      </c>
      <c r="D253" s="9" t="s">
        <v>4263</v>
      </c>
      <c r="E253" s="10"/>
      <c r="F253" s="9"/>
      <c r="G253" s="10"/>
      <c r="H253" s="9"/>
      <c r="I253" s="48"/>
      <c r="J253" s="9"/>
      <c r="K253" s="9"/>
      <c r="L253" s="9"/>
      <c r="M253" s="75"/>
    </row>
    <row r="254" spans="1:13" s="11" customFormat="1" ht="105">
      <c r="A254" s="9">
        <v>3243925</v>
      </c>
      <c r="B254" s="9">
        <v>2</v>
      </c>
      <c r="C254" s="8" t="s">
        <v>1854</v>
      </c>
      <c r="D254" s="9" t="s">
        <v>4858</v>
      </c>
      <c r="E254" s="10"/>
      <c r="F254" s="9"/>
      <c r="G254" s="10"/>
      <c r="H254" s="9"/>
      <c r="I254" s="48"/>
      <c r="J254" s="9"/>
      <c r="K254" s="9"/>
      <c r="L254" s="9"/>
      <c r="M254" s="75"/>
    </row>
    <row r="255" spans="1:13" s="11" customFormat="1" ht="75">
      <c r="A255" s="9">
        <v>3243925</v>
      </c>
      <c r="B255" s="9">
        <v>3</v>
      </c>
      <c r="C255" s="8" t="s">
        <v>1855</v>
      </c>
      <c r="D255" s="9" t="s">
        <v>4034</v>
      </c>
      <c r="E255" s="10"/>
      <c r="F255" s="9"/>
      <c r="G255" s="10"/>
      <c r="H255" s="9"/>
      <c r="I255" s="48"/>
      <c r="J255" s="9"/>
      <c r="K255" s="9"/>
      <c r="L255" s="9"/>
      <c r="M255" s="75"/>
    </row>
    <row r="256" spans="1:13" s="11" customFormat="1" ht="45">
      <c r="A256" s="9">
        <v>3243925</v>
      </c>
      <c r="B256" s="9">
        <v>4</v>
      </c>
      <c r="C256" s="8" t="s">
        <v>1856</v>
      </c>
      <c r="D256" s="9" t="s">
        <v>4031</v>
      </c>
      <c r="E256" s="10"/>
      <c r="F256" s="9"/>
      <c r="G256" s="10"/>
      <c r="H256" s="9"/>
      <c r="I256" s="48"/>
      <c r="J256" s="9"/>
      <c r="K256" s="9"/>
      <c r="L256" s="9"/>
      <c r="M256" s="75"/>
    </row>
    <row r="257" spans="1:13" s="11" customFormat="1" ht="90">
      <c r="A257" s="9">
        <v>3243925</v>
      </c>
      <c r="B257" s="9">
        <v>5</v>
      </c>
      <c r="C257" s="8" t="s">
        <v>1857</v>
      </c>
      <c r="D257" s="9" t="s">
        <v>4033</v>
      </c>
      <c r="E257" s="10"/>
      <c r="F257" s="9"/>
      <c r="G257" s="10"/>
      <c r="H257" s="9"/>
      <c r="I257" s="48"/>
      <c r="J257" s="9"/>
      <c r="K257" s="9"/>
      <c r="L257" s="9"/>
      <c r="M257" s="75"/>
    </row>
    <row r="258" spans="1:13" s="11" customFormat="1" ht="60">
      <c r="A258" s="9">
        <v>3243925</v>
      </c>
      <c r="B258" s="9">
        <v>6</v>
      </c>
      <c r="C258" s="8" t="s">
        <v>1858</v>
      </c>
      <c r="D258" s="9" t="s">
        <v>4167</v>
      </c>
      <c r="E258" s="10"/>
      <c r="F258" s="9"/>
      <c r="G258" s="10"/>
      <c r="H258" s="9"/>
      <c r="I258" s="48"/>
      <c r="J258" s="9"/>
      <c r="K258" s="9"/>
      <c r="L258" s="9"/>
      <c r="M258" s="75"/>
    </row>
    <row r="259" spans="1:13" s="11" customFormat="1">
      <c r="A259" s="9">
        <v>3243925</v>
      </c>
      <c r="B259" s="9">
        <v>7</v>
      </c>
      <c r="C259" s="8" t="s">
        <v>1859</v>
      </c>
      <c r="D259" s="9" t="s">
        <v>4046</v>
      </c>
      <c r="E259" s="10" t="s">
        <v>1860</v>
      </c>
      <c r="F259" s="9" t="s">
        <v>4218</v>
      </c>
      <c r="G259" s="10"/>
      <c r="H259" s="9"/>
      <c r="I259" s="48"/>
      <c r="J259" s="9"/>
      <c r="K259" s="9"/>
      <c r="L259" s="9"/>
      <c r="M259" s="75"/>
    </row>
    <row r="260" spans="1:13" s="11" customFormat="1" ht="30">
      <c r="A260" s="9">
        <v>3243925</v>
      </c>
      <c r="B260" s="9">
        <v>8</v>
      </c>
      <c r="C260" s="8" t="s">
        <v>1861</v>
      </c>
      <c r="D260" s="9" t="s">
        <v>4337</v>
      </c>
      <c r="E260" s="10"/>
      <c r="F260" s="9"/>
      <c r="G260" s="10"/>
      <c r="H260" s="9"/>
      <c r="I260" s="48"/>
      <c r="J260" s="9"/>
      <c r="K260" s="9"/>
      <c r="L260" s="9"/>
      <c r="M260" s="75"/>
    </row>
    <row r="261" spans="1:13" s="11" customFormat="1" ht="60">
      <c r="A261" s="9">
        <v>3243925</v>
      </c>
      <c r="B261" s="9">
        <v>9</v>
      </c>
      <c r="C261" s="8" t="s">
        <v>1862</v>
      </c>
      <c r="D261" s="9" t="s">
        <v>4378</v>
      </c>
      <c r="E261" s="10"/>
      <c r="F261" s="9"/>
      <c r="G261" s="10"/>
      <c r="H261" s="9"/>
      <c r="I261" s="48"/>
      <c r="J261" s="9"/>
      <c r="K261" s="9"/>
      <c r="L261" s="9"/>
      <c r="M261" s="75"/>
    </row>
    <row r="262" spans="1:13" s="11" customFormat="1" ht="75">
      <c r="A262" s="9">
        <v>3243925</v>
      </c>
      <c r="B262" s="9">
        <v>10</v>
      </c>
      <c r="C262" s="8" t="s">
        <v>1863</v>
      </c>
      <c r="D262" s="9" t="s">
        <v>4552</v>
      </c>
      <c r="E262" s="10"/>
      <c r="F262" s="9"/>
      <c r="G262" s="10"/>
      <c r="H262" s="9"/>
      <c r="I262" s="48"/>
      <c r="J262" s="9"/>
      <c r="K262" s="9"/>
      <c r="L262" s="9"/>
      <c r="M262" s="75"/>
    </row>
    <row r="263" spans="1:13" s="11" customFormat="1" ht="45">
      <c r="A263" s="9">
        <v>3266151</v>
      </c>
      <c r="B263" s="9">
        <v>1</v>
      </c>
      <c r="C263" s="8" t="s">
        <v>1864</v>
      </c>
      <c r="D263" s="9" t="s">
        <v>4167</v>
      </c>
      <c r="E263" s="10"/>
      <c r="F263" s="9"/>
      <c r="G263" s="10"/>
      <c r="H263" s="9"/>
      <c r="I263" s="48"/>
      <c r="J263" s="9"/>
      <c r="K263" s="9"/>
      <c r="L263" s="9"/>
      <c r="M263" s="75"/>
    </row>
    <row r="264" spans="1:13" s="11" customFormat="1" ht="90">
      <c r="A264" s="9">
        <v>3266151</v>
      </c>
      <c r="B264" s="9">
        <v>2</v>
      </c>
      <c r="C264" s="8" t="s">
        <v>1865</v>
      </c>
      <c r="D264" s="9" t="s">
        <v>4187</v>
      </c>
      <c r="E264" s="10"/>
      <c r="F264" s="9"/>
      <c r="G264" s="10"/>
      <c r="H264" s="9"/>
      <c r="I264" s="48"/>
      <c r="J264" s="9"/>
      <c r="K264" s="9"/>
      <c r="L264" s="9"/>
      <c r="M264" s="75"/>
    </row>
    <row r="265" spans="1:13" s="11" customFormat="1" ht="120">
      <c r="A265" s="9">
        <v>3266151</v>
      </c>
      <c r="B265" s="9">
        <v>3</v>
      </c>
      <c r="C265" s="8" t="s">
        <v>1866</v>
      </c>
      <c r="D265" s="9">
        <v>11</v>
      </c>
      <c r="E265" s="10"/>
      <c r="F265" s="9"/>
      <c r="G265" s="10"/>
      <c r="H265" s="9"/>
      <c r="I265" s="48"/>
      <c r="J265" s="9"/>
      <c r="K265" s="9"/>
      <c r="L265" s="9"/>
      <c r="M265" s="75"/>
    </row>
    <row r="266" spans="1:13" s="11" customFormat="1" ht="90">
      <c r="A266" s="9">
        <v>3266151</v>
      </c>
      <c r="B266" s="9">
        <v>4</v>
      </c>
      <c r="C266" s="8" t="s">
        <v>1867</v>
      </c>
      <c r="D266" s="9" t="s">
        <v>4032</v>
      </c>
      <c r="E266" s="10"/>
      <c r="F266" s="9"/>
      <c r="G266" s="10"/>
      <c r="H266" s="9"/>
      <c r="I266" s="48"/>
      <c r="J266" s="9"/>
      <c r="K266" s="9"/>
      <c r="L266" s="9"/>
      <c r="M266" s="75"/>
    </row>
    <row r="267" spans="1:13" s="11" customFormat="1" ht="60">
      <c r="A267" s="9">
        <v>3266151</v>
      </c>
      <c r="B267" s="9">
        <v>5</v>
      </c>
      <c r="C267" s="8" t="s">
        <v>1868</v>
      </c>
      <c r="D267" s="9" t="s">
        <v>4582</v>
      </c>
      <c r="E267" s="10"/>
      <c r="F267" s="9"/>
      <c r="G267" s="10"/>
      <c r="H267" s="9"/>
      <c r="I267" s="48"/>
      <c r="J267" s="9"/>
      <c r="K267" s="9"/>
      <c r="L267" s="9"/>
      <c r="M267" s="75"/>
    </row>
    <row r="268" spans="1:13" s="11" customFormat="1" ht="60">
      <c r="A268" s="9">
        <v>3266151</v>
      </c>
      <c r="B268" s="9">
        <v>6</v>
      </c>
      <c r="C268" s="8" t="s">
        <v>1869</v>
      </c>
      <c r="D268" s="9" t="s">
        <v>4263</v>
      </c>
      <c r="E268" s="10"/>
      <c r="F268" s="9"/>
      <c r="G268" s="10"/>
      <c r="H268" s="9"/>
      <c r="I268" s="48"/>
      <c r="J268" s="9"/>
      <c r="K268" s="9"/>
      <c r="L268" s="9"/>
      <c r="M268" s="75"/>
    </row>
    <row r="269" spans="1:13" s="11" customFormat="1" ht="45">
      <c r="A269" s="9">
        <v>3266151</v>
      </c>
      <c r="B269" s="9">
        <v>7</v>
      </c>
      <c r="C269" s="8" t="s">
        <v>1870</v>
      </c>
      <c r="D269" s="9" t="s">
        <v>4046</v>
      </c>
      <c r="E269" s="10" t="s">
        <v>1871</v>
      </c>
      <c r="F269" s="9" t="s">
        <v>4218</v>
      </c>
      <c r="G269" s="10"/>
      <c r="H269" s="9"/>
      <c r="I269" s="48"/>
      <c r="J269" s="9"/>
      <c r="K269" s="9"/>
      <c r="L269" s="9"/>
      <c r="M269" s="75"/>
    </row>
    <row r="270" spans="1:13" s="11" customFormat="1" ht="75">
      <c r="A270" s="9">
        <v>3266151</v>
      </c>
      <c r="B270" s="9">
        <v>8</v>
      </c>
      <c r="C270" s="8" t="s">
        <v>1872</v>
      </c>
      <c r="D270" s="9" t="s">
        <v>4045</v>
      </c>
      <c r="E270" s="10"/>
      <c r="F270" s="9"/>
      <c r="G270" s="10"/>
      <c r="H270" s="9"/>
      <c r="I270" s="48"/>
      <c r="J270" s="9"/>
      <c r="K270" s="9"/>
      <c r="L270" s="9"/>
      <c r="M270" s="75"/>
    </row>
    <row r="271" spans="1:13" s="11" customFormat="1" ht="45">
      <c r="A271" s="9">
        <v>3266151</v>
      </c>
      <c r="B271" s="9">
        <v>9</v>
      </c>
      <c r="C271" s="8" t="s">
        <v>1873</v>
      </c>
      <c r="D271" s="9" t="s">
        <v>4376</v>
      </c>
      <c r="E271" s="10"/>
      <c r="F271" s="9"/>
      <c r="G271" s="10"/>
      <c r="H271" s="9"/>
      <c r="I271" s="48"/>
      <c r="J271" s="9"/>
      <c r="K271" s="9"/>
      <c r="L271" s="9"/>
      <c r="M271" s="75"/>
    </row>
    <row r="272" spans="1:13" s="11" customFormat="1" ht="90">
      <c r="A272" s="9">
        <v>3266151</v>
      </c>
      <c r="B272" s="9">
        <v>10</v>
      </c>
      <c r="C272" s="8" t="s">
        <v>1874</v>
      </c>
      <c r="D272" s="9" t="s">
        <v>4197</v>
      </c>
      <c r="E272" s="10"/>
      <c r="F272" s="9"/>
      <c r="G272" s="10"/>
      <c r="H272" s="9"/>
      <c r="I272" s="48"/>
      <c r="J272" s="9"/>
      <c r="K272" s="9"/>
      <c r="L272" s="9"/>
      <c r="M272" s="75"/>
    </row>
    <row r="273" spans="1:13" s="11" customFormat="1" ht="30">
      <c r="A273" s="9">
        <v>3266151</v>
      </c>
      <c r="B273" s="9">
        <v>11</v>
      </c>
      <c r="C273" s="8" t="s">
        <v>1875</v>
      </c>
      <c r="D273" s="9" t="s">
        <v>4179</v>
      </c>
      <c r="E273" s="10"/>
      <c r="F273" s="9"/>
      <c r="G273" s="10"/>
      <c r="H273" s="9"/>
      <c r="I273" s="48"/>
      <c r="J273" s="9"/>
      <c r="K273" s="9"/>
      <c r="L273" s="9"/>
      <c r="M273" s="75"/>
    </row>
    <row r="274" spans="1:13" s="11" customFormat="1" ht="75">
      <c r="A274" s="9">
        <v>3266151</v>
      </c>
      <c r="B274" s="9">
        <v>12</v>
      </c>
      <c r="C274" s="8" t="s">
        <v>1876</v>
      </c>
      <c r="D274" s="9" t="s">
        <v>4263</v>
      </c>
      <c r="E274" s="10"/>
      <c r="F274" s="9"/>
      <c r="G274" s="10"/>
      <c r="H274" s="9"/>
      <c r="I274" s="48"/>
      <c r="J274" s="9"/>
      <c r="K274" s="9"/>
      <c r="L274" s="9"/>
      <c r="M274" s="75"/>
    </row>
    <row r="275" spans="1:13" s="11" customFormat="1" ht="30">
      <c r="A275" s="9">
        <v>3792427</v>
      </c>
      <c r="B275" s="9">
        <v>1</v>
      </c>
      <c r="C275" s="8" t="s">
        <v>1877</v>
      </c>
      <c r="D275" s="9" t="s">
        <v>4378</v>
      </c>
      <c r="E275" s="10"/>
      <c r="F275" s="9"/>
      <c r="G275" s="10"/>
      <c r="H275" s="9"/>
      <c r="I275" s="48"/>
      <c r="J275" s="9"/>
      <c r="K275" s="9"/>
      <c r="L275" s="9"/>
      <c r="M275" s="75"/>
    </row>
    <row r="276" spans="1:13" s="11" customFormat="1" ht="60">
      <c r="A276" s="9">
        <v>3792427</v>
      </c>
      <c r="B276" s="9">
        <v>2</v>
      </c>
      <c r="C276" s="8" t="s">
        <v>1878</v>
      </c>
      <c r="D276" s="9" t="s">
        <v>4332</v>
      </c>
      <c r="E276" s="10"/>
      <c r="F276" s="9"/>
      <c r="G276" s="10"/>
      <c r="H276" s="9"/>
      <c r="I276" s="48"/>
      <c r="J276" s="9"/>
      <c r="K276" s="9"/>
      <c r="L276" s="9"/>
      <c r="M276" s="75"/>
    </row>
    <row r="277" spans="1:13" s="11" customFormat="1" ht="75">
      <c r="A277" s="9">
        <v>3792427</v>
      </c>
      <c r="B277" s="9">
        <v>3</v>
      </c>
      <c r="C277" s="8" t="s">
        <v>1879</v>
      </c>
      <c r="D277" s="9" t="s">
        <v>4032</v>
      </c>
      <c r="E277" s="10"/>
      <c r="F277" s="9"/>
      <c r="G277" s="10"/>
      <c r="H277" s="9"/>
      <c r="I277" s="48"/>
      <c r="J277" s="9"/>
      <c r="K277" s="9"/>
      <c r="L277" s="9"/>
      <c r="M277" s="75"/>
    </row>
    <row r="278" spans="1:13" s="11" customFormat="1" ht="45">
      <c r="A278" s="9">
        <v>3792427</v>
      </c>
      <c r="B278" s="9">
        <v>4</v>
      </c>
      <c r="C278" s="8" t="s">
        <v>1880</v>
      </c>
      <c r="D278" s="9" t="s">
        <v>4357</v>
      </c>
      <c r="E278" s="10" t="s">
        <v>1881</v>
      </c>
      <c r="F278" s="9" t="s">
        <v>4669</v>
      </c>
      <c r="G278" s="10"/>
      <c r="H278" s="9"/>
      <c r="I278" s="48"/>
      <c r="J278" s="9"/>
      <c r="K278" s="9"/>
      <c r="L278" s="9"/>
      <c r="M278" s="75"/>
    </row>
    <row r="279" spans="1:13" s="11" customFormat="1" ht="30">
      <c r="A279" s="9">
        <v>3792427</v>
      </c>
      <c r="B279" s="9">
        <v>5</v>
      </c>
      <c r="C279" s="8" t="s">
        <v>1882</v>
      </c>
      <c r="D279" s="9" t="s">
        <v>4709</v>
      </c>
      <c r="E279" s="10" t="s">
        <v>1883</v>
      </c>
      <c r="F279" s="9" t="s">
        <v>4115</v>
      </c>
      <c r="G279" s="10"/>
      <c r="H279" s="9"/>
      <c r="I279" s="48"/>
      <c r="J279" s="9"/>
      <c r="K279" s="9"/>
      <c r="L279" s="9"/>
      <c r="M279" s="75"/>
    </row>
    <row r="280" spans="1:13" s="11" customFormat="1" ht="45">
      <c r="A280" s="9">
        <v>3792427</v>
      </c>
      <c r="B280" s="9">
        <v>6</v>
      </c>
      <c r="C280" s="8" t="s">
        <v>1884</v>
      </c>
      <c r="D280" s="9" t="s">
        <v>4638</v>
      </c>
      <c r="E280" s="10"/>
      <c r="F280" s="9"/>
      <c r="G280" s="10"/>
      <c r="H280" s="9"/>
      <c r="I280" s="48"/>
      <c r="J280" s="9"/>
      <c r="K280" s="9"/>
      <c r="L280" s="9"/>
      <c r="M280" s="75"/>
    </row>
    <row r="281" spans="1:13" s="11" customFormat="1" ht="45">
      <c r="A281" s="9">
        <v>3792427</v>
      </c>
      <c r="B281" s="9">
        <v>7</v>
      </c>
      <c r="C281" s="8" t="s">
        <v>1885</v>
      </c>
      <c r="D281" s="9" t="s">
        <v>4194</v>
      </c>
      <c r="E281" s="10"/>
      <c r="F281" s="9"/>
      <c r="G281" s="10"/>
      <c r="H281" s="9"/>
      <c r="I281" s="48"/>
      <c r="J281" s="9"/>
      <c r="K281" s="9"/>
      <c r="L281" s="9"/>
      <c r="M281" s="75"/>
    </row>
    <row r="282" spans="1:13" s="11" customFormat="1" ht="60">
      <c r="A282" s="9">
        <v>6152176</v>
      </c>
      <c r="B282" s="9">
        <v>1</v>
      </c>
      <c r="C282" s="8" t="s">
        <v>1886</v>
      </c>
      <c r="D282" s="9" t="s">
        <v>4097</v>
      </c>
      <c r="E282" s="10"/>
      <c r="F282" s="9"/>
      <c r="G282" s="10"/>
      <c r="H282" s="9"/>
      <c r="I282" s="48"/>
      <c r="J282" s="9"/>
      <c r="K282" s="9"/>
      <c r="L282" s="9"/>
      <c r="M282" s="75"/>
    </row>
    <row r="283" spans="1:13" s="11" customFormat="1" ht="135">
      <c r="A283" s="9">
        <v>6152176</v>
      </c>
      <c r="B283" s="9">
        <v>2</v>
      </c>
      <c r="C283" s="8" t="s">
        <v>1887</v>
      </c>
      <c r="D283" s="9" t="s">
        <v>4298</v>
      </c>
      <c r="E283" s="10"/>
      <c r="F283" s="9"/>
      <c r="G283" s="10"/>
      <c r="H283" s="9"/>
      <c r="I283" s="48"/>
      <c r="J283" s="9"/>
      <c r="K283" s="9"/>
      <c r="L283" s="9"/>
      <c r="M283" s="75"/>
    </row>
    <row r="284" spans="1:13" s="11" customFormat="1" ht="90">
      <c r="A284" s="9">
        <v>6152176</v>
      </c>
      <c r="B284" s="9">
        <v>3</v>
      </c>
      <c r="C284" s="8" t="s">
        <v>1888</v>
      </c>
      <c r="D284" s="9" t="s">
        <v>4452</v>
      </c>
      <c r="E284" s="10"/>
      <c r="F284" s="9"/>
      <c r="G284" s="10"/>
      <c r="H284" s="9"/>
      <c r="I284" s="48"/>
      <c r="J284" s="9"/>
      <c r="K284" s="9"/>
      <c r="L284" s="9"/>
      <c r="M284" s="75"/>
    </row>
    <row r="285" spans="1:13" s="11" customFormat="1" ht="75">
      <c r="A285" s="9">
        <v>6152176</v>
      </c>
      <c r="B285" s="9">
        <v>4</v>
      </c>
      <c r="C285" s="8" t="s">
        <v>1889</v>
      </c>
      <c r="D285" s="9" t="s">
        <v>4097</v>
      </c>
      <c r="E285" s="10"/>
      <c r="F285" s="9"/>
      <c r="G285" s="10"/>
      <c r="H285" s="9"/>
      <c r="I285" s="48"/>
      <c r="J285" s="9"/>
      <c r="K285" s="9"/>
      <c r="L285" s="9"/>
      <c r="M285" s="75"/>
    </row>
    <row r="286" spans="1:13" s="11" customFormat="1" ht="75">
      <c r="A286" s="9">
        <v>6152176</v>
      </c>
      <c r="B286" s="9">
        <v>5</v>
      </c>
      <c r="C286" s="8" t="s">
        <v>1890</v>
      </c>
      <c r="D286" s="9" t="s">
        <v>4097</v>
      </c>
      <c r="E286" s="10"/>
      <c r="F286" s="9"/>
      <c r="G286" s="10"/>
      <c r="H286" s="9"/>
      <c r="I286" s="48"/>
      <c r="J286" s="9"/>
      <c r="K286" s="9"/>
      <c r="L286" s="9"/>
      <c r="M286" s="75"/>
    </row>
    <row r="287" spans="1:13" s="11" customFormat="1" ht="45">
      <c r="A287" s="9">
        <v>6152176</v>
      </c>
      <c r="B287" s="9">
        <v>6</v>
      </c>
      <c r="C287" s="71" t="s">
        <v>1891</v>
      </c>
      <c r="D287" s="9" t="s">
        <v>4582</v>
      </c>
      <c r="E287" s="10"/>
      <c r="F287" s="9"/>
      <c r="G287" s="10"/>
      <c r="H287" s="9"/>
      <c r="I287" s="48"/>
      <c r="J287" s="9"/>
      <c r="K287" s="9"/>
      <c r="L287" s="9"/>
      <c r="M287" s="75"/>
    </row>
    <row r="288" spans="1:13" s="11" customFormat="1" ht="105">
      <c r="A288" s="9">
        <v>6152176</v>
      </c>
      <c r="B288" s="9">
        <v>7</v>
      </c>
      <c r="C288" s="8" t="s">
        <v>1892</v>
      </c>
      <c r="D288" s="9" t="s">
        <v>4437</v>
      </c>
      <c r="E288" s="10"/>
      <c r="F288" s="9"/>
      <c r="G288" s="10"/>
      <c r="H288" s="9"/>
      <c r="I288" s="48"/>
      <c r="J288" s="9"/>
      <c r="K288" s="9"/>
      <c r="L288" s="9"/>
      <c r="M288" s="75"/>
    </row>
    <row r="289" spans="1:13" s="11" customFormat="1" ht="45">
      <c r="A289" s="9">
        <v>7396472</v>
      </c>
      <c r="B289" s="9">
        <v>1</v>
      </c>
      <c r="C289" s="8" t="s">
        <v>1893</v>
      </c>
      <c r="D289" s="9" t="s">
        <v>4167</v>
      </c>
      <c r="E289" s="10"/>
      <c r="F289" s="9"/>
      <c r="G289" s="10"/>
      <c r="H289" s="9"/>
      <c r="I289" s="48"/>
      <c r="J289" s="9"/>
      <c r="K289" s="9"/>
      <c r="L289" s="9"/>
      <c r="M289" s="75"/>
    </row>
    <row r="290" spans="1:13" ht="60">
      <c r="A290" s="9">
        <v>7396472</v>
      </c>
      <c r="B290" s="9">
        <v>2</v>
      </c>
      <c r="C290" s="8" t="s">
        <v>1894</v>
      </c>
      <c r="D290" s="9" t="s">
        <v>4332</v>
      </c>
      <c r="E290" s="10" t="s">
        <v>1895</v>
      </c>
      <c r="F290" s="9" t="s">
        <v>4521</v>
      </c>
    </row>
    <row r="291" spans="1:13" ht="60">
      <c r="A291" s="9">
        <v>7396472</v>
      </c>
      <c r="B291" s="9">
        <v>3</v>
      </c>
      <c r="C291" s="8" t="s">
        <v>1896</v>
      </c>
      <c r="D291" s="9" t="s">
        <v>4032</v>
      </c>
      <c r="E291" s="10"/>
    </row>
    <row r="292" spans="1:13" ht="60">
      <c r="A292" s="9">
        <v>7396472</v>
      </c>
      <c r="B292" s="9">
        <v>4</v>
      </c>
      <c r="C292" s="8" t="s">
        <v>1897</v>
      </c>
      <c r="D292" s="9" t="s">
        <v>4263</v>
      </c>
      <c r="E292" s="10" t="s">
        <v>1898</v>
      </c>
      <c r="F292" s="9" t="s">
        <v>4459</v>
      </c>
      <c r="G292" s="10" t="s">
        <v>1899</v>
      </c>
      <c r="H292" s="9" t="s">
        <v>4867</v>
      </c>
      <c r="I292" s="48" t="s">
        <v>1900</v>
      </c>
      <c r="J292" s="9" t="s">
        <v>4868</v>
      </c>
      <c r="K292" s="9" t="s">
        <v>1901</v>
      </c>
      <c r="L292" s="9" t="s">
        <v>4869</v>
      </c>
    </row>
    <row r="293" spans="1:13" ht="45">
      <c r="A293" s="9">
        <v>7396472</v>
      </c>
      <c r="B293" s="9">
        <v>5</v>
      </c>
      <c r="C293" s="8" t="s">
        <v>1902</v>
      </c>
      <c r="D293" s="9" t="s">
        <v>4826</v>
      </c>
      <c r="E293" s="10" t="s">
        <v>1903</v>
      </c>
      <c r="F293" s="9" t="s">
        <v>4864</v>
      </c>
    </row>
    <row r="294" spans="1:13" ht="90">
      <c r="A294" s="9">
        <v>7396472</v>
      </c>
      <c r="B294" s="9">
        <v>6</v>
      </c>
      <c r="C294" s="8" t="s">
        <v>1904</v>
      </c>
      <c r="D294" s="9" t="s">
        <v>4826</v>
      </c>
      <c r="E294" s="10"/>
    </row>
    <row r="295" spans="1:13" ht="30">
      <c r="A295" s="9">
        <v>7396472</v>
      </c>
      <c r="B295" s="9">
        <v>7</v>
      </c>
      <c r="C295" s="8" t="s">
        <v>1905</v>
      </c>
      <c r="D295" s="9" t="s">
        <v>4190</v>
      </c>
      <c r="E295" s="10"/>
    </row>
    <row r="296" spans="1:13" ht="45">
      <c r="A296" s="9">
        <v>742871</v>
      </c>
      <c r="B296" s="9">
        <v>1</v>
      </c>
      <c r="C296" s="8" t="s">
        <v>1906</v>
      </c>
      <c r="D296" s="9" t="s">
        <v>4092</v>
      </c>
      <c r="E296" s="10"/>
    </row>
    <row r="297" spans="1:13" ht="45">
      <c r="A297" s="9">
        <v>742871</v>
      </c>
      <c r="B297" s="9">
        <v>2</v>
      </c>
      <c r="C297" s="8" t="s">
        <v>1907</v>
      </c>
      <c r="D297" s="9" t="s">
        <v>4092</v>
      </c>
      <c r="E297" s="10"/>
    </row>
    <row r="298" spans="1:13" ht="45">
      <c r="A298" s="9">
        <v>742871</v>
      </c>
      <c r="B298" s="9">
        <v>3</v>
      </c>
      <c r="C298" s="8" t="s">
        <v>1908</v>
      </c>
      <c r="D298" s="9" t="s">
        <v>4030</v>
      </c>
      <c r="E298" s="10"/>
    </row>
    <row r="299" spans="1:13" ht="90">
      <c r="A299" s="9">
        <v>742871</v>
      </c>
      <c r="B299" s="9">
        <v>4</v>
      </c>
      <c r="C299" s="8" t="s">
        <v>1909</v>
      </c>
      <c r="D299" s="9">
        <v>11</v>
      </c>
      <c r="E299" s="10"/>
    </row>
    <row r="300" spans="1:13" ht="90">
      <c r="A300" s="9">
        <v>742871</v>
      </c>
      <c r="B300" s="9">
        <v>5</v>
      </c>
      <c r="C300" s="8" t="s">
        <v>1910</v>
      </c>
      <c r="D300" s="9" t="s">
        <v>4875</v>
      </c>
      <c r="E300" s="10"/>
    </row>
    <row r="301" spans="1:13" ht="90">
      <c r="A301" s="9">
        <v>742871</v>
      </c>
      <c r="B301" s="9">
        <v>6</v>
      </c>
      <c r="C301" s="8" t="s">
        <v>1911</v>
      </c>
      <c r="D301" s="9" t="s">
        <v>4393</v>
      </c>
      <c r="E301" s="10"/>
    </row>
    <row r="302" spans="1:13" ht="60">
      <c r="A302" s="9">
        <v>742871</v>
      </c>
      <c r="B302" s="9">
        <v>7</v>
      </c>
      <c r="C302" s="8" t="s">
        <v>1912</v>
      </c>
      <c r="D302" s="9">
        <v>11</v>
      </c>
      <c r="E302" s="10"/>
    </row>
    <row r="303" spans="1:13" ht="45">
      <c r="A303" s="9">
        <v>742871</v>
      </c>
      <c r="B303" s="9">
        <v>8</v>
      </c>
      <c r="C303" s="8" t="s">
        <v>1913</v>
      </c>
      <c r="D303" s="9" t="s">
        <v>4036</v>
      </c>
      <c r="E303" s="10"/>
    </row>
    <row r="304" spans="1:13" ht="150">
      <c r="A304" s="9">
        <v>742871</v>
      </c>
      <c r="B304" s="9">
        <v>9</v>
      </c>
      <c r="C304" s="8" t="s">
        <v>1914</v>
      </c>
      <c r="D304" s="9" t="s">
        <v>4038</v>
      </c>
      <c r="E304" s="8" t="s">
        <v>1915</v>
      </c>
      <c r="F304" s="9" t="s">
        <v>4728</v>
      </c>
    </row>
    <row r="305" spans="1:13" ht="90">
      <c r="A305" s="9">
        <v>742871</v>
      </c>
      <c r="B305" s="9">
        <v>10</v>
      </c>
      <c r="C305" s="8" t="s">
        <v>1916</v>
      </c>
      <c r="D305" s="9" t="s">
        <v>4045</v>
      </c>
      <c r="E305" s="10" t="s">
        <v>1917</v>
      </c>
      <c r="F305" s="9" t="s">
        <v>4577</v>
      </c>
    </row>
    <row r="306" spans="1:13" s="11" customFormat="1" ht="45">
      <c r="A306" s="9">
        <v>742871</v>
      </c>
      <c r="B306" s="9">
        <v>11</v>
      </c>
      <c r="C306" s="8" t="s">
        <v>1918</v>
      </c>
      <c r="D306" s="9" t="s">
        <v>4348</v>
      </c>
      <c r="E306" s="10"/>
      <c r="F306" s="9"/>
      <c r="G306" s="10"/>
      <c r="H306" s="9"/>
      <c r="I306" s="48"/>
      <c r="J306" s="9"/>
      <c r="K306" s="9"/>
      <c r="L306" s="9"/>
      <c r="M306" s="75"/>
    </row>
    <row r="307" spans="1:13" s="11" customFormat="1" ht="45">
      <c r="A307" s="9">
        <v>8451780</v>
      </c>
      <c r="B307" s="9">
        <v>1</v>
      </c>
      <c r="C307" s="8" t="s">
        <v>1919</v>
      </c>
      <c r="D307" s="9" t="s">
        <v>4357</v>
      </c>
      <c r="E307" s="10"/>
      <c r="F307" s="9"/>
      <c r="G307" s="10"/>
      <c r="H307" s="9"/>
      <c r="I307" s="48"/>
      <c r="J307" s="9"/>
      <c r="K307" s="9"/>
      <c r="L307" s="9"/>
      <c r="M307" s="75"/>
    </row>
    <row r="308" spans="1:13" s="11" customFormat="1" ht="105">
      <c r="A308" s="9">
        <v>8451780</v>
      </c>
      <c r="B308" s="9">
        <v>2</v>
      </c>
      <c r="C308" s="8" t="s">
        <v>1920</v>
      </c>
      <c r="D308" s="9" t="s">
        <v>4101</v>
      </c>
      <c r="E308" s="8"/>
      <c r="F308" s="9"/>
      <c r="G308" s="10"/>
      <c r="H308" s="9"/>
      <c r="I308" s="48"/>
      <c r="J308" s="9"/>
      <c r="K308" s="9"/>
      <c r="L308" s="9"/>
      <c r="M308" s="75"/>
    </row>
    <row r="309" spans="1:13" s="11" customFormat="1" ht="90">
      <c r="A309" s="9">
        <v>8451780</v>
      </c>
      <c r="B309" s="9">
        <v>3</v>
      </c>
      <c r="C309" s="8" t="s">
        <v>1921</v>
      </c>
      <c r="D309" s="9" t="s">
        <v>4335</v>
      </c>
      <c r="E309" s="10"/>
      <c r="F309" s="9"/>
      <c r="G309" s="10"/>
      <c r="H309" s="9"/>
      <c r="I309" s="48"/>
      <c r="J309" s="9"/>
      <c r="K309" s="9"/>
      <c r="L309" s="9"/>
      <c r="M309" s="75"/>
    </row>
    <row r="310" spans="1:13" s="11" customFormat="1" ht="90">
      <c r="A310" s="9">
        <v>8451780</v>
      </c>
      <c r="B310" s="9">
        <v>4</v>
      </c>
      <c r="C310" s="8" t="s">
        <v>1922</v>
      </c>
      <c r="D310" s="9" t="s">
        <v>4097</v>
      </c>
      <c r="E310" s="10"/>
      <c r="F310" s="9"/>
      <c r="G310" s="10"/>
      <c r="H310" s="9"/>
      <c r="I310" s="48"/>
      <c r="J310" s="9"/>
      <c r="K310" s="9"/>
      <c r="L310" s="9"/>
      <c r="M310" s="75"/>
    </row>
    <row r="311" spans="1:13" s="11" customFormat="1" ht="75">
      <c r="A311" s="9">
        <v>8451780</v>
      </c>
      <c r="B311" s="9">
        <v>5</v>
      </c>
      <c r="C311" s="8" t="s">
        <v>1923</v>
      </c>
      <c r="D311" s="9" t="s">
        <v>4097</v>
      </c>
      <c r="E311" s="10"/>
      <c r="F311" s="9"/>
      <c r="G311" s="10"/>
      <c r="H311" s="9"/>
      <c r="I311" s="48"/>
      <c r="J311" s="9"/>
      <c r="K311" s="9"/>
      <c r="L311" s="9"/>
      <c r="M311" s="75"/>
    </row>
    <row r="312" spans="1:13" s="11" customFormat="1" ht="60">
      <c r="A312" s="9">
        <v>8451780</v>
      </c>
      <c r="B312" s="9">
        <v>6</v>
      </c>
      <c r="C312" s="8" t="s">
        <v>1924</v>
      </c>
      <c r="D312" s="9" t="s">
        <v>4039</v>
      </c>
      <c r="E312" s="10"/>
      <c r="F312" s="9"/>
      <c r="G312" s="10"/>
      <c r="H312" s="9"/>
      <c r="I312" s="48"/>
      <c r="J312" s="9"/>
      <c r="K312" s="9"/>
      <c r="L312" s="9"/>
      <c r="M312" s="75"/>
    </row>
    <row r="313" spans="1:13" s="11" customFormat="1" ht="60">
      <c r="A313" s="9">
        <v>8748429</v>
      </c>
      <c r="B313" s="9">
        <v>1</v>
      </c>
      <c r="C313" s="8" t="s">
        <v>1925</v>
      </c>
      <c r="D313" s="9" t="s">
        <v>4378</v>
      </c>
      <c r="E313" s="10"/>
      <c r="F313" s="9"/>
      <c r="G313" s="10"/>
      <c r="H313" s="9"/>
      <c r="I313" s="48"/>
      <c r="J313" s="9"/>
      <c r="K313" s="9"/>
      <c r="L313" s="9"/>
      <c r="M313" s="75"/>
    </row>
    <row r="314" spans="1:13" s="11" customFormat="1" ht="135">
      <c r="A314" s="9">
        <v>8748429</v>
      </c>
      <c r="B314" s="9">
        <v>2</v>
      </c>
      <c r="C314" s="8" t="s">
        <v>1926</v>
      </c>
      <c r="D314" s="9" t="s">
        <v>4752</v>
      </c>
      <c r="E314" s="10"/>
      <c r="F314" s="9"/>
      <c r="G314" s="10"/>
      <c r="H314" s="9"/>
      <c r="I314" s="48"/>
      <c r="J314" s="9"/>
      <c r="K314" s="9"/>
      <c r="L314" s="9"/>
      <c r="M314" s="75"/>
    </row>
    <row r="315" spans="1:13" s="11" customFormat="1" ht="90">
      <c r="A315" s="9">
        <v>8748429</v>
      </c>
      <c r="B315" s="9">
        <v>3</v>
      </c>
      <c r="C315" s="8" t="s">
        <v>1927</v>
      </c>
      <c r="D315" s="9" t="s">
        <v>4032</v>
      </c>
      <c r="E315" s="10"/>
      <c r="F315" s="9"/>
      <c r="G315" s="10"/>
      <c r="H315" s="9"/>
      <c r="I315" s="48"/>
      <c r="J315" s="9"/>
      <c r="K315" s="9"/>
      <c r="L315" s="9"/>
      <c r="M315" s="75"/>
    </row>
    <row r="316" spans="1:13" s="11" customFormat="1" ht="135">
      <c r="A316" s="9">
        <v>8748429</v>
      </c>
      <c r="B316" s="9">
        <v>4</v>
      </c>
      <c r="C316" s="8" t="s">
        <v>1928</v>
      </c>
      <c r="D316" s="9" t="s">
        <v>4598</v>
      </c>
      <c r="E316" s="10"/>
      <c r="F316" s="9"/>
      <c r="G316" s="10"/>
      <c r="H316" s="9"/>
      <c r="I316" s="48"/>
      <c r="J316" s="9"/>
      <c r="K316" s="9"/>
      <c r="L316" s="9"/>
      <c r="M316" s="75"/>
    </row>
    <row r="317" spans="1:13" s="11" customFormat="1" ht="45">
      <c r="A317" s="9">
        <v>8748429</v>
      </c>
      <c r="B317" s="9">
        <v>5</v>
      </c>
      <c r="C317" s="8" t="s">
        <v>1929</v>
      </c>
      <c r="D317" s="9" t="s">
        <v>4092</v>
      </c>
      <c r="E317" s="10"/>
      <c r="F317" s="9"/>
      <c r="G317" s="10"/>
      <c r="H317" s="9"/>
      <c r="I317" s="48"/>
      <c r="J317" s="9"/>
      <c r="K317" s="9"/>
      <c r="L317" s="9"/>
      <c r="M317" s="75"/>
    </row>
    <row r="318" spans="1:13" s="11" customFormat="1" ht="90">
      <c r="A318" s="9">
        <v>8748429</v>
      </c>
      <c r="B318" s="9">
        <v>6</v>
      </c>
      <c r="C318" s="8" t="s">
        <v>1930</v>
      </c>
      <c r="D318" s="9" t="s">
        <v>4097</v>
      </c>
      <c r="E318" s="10"/>
      <c r="F318" s="9"/>
      <c r="G318" s="10"/>
      <c r="H318" s="9"/>
      <c r="I318" s="48"/>
      <c r="J318" s="9"/>
      <c r="K318" s="9"/>
      <c r="L318" s="9"/>
      <c r="M318" s="75"/>
    </row>
    <row r="319" spans="1:13" s="11" customFormat="1" ht="60">
      <c r="A319" s="9">
        <v>8748429</v>
      </c>
      <c r="B319" s="9">
        <v>7</v>
      </c>
      <c r="C319" s="8" t="s">
        <v>1931</v>
      </c>
      <c r="D319" s="9" t="s">
        <v>4056</v>
      </c>
      <c r="E319" s="10"/>
      <c r="F319" s="9"/>
      <c r="G319" s="10"/>
      <c r="H319" s="9"/>
      <c r="I319" s="48"/>
      <c r="J319" s="9"/>
      <c r="K319" s="9"/>
      <c r="L319" s="9"/>
      <c r="M319" s="75"/>
    </row>
    <row r="320" spans="1:13" s="11" customFormat="1" ht="45">
      <c r="A320" s="9">
        <v>8748429</v>
      </c>
      <c r="B320" s="9">
        <v>8</v>
      </c>
      <c r="C320" s="8" t="s">
        <v>1932</v>
      </c>
      <c r="D320" s="9" t="s">
        <v>4357</v>
      </c>
      <c r="E320" s="10"/>
      <c r="F320" s="9"/>
      <c r="G320" s="10"/>
      <c r="H320" s="9"/>
      <c r="I320" s="48"/>
      <c r="J320" s="9"/>
      <c r="K320" s="9"/>
      <c r="L320" s="9"/>
      <c r="M320" s="75"/>
    </row>
    <row r="321" spans="1:13" s="11" customFormat="1" ht="75">
      <c r="A321" s="9">
        <v>8748429</v>
      </c>
      <c r="B321" s="9">
        <v>9</v>
      </c>
      <c r="C321" s="8" t="s">
        <v>1933</v>
      </c>
      <c r="D321" s="9" t="s">
        <v>4553</v>
      </c>
      <c r="E321" s="10"/>
      <c r="F321" s="9"/>
      <c r="G321" s="10"/>
      <c r="H321" s="9"/>
      <c r="I321" s="48"/>
      <c r="J321" s="9"/>
      <c r="K321" s="9"/>
      <c r="L321" s="9"/>
      <c r="M321" s="75"/>
    </row>
    <row r="322" spans="1:13" s="11" customFormat="1" ht="45">
      <c r="A322" s="9">
        <v>8748429</v>
      </c>
      <c r="B322" s="9">
        <v>10</v>
      </c>
      <c r="C322" s="8" t="s">
        <v>1934</v>
      </c>
      <c r="D322" s="9" t="s">
        <v>4554</v>
      </c>
      <c r="E322" s="10"/>
      <c r="F322" s="9"/>
      <c r="G322" s="10"/>
      <c r="H322" s="9"/>
      <c r="I322" s="48"/>
      <c r="J322" s="9"/>
      <c r="K322" s="9"/>
      <c r="L322" s="9"/>
      <c r="M322" s="75"/>
    </row>
    <row r="323" spans="1:13" s="11" customFormat="1" ht="45">
      <c r="A323" s="9">
        <v>8835044</v>
      </c>
      <c r="B323" s="9">
        <v>1</v>
      </c>
      <c r="C323" s="8" t="s">
        <v>1935</v>
      </c>
      <c r="D323" s="9" t="s">
        <v>4707</v>
      </c>
      <c r="E323" s="10"/>
      <c r="F323" s="9"/>
      <c r="G323" s="10"/>
      <c r="H323" s="9"/>
      <c r="I323" s="48"/>
      <c r="J323" s="9"/>
      <c r="K323" s="9"/>
      <c r="L323" s="9"/>
      <c r="M323" s="75"/>
    </row>
    <row r="324" spans="1:13" s="11" customFormat="1" ht="60">
      <c r="A324" s="9">
        <v>8835044</v>
      </c>
      <c r="B324" s="9">
        <v>2</v>
      </c>
      <c r="C324" s="8" t="s">
        <v>1936</v>
      </c>
      <c r="D324" s="9" t="s">
        <v>4627</v>
      </c>
      <c r="E324" s="10"/>
      <c r="F324" s="9"/>
      <c r="G324" s="10"/>
      <c r="H324" s="9"/>
      <c r="I324" s="48"/>
      <c r="J324" s="9"/>
      <c r="K324" s="9"/>
      <c r="L324" s="9"/>
      <c r="M324" s="75"/>
    </row>
    <row r="325" spans="1:13" s="11" customFormat="1" ht="30">
      <c r="A325" s="9">
        <v>8835044</v>
      </c>
      <c r="B325" s="9">
        <v>3</v>
      </c>
      <c r="C325" s="8" t="s">
        <v>1937</v>
      </c>
      <c r="D325" s="9" t="s">
        <v>4335</v>
      </c>
      <c r="E325" s="10"/>
      <c r="F325" s="9"/>
      <c r="G325" s="10"/>
      <c r="H325" s="9"/>
      <c r="I325" s="48"/>
      <c r="J325" s="9"/>
      <c r="K325" s="9"/>
      <c r="L325" s="9"/>
      <c r="M325" s="75"/>
    </row>
    <row r="326" spans="1:13" s="11" customFormat="1" ht="60">
      <c r="A326" s="9">
        <v>8835044</v>
      </c>
      <c r="B326" s="9">
        <v>4</v>
      </c>
      <c r="C326" s="8" t="s">
        <v>1938</v>
      </c>
      <c r="D326" s="9" t="s">
        <v>4168</v>
      </c>
      <c r="E326" s="10"/>
      <c r="F326" s="9"/>
      <c r="G326" s="10"/>
      <c r="H326" s="9"/>
      <c r="I326" s="48"/>
      <c r="J326" s="9"/>
      <c r="K326" s="9"/>
      <c r="L326" s="9"/>
      <c r="M326" s="75"/>
    </row>
    <row r="327" spans="1:13" s="11" customFormat="1" ht="30">
      <c r="A327" s="9">
        <v>8835044</v>
      </c>
      <c r="B327" s="9">
        <v>5</v>
      </c>
      <c r="C327" s="8" t="s">
        <v>1939</v>
      </c>
      <c r="D327" s="9" t="s">
        <v>4030</v>
      </c>
      <c r="E327" s="10" t="s">
        <v>1940</v>
      </c>
      <c r="F327" s="9" t="s">
        <v>4865</v>
      </c>
      <c r="G327" s="10"/>
      <c r="H327" s="9"/>
      <c r="I327" s="48"/>
      <c r="J327" s="9"/>
      <c r="K327" s="9"/>
      <c r="L327" s="9"/>
      <c r="M327" s="75"/>
    </row>
    <row r="328" spans="1:13" s="11" customFormat="1" ht="75">
      <c r="A328" s="9">
        <v>8835044</v>
      </c>
      <c r="B328" s="9">
        <v>6</v>
      </c>
      <c r="C328" s="8" t="s">
        <v>1941</v>
      </c>
      <c r="D328" s="9" t="s">
        <v>4034</v>
      </c>
      <c r="E328" s="10"/>
      <c r="F328" s="9"/>
      <c r="G328" s="10"/>
      <c r="H328" s="9"/>
      <c r="I328" s="48"/>
      <c r="J328" s="9"/>
      <c r="K328" s="9"/>
      <c r="L328" s="9"/>
      <c r="M328" s="75"/>
    </row>
    <row r="329" spans="1:13" s="11" customFormat="1" ht="30">
      <c r="A329" s="9">
        <v>8835044</v>
      </c>
      <c r="B329" s="9">
        <v>7</v>
      </c>
      <c r="C329" s="8" t="s">
        <v>1942</v>
      </c>
      <c r="D329" s="9" t="s">
        <v>4335</v>
      </c>
      <c r="E329" s="10"/>
      <c r="F329" s="9"/>
      <c r="G329" s="10"/>
      <c r="H329" s="9"/>
      <c r="I329" s="48"/>
      <c r="J329" s="9"/>
      <c r="K329" s="9"/>
      <c r="L329" s="9"/>
      <c r="M329" s="75"/>
    </row>
    <row r="330" spans="1:13" s="11" customFormat="1" ht="45">
      <c r="A330" s="9">
        <v>8835044</v>
      </c>
      <c r="B330" s="9">
        <v>8</v>
      </c>
      <c r="C330" s="8" t="s">
        <v>1943</v>
      </c>
      <c r="D330" s="9" t="s">
        <v>4598</v>
      </c>
      <c r="E330" s="10"/>
      <c r="F330" s="9"/>
      <c r="G330" s="10"/>
      <c r="H330" s="9"/>
      <c r="I330" s="48"/>
      <c r="J330" s="9"/>
      <c r="K330" s="9"/>
      <c r="L330" s="9"/>
      <c r="M330" s="75"/>
    </row>
    <row r="331" spans="1:13" s="11" customFormat="1" ht="60">
      <c r="A331" s="9">
        <v>8835044</v>
      </c>
      <c r="B331" s="9">
        <v>9</v>
      </c>
      <c r="C331" s="8" t="s">
        <v>1944</v>
      </c>
      <c r="D331" s="9" t="s">
        <v>4598</v>
      </c>
      <c r="E331" s="8"/>
      <c r="F331" s="9"/>
      <c r="G331" s="10"/>
      <c r="H331" s="9"/>
      <c r="I331" s="48"/>
      <c r="J331" s="9"/>
      <c r="K331" s="9"/>
      <c r="L331" s="9"/>
      <c r="M331" s="75"/>
    </row>
    <row r="332" spans="1:13" s="11" customFormat="1" ht="45">
      <c r="A332" s="9">
        <v>8835044</v>
      </c>
      <c r="B332" s="9">
        <v>10</v>
      </c>
      <c r="C332" s="8" t="s">
        <v>1945</v>
      </c>
      <c r="D332" s="9" t="s">
        <v>4443</v>
      </c>
      <c r="E332" s="10"/>
      <c r="F332" s="9"/>
      <c r="G332" s="10"/>
      <c r="H332" s="9"/>
      <c r="I332" s="48"/>
      <c r="J332" s="9"/>
      <c r="K332" s="9"/>
      <c r="L332" s="9"/>
      <c r="M332" s="75"/>
    </row>
    <row r="333" spans="1:13" s="11" customFormat="1" ht="75">
      <c r="A333" s="9">
        <v>8835044</v>
      </c>
      <c r="B333" s="9">
        <v>11</v>
      </c>
      <c r="C333" s="8" t="s">
        <v>1946</v>
      </c>
      <c r="D333" s="9" t="s">
        <v>4582</v>
      </c>
      <c r="E333" s="10"/>
      <c r="F333" s="9"/>
      <c r="G333" s="10"/>
      <c r="H333" s="9"/>
      <c r="I333" s="48"/>
      <c r="J333" s="9"/>
      <c r="K333" s="9"/>
      <c r="L333" s="9"/>
      <c r="M333" s="75"/>
    </row>
    <row r="334" spans="1:13" s="11" customFormat="1" ht="45">
      <c r="A334" s="9">
        <v>8835044</v>
      </c>
      <c r="B334" s="9">
        <v>12</v>
      </c>
      <c r="C334" s="8" t="s">
        <v>1947</v>
      </c>
      <c r="D334" s="9" t="s">
        <v>4443</v>
      </c>
      <c r="E334" s="10"/>
      <c r="F334" s="9"/>
      <c r="G334" s="10"/>
      <c r="H334" s="9"/>
      <c r="I334" s="48"/>
      <c r="J334" s="9"/>
      <c r="K334" s="9"/>
      <c r="L334" s="9"/>
      <c r="M334" s="75"/>
    </row>
    <row r="335" spans="1:13" s="11" customFormat="1" ht="60">
      <c r="A335" s="9">
        <v>8835044</v>
      </c>
      <c r="B335" s="9">
        <v>13</v>
      </c>
      <c r="C335" s="8" t="s">
        <v>1948</v>
      </c>
      <c r="D335" s="9" t="s">
        <v>4097</v>
      </c>
      <c r="E335" s="10"/>
      <c r="F335" s="9"/>
      <c r="G335" s="10"/>
      <c r="H335" s="9"/>
      <c r="I335" s="48"/>
      <c r="J335" s="9"/>
      <c r="K335" s="9"/>
      <c r="L335" s="9"/>
      <c r="M335" s="75"/>
    </row>
    <row r="336" spans="1:13" s="11" customFormat="1" ht="45">
      <c r="A336" s="9">
        <v>8835044</v>
      </c>
      <c r="B336" s="9">
        <v>14</v>
      </c>
      <c r="C336" s="8" t="s">
        <v>1949</v>
      </c>
      <c r="D336" s="9" t="s">
        <v>4179</v>
      </c>
      <c r="E336" s="10"/>
      <c r="F336" s="9"/>
      <c r="G336" s="10"/>
      <c r="H336" s="9"/>
      <c r="I336" s="48"/>
      <c r="J336" s="9"/>
      <c r="K336" s="9"/>
      <c r="L336" s="9"/>
      <c r="M336" s="75"/>
    </row>
    <row r="337" spans="1:13" s="11" customFormat="1" ht="45">
      <c r="A337" s="9">
        <v>8835044</v>
      </c>
      <c r="B337" s="9">
        <v>15</v>
      </c>
      <c r="C337" s="8" t="s">
        <v>1950</v>
      </c>
      <c r="D337" s="9" t="s">
        <v>4802</v>
      </c>
      <c r="E337" s="10"/>
      <c r="F337" s="9"/>
      <c r="G337" s="10"/>
      <c r="H337" s="9"/>
      <c r="I337" s="48"/>
      <c r="J337" s="9"/>
      <c r="K337" s="9"/>
      <c r="L337" s="9"/>
      <c r="M337" s="75"/>
    </row>
    <row r="338" spans="1:13" s="11" customFormat="1" ht="45">
      <c r="A338" s="9">
        <v>8904618</v>
      </c>
      <c r="B338" s="9">
        <v>1</v>
      </c>
      <c r="C338" s="8" t="s">
        <v>1951</v>
      </c>
      <c r="D338" s="9" t="s">
        <v>4378</v>
      </c>
      <c r="E338" s="10"/>
      <c r="F338" s="9"/>
      <c r="G338" s="10"/>
      <c r="H338" s="9"/>
      <c r="I338" s="48"/>
      <c r="J338" s="9"/>
      <c r="K338" s="9"/>
      <c r="L338" s="9"/>
      <c r="M338" s="75"/>
    </row>
    <row r="339" spans="1:13" s="11" customFormat="1" ht="45">
      <c r="A339" s="72">
        <v>8904618</v>
      </c>
      <c r="B339" s="72">
        <v>2</v>
      </c>
      <c r="C339" s="73" t="s">
        <v>1952</v>
      </c>
      <c r="D339" s="72" t="s">
        <v>4064</v>
      </c>
      <c r="E339" s="10"/>
      <c r="F339" s="9"/>
      <c r="G339" s="10"/>
      <c r="H339" s="9"/>
      <c r="I339" s="48"/>
      <c r="J339" s="9"/>
      <c r="K339" s="9"/>
      <c r="L339" s="9"/>
      <c r="M339" s="75"/>
    </row>
    <row r="340" spans="1:13" s="11" customFormat="1" ht="75">
      <c r="A340" s="72">
        <v>8904618</v>
      </c>
      <c r="B340" s="72">
        <v>3</v>
      </c>
      <c r="C340" s="73" t="s">
        <v>1953</v>
      </c>
      <c r="D340" s="72" t="s">
        <v>4752</v>
      </c>
      <c r="E340" s="10"/>
      <c r="F340" s="9"/>
      <c r="G340" s="10"/>
      <c r="H340" s="9"/>
      <c r="I340" s="48"/>
      <c r="J340" s="9"/>
      <c r="K340" s="9"/>
      <c r="L340" s="9"/>
      <c r="M340" s="75"/>
    </row>
    <row r="341" spans="1:13" s="11" customFormat="1" ht="60">
      <c r="A341" s="72">
        <v>8904618</v>
      </c>
      <c r="B341" s="72">
        <v>4</v>
      </c>
      <c r="C341" s="73" t="s">
        <v>1954</v>
      </c>
      <c r="D341" s="72" t="s">
        <v>4031</v>
      </c>
      <c r="E341" s="10"/>
      <c r="F341" s="9"/>
      <c r="G341" s="10"/>
      <c r="H341" s="9"/>
      <c r="I341" s="48"/>
      <c r="J341" s="9"/>
      <c r="K341" s="9"/>
      <c r="L341" s="9"/>
      <c r="M341" s="75"/>
    </row>
    <row r="342" spans="1:13" s="11" customFormat="1" ht="75">
      <c r="A342" s="72">
        <v>8904618</v>
      </c>
      <c r="B342" s="72">
        <v>5</v>
      </c>
      <c r="C342" s="73" t="s">
        <v>1955</v>
      </c>
      <c r="D342" s="72" t="s">
        <v>4034</v>
      </c>
      <c r="E342" s="10"/>
      <c r="F342" s="9"/>
      <c r="G342" s="10"/>
      <c r="H342" s="9"/>
      <c r="I342" s="48"/>
      <c r="J342" s="9"/>
      <c r="K342" s="9"/>
      <c r="L342" s="9"/>
      <c r="M342" s="75"/>
    </row>
    <row r="343" spans="1:13" s="11" customFormat="1" ht="75">
      <c r="A343" s="72">
        <v>8904618</v>
      </c>
      <c r="B343" s="72">
        <v>6</v>
      </c>
      <c r="C343" s="73" t="s">
        <v>1956</v>
      </c>
      <c r="D343" s="72">
        <v>11</v>
      </c>
      <c r="E343" s="10"/>
      <c r="F343" s="9"/>
      <c r="G343" s="10"/>
      <c r="H343" s="9"/>
      <c r="I343" s="48"/>
      <c r="J343" s="9"/>
      <c r="K343" s="9"/>
      <c r="L343" s="9"/>
      <c r="M343" s="75"/>
    </row>
    <row r="344" spans="1:13" s="11" customFormat="1" ht="75">
      <c r="A344" s="72">
        <v>8904618</v>
      </c>
      <c r="B344" s="72">
        <v>7</v>
      </c>
      <c r="C344" s="73" t="s">
        <v>1957</v>
      </c>
      <c r="D344" s="72">
        <v>11</v>
      </c>
      <c r="E344" s="10"/>
      <c r="F344" s="9"/>
      <c r="G344" s="10"/>
      <c r="H344" s="9"/>
      <c r="I344" s="48"/>
      <c r="J344" s="9"/>
      <c r="K344" s="9"/>
      <c r="L344" s="9"/>
      <c r="M344" s="75"/>
    </row>
    <row r="345" spans="1:13" s="11" customFormat="1" ht="75">
      <c r="A345" s="72">
        <v>8904618</v>
      </c>
      <c r="B345" s="72">
        <v>8</v>
      </c>
      <c r="C345" s="73" t="s">
        <v>1958</v>
      </c>
      <c r="D345" s="72">
        <v>11</v>
      </c>
      <c r="E345" s="10"/>
      <c r="F345" s="9"/>
      <c r="G345" s="10"/>
      <c r="H345" s="9"/>
      <c r="I345" s="48"/>
      <c r="J345" s="9"/>
      <c r="K345" s="9"/>
      <c r="L345" s="9"/>
      <c r="M345" s="75"/>
    </row>
    <row r="346" spans="1:13" s="11" customFormat="1" ht="60">
      <c r="A346" s="72">
        <v>8904618</v>
      </c>
      <c r="B346" s="72">
        <v>9</v>
      </c>
      <c r="C346" s="73" t="s">
        <v>1959</v>
      </c>
      <c r="D346" s="72" t="s">
        <v>4052</v>
      </c>
      <c r="E346" s="10"/>
      <c r="F346" s="9"/>
      <c r="G346" s="10"/>
      <c r="H346" s="9"/>
      <c r="I346" s="48"/>
      <c r="J346" s="9"/>
      <c r="K346" s="9"/>
      <c r="L346" s="9"/>
      <c r="M346" s="75"/>
    </row>
    <row r="347" spans="1:13" s="11" customFormat="1" ht="45">
      <c r="A347" s="72">
        <v>8904618</v>
      </c>
      <c r="B347" s="72">
        <v>10</v>
      </c>
      <c r="C347" s="73" t="s">
        <v>1960</v>
      </c>
      <c r="D347" s="72" t="s">
        <v>4073</v>
      </c>
      <c r="E347" s="10" t="s">
        <v>1961</v>
      </c>
      <c r="F347" s="72" t="s">
        <v>4116</v>
      </c>
      <c r="G347" s="10"/>
      <c r="H347" s="9"/>
      <c r="I347" s="48"/>
      <c r="J347" s="9"/>
      <c r="K347" s="9"/>
      <c r="L347" s="9"/>
      <c r="M347" s="75"/>
    </row>
    <row r="348" spans="1:13" s="11" customFormat="1" ht="30">
      <c r="A348" s="9">
        <v>8904618</v>
      </c>
      <c r="B348" s="9">
        <v>11</v>
      </c>
      <c r="C348" s="8" t="s">
        <v>1962</v>
      </c>
      <c r="D348" s="9" t="s">
        <v>4068</v>
      </c>
      <c r="E348" s="10" t="s">
        <v>1963</v>
      </c>
      <c r="F348" s="9" t="s">
        <v>4570</v>
      </c>
      <c r="G348" s="10"/>
      <c r="H348" s="9"/>
      <c r="I348" s="48"/>
      <c r="J348" s="9"/>
      <c r="K348" s="9"/>
      <c r="L348" s="9"/>
      <c r="M348" s="75"/>
    </row>
    <row r="349" spans="1:13" s="11" customFormat="1" ht="45">
      <c r="A349" s="9">
        <v>8904618</v>
      </c>
      <c r="B349" s="9">
        <v>12</v>
      </c>
      <c r="C349" s="8" t="s">
        <v>1964</v>
      </c>
      <c r="D349" s="9" t="s">
        <v>4073</v>
      </c>
      <c r="E349" s="10"/>
      <c r="F349" s="9"/>
      <c r="G349" s="10"/>
      <c r="H349" s="9"/>
      <c r="I349" s="48"/>
      <c r="J349" s="9"/>
      <c r="K349" s="9"/>
      <c r="L349" s="9"/>
      <c r="M349" s="75"/>
    </row>
    <row r="350" spans="1:13" s="11" customFormat="1" ht="75">
      <c r="A350" s="9">
        <v>9250555</v>
      </c>
      <c r="B350" s="9">
        <v>1</v>
      </c>
      <c r="C350" s="8" t="s">
        <v>1965</v>
      </c>
      <c r="D350" s="9" t="s">
        <v>4641</v>
      </c>
      <c r="E350" s="10"/>
      <c r="F350" s="9"/>
      <c r="G350" s="10"/>
      <c r="H350" s="9"/>
      <c r="I350" s="48"/>
      <c r="J350" s="9"/>
      <c r="K350" s="9"/>
      <c r="L350" s="9"/>
      <c r="M350" s="75"/>
    </row>
    <row r="351" spans="1:13" s="11" customFormat="1" ht="105">
      <c r="A351" s="9">
        <v>9250555</v>
      </c>
      <c r="B351" s="9">
        <v>2</v>
      </c>
      <c r="C351" s="8" t="s">
        <v>1966</v>
      </c>
      <c r="D351" s="9" t="s">
        <v>4394</v>
      </c>
      <c r="E351" s="10"/>
      <c r="F351" s="9"/>
      <c r="G351" s="10"/>
      <c r="H351" s="9"/>
      <c r="I351" s="48"/>
      <c r="J351" s="9"/>
      <c r="K351" s="9"/>
      <c r="L351" s="9"/>
      <c r="M351" s="75"/>
    </row>
    <row r="352" spans="1:13" s="11" customFormat="1" ht="30">
      <c r="A352" s="9">
        <v>9250555</v>
      </c>
      <c r="B352" s="9">
        <v>3</v>
      </c>
      <c r="C352" s="8" t="s">
        <v>1967</v>
      </c>
      <c r="D352" s="9" t="s">
        <v>4335</v>
      </c>
      <c r="E352" s="10"/>
      <c r="F352" s="9"/>
      <c r="G352" s="10"/>
      <c r="H352" s="9"/>
      <c r="I352" s="48"/>
      <c r="J352" s="9"/>
      <c r="K352" s="9"/>
      <c r="L352" s="9"/>
      <c r="M352" s="75"/>
    </row>
    <row r="353" spans="1:13" s="11" customFormat="1">
      <c r="A353" s="9">
        <v>9250555</v>
      </c>
      <c r="B353" s="9">
        <v>4</v>
      </c>
      <c r="C353" s="8" t="s">
        <v>1968</v>
      </c>
      <c r="D353" s="9" t="s">
        <v>4030</v>
      </c>
      <c r="E353" s="10"/>
      <c r="F353" s="9"/>
      <c r="G353" s="10"/>
      <c r="H353" s="9"/>
      <c r="I353" s="48"/>
      <c r="J353" s="9"/>
      <c r="K353" s="9"/>
      <c r="L353" s="9"/>
      <c r="M353" s="75"/>
    </row>
    <row r="354" spans="1:13" s="11" customFormat="1" ht="75">
      <c r="A354" s="9">
        <v>9250555</v>
      </c>
      <c r="B354" s="9">
        <v>5</v>
      </c>
      <c r="C354" s="8" t="s">
        <v>1969</v>
      </c>
      <c r="D354" s="9" t="s">
        <v>4031</v>
      </c>
      <c r="E354" s="10"/>
      <c r="F354" s="9"/>
      <c r="G354" s="10"/>
      <c r="H354" s="9"/>
      <c r="I354" s="48"/>
      <c r="J354" s="9"/>
      <c r="K354" s="9"/>
      <c r="L354" s="9"/>
      <c r="M354" s="75"/>
    </row>
    <row r="355" spans="1:13" s="11" customFormat="1" ht="60">
      <c r="A355" s="9">
        <v>9250555</v>
      </c>
      <c r="B355" s="9">
        <v>6</v>
      </c>
      <c r="C355" s="8" t="s">
        <v>1970</v>
      </c>
      <c r="D355" s="9" t="s">
        <v>4032</v>
      </c>
      <c r="E355" s="10"/>
      <c r="F355" s="9"/>
      <c r="G355" s="10"/>
      <c r="H355" s="9"/>
      <c r="I355" s="48"/>
      <c r="J355" s="9"/>
      <c r="K355" s="9"/>
      <c r="L355" s="9"/>
      <c r="M355" s="75"/>
    </row>
    <row r="356" spans="1:13" s="11" customFormat="1" ht="75">
      <c r="A356" s="9">
        <v>9250555</v>
      </c>
      <c r="B356" s="9">
        <v>7</v>
      </c>
      <c r="C356" s="8" t="s">
        <v>1971</v>
      </c>
      <c r="D356" s="9" t="s">
        <v>4642</v>
      </c>
      <c r="E356" s="10"/>
      <c r="F356" s="9"/>
      <c r="G356" s="10"/>
      <c r="H356" s="9"/>
      <c r="I356" s="48"/>
      <c r="J356" s="9"/>
      <c r="K356" s="9"/>
      <c r="L356" s="9"/>
      <c r="M356" s="75"/>
    </row>
    <row r="357" spans="1:13" s="11" customFormat="1" ht="75">
      <c r="A357" s="9">
        <v>9250555</v>
      </c>
      <c r="B357" s="9">
        <v>8</v>
      </c>
      <c r="C357" s="8" t="s">
        <v>1972</v>
      </c>
      <c r="D357" s="9" t="s">
        <v>4097</v>
      </c>
      <c r="E357" s="10"/>
      <c r="F357" s="9"/>
      <c r="G357" s="10"/>
      <c r="H357" s="9"/>
      <c r="I357" s="48"/>
      <c r="J357" s="9"/>
      <c r="K357" s="9"/>
      <c r="L357" s="9"/>
      <c r="M357" s="75"/>
    </row>
    <row r="358" spans="1:13" s="11" customFormat="1" ht="75">
      <c r="A358" s="9">
        <v>9250555</v>
      </c>
      <c r="B358" s="9">
        <v>9</v>
      </c>
      <c r="C358" s="8" t="s">
        <v>1973</v>
      </c>
      <c r="D358" s="9" t="s">
        <v>4357</v>
      </c>
      <c r="E358" s="10" t="s">
        <v>1974</v>
      </c>
      <c r="F358" s="9" t="s">
        <v>4228</v>
      </c>
      <c r="G358" s="10"/>
      <c r="H358" s="9"/>
      <c r="I358" s="48"/>
      <c r="J358" s="9"/>
      <c r="K358" s="9"/>
      <c r="L358" s="9"/>
      <c r="M358" s="75"/>
    </row>
    <row r="359" spans="1:13" s="11" customFormat="1" ht="60">
      <c r="A359" s="9">
        <v>9495222</v>
      </c>
      <c r="B359" s="9">
        <v>1</v>
      </c>
      <c r="C359" s="8" t="s">
        <v>1975</v>
      </c>
      <c r="D359" s="9" t="s">
        <v>4167</v>
      </c>
      <c r="E359" s="10"/>
      <c r="F359" s="9"/>
      <c r="G359" s="10"/>
      <c r="H359" s="9"/>
      <c r="I359" s="48"/>
      <c r="J359" s="9"/>
      <c r="K359" s="9"/>
      <c r="L359" s="9"/>
      <c r="M359" s="75"/>
    </row>
    <row r="360" spans="1:13" s="11" customFormat="1" ht="75">
      <c r="A360" s="9">
        <v>9495222</v>
      </c>
      <c r="B360" s="9">
        <v>2</v>
      </c>
      <c r="C360" s="8" t="s">
        <v>1976</v>
      </c>
      <c r="D360" s="9" t="s">
        <v>4332</v>
      </c>
      <c r="E360" s="10"/>
      <c r="F360" s="9"/>
      <c r="G360" s="10"/>
      <c r="H360" s="9"/>
      <c r="I360" s="48"/>
      <c r="J360" s="9"/>
      <c r="K360" s="9"/>
      <c r="L360" s="9"/>
      <c r="M360" s="75"/>
    </row>
    <row r="361" spans="1:13" s="11" customFormat="1" ht="90">
      <c r="A361" s="9">
        <v>9495222</v>
      </c>
      <c r="B361" s="9">
        <v>3</v>
      </c>
      <c r="C361" s="8" t="s">
        <v>1977</v>
      </c>
      <c r="D361" s="9" t="s">
        <v>4443</v>
      </c>
      <c r="E361" s="10"/>
      <c r="F361" s="9"/>
      <c r="G361" s="10"/>
      <c r="H361" s="9"/>
      <c r="I361" s="48"/>
      <c r="J361" s="9"/>
      <c r="K361" s="9"/>
      <c r="L361" s="9"/>
      <c r="M361" s="75"/>
    </row>
    <row r="362" spans="1:13" s="11" customFormat="1" ht="75">
      <c r="A362" s="9">
        <v>9495222</v>
      </c>
      <c r="B362" s="9">
        <v>4</v>
      </c>
      <c r="C362" s="8" t="s">
        <v>1978</v>
      </c>
      <c r="D362" s="9" t="s">
        <v>4174</v>
      </c>
      <c r="E362" s="10"/>
      <c r="F362" s="9"/>
      <c r="G362" s="10"/>
      <c r="H362" s="9"/>
      <c r="I362" s="48"/>
      <c r="J362" s="9"/>
      <c r="K362" s="9"/>
      <c r="L362" s="9"/>
      <c r="M362" s="75"/>
    </row>
    <row r="363" spans="1:13" s="11" customFormat="1" ht="45">
      <c r="A363" s="9">
        <v>9495222</v>
      </c>
      <c r="B363" s="9">
        <v>5</v>
      </c>
      <c r="C363" s="8" t="s">
        <v>1979</v>
      </c>
      <c r="D363" s="9" t="s">
        <v>4335</v>
      </c>
      <c r="E363" s="10"/>
      <c r="F363" s="9"/>
      <c r="G363" s="10"/>
      <c r="H363" s="9"/>
      <c r="I363" s="48"/>
      <c r="J363" s="9"/>
      <c r="K363" s="9"/>
      <c r="L363" s="9"/>
      <c r="M363" s="75"/>
    </row>
    <row r="364" spans="1:13" s="11" customFormat="1" ht="60">
      <c r="A364" s="9">
        <v>9495222</v>
      </c>
      <c r="B364" s="9">
        <v>6</v>
      </c>
      <c r="C364" s="8" t="s">
        <v>1980</v>
      </c>
      <c r="D364" s="9" t="s">
        <v>4859</v>
      </c>
      <c r="E364" s="10"/>
      <c r="F364" s="9"/>
      <c r="G364" s="10"/>
      <c r="H364" s="9"/>
      <c r="I364" s="48"/>
      <c r="J364" s="9"/>
      <c r="K364" s="9"/>
      <c r="L364" s="9"/>
      <c r="M364" s="75"/>
    </row>
    <row r="365" spans="1:13" s="11" customFormat="1" ht="45">
      <c r="A365" s="9">
        <v>9495222</v>
      </c>
      <c r="B365" s="9">
        <v>7</v>
      </c>
      <c r="C365" s="8" t="s">
        <v>1981</v>
      </c>
      <c r="D365" s="9" t="s">
        <v>4335</v>
      </c>
      <c r="E365" s="10"/>
      <c r="F365" s="9"/>
      <c r="G365" s="10"/>
      <c r="H365" s="9"/>
      <c r="I365" s="48"/>
      <c r="J365" s="9"/>
      <c r="K365" s="9"/>
      <c r="L365" s="9"/>
      <c r="M365" s="75"/>
    </row>
    <row r="366" spans="1:13" s="11" customFormat="1" ht="60">
      <c r="A366" s="9">
        <v>9495222</v>
      </c>
      <c r="B366" s="9">
        <v>8</v>
      </c>
      <c r="C366" s="8" t="s">
        <v>1982</v>
      </c>
      <c r="D366" s="9" t="s">
        <v>4167</v>
      </c>
      <c r="E366" s="8"/>
      <c r="F366" s="9"/>
      <c r="G366" s="10"/>
      <c r="H366" s="9"/>
      <c r="I366" s="48"/>
      <c r="J366" s="9"/>
      <c r="K366" s="9"/>
      <c r="L366" s="9"/>
      <c r="M366" s="75"/>
    </row>
    <row r="367" spans="1:13" s="11" customFormat="1" ht="195">
      <c r="A367" s="9">
        <v>9495222</v>
      </c>
      <c r="B367" s="9">
        <v>9</v>
      </c>
      <c r="C367" s="8" t="s">
        <v>1983</v>
      </c>
      <c r="D367" s="9" t="s">
        <v>4452</v>
      </c>
      <c r="E367" s="10"/>
      <c r="F367" s="9"/>
      <c r="G367" s="10"/>
      <c r="H367" s="9"/>
      <c r="I367" s="48"/>
      <c r="J367" s="9"/>
      <c r="K367" s="9"/>
      <c r="L367" s="9"/>
      <c r="M367" s="75"/>
    </row>
    <row r="368" spans="1:13" s="11" customFormat="1" ht="60">
      <c r="A368" s="9">
        <v>9495222</v>
      </c>
      <c r="B368" s="9">
        <v>10</v>
      </c>
      <c r="C368" s="8" t="s">
        <v>1984</v>
      </c>
      <c r="D368" s="9" t="s">
        <v>4179</v>
      </c>
      <c r="E368" s="8" t="s">
        <v>1985</v>
      </c>
      <c r="F368" s="9" t="s">
        <v>4571</v>
      </c>
      <c r="G368" s="10"/>
      <c r="H368" s="9"/>
      <c r="I368" s="48"/>
      <c r="J368" s="9"/>
      <c r="K368" s="9"/>
      <c r="L368" s="9"/>
      <c r="M368" s="75"/>
    </row>
    <row r="369" spans="1:13" s="11" customFormat="1" ht="45">
      <c r="A369" s="9">
        <v>9495222</v>
      </c>
      <c r="B369" s="9">
        <v>11</v>
      </c>
      <c r="C369" s="8" t="s">
        <v>1986</v>
      </c>
      <c r="D369" s="9" t="s">
        <v>4097</v>
      </c>
      <c r="E369" s="10"/>
      <c r="F369" s="9"/>
      <c r="G369" s="10"/>
      <c r="H369" s="9"/>
      <c r="I369" s="48"/>
      <c r="J369" s="9"/>
      <c r="K369" s="9"/>
      <c r="L369" s="9"/>
      <c r="M369" s="75"/>
    </row>
    <row r="370" spans="1:13" s="11" customFormat="1" ht="60">
      <c r="A370" s="9">
        <v>9495222</v>
      </c>
      <c r="B370" s="9">
        <v>12</v>
      </c>
      <c r="C370" s="8" t="s">
        <v>1987</v>
      </c>
      <c r="D370" s="9" t="s">
        <v>4052</v>
      </c>
      <c r="E370" s="10" t="s">
        <v>1988</v>
      </c>
      <c r="F370" s="9" t="s">
        <v>4572</v>
      </c>
      <c r="G370" s="10"/>
      <c r="H370" s="9"/>
      <c r="I370" s="48"/>
      <c r="J370" s="9"/>
      <c r="K370" s="9"/>
      <c r="L370" s="9"/>
      <c r="M370" s="75"/>
    </row>
    <row r="371" spans="1:13" s="11" customFormat="1" ht="60">
      <c r="A371" s="9">
        <v>9495222</v>
      </c>
      <c r="B371" s="9">
        <v>13</v>
      </c>
      <c r="C371" s="8" t="s">
        <v>1989</v>
      </c>
      <c r="D371" s="9" t="s">
        <v>4042</v>
      </c>
      <c r="E371" s="10"/>
      <c r="F371" s="9"/>
      <c r="G371" s="10"/>
      <c r="H371" s="9"/>
      <c r="I371" s="48"/>
      <c r="J371" s="9"/>
      <c r="K371" s="9"/>
      <c r="L371" s="9"/>
      <c r="M371" s="75"/>
    </row>
    <row r="372" spans="1:13" s="11" customFormat="1" ht="45">
      <c r="A372" s="9">
        <v>9495222</v>
      </c>
      <c r="B372" s="9">
        <v>14</v>
      </c>
      <c r="C372" s="8" t="s">
        <v>1990</v>
      </c>
      <c r="D372" s="9" t="s">
        <v>4097</v>
      </c>
      <c r="E372" s="10" t="s">
        <v>1991</v>
      </c>
      <c r="F372" s="9" t="s">
        <v>4409</v>
      </c>
      <c r="G372" s="10"/>
      <c r="H372" s="9"/>
      <c r="I372" s="48"/>
      <c r="J372" s="9"/>
      <c r="K372" s="9"/>
      <c r="L372" s="9"/>
      <c r="M372" s="75"/>
    </row>
    <row r="373" spans="1:13" s="11" customFormat="1" ht="105">
      <c r="A373" s="9">
        <v>9495222</v>
      </c>
      <c r="B373" s="9">
        <v>15</v>
      </c>
      <c r="C373" s="8" t="s">
        <v>1992</v>
      </c>
      <c r="D373" s="9" t="s">
        <v>4709</v>
      </c>
      <c r="E373" s="8" t="s">
        <v>1993</v>
      </c>
      <c r="F373" s="9" t="s">
        <v>4664</v>
      </c>
      <c r="G373" s="10"/>
      <c r="H373" s="9"/>
      <c r="I373" s="48"/>
      <c r="J373" s="9"/>
      <c r="K373" s="9"/>
      <c r="L373" s="9"/>
      <c r="M373" s="75"/>
    </row>
    <row r="374" spans="1:13" s="11" customFormat="1" ht="45">
      <c r="A374" s="9">
        <v>9495222</v>
      </c>
      <c r="B374" s="9">
        <v>16</v>
      </c>
      <c r="C374" s="8" t="s">
        <v>1994</v>
      </c>
      <c r="D374" s="9" t="s">
        <v>4555</v>
      </c>
      <c r="E374" s="10"/>
      <c r="F374" s="9"/>
      <c r="G374" s="10"/>
      <c r="H374" s="9"/>
      <c r="I374" s="48"/>
      <c r="J374" s="9"/>
      <c r="K374" s="9"/>
      <c r="L374" s="9"/>
      <c r="M374" s="75"/>
    </row>
    <row r="375" spans="1:13" s="11" customFormat="1" ht="60">
      <c r="A375" s="9">
        <v>9495222</v>
      </c>
      <c r="B375" s="9">
        <v>17</v>
      </c>
      <c r="C375" s="8" t="s">
        <v>1995</v>
      </c>
      <c r="D375" s="9" t="s">
        <v>4556</v>
      </c>
      <c r="E375" s="10"/>
      <c r="F375" s="9"/>
      <c r="G375" s="10"/>
      <c r="H375" s="9"/>
      <c r="I375" s="48"/>
      <c r="J375" s="9"/>
      <c r="K375" s="9"/>
      <c r="L375" s="9"/>
      <c r="M375" s="75"/>
    </row>
    <row r="376" spans="1:13" s="11" customFormat="1" ht="75">
      <c r="A376" s="9">
        <v>9495222</v>
      </c>
      <c r="B376" s="9">
        <v>18</v>
      </c>
      <c r="C376" s="8" t="s">
        <v>1996</v>
      </c>
      <c r="D376" s="9" t="s">
        <v>4169</v>
      </c>
      <c r="E376" s="10"/>
      <c r="F376" s="9"/>
      <c r="G376" s="10"/>
      <c r="H376" s="9"/>
      <c r="I376" s="48"/>
      <c r="J376" s="9"/>
      <c r="K376" s="9"/>
      <c r="L376" s="9"/>
      <c r="M376" s="75"/>
    </row>
    <row r="377" spans="1:13" s="11" customFormat="1" ht="90">
      <c r="A377" s="9">
        <v>9495222</v>
      </c>
      <c r="B377" s="9">
        <v>19</v>
      </c>
      <c r="C377" s="8" t="s">
        <v>1997</v>
      </c>
      <c r="D377" s="9" t="s">
        <v>4557</v>
      </c>
      <c r="E377" s="10"/>
      <c r="F377" s="9"/>
      <c r="G377" s="10"/>
      <c r="H377" s="9"/>
      <c r="I377" s="48"/>
      <c r="J377" s="9"/>
      <c r="K377" s="9"/>
      <c r="L377" s="9"/>
      <c r="M377" s="75"/>
    </row>
    <row r="378" spans="1:13" s="11" customFormat="1" ht="30">
      <c r="A378" s="9">
        <v>9641003</v>
      </c>
      <c r="B378" s="9">
        <v>1</v>
      </c>
      <c r="C378" s="8" t="s">
        <v>1998</v>
      </c>
      <c r="D378" s="9" t="s">
        <v>4378</v>
      </c>
      <c r="E378" s="10"/>
      <c r="F378" s="9"/>
      <c r="G378" s="10"/>
      <c r="H378" s="9"/>
      <c r="I378" s="48"/>
      <c r="J378" s="9"/>
      <c r="K378" s="9"/>
      <c r="L378" s="9"/>
      <c r="M378" s="75"/>
    </row>
    <row r="379" spans="1:13" s="11" customFormat="1" ht="90">
      <c r="A379" s="9">
        <v>9641003</v>
      </c>
      <c r="B379" s="9">
        <v>2</v>
      </c>
      <c r="C379" s="8" t="s">
        <v>1999</v>
      </c>
      <c r="D379" s="9" t="s">
        <v>4332</v>
      </c>
      <c r="E379" s="10"/>
      <c r="F379" s="9"/>
      <c r="G379" s="10"/>
      <c r="H379" s="9"/>
      <c r="I379" s="48"/>
      <c r="J379" s="9"/>
      <c r="K379" s="9"/>
      <c r="L379" s="9"/>
      <c r="M379" s="75"/>
    </row>
    <row r="380" spans="1:13" s="11" customFormat="1" ht="60">
      <c r="A380" s="9">
        <v>9641003</v>
      </c>
      <c r="B380" s="9">
        <v>3</v>
      </c>
      <c r="C380" s="8" t="s">
        <v>2000</v>
      </c>
      <c r="D380" s="9" t="s">
        <v>4032</v>
      </c>
      <c r="E380" s="10"/>
      <c r="F380" s="9"/>
      <c r="G380" s="10"/>
      <c r="H380" s="9"/>
      <c r="I380" s="48"/>
      <c r="J380" s="9"/>
      <c r="K380" s="9"/>
      <c r="L380" s="9"/>
      <c r="M380" s="75"/>
    </row>
    <row r="381" spans="1:13" s="11" customFormat="1" ht="75">
      <c r="A381" s="9">
        <v>9641003</v>
      </c>
      <c r="B381" s="9">
        <v>4</v>
      </c>
      <c r="C381" s="8" t="s">
        <v>2001</v>
      </c>
      <c r="D381" s="9">
        <v>11</v>
      </c>
      <c r="E381" s="10"/>
      <c r="F381" s="9"/>
      <c r="G381" s="10"/>
      <c r="H381" s="9"/>
      <c r="I381" s="48"/>
      <c r="J381" s="9"/>
      <c r="K381" s="9"/>
      <c r="L381" s="9"/>
      <c r="M381" s="75"/>
    </row>
    <row r="382" spans="1:13" s="11" customFormat="1" ht="75">
      <c r="A382" s="9">
        <v>9641003</v>
      </c>
      <c r="B382" s="9">
        <v>5</v>
      </c>
      <c r="C382" s="8" t="s">
        <v>2002</v>
      </c>
      <c r="D382" s="9" t="s">
        <v>4582</v>
      </c>
      <c r="E382" s="10"/>
      <c r="F382" s="9"/>
      <c r="G382" s="10"/>
      <c r="H382" s="9"/>
      <c r="I382" s="48"/>
      <c r="J382" s="9"/>
      <c r="K382" s="9"/>
      <c r="L382" s="9"/>
      <c r="M382" s="75"/>
    </row>
    <row r="383" spans="1:13" s="11" customFormat="1" ht="75">
      <c r="A383" s="9">
        <v>9641003</v>
      </c>
      <c r="B383" s="9">
        <v>6</v>
      </c>
      <c r="C383" s="8" t="s">
        <v>2003</v>
      </c>
      <c r="D383" s="9" t="s">
        <v>4052</v>
      </c>
      <c r="E383" s="10" t="s">
        <v>2004</v>
      </c>
      <c r="F383" s="9" t="s">
        <v>4108</v>
      </c>
      <c r="G383" s="10"/>
      <c r="H383" s="9"/>
      <c r="I383" s="48"/>
      <c r="J383" s="9"/>
      <c r="K383" s="9"/>
      <c r="L383" s="9"/>
      <c r="M383" s="75"/>
    </row>
    <row r="384" spans="1:13" s="11" customFormat="1" ht="60">
      <c r="A384" s="9">
        <v>9641003</v>
      </c>
      <c r="B384" s="9">
        <v>7</v>
      </c>
      <c r="C384" s="8" t="s">
        <v>2005</v>
      </c>
      <c r="D384" s="9" t="s">
        <v>4828</v>
      </c>
      <c r="E384" s="8" t="s">
        <v>2006</v>
      </c>
      <c r="F384" s="9" t="s">
        <v>4123</v>
      </c>
      <c r="G384" s="10"/>
      <c r="H384" s="9"/>
      <c r="I384" s="48"/>
      <c r="J384" s="9"/>
      <c r="K384" s="9"/>
      <c r="L384" s="9"/>
      <c r="M384" s="75"/>
    </row>
    <row r="385" spans="1:13" s="11" customFormat="1" ht="75">
      <c r="A385" s="9">
        <v>9641003</v>
      </c>
      <c r="B385" s="9">
        <v>8</v>
      </c>
      <c r="C385" s="8" t="s">
        <v>2007</v>
      </c>
      <c r="D385" s="9" t="s">
        <v>4828</v>
      </c>
      <c r="E385" s="8" t="s">
        <v>2008</v>
      </c>
      <c r="F385" s="9" t="s">
        <v>4573</v>
      </c>
      <c r="G385" s="10"/>
      <c r="H385" s="9"/>
      <c r="I385" s="48"/>
      <c r="J385" s="9"/>
      <c r="K385" s="9"/>
      <c r="L385" s="9"/>
      <c r="M385" s="75"/>
    </row>
    <row r="386" spans="1:13" s="11" customFormat="1" ht="45">
      <c r="A386" s="9">
        <v>9641003</v>
      </c>
      <c r="B386" s="9">
        <v>9</v>
      </c>
      <c r="C386" s="8" t="s">
        <v>2009</v>
      </c>
      <c r="D386" s="9" t="s">
        <v>4860</v>
      </c>
      <c r="E386" s="10" t="s">
        <v>2010</v>
      </c>
      <c r="F386" s="9" t="s">
        <v>4574</v>
      </c>
      <c r="G386" s="10"/>
      <c r="H386" s="9"/>
      <c r="I386" s="48"/>
      <c r="J386" s="9"/>
      <c r="K386" s="9"/>
      <c r="L386" s="9"/>
      <c r="M386" s="75"/>
    </row>
    <row r="387" spans="1:13" s="11" customFormat="1" ht="45">
      <c r="A387" s="9">
        <v>9799054</v>
      </c>
      <c r="B387" s="9">
        <v>1</v>
      </c>
      <c r="C387" s="8" t="s">
        <v>2011</v>
      </c>
      <c r="D387" s="9" t="s">
        <v>4357</v>
      </c>
      <c r="E387" s="10"/>
      <c r="F387" s="9"/>
      <c r="G387" s="10"/>
      <c r="H387" s="9"/>
      <c r="I387" s="48"/>
      <c r="J387" s="9"/>
      <c r="K387" s="9"/>
      <c r="L387" s="9"/>
      <c r="M387" s="75"/>
    </row>
    <row r="388" spans="1:13" s="11" customFormat="1" ht="60">
      <c r="A388" s="9">
        <v>9799054</v>
      </c>
      <c r="B388" s="9">
        <v>2</v>
      </c>
      <c r="C388" s="8" t="s">
        <v>2012</v>
      </c>
      <c r="D388" s="9" t="s">
        <v>4356</v>
      </c>
      <c r="E388" s="8"/>
      <c r="F388" s="9"/>
      <c r="G388" s="10"/>
      <c r="H388" s="9"/>
      <c r="I388" s="48"/>
      <c r="J388" s="9"/>
      <c r="K388" s="9"/>
      <c r="L388" s="9"/>
      <c r="M388" s="75"/>
    </row>
    <row r="389" spans="1:13" s="11" customFormat="1" ht="90">
      <c r="A389" s="9">
        <v>9799054</v>
      </c>
      <c r="B389" s="9">
        <v>3</v>
      </c>
      <c r="C389" s="8" t="s">
        <v>2013</v>
      </c>
      <c r="D389" s="9" t="s">
        <v>4187</v>
      </c>
      <c r="E389" s="10"/>
      <c r="F389" s="9"/>
      <c r="G389" s="10"/>
      <c r="H389" s="9"/>
      <c r="I389" s="48"/>
      <c r="J389" s="9"/>
      <c r="K389" s="9"/>
      <c r="L389" s="9"/>
      <c r="M389" s="75"/>
    </row>
    <row r="390" spans="1:13" s="11" customFormat="1" ht="60">
      <c r="A390" s="9">
        <v>9799054</v>
      </c>
      <c r="B390" s="9">
        <v>4</v>
      </c>
      <c r="C390" s="8" t="s">
        <v>2014</v>
      </c>
      <c r="D390" s="9" t="s">
        <v>4340</v>
      </c>
      <c r="E390" s="10"/>
      <c r="F390" s="9"/>
      <c r="G390" s="10"/>
      <c r="H390" s="9"/>
      <c r="I390" s="48"/>
      <c r="J390" s="9"/>
      <c r="K390" s="9"/>
      <c r="L390" s="9"/>
      <c r="M390" s="75"/>
    </row>
    <row r="391" spans="1:13" s="11" customFormat="1" ht="60">
      <c r="A391" s="9">
        <v>9799054</v>
      </c>
      <c r="B391" s="9">
        <v>5</v>
      </c>
      <c r="C391" s="8" t="s">
        <v>2015</v>
      </c>
      <c r="D391" s="9" t="s">
        <v>4030</v>
      </c>
      <c r="E391" s="10"/>
      <c r="F391" s="9"/>
      <c r="G391" s="10"/>
      <c r="H391" s="9"/>
      <c r="I391" s="48"/>
      <c r="J391" s="9"/>
      <c r="K391" s="9"/>
      <c r="L391" s="9"/>
      <c r="M391" s="75"/>
    </row>
    <row r="392" spans="1:13" s="11" customFormat="1" ht="75">
      <c r="A392" s="9">
        <v>9799054</v>
      </c>
      <c r="B392" s="9">
        <v>6</v>
      </c>
      <c r="C392" s="8" t="s">
        <v>2016</v>
      </c>
      <c r="D392" s="9" t="s">
        <v>4032</v>
      </c>
      <c r="E392" s="10"/>
      <c r="F392" s="9"/>
      <c r="G392" s="10"/>
      <c r="H392" s="9"/>
      <c r="I392" s="48"/>
      <c r="J392" s="9"/>
      <c r="K392" s="9"/>
      <c r="L392" s="9"/>
      <c r="M392" s="75"/>
    </row>
    <row r="393" spans="1:13" s="11" customFormat="1" ht="30">
      <c r="A393" s="9">
        <v>9799054</v>
      </c>
      <c r="B393" s="9">
        <v>7</v>
      </c>
      <c r="C393" s="8" t="s">
        <v>2017</v>
      </c>
      <c r="D393" s="9" t="s">
        <v>4598</v>
      </c>
      <c r="E393" s="10"/>
      <c r="F393" s="9"/>
      <c r="G393" s="10"/>
      <c r="H393" s="9"/>
      <c r="I393" s="48"/>
      <c r="J393" s="9"/>
      <c r="K393" s="9"/>
      <c r="L393" s="9"/>
      <c r="M393" s="75"/>
    </row>
    <row r="394" spans="1:13" s="11" customFormat="1" ht="60">
      <c r="A394" s="9">
        <v>9799054</v>
      </c>
      <c r="B394" s="9">
        <v>8</v>
      </c>
      <c r="C394" s="8" t="s">
        <v>2018</v>
      </c>
      <c r="D394" s="9" t="s">
        <v>4582</v>
      </c>
      <c r="E394" s="10"/>
      <c r="F394" s="9"/>
      <c r="G394" s="10"/>
      <c r="H394" s="9"/>
      <c r="I394" s="48"/>
      <c r="J394" s="9"/>
      <c r="K394" s="9"/>
      <c r="L394" s="9"/>
      <c r="M394" s="75"/>
    </row>
    <row r="395" spans="1:13" s="11" customFormat="1" ht="90">
      <c r="A395" s="9">
        <v>9799054</v>
      </c>
      <c r="B395" s="9">
        <v>9</v>
      </c>
      <c r="C395" s="8" t="s">
        <v>2019</v>
      </c>
      <c r="D395" s="9" t="s">
        <v>4038</v>
      </c>
      <c r="E395" s="10"/>
      <c r="F395" s="9"/>
      <c r="G395" s="10"/>
      <c r="H395" s="9"/>
      <c r="I395" s="48"/>
      <c r="J395" s="9"/>
      <c r="K395" s="9"/>
      <c r="L395" s="9"/>
      <c r="M395" s="75"/>
    </row>
    <row r="396" spans="1:13" s="11" customFormat="1" ht="60">
      <c r="A396" s="9">
        <v>9799054</v>
      </c>
      <c r="B396" s="9">
        <v>10</v>
      </c>
      <c r="C396" s="8" t="s">
        <v>2020</v>
      </c>
      <c r="D396" s="9" t="s">
        <v>4036</v>
      </c>
      <c r="E396" s="10"/>
      <c r="F396" s="9"/>
      <c r="G396" s="10"/>
      <c r="H396" s="9"/>
      <c r="I396" s="48"/>
      <c r="J396" s="9"/>
      <c r="K396" s="9"/>
      <c r="L396" s="9"/>
      <c r="M396" s="75"/>
    </row>
    <row r="397" spans="1:13" s="11" customFormat="1" ht="75">
      <c r="A397" s="9">
        <v>9799054</v>
      </c>
      <c r="B397" s="9">
        <v>11</v>
      </c>
      <c r="C397" s="8" t="s">
        <v>2021</v>
      </c>
      <c r="D397" s="9" t="s">
        <v>4558</v>
      </c>
      <c r="E397" s="10" t="s">
        <v>2022</v>
      </c>
      <c r="F397" s="9" t="s">
        <v>4519</v>
      </c>
      <c r="G397" s="10"/>
      <c r="H397" s="9"/>
      <c r="I397" s="48"/>
      <c r="J397" s="9"/>
      <c r="K397" s="9"/>
      <c r="L397" s="9"/>
      <c r="M397" s="75"/>
    </row>
    <row r="398" spans="1:13" s="11" customFormat="1" ht="60">
      <c r="A398" s="9">
        <v>9799054</v>
      </c>
      <c r="B398" s="9">
        <v>12</v>
      </c>
      <c r="C398" s="8" t="s">
        <v>2023</v>
      </c>
      <c r="D398" s="9" t="s">
        <v>4092</v>
      </c>
      <c r="E398" s="10"/>
      <c r="F398" s="9"/>
      <c r="G398" s="10"/>
      <c r="H398" s="9"/>
      <c r="I398" s="48"/>
      <c r="J398" s="9"/>
      <c r="K398" s="9"/>
      <c r="L398" s="9"/>
      <c r="M398" s="75"/>
    </row>
    <row r="399" spans="1:13" s="11" customFormat="1" ht="60">
      <c r="A399" s="9">
        <v>9799054</v>
      </c>
      <c r="B399" s="9">
        <v>13</v>
      </c>
      <c r="C399" s="8" t="s">
        <v>2024</v>
      </c>
      <c r="D399" s="9" t="s">
        <v>4554</v>
      </c>
      <c r="E399" s="10"/>
      <c r="F399" s="9"/>
      <c r="G399" s="10"/>
      <c r="H399" s="9"/>
      <c r="I399" s="48"/>
      <c r="J399" s="9"/>
      <c r="K399" s="9"/>
      <c r="L399" s="9"/>
      <c r="M399" s="75"/>
    </row>
    <row r="400" spans="1:13" s="11" customFormat="1" ht="60">
      <c r="A400" s="9">
        <v>9824788</v>
      </c>
      <c r="B400" s="9">
        <v>1</v>
      </c>
      <c r="C400" s="8" t="s">
        <v>2025</v>
      </c>
      <c r="D400" s="9" t="s">
        <v>4167</v>
      </c>
      <c r="E400" s="10"/>
      <c r="F400" s="9"/>
      <c r="G400" s="10"/>
      <c r="H400" s="9"/>
      <c r="I400" s="48"/>
      <c r="J400" s="9"/>
      <c r="K400" s="9"/>
      <c r="L400" s="9"/>
      <c r="M400" s="75"/>
    </row>
    <row r="401" spans="1:13" s="11" customFormat="1" ht="120">
      <c r="A401" s="9">
        <v>9824788</v>
      </c>
      <c r="B401" s="9">
        <v>2</v>
      </c>
      <c r="C401" s="8" t="s">
        <v>2026</v>
      </c>
      <c r="D401" s="9" t="s">
        <v>4288</v>
      </c>
      <c r="E401" s="10"/>
      <c r="F401" s="9"/>
      <c r="G401" s="10"/>
      <c r="H401" s="9"/>
      <c r="I401" s="48"/>
      <c r="J401" s="9"/>
      <c r="K401" s="9"/>
      <c r="L401" s="9"/>
      <c r="M401" s="75"/>
    </row>
    <row r="402" spans="1:13" s="11" customFormat="1" ht="45">
      <c r="A402" s="9">
        <v>9824788</v>
      </c>
      <c r="B402" s="9">
        <v>3</v>
      </c>
      <c r="C402" s="8" t="s">
        <v>2027</v>
      </c>
      <c r="D402" s="9" t="s">
        <v>4335</v>
      </c>
      <c r="E402" s="10"/>
      <c r="F402" s="9"/>
      <c r="G402" s="10"/>
      <c r="H402" s="9"/>
      <c r="I402" s="48"/>
      <c r="J402" s="9"/>
      <c r="K402" s="9"/>
      <c r="L402" s="9"/>
      <c r="M402" s="75"/>
    </row>
    <row r="403" spans="1:13" s="11" customFormat="1" ht="105">
      <c r="A403" s="9">
        <v>9824788</v>
      </c>
      <c r="B403" s="9">
        <v>4</v>
      </c>
      <c r="C403" s="8" t="s">
        <v>2028</v>
      </c>
      <c r="D403" s="9" t="s">
        <v>4032</v>
      </c>
      <c r="E403" s="10"/>
      <c r="F403" s="9"/>
      <c r="G403" s="10"/>
      <c r="H403" s="9"/>
      <c r="I403" s="48"/>
      <c r="J403" s="9"/>
      <c r="K403" s="9"/>
      <c r="L403" s="9"/>
      <c r="M403" s="75"/>
    </row>
    <row r="404" spans="1:13" s="11" customFormat="1" ht="60">
      <c r="A404" s="9">
        <v>9824788</v>
      </c>
      <c r="B404" s="9">
        <v>5</v>
      </c>
      <c r="C404" s="8" t="s">
        <v>2029</v>
      </c>
      <c r="D404" s="9" t="s">
        <v>4443</v>
      </c>
      <c r="E404" s="10"/>
      <c r="F404" s="9"/>
      <c r="G404" s="10"/>
      <c r="H404" s="9"/>
      <c r="I404" s="48"/>
      <c r="J404" s="9"/>
      <c r="K404" s="9"/>
      <c r="L404" s="9"/>
      <c r="M404" s="75"/>
    </row>
    <row r="405" spans="1:13" s="11" customFormat="1" ht="135">
      <c r="A405" s="9">
        <v>9824788</v>
      </c>
      <c r="B405" s="9">
        <v>6</v>
      </c>
      <c r="C405" s="8" t="s">
        <v>2030</v>
      </c>
      <c r="D405" s="9" t="s">
        <v>4052</v>
      </c>
      <c r="E405" s="10"/>
      <c r="F405" s="9"/>
      <c r="G405" s="10"/>
      <c r="H405" s="9"/>
      <c r="I405" s="48"/>
      <c r="J405" s="9"/>
      <c r="K405" s="9"/>
      <c r="L405" s="9"/>
      <c r="M405" s="75"/>
    </row>
    <row r="406" spans="1:13" s="11" customFormat="1" ht="90">
      <c r="A406" s="9">
        <v>9824788</v>
      </c>
      <c r="B406" s="9">
        <v>7</v>
      </c>
      <c r="C406" s="8" t="s">
        <v>2031</v>
      </c>
      <c r="D406" s="9" t="s">
        <v>4097</v>
      </c>
      <c r="E406" s="10"/>
      <c r="F406" s="9"/>
      <c r="G406" s="10"/>
      <c r="H406" s="9"/>
      <c r="I406" s="48"/>
      <c r="J406" s="9"/>
      <c r="K406" s="9"/>
      <c r="L406" s="9"/>
      <c r="M406" s="75"/>
    </row>
    <row r="407" spans="1:13" s="11" customFormat="1" ht="30">
      <c r="A407" s="9">
        <v>9824788</v>
      </c>
      <c r="B407" s="9">
        <v>8</v>
      </c>
      <c r="C407" s="8" t="s">
        <v>2032</v>
      </c>
      <c r="D407" s="9" t="s">
        <v>4179</v>
      </c>
      <c r="E407" s="10" t="s">
        <v>2033</v>
      </c>
      <c r="F407" s="9" t="s">
        <v>4575</v>
      </c>
      <c r="G407" s="10"/>
      <c r="H407" s="9"/>
      <c r="I407" s="48"/>
      <c r="J407" s="9"/>
      <c r="K407" s="9"/>
      <c r="L407" s="9"/>
      <c r="M407" s="75"/>
    </row>
    <row r="408" spans="1:13" s="11" customFormat="1" ht="90">
      <c r="A408" s="9">
        <v>9824788</v>
      </c>
      <c r="B408" s="9">
        <v>9</v>
      </c>
      <c r="C408" s="8" t="s">
        <v>2034</v>
      </c>
      <c r="D408" s="9" t="s">
        <v>4072</v>
      </c>
      <c r="E408" s="10"/>
      <c r="F408" s="9"/>
      <c r="G408" s="10"/>
      <c r="H408" s="9"/>
      <c r="I408" s="48"/>
      <c r="J408" s="9"/>
      <c r="K408" s="9"/>
      <c r="L408" s="9"/>
      <c r="M408" s="75"/>
    </row>
    <row r="409" spans="1:13" s="11" customFormat="1" ht="45">
      <c r="A409" s="9">
        <v>9824788</v>
      </c>
      <c r="B409" s="9">
        <v>10</v>
      </c>
      <c r="C409" s="8" t="s">
        <v>2035</v>
      </c>
      <c r="D409" s="9" t="s">
        <v>4486</v>
      </c>
      <c r="E409" s="10"/>
      <c r="F409" s="9"/>
      <c r="G409" s="10"/>
      <c r="H409" s="9"/>
      <c r="I409" s="48"/>
      <c r="J409" s="9"/>
      <c r="K409" s="9"/>
      <c r="L409" s="9"/>
      <c r="M409" s="75"/>
    </row>
    <row r="410" spans="1:13" s="11" customFormat="1" ht="60">
      <c r="A410" s="9">
        <v>9855321</v>
      </c>
      <c r="B410" s="9">
        <v>1</v>
      </c>
      <c r="C410" s="8" t="s">
        <v>2036</v>
      </c>
      <c r="D410" s="9" t="s">
        <v>4167</v>
      </c>
      <c r="E410" s="10"/>
      <c r="F410" s="9"/>
      <c r="G410" s="10"/>
      <c r="H410" s="9"/>
      <c r="I410" s="48"/>
      <c r="J410" s="9"/>
      <c r="K410" s="9"/>
      <c r="L410" s="9"/>
      <c r="M410" s="75"/>
    </row>
    <row r="411" spans="1:13" s="11" customFormat="1" ht="105">
      <c r="A411" s="9">
        <v>9855321</v>
      </c>
      <c r="B411" s="9">
        <v>2</v>
      </c>
      <c r="C411" s="8" t="s">
        <v>2037</v>
      </c>
      <c r="D411" s="9" t="s">
        <v>4876</v>
      </c>
      <c r="E411" s="10"/>
      <c r="F411" s="9"/>
      <c r="G411" s="10"/>
      <c r="H411" s="9"/>
      <c r="I411" s="48"/>
      <c r="J411" s="9"/>
      <c r="K411" s="9"/>
      <c r="L411" s="9"/>
      <c r="M411" s="75"/>
    </row>
    <row r="412" spans="1:13" s="11" customFormat="1" ht="30">
      <c r="A412" s="9">
        <v>9855321</v>
      </c>
      <c r="B412" s="9">
        <v>3</v>
      </c>
      <c r="C412" s="8" t="s">
        <v>2038</v>
      </c>
      <c r="D412" s="9" t="s">
        <v>4335</v>
      </c>
      <c r="E412" s="10"/>
      <c r="F412" s="9"/>
      <c r="G412" s="10"/>
      <c r="H412" s="9"/>
      <c r="I412" s="48"/>
      <c r="J412" s="9"/>
      <c r="K412" s="9"/>
      <c r="L412" s="9"/>
      <c r="M412" s="75"/>
    </row>
    <row r="413" spans="1:13" s="11" customFormat="1" ht="30">
      <c r="A413" s="9">
        <v>9855321</v>
      </c>
      <c r="B413" s="9">
        <v>4</v>
      </c>
      <c r="C413" s="8" t="s">
        <v>2039</v>
      </c>
      <c r="D413" s="9" t="s">
        <v>4168</v>
      </c>
      <c r="E413" s="10"/>
      <c r="F413" s="9"/>
      <c r="G413" s="10"/>
      <c r="H413" s="9"/>
      <c r="I413" s="48"/>
      <c r="J413" s="9"/>
      <c r="K413" s="9"/>
      <c r="L413" s="9"/>
      <c r="M413" s="75"/>
    </row>
    <row r="414" spans="1:13" s="11" customFormat="1" ht="30">
      <c r="A414" s="9">
        <v>9855321</v>
      </c>
      <c r="B414" s="9">
        <v>5</v>
      </c>
      <c r="C414" s="8" t="s">
        <v>2040</v>
      </c>
      <c r="D414" s="9" t="s">
        <v>4030</v>
      </c>
      <c r="E414" s="10"/>
      <c r="F414" s="9"/>
      <c r="G414" s="10"/>
      <c r="H414" s="9"/>
      <c r="I414" s="48"/>
      <c r="J414" s="9"/>
      <c r="K414" s="9"/>
      <c r="L414" s="9"/>
      <c r="M414" s="75"/>
    </row>
    <row r="415" spans="1:13" s="11" customFormat="1" ht="90">
      <c r="A415" s="9">
        <v>9855321</v>
      </c>
      <c r="B415" s="9">
        <v>6</v>
      </c>
      <c r="C415" s="8" t="s">
        <v>2041</v>
      </c>
      <c r="D415" s="9" t="s">
        <v>4032</v>
      </c>
      <c r="E415" s="10"/>
      <c r="F415" s="9"/>
      <c r="G415" s="10"/>
      <c r="H415" s="9"/>
      <c r="I415" s="48"/>
      <c r="J415" s="9"/>
      <c r="K415" s="9"/>
      <c r="L415" s="9"/>
      <c r="M415" s="75"/>
    </row>
    <row r="416" spans="1:13" s="11" customFormat="1" ht="90">
      <c r="A416" s="9">
        <v>9855321</v>
      </c>
      <c r="B416" s="9">
        <v>7</v>
      </c>
      <c r="C416" s="8" t="s">
        <v>2042</v>
      </c>
      <c r="D416" s="9" t="s">
        <v>4196</v>
      </c>
      <c r="E416" s="10" t="s">
        <v>2043</v>
      </c>
      <c r="F416" s="9" t="s">
        <v>4823</v>
      </c>
      <c r="G416" s="10"/>
      <c r="H416" s="9"/>
      <c r="I416" s="48"/>
      <c r="J416" s="9"/>
      <c r="K416" s="9"/>
      <c r="L416" s="9"/>
      <c r="M416" s="75"/>
    </row>
    <row r="417" spans="1:13" s="11" customFormat="1" ht="75">
      <c r="A417" s="9">
        <v>9855321</v>
      </c>
      <c r="B417" s="9">
        <v>8</v>
      </c>
      <c r="C417" s="8" t="s">
        <v>2044</v>
      </c>
      <c r="D417" s="9" t="s">
        <v>4076</v>
      </c>
      <c r="E417" s="10" t="s">
        <v>2045</v>
      </c>
      <c r="F417" s="9" t="s">
        <v>4124</v>
      </c>
      <c r="G417" s="10"/>
      <c r="H417" s="9"/>
      <c r="I417" s="48"/>
      <c r="J417" s="9"/>
      <c r="K417" s="9"/>
      <c r="L417" s="9"/>
      <c r="M417" s="75"/>
    </row>
    <row r="418" spans="1:13" s="11" customFormat="1" ht="120">
      <c r="A418" s="9">
        <v>9855321</v>
      </c>
      <c r="B418" s="9">
        <v>9</v>
      </c>
      <c r="C418" s="8" t="s">
        <v>2046</v>
      </c>
      <c r="D418" s="9" t="s">
        <v>4179</v>
      </c>
      <c r="E418" s="10"/>
      <c r="F418" s="9"/>
      <c r="G418" s="10"/>
      <c r="H418" s="9"/>
      <c r="I418" s="48"/>
      <c r="J418" s="9"/>
      <c r="K418" s="9"/>
      <c r="L418" s="9"/>
      <c r="M418" s="75"/>
    </row>
    <row r="419" spans="1:13" s="11" customFormat="1" ht="75">
      <c r="A419" s="9">
        <v>9855321</v>
      </c>
      <c r="B419" s="9">
        <v>10</v>
      </c>
      <c r="C419" s="8" t="s">
        <v>2047</v>
      </c>
      <c r="D419" s="9" t="s">
        <v>4175</v>
      </c>
      <c r="E419" s="10" t="s">
        <v>2048</v>
      </c>
      <c r="F419" s="9" t="s">
        <v>4576</v>
      </c>
      <c r="G419" s="10"/>
      <c r="H419" s="9"/>
      <c r="I419" s="48"/>
      <c r="J419" s="9"/>
      <c r="K419" s="9"/>
      <c r="L419" s="9"/>
      <c r="M419" s="75"/>
    </row>
    <row r="420" spans="1:13" s="11" customFormat="1" ht="60">
      <c r="A420" s="9">
        <v>9855321</v>
      </c>
      <c r="B420" s="9">
        <v>11</v>
      </c>
      <c r="C420" s="8" t="s">
        <v>2049</v>
      </c>
      <c r="D420" s="9" t="s">
        <v>4559</v>
      </c>
      <c r="E420" s="10"/>
      <c r="F420" s="9"/>
      <c r="G420" s="10"/>
      <c r="H420" s="9"/>
      <c r="I420" s="48"/>
      <c r="J420" s="9"/>
      <c r="K420" s="9"/>
      <c r="L420" s="9"/>
      <c r="M420" s="75"/>
    </row>
    <row r="421" spans="1:13" s="11" customFormat="1" ht="45">
      <c r="A421" s="9">
        <v>9855321</v>
      </c>
      <c r="B421" s="9">
        <v>12</v>
      </c>
      <c r="C421" s="8" t="s">
        <v>2050</v>
      </c>
      <c r="D421" s="9" t="s">
        <v>4184</v>
      </c>
      <c r="E421" s="10"/>
      <c r="F421" s="9"/>
      <c r="G421" s="10"/>
      <c r="H421" s="9"/>
      <c r="I421" s="48"/>
      <c r="J421" s="9"/>
      <c r="K421" s="9"/>
      <c r="L421" s="9"/>
      <c r="M421" s="75"/>
    </row>
    <row r="422" spans="1:13">
      <c r="E422" s="10"/>
      <c r="M422" s="69"/>
    </row>
    <row r="423" spans="1:13">
      <c r="E423" s="10"/>
      <c r="M423" s="69"/>
    </row>
    <row r="424" spans="1:13">
      <c r="M424" s="69"/>
    </row>
  </sheetData>
  <autoFilter ref="B1:B424"/>
  <mergeCells count="1">
    <mergeCell ref="A1:L1"/>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 VIVO Pairwise Agreement</vt:lpstr>
      <vt:lpstr>IN VIVO 1_1-4 </vt:lpstr>
      <vt:lpstr>IN VIVO 2_1-5 </vt:lpstr>
      <vt:lpstr>IN VIVO 3_2-6 </vt:lpstr>
      <vt:lpstr>IN VIVO 4_3-7</vt:lpstr>
      <vt:lpstr> IN VIVO 5_4-3 </vt:lpstr>
      <vt:lpstr>IN VIVO 6_5-2</vt:lpstr>
      <vt:lpstr>IN VIVO 7_1-6</vt:lpstr>
      <vt:lpstr>IN VIVO 8_7-1 </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Shijun</dc:creator>
  <cp:lastModifiedBy>Zhang, Shijun</cp:lastModifiedBy>
  <dcterms:created xsi:type="dcterms:W3CDTF">2016-09-15T17:39:54Z</dcterms:created>
  <dcterms:modified xsi:type="dcterms:W3CDTF">2017-07-06T19:00:39Z</dcterms:modified>
</cp:coreProperties>
</file>