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1.5" sheetId="1" r:id="rId1"/>
    <sheet name="11.6" sheetId="5" r:id="rId2"/>
    <sheet name="11.6 (2)" sheetId="6" r:id="rId3"/>
    <sheet name="11.6 (3)" sheetId="7" r:id="rId4"/>
    <sheet name="Sheet2" sheetId="2" r:id="rId5"/>
    <sheet name="Sheet3" sheetId="3" r:id="rId6"/>
  </sheets>
  <definedNames>
    <definedName name="Count" localSheetId="0">'11.5'!$D$12:$F$12</definedName>
    <definedName name="Count" localSheetId="1">'11.6'!$D$12:$F$12</definedName>
    <definedName name="Count" localSheetId="2">'11.6 (2)'!$D$12:$F$12</definedName>
    <definedName name="Count" localSheetId="3">'11.6 (3)'!$D$12:$F$12</definedName>
    <definedName name="Deviations" localSheetId="0">'11.5'!$J$5:$K$7</definedName>
    <definedName name="Deviations" localSheetId="1">'11.6'!$J$5:$K$7</definedName>
    <definedName name="Deviations" localSheetId="2">'11.6 (2)'!$J$5:$K$7</definedName>
    <definedName name="Deviations" localSheetId="3">'11.6 (3)'!$J$5:$K$7</definedName>
    <definedName name="solver_adj" localSheetId="0" hidden="1">'11.5'!$D$12:$F$12,'11.5'!$J$5:$K$7</definedName>
    <definedName name="solver_adj" localSheetId="1" hidden="1">'11.6'!$D$12:$F$12,'11.6'!$J$5:$K$7</definedName>
    <definedName name="solver_adj" localSheetId="2" hidden="1">'11.6 (2)'!$D$12:$F$12,'11.6 (2)'!$J$5:$K$7</definedName>
    <definedName name="solver_adj" localSheetId="3" hidden="1">'11.6 (3)'!$D$12:$F$12,'11.6 (3)'!$J$5:$K$7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0" hidden="1">'11.5'!$D$14</definedName>
    <definedName name="solver_lhs1" localSheetId="1" hidden="1">'11.6'!$D$14</definedName>
    <definedName name="solver_lhs1" localSheetId="2" hidden="1">'11.6 (2)'!$D$14</definedName>
    <definedName name="solver_lhs1" localSheetId="3" hidden="1">'11.6 (3)'!$D$14</definedName>
    <definedName name="solver_lhs2" localSheetId="0" hidden="1">'11.5'!$L$5:$L$7</definedName>
    <definedName name="solver_lhs2" localSheetId="1" hidden="1">'11.6'!$L$5:$L$7</definedName>
    <definedName name="solver_lhs2" localSheetId="2" hidden="1">'11.6 (2)'!$L$5:$L$7</definedName>
    <definedName name="solver_lhs2" localSheetId="3" hidden="1">'11.6 (3)'!$L$5:$L$7</definedName>
    <definedName name="solver_lhs3" localSheetId="2" hidden="1">'11.6 (2)'!$K$7</definedName>
    <definedName name="solver_lhs3" localSheetId="3" hidden="1">'11.6 (3)'!$K$7</definedName>
    <definedName name="solver_lhs4" localSheetId="3" hidden="1">'11.6 (3)'!$K$5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um" localSheetId="0" hidden="1">2</definedName>
    <definedName name="solver_num" localSheetId="1" hidden="1">2</definedName>
    <definedName name="solver_num" localSheetId="2" hidden="1">3</definedName>
    <definedName name="solver_num" localSheetId="3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'11.5'!$N$14</definedName>
    <definedName name="solver_opt" localSheetId="1" hidden="1">'11.6'!$K$7</definedName>
    <definedName name="solver_opt" localSheetId="2" hidden="1">'11.6 (2)'!$K$5</definedName>
    <definedName name="solver_opt" localSheetId="3" hidden="1">'11.6 (3)'!$K$6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3" localSheetId="2" hidden="1">2</definedName>
    <definedName name="solver_rel3" localSheetId="3" hidden="1">2</definedName>
    <definedName name="solver_rel4" localSheetId="3" hidden="1">2</definedName>
    <definedName name="solver_rhs1" localSheetId="0" hidden="1">'11.5'!$F$14</definedName>
    <definedName name="solver_rhs1" localSheetId="1" hidden="1">'11.6'!$F$14</definedName>
    <definedName name="solver_rhs1" localSheetId="2" hidden="1">'11.6 (2)'!$F$14</definedName>
    <definedName name="solver_rhs1" localSheetId="3" hidden="1">'11.6 (3)'!$F$14</definedName>
    <definedName name="solver_rhs2" localSheetId="0" hidden="1">'11.5'!$N$5:$N$7</definedName>
    <definedName name="solver_rhs2" localSheetId="1" hidden="1">'11.6'!$N$5:$N$7</definedName>
    <definedName name="solver_rhs2" localSheetId="2" hidden="1">'11.6 (2)'!$N$5:$N$7</definedName>
    <definedName name="solver_rhs2" localSheetId="3" hidden="1">'11.6 (3)'!$N$5:$N$7</definedName>
    <definedName name="solver_rhs3" localSheetId="2" hidden="1">0</definedName>
    <definedName name="solver_rhs3" localSheetId="3" hidden="1">0</definedName>
    <definedName name="solver_rhs4" localSheetId="3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24519"/>
</workbook>
</file>

<file path=xl/calcChain.xml><?xml version="1.0" encoding="utf-8"?>
<calcChain xmlns="http://schemas.openxmlformats.org/spreadsheetml/2006/main">
  <c r="D14" i="7"/>
  <c r="H7"/>
  <c r="N7" s="1"/>
  <c r="G7"/>
  <c r="L7" s="1"/>
  <c r="H6"/>
  <c r="N6" s="1"/>
  <c r="G6"/>
  <c r="L6" s="1"/>
  <c r="H5"/>
  <c r="N5" s="1"/>
  <c r="G5"/>
  <c r="L5" s="1"/>
  <c r="D14" i="6"/>
  <c r="N7"/>
  <c r="H7"/>
  <c r="G7"/>
  <c r="L7" s="1"/>
  <c r="N6"/>
  <c r="H6"/>
  <c r="G6"/>
  <c r="L6" s="1"/>
  <c r="N5"/>
  <c r="H5"/>
  <c r="G5"/>
  <c r="L5" s="1"/>
  <c r="D14" i="5"/>
  <c r="H7"/>
  <c r="N7" s="1"/>
  <c r="G7"/>
  <c r="L7" s="1"/>
  <c r="H6"/>
  <c r="N6" s="1"/>
  <c r="G6"/>
  <c r="L6" s="1"/>
  <c r="H5"/>
  <c r="N5" s="1"/>
  <c r="G5"/>
  <c r="L5" s="1"/>
  <c r="H5" i="1"/>
  <c r="N5" s="1"/>
  <c r="N14"/>
  <c r="N6"/>
  <c r="N7"/>
  <c r="H7"/>
  <c r="H6"/>
  <c r="D14"/>
  <c r="G6"/>
  <c r="L6" s="1"/>
  <c r="G7"/>
  <c r="L7" s="1"/>
  <c r="G5"/>
  <c r="L5" s="1"/>
</calcChain>
</file>

<file path=xl/sharedStrings.xml><?xml version="1.0" encoding="utf-8"?>
<sst xmlns="http://schemas.openxmlformats.org/spreadsheetml/2006/main" count="62" uniqueCount="14">
  <si>
    <t>第7次习题 P474 11.5</t>
    <phoneticPr fontId="1" type="noConversion"/>
  </si>
  <si>
    <t>张渊</t>
    <phoneticPr fontId="1" type="noConversion"/>
  </si>
  <si>
    <t>供养的居民</t>
    <phoneticPr fontId="1" type="noConversion"/>
  </si>
  <si>
    <t>可雇佣的居民</t>
    <phoneticPr fontId="1" type="noConversion"/>
  </si>
  <si>
    <t>土地分配（1000英亩）</t>
    <phoneticPr fontId="1" type="noConversion"/>
  </si>
  <si>
    <t>=</t>
    <phoneticPr fontId="1" type="noConversion"/>
  </si>
  <si>
    <t>达到的目标</t>
    <phoneticPr fontId="1" type="noConversion"/>
  </si>
  <si>
    <t>短缺数量</t>
    <phoneticPr fontId="1" type="noConversion"/>
  </si>
  <si>
    <t>超出数量</t>
    <phoneticPr fontId="1" type="noConversion"/>
  </si>
  <si>
    <t>期望目标</t>
    <phoneticPr fontId="1" type="noConversion"/>
  </si>
  <si>
    <t>Weight</t>
    <phoneticPr fontId="1" type="noConversion"/>
  </si>
  <si>
    <t>外币(100美元)</t>
    <phoneticPr fontId="1" type="noConversion"/>
  </si>
  <si>
    <t>惩罚权值</t>
    <phoneticPr fontId="1" type="noConversion"/>
  </si>
  <si>
    <t>第7次习题 P474 11.6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</si>
</sst>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L5" sqref="L5"/>
    </sheetView>
  </sheetViews>
  <sheetFormatPr defaultRowHeight="13.5"/>
  <cols>
    <col min="3" max="3" width="11.875" customWidth="1"/>
    <col min="5" max="5" width="11.625" bestFit="1" customWidth="1"/>
    <col min="7" max="8" width="11" customWidth="1"/>
    <col min="14" max="14" width="9.5" bestFit="1" customWidth="1"/>
  </cols>
  <sheetData>
    <row r="1" spans="1:14">
      <c r="A1" t="s">
        <v>0</v>
      </c>
      <c r="D1" t="s">
        <v>1</v>
      </c>
      <c r="E1">
        <v>1501220101</v>
      </c>
    </row>
    <row r="4" spans="1:14">
      <c r="D4" s="3">
        <v>1</v>
      </c>
      <c r="E4" s="3">
        <v>2</v>
      </c>
      <c r="F4" s="3">
        <v>3</v>
      </c>
      <c r="G4" s="2" t="s">
        <v>6</v>
      </c>
      <c r="H4" s="2" t="s">
        <v>9</v>
      </c>
      <c r="J4" s="1" t="s">
        <v>8</v>
      </c>
      <c r="K4" s="1" t="s">
        <v>7</v>
      </c>
      <c r="L4" s="5"/>
      <c r="N4" s="2" t="s">
        <v>9</v>
      </c>
    </row>
    <row r="5" spans="1:14">
      <c r="C5" s="3" t="s">
        <v>11</v>
      </c>
      <c r="D5">
        <v>30</v>
      </c>
      <c r="E5">
        <v>50</v>
      </c>
      <c r="F5">
        <v>40</v>
      </c>
      <c r="G5">
        <f>SUMPRODUCT(D5:F5,Count)</f>
        <v>583333.33333333326</v>
      </c>
      <c r="H5">
        <f>7000*100</f>
        <v>700000</v>
      </c>
      <c r="J5" s="1">
        <v>0</v>
      </c>
      <c r="K5" s="1">
        <v>116666.6666666668</v>
      </c>
      <c r="L5" s="5">
        <f>G5-J5+K5</f>
        <v>700000</v>
      </c>
      <c r="M5" s="4" t="s">
        <v>5</v>
      </c>
      <c r="N5">
        <f>H5</f>
        <v>700000</v>
      </c>
    </row>
    <row r="6" spans="1:14">
      <c r="C6" s="3" t="s">
        <v>2</v>
      </c>
      <c r="D6">
        <v>150</v>
      </c>
      <c r="E6">
        <v>75</v>
      </c>
      <c r="F6">
        <v>100</v>
      </c>
      <c r="G6">
        <f>SUMPRODUCT(D6:F6,Count)</f>
        <v>1749999.9999999998</v>
      </c>
      <c r="H6">
        <f>175*10000</f>
        <v>1750000</v>
      </c>
      <c r="J6" s="1">
        <v>0</v>
      </c>
      <c r="K6" s="1">
        <v>0</v>
      </c>
      <c r="L6" s="5">
        <f t="shared" ref="L6:L7" si="0">G6-J6+K6</f>
        <v>1749999.9999999998</v>
      </c>
      <c r="M6" s="4" t="s">
        <v>5</v>
      </c>
      <c r="N6">
        <f t="shared" ref="N6:N7" si="1">H6</f>
        <v>1750000</v>
      </c>
    </row>
    <row r="7" spans="1:14">
      <c r="C7" s="3" t="s">
        <v>3</v>
      </c>
      <c r="D7">
        <v>10</v>
      </c>
      <c r="E7">
        <v>15</v>
      </c>
      <c r="F7">
        <v>12</v>
      </c>
      <c r="G7">
        <f>SUMPRODUCT(D7:F7,Count)</f>
        <v>183333.33333333331</v>
      </c>
      <c r="H7">
        <f>20*10000</f>
        <v>200000</v>
      </c>
      <c r="J7" s="1">
        <v>0</v>
      </c>
      <c r="K7" s="1">
        <v>16666.66666666669</v>
      </c>
      <c r="L7" s="5">
        <f t="shared" si="0"/>
        <v>200000</v>
      </c>
      <c r="M7" s="4" t="s">
        <v>5</v>
      </c>
      <c r="N7">
        <f t="shared" si="1"/>
        <v>200000</v>
      </c>
    </row>
    <row r="10" spans="1:14">
      <c r="J10" s="2" t="s">
        <v>12</v>
      </c>
      <c r="K10" s="2"/>
    </row>
    <row r="11" spans="1:14">
      <c r="J11" s="4"/>
      <c r="K11" s="4">
        <v>1</v>
      </c>
    </row>
    <row r="12" spans="1:14">
      <c r="B12" s="1" t="s">
        <v>4</v>
      </c>
      <c r="C12" s="1"/>
      <c r="D12" s="1">
        <v>8333.3333333333339</v>
      </c>
      <c r="E12" s="1">
        <v>6666.6666666666642</v>
      </c>
      <c r="F12" s="1">
        <v>0</v>
      </c>
      <c r="J12" s="4"/>
      <c r="K12" s="4">
        <v>1</v>
      </c>
    </row>
    <row r="13" spans="1:14">
      <c r="J13" s="4">
        <v>1</v>
      </c>
      <c r="K13" s="4">
        <v>1</v>
      </c>
    </row>
    <row r="14" spans="1:14">
      <c r="D14">
        <f>SUM(Count)</f>
        <v>14999.999999999998</v>
      </c>
      <c r="E14" s="6" t="s">
        <v>5</v>
      </c>
      <c r="F14" s="7">
        <v>15000</v>
      </c>
      <c r="M14" s="9" t="s">
        <v>10</v>
      </c>
      <c r="N14" s="9">
        <f>SUMPRODUCT(Deviations,J11:K13)</f>
        <v>133333.33333333349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C24" sqref="C24"/>
    </sheetView>
  </sheetViews>
  <sheetFormatPr defaultRowHeight="13.5"/>
  <cols>
    <col min="3" max="3" width="11.875" customWidth="1"/>
    <col min="5" max="5" width="11.625" bestFit="1" customWidth="1"/>
    <col min="7" max="8" width="11" customWidth="1"/>
    <col min="14" max="14" width="9.5" bestFit="1" customWidth="1"/>
  </cols>
  <sheetData>
    <row r="1" spans="1:14">
      <c r="A1" t="s">
        <v>13</v>
      </c>
      <c r="D1" t="s">
        <v>1</v>
      </c>
      <c r="E1">
        <v>1501220101</v>
      </c>
    </row>
    <row r="4" spans="1:14">
      <c r="D4" s="3">
        <v>1</v>
      </c>
      <c r="E4" s="3">
        <v>2</v>
      </c>
      <c r="F4" s="3">
        <v>3</v>
      </c>
      <c r="G4" s="2" t="s">
        <v>6</v>
      </c>
      <c r="H4" s="2" t="s">
        <v>9</v>
      </c>
      <c r="J4" s="1" t="s">
        <v>8</v>
      </c>
      <c r="K4" s="1" t="s">
        <v>7</v>
      </c>
      <c r="L4" s="5"/>
      <c r="N4" s="2" t="s">
        <v>9</v>
      </c>
    </row>
    <row r="5" spans="1:14">
      <c r="C5" s="3" t="s">
        <v>11</v>
      </c>
      <c r="D5">
        <v>30</v>
      </c>
      <c r="E5">
        <v>50</v>
      </c>
      <c r="F5">
        <v>40</v>
      </c>
      <c r="G5">
        <f>SUMPRODUCT(D5:F5,Count)</f>
        <v>649999.99999978521</v>
      </c>
      <c r="H5">
        <f>7000*100</f>
        <v>700000</v>
      </c>
      <c r="J5" s="1">
        <v>0</v>
      </c>
      <c r="K5" s="1">
        <v>50000.000000103668</v>
      </c>
      <c r="L5" s="5">
        <f>G5-J5+K5</f>
        <v>699999.99999988894</v>
      </c>
      <c r="M5" s="4" t="s">
        <v>5</v>
      </c>
      <c r="N5">
        <f>H5</f>
        <v>700000</v>
      </c>
    </row>
    <row r="6" spans="1:14">
      <c r="C6" s="3" t="s">
        <v>2</v>
      </c>
      <c r="D6">
        <v>150</v>
      </c>
      <c r="E6">
        <v>75</v>
      </c>
      <c r="F6">
        <v>100</v>
      </c>
      <c r="G6">
        <f>SUMPRODUCT(D6:F6,Count)</f>
        <v>1500000.0000003269</v>
      </c>
      <c r="H6">
        <f>175*10000</f>
        <v>1750000</v>
      </c>
      <c r="J6" s="1">
        <v>0</v>
      </c>
      <c r="K6" s="1">
        <v>249999.99999967276</v>
      </c>
      <c r="L6" s="5">
        <f t="shared" ref="L6:L7" si="0">G6-J6+K6</f>
        <v>1749999.9999999995</v>
      </c>
      <c r="M6" s="4" t="s">
        <v>5</v>
      </c>
      <c r="N6">
        <f t="shared" ref="N6:N7" si="1">H6</f>
        <v>1750000</v>
      </c>
    </row>
    <row r="7" spans="1:14">
      <c r="C7" s="3" t="s">
        <v>3</v>
      </c>
      <c r="D7">
        <v>10</v>
      </c>
      <c r="E7">
        <v>15</v>
      </c>
      <c r="F7">
        <v>12</v>
      </c>
      <c r="G7">
        <f>SUMPRODUCT(D7:F7,Count)</f>
        <v>199999.99999994176</v>
      </c>
      <c r="H7">
        <f>20*10000</f>
        <v>200000</v>
      </c>
      <c r="J7" s="1">
        <v>0</v>
      </c>
      <c r="K7" s="8">
        <v>0</v>
      </c>
      <c r="L7" s="5">
        <f t="shared" si="0"/>
        <v>199999.99999994176</v>
      </c>
      <c r="M7" s="4" t="s">
        <v>5</v>
      </c>
      <c r="N7">
        <f t="shared" si="1"/>
        <v>200000</v>
      </c>
    </row>
    <row r="12" spans="1:14">
      <c r="B12" s="1" t="s">
        <v>4</v>
      </c>
      <c r="C12" s="1"/>
      <c r="D12" s="1">
        <v>5000.0000000061809</v>
      </c>
      <c r="E12" s="1">
        <v>9999.9999999919964</v>
      </c>
      <c r="F12" s="1">
        <v>0</v>
      </c>
    </row>
    <row r="14" spans="1:14">
      <c r="D14">
        <f>SUM(Count)</f>
        <v>14999.999999998177</v>
      </c>
      <c r="E14" s="6" t="s">
        <v>5</v>
      </c>
      <c r="F14" s="7">
        <v>15000</v>
      </c>
      <c r="M14" s="10"/>
      <c r="N14" s="1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H12" sqref="H12"/>
    </sheetView>
  </sheetViews>
  <sheetFormatPr defaultRowHeight="13.5"/>
  <cols>
    <col min="3" max="3" width="11.875" customWidth="1"/>
    <col min="5" max="5" width="11.625" bestFit="1" customWidth="1"/>
    <col min="7" max="8" width="11" customWidth="1"/>
    <col min="14" max="14" width="9.5" bestFit="1" customWidth="1"/>
  </cols>
  <sheetData>
    <row r="1" spans="1:14">
      <c r="A1" t="s">
        <v>13</v>
      </c>
      <c r="D1" t="s">
        <v>1</v>
      </c>
      <c r="E1">
        <v>1501220101</v>
      </c>
    </row>
    <row r="4" spans="1:14">
      <c r="D4" s="3">
        <v>1</v>
      </c>
      <c r="E4" s="3">
        <v>2</v>
      </c>
      <c r="F4" s="3">
        <v>3</v>
      </c>
      <c r="G4" s="2" t="s">
        <v>6</v>
      </c>
      <c r="H4" s="2" t="s">
        <v>9</v>
      </c>
      <c r="J4" s="1" t="s">
        <v>8</v>
      </c>
      <c r="K4" s="1" t="s">
        <v>7</v>
      </c>
      <c r="L4" s="5"/>
      <c r="N4" s="2" t="s">
        <v>9</v>
      </c>
    </row>
    <row r="5" spans="1:14">
      <c r="C5" s="3" t="s">
        <v>11</v>
      </c>
      <c r="D5">
        <v>30</v>
      </c>
      <c r="E5">
        <v>50</v>
      </c>
      <c r="F5">
        <v>40</v>
      </c>
      <c r="G5">
        <f>SUMPRODUCT(D5:F5,Count)</f>
        <v>699999.99999970349</v>
      </c>
      <c r="H5">
        <f>7000*100</f>
        <v>700000</v>
      </c>
      <c r="J5" s="1">
        <v>0</v>
      </c>
      <c r="K5" s="8">
        <v>0</v>
      </c>
      <c r="L5" s="5">
        <f>G5-J5+K5</f>
        <v>699999.99999970349</v>
      </c>
      <c r="M5" s="4" t="s">
        <v>5</v>
      </c>
      <c r="N5">
        <f>H5</f>
        <v>700000</v>
      </c>
    </row>
    <row r="6" spans="1:14">
      <c r="C6" s="3" t="s">
        <v>2</v>
      </c>
      <c r="D6">
        <v>150</v>
      </c>
      <c r="E6">
        <v>75</v>
      </c>
      <c r="F6">
        <v>100</v>
      </c>
      <c r="G6">
        <f>SUMPRODUCT(D6:F6,Count)</f>
        <v>1312499.9999997758</v>
      </c>
      <c r="H6">
        <f>175*10000</f>
        <v>1750000</v>
      </c>
      <c r="J6" s="1">
        <v>0</v>
      </c>
      <c r="K6" s="1">
        <v>437499.99999936519</v>
      </c>
      <c r="L6" s="5">
        <f t="shared" ref="L6:L7" si="0">G6-J6+K6</f>
        <v>1749999.9999991409</v>
      </c>
      <c r="M6" s="4" t="s">
        <v>5</v>
      </c>
      <c r="N6">
        <f t="shared" ref="N6:N7" si="1">H6</f>
        <v>1750000</v>
      </c>
    </row>
    <row r="7" spans="1:14">
      <c r="C7" s="3" t="s">
        <v>3</v>
      </c>
      <c r="D7">
        <v>10</v>
      </c>
      <c r="E7">
        <v>15</v>
      </c>
      <c r="F7">
        <v>12</v>
      </c>
      <c r="G7">
        <f>SUMPRODUCT(D7:F7,Count)</f>
        <v>212499.99999991315</v>
      </c>
      <c r="H7">
        <f>20*10000</f>
        <v>200000</v>
      </c>
      <c r="J7" s="1">
        <v>12499.999999974074</v>
      </c>
      <c r="K7" s="7">
        <v>0</v>
      </c>
      <c r="L7" s="5">
        <f t="shared" si="0"/>
        <v>199999.99999993909</v>
      </c>
      <c r="M7" s="4" t="s">
        <v>5</v>
      </c>
      <c r="N7">
        <f t="shared" si="1"/>
        <v>200000</v>
      </c>
    </row>
    <row r="12" spans="1:14">
      <c r="B12" s="1" t="s">
        <v>4</v>
      </c>
      <c r="C12" s="1"/>
      <c r="D12" s="1">
        <v>2500.0000000020996</v>
      </c>
      <c r="E12" s="1">
        <v>12499.999999992811</v>
      </c>
      <c r="F12" s="1">
        <v>0</v>
      </c>
    </row>
    <row r="14" spans="1:14">
      <c r="D14">
        <f>SUM(Count)</f>
        <v>14999.99999999491</v>
      </c>
      <c r="E14" s="6" t="s">
        <v>5</v>
      </c>
      <c r="F14" s="7">
        <v>15000</v>
      </c>
      <c r="M14" s="10"/>
      <c r="N14" s="1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4"/>
  <sheetViews>
    <sheetView topLeftCell="A4" workbookViewId="0">
      <selection activeCell="H12" sqref="H12"/>
    </sheetView>
  </sheetViews>
  <sheetFormatPr defaultRowHeight="13.5"/>
  <cols>
    <col min="3" max="3" width="11.875" customWidth="1"/>
    <col min="5" max="5" width="11.625" bestFit="1" customWidth="1"/>
    <col min="7" max="8" width="11" customWidth="1"/>
    <col min="14" max="14" width="9.5" bestFit="1" customWidth="1"/>
  </cols>
  <sheetData>
    <row r="1" spans="1:14">
      <c r="A1" t="s">
        <v>13</v>
      </c>
      <c r="D1" t="s">
        <v>1</v>
      </c>
      <c r="E1">
        <v>1501220101</v>
      </c>
    </row>
    <row r="4" spans="1:14">
      <c r="D4" s="3">
        <v>1</v>
      </c>
      <c r="E4" s="3">
        <v>2</v>
      </c>
      <c r="F4" s="3">
        <v>3</v>
      </c>
      <c r="G4" s="2" t="s">
        <v>6</v>
      </c>
      <c r="H4" s="2" t="s">
        <v>9</v>
      </c>
      <c r="J4" s="1" t="s">
        <v>8</v>
      </c>
      <c r="K4" s="1" t="s">
        <v>7</v>
      </c>
      <c r="L4" s="5"/>
      <c r="N4" s="2" t="s">
        <v>9</v>
      </c>
    </row>
    <row r="5" spans="1:14">
      <c r="C5" s="3" t="s">
        <v>11</v>
      </c>
      <c r="D5">
        <v>30</v>
      </c>
      <c r="E5">
        <v>50</v>
      </c>
      <c r="F5">
        <v>40</v>
      </c>
      <c r="G5">
        <f>SUMPRODUCT(D5:F5,Count)</f>
        <v>700000</v>
      </c>
      <c r="H5">
        <f>7000*100</f>
        <v>700000</v>
      </c>
      <c r="J5" s="1">
        <v>0</v>
      </c>
      <c r="K5" s="7">
        <v>0</v>
      </c>
      <c r="L5" s="5">
        <f>G5-J5+K5</f>
        <v>700000</v>
      </c>
      <c r="M5" s="4" t="s">
        <v>5</v>
      </c>
      <c r="N5">
        <f>H5</f>
        <v>700000</v>
      </c>
    </row>
    <row r="6" spans="1:14">
      <c r="C6" s="3" t="s">
        <v>2</v>
      </c>
      <c r="D6">
        <v>150</v>
      </c>
      <c r="E6">
        <v>75</v>
      </c>
      <c r="F6">
        <v>100</v>
      </c>
      <c r="G6">
        <f>SUMPRODUCT(D6:F6,Count)</f>
        <v>1312500</v>
      </c>
      <c r="H6">
        <f>175*10000</f>
        <v>1750000</v>
      </c>
      <c r="J6" s="1">
        <v>0</v>
      </c>
      <c r="K6" s="8">
        <v>437500</v>
      </c>
      <c r="L6" s="5">
        <f t="shared" ref="L6:L7" si="0">G6-J6+K6</f>
        <v>1750000</v>
      </c>
      <c r="M6" s="4" t="s">
        <v>5</v>
      </c>
      <c r="N6">
        <f t="shared" ref="N6:N7" si="1">H6</f>
        <v>1750000</v>
      </c>
    </row>
    <row r="7" spans="1:14">
      <c r="C7" s="3" t="s">
        <v>3</v>
      </c>
      <c r="D7">
        <v>10</v>
      </c>
      <c r="E7">
        <v>15</v>
      </c>
      <c r="F7">
        <v>12</v>
      </c>
      <c r="G7">
        <f>SUMPRODUCT(D7:F7,Count)</f>
        <v>212500</v>
      </c>
      <c r="H7">
        <f>20*10000</f>
        <v>200000</v>
      </c>
      <c r="J7" s="1">
        <v>12500.000000000013</v>
      </c>
      <c r="K7" s="7">
        <v>0</v>
      </c>
      <c r="L7" s="5">
        <f t="shared" si="0"/>
        <v>200000</v>
      </c>
      <c r="M7" s="4" t="s">
        <v>5</v>
      </c>
      <c r="N7">
        <f t="shared" si="1"/>
        <v>200000</v>
      </c>
    </row>
    <row r="12" spans="1:14">
      <c r="B12" s="1" t="s">
        <v>4</v>
      </c>
      <c r="C12" s="1"/>
      <c r="D12" s="1">
        <v>2500.0000000000009</v>
      </c>
      <c r="E12" s="1">
        <v>12500</v>
      </c>
      <c r="F12" s="1">
        <v>0</v>
      </c>
    </row>
    <row r="14" spans="1:14">
      <c r="D14">
        <f>SUM(Count)</f>
        <v>15000</v>
      </c>
      <c r="E14" s="6" t="s">
        <v>5</v>
      </c>
      <c r="F14" s="7">
        <v>15000</v>
      </c>
      <c r="M14" s="10"/>
      <c r="N14" s="1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8</vt:i4>
      </vt:variant>
    </vt:vector>
  </HeadingPairs>
  <TitlesOfParts>
    <vt:vector size="14" baseType="lpstr">
      <vt:lpstr>11.5</vt:lpstr>
      <vt:lpstr>11.6</vt:lpstr>
      <vt:lpstr>11.6 (2)</vt:lpstr>
      <vt:lpstr>11.6 (3)</vt:lpstr>
      <vt:lpstr>Sheet2</vt:lpstr>
      <vt:lpstr>Sheet3</vt:lpstr>
      <vt:lpstr>'11.5'!Count</vt:lpstr>
      <vt:lpstr>'11.6'!Count</vt:lpstr>
      <vt:lpstr>'11.6 (2)'!Count</vt:lpstr>
      <vt:lpstr>'11.6 (3)'!Count</vt:lpstr>
      <vt:lpstr>'11.5'!Deviations</vt:lpstr>
      <vt:lpstr>'11.6'!Deviations</vt:lpstr>
      <vt:lpstr>'11.6 (2)'!Deviations</vt:lpstr>
      <vt:lpstr>'11.6 (3)'!Deviations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2015-11-17T11:20:11Z</dcterms:modified>
</cp:coreProperties>
</file>