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12.26" sheetId="1" r:id="rId1"/>
    <sheet name="12.29" sheetId="2" r:id="rId2"/>
    <sheet name="Sheet3" sheetId="3" r:id="rId3"/>
  </sheets>
  <definedNames>
    <definedName name="invest" localSheetId="0">'12.26'!$H$4</definedName>
    <definedName name="MinimizeCosts" localSheetId="0">FALSE</definedName>
    <definedName name="MinimizeCosts" localSheetId="1">FALSE</definedName>
    <definedName name="_xlnm.Print_Area" localSheetId="0">'12.26'!TreeDiagram</definedName>
    <definedName name="_xlnm.Print_Area" localSheetId="1">'12.29'!TreeDiagram</definedName>
    <definedName name="TreeData" localSheetId="0">'12.26'!$GH$1001:$GV$1035</definedName>
    <definedName name="TreeData" localSheetId="1">'12.29'!$GH$1003:$GV$1017</definedName>
    <definedName name="TreeDiagBase" localSheetId="0">'12.26'!$D$17</definedName>
    <definedName name="TreeDiagBase" localSheetId="1">'12.29'!#REF!</definedName>
    <definedName name="TreeDiagram" localSheetId="0">'12.26'!$D$17:$V$115</definedName>
    <definedName name="TreeDiagram" localSheetId="1">'12.29'!$B$7:$T$45</definedName>
    <definedName name="UseExpUtility" localSheetId="0">FALSE</definedName>
    <definedName name="UseExpUtility" localSheetId="1">FALSE</definedName>
  </definedNames>
  <calcPr calcId="124519"/>
</workbook>
</file>

<file path=xl/calcChain.xml><?xml version="1.0" encoding="utf-8"?>
<calcChain xmlns="http://schemas.openxmlformats.org/spreadsheetml/2006/main">
  <c r="I43" i="2"/>
  <c r="I35"/>
  <c r="M28"/>
  <c r="M23"/>
  <c r="M18"/>
  <c r="M10"/>
  <c r="E39"/>
  <c r="E19"/>
  <c r="J45"/>
  <c r="T44"/>
  <c r="T39"/>
  <c r="N40" s="1"/>
  <c r="M38"/>
  <c r="T34"/>
  <c r="N35" s="1"/>
  <c r="M33"/>
  <c r="T29"/>
  <c r="N30" s="1"/>
  <c r="I25"/>
  <c r="T24"/>
  <c r="N25" s="1"/>
  <c r="J27" s="1"/>
  <c r="K26" s="1"/>
  <c r="N20"/>
  <c r="T19"/>
  <c r="R15"/>
  <c r="T14"/>
  <c r="I14"/>
  <c r="Q13"/>
  <c r="T9"/>
  <c r="R10" s="1"/>
  <c r="Q8"/>
  <c r="S110" i="1"/>
  <c r="S105"/>
  <c r="V104" s="1"/>
  <c r="T105" s="1"/>
  <c r="S90"/>
  <c r="O110"/>
  <c r="S80"/>
  <c r="S75"/>
  <c r="O72"/>
  <c r="V74" s="1"/>
  <c r="T75" s="1"/>
  <c r="S113"/>
  <c r="S98"/>
  <c r="S63"/>
  <c r="S48"/>
  <c r="S65"/>
  <c r="S50"/>
  <c r="S45"/>
  <c r="O45"/>
  <c r="S35"/>
  <c r="V34" s="1"/>
  <c r="T35" s="1"/>
  <c r="S108"/>
  <c r="S93"/>
  <c r="S83"/>
  <c r="S73"/>
  <c r="S58"/>
  <c r="S43"/>
  <c r="S33"/>
  <c r="S23"/>
  <c r="S20"/>
  <c r="S103"/>
  <c r="S88"/>
  <c r="S78"/>
  <c r="S68"/>
  <c r="S53"/>
  <c r="S38"/>
  <c r="S28"/>
  <c r="S18"/>
  <c r="O32"/>
  <c r="O108"/>
  <c r="O80"/>
  <c r="O58"/>
  <c r="O93"/>
  <c r="O70"/>
  <c r="O43"/>
  <c r="O30"/>
  <c r="O20"/>
  <c r="G87"/>
  <c r="G37"/>
  <c r="K102"/>
  <c r="K100"/>
  <c r="G89"/>
  <c r="K77"/>
  <c r="K75"/>
  <c r="K52"/>
  <c r="S55" s="1"/>
  <c r="K50"/>
  <c r="G39"/>
  <c r="K27"/>
  <c r="K25"/>
  <c r="J37" i="2" l="1"/>
  <c r="F41" s="1"/>
  <c r="G40" s="1"/>
  <c r="N12"/>
  <c r="J16" s="1"/>
  <c r="K15" s="1"/>
  <c r="V29" i="1"/>
  <c r="T30" s="1"/>
  <c r="P32" s="1"/>
  <c r="V109"/>
  <c r="T110" s="1"/>
  <c r="S25"/>
  <c r="O60"/>
  <c r="V54" s="1"/>
  <c r="T55" s="1"/>
  <c r="O82"/>
  <c r="V79" s="1"/>
  <c r="T80" s="1"/>
  <c r="S85"/>
  <c r="S95"/>
  <c r="S115"/>
  <c r="V114" s="1"/>
  <c r="T115" s="1"/>
  <c r="V89"/>
  <c r="T90" s="1"/>
  <c r="O22"/>
  <c r="V19" s="1"/>
  <c r="T20" s="1"/>
  <c r="P22" s="1"/>
  <c r="S30"/>
  <c r="S40"/>
  <c r="V39" s="1"/>
  <c r="T40" s="1"/>
  <c r="S60"/>
  <c r="V59" s="1"/>
  <c r="T60" s="1"/>
  <c r="S70"/>
  <c r="V69" s="1"/>
  <c r="T70" s="1"/>
  <c r="O95"/>
  <c r="V94" s="1"/>
  <c r="T95" s="1"/>
  <c r="S100"/>
  <c r="P110"/>
  <c r="V24"/>
  <c r="T25" s="1"/>
  <c r="P72"/>
  <c r="V44"/>
  <c r="T45" s="1"/>
  <c r="V49"/>
  <c r="T50" s="1"/>
  <c r="V99"/>
  <c r="T100" s="1"/>
  <c r="F21" i="2" l="1"/>
  <c r="B31" s="1"/>
  <c r="C30" s="1"/>
  <c r="P60" i="1"/>
  <c r="P95"/>
  <c r="L102" s="1"/>
  <c r="M101" s="1"/>
  <c r="V64"/>
  <c r="T65" s="1"/>
  <c r="V84"/>
  <c r="T85" s="1"/>
  <c r="P82" s="1"/>
  <c r="L77" s="1"/>
  <c r="P45"/>
  <c r="L52" s="1"/>
  <c r="M51" s="1"/>
  <c r="L27"/>
  <c r="H39" l="1"/>
  <c r="M26"/>
  <c r="M76"/>
  <c r="H89"/>
  <c r="D64" l="1"/>
  <c r="E63" s="1"/>
</calcChain>
</file>

<file path=xl/sharedStrings.xml><?xml version="1.0" encoding="utf-8"?>
<sst xmlns="http://schemas.openxmlformats.org/spreadsheetml/2006/main" count="105" uniqueCount="42">
  <si>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</si>
  <si>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</si>
  <si>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</si>
  <si>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</si>
  <si>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</si>
  <si>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</si>
  <si>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</si>
  <si>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</si>
  <si>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</si>
  <si>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</si>
  <si>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</si>
  <si>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</si>
  <si>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</si>
  <si>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</si>
  <si>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</si>
  <si>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</si>
  <si>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</si>
  <si>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</si>
  <si>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Academic</t>
  </si>
  <si>
    <t>E</t>
  </si>
  <si>
    <t>经济增长</t>
    <phoneticPr fontId="1" type="noConversion"/>
  </si>
  <si>
    <t>经济衰退</t>
    <phoneticPr fontId="1" type="noConversion"/>
  </si>
  <si>
    <t>经济状态</t>
    <phoneticPr fontId="1" type="noConversion"/>
  </si>
  <si>
    <t>经济萧条</t>
    <phoneticPr fontId="1" type="noConversion"/>
  </si>
  <si>
    <t>投资目标</t>
    <phoneticPr fontId="1" type="noConversion"/>
  </si>
  <si>
    <t>股票</t>
    <phoneticPr fontId="1" type="noConversion"/>
  </si>
  <si>
    <t>债券</t>
    <phoneticPr fontId="1" type="noConversion"/>
  </si>
  <si>
    <t>数据</t>
    <phoneticPr fontId="1" type="noConversion"/>
  </si>
  <si>
    <t>投资额</t>
    <phoneticPr fontId="1" type="noConversion"/>
  </si>
  <si>
    <t>习题 12.26</t>
    <phoneticPr fontId="1" type="noConversion"/>
  </si>
  <si>
    <t>张渊</t>
    <phoneticPr fontId="1" type="noConversion"/>
  </si>
  <si>
    <t>习题12.29</t>
    <phoneticPr fontId="1" type="noConversion"/>
  </si>
  <si>
    <t>成功</t>
    <phoneticPr fontId="1" type="noConversion"/>
  </si>
  <si>
    <t>不成功</t>
    <phoneticPr fontId="1" type="noConversion"/>
  </si>
  <si>
    <t>决策动作</t>
    <phoneticPr fontId="1" type="noConversion"/>
  </si>
  <si>
    <t>试销</t>
    <phoneticPr fontId="1" type="noConversion"/>
  </si>
  <si>
    <t>不试销</t>
    <phoneticPr fontId="1" type="noConversion"/>
  </si>
  <si>
    <t>推新品</t>
    <phoneticPr fontId="1" type="noConversion"/>
  </si>
  <si>
    <t>不推新品</t>
    <phoneticPr fontId="1" type="noConversion"/>
  </si>
  <si>
    <t>自然状态</t>
    <phoneticPr fontId="1" type="noConversion"/>
  </si>
  <si>
    <t>接受</t>
    <phoneticPr fontId="1" type="noConversion"/>
  </si>
  <si>
    <t>不接受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</si>
</sst>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1838" name="Oval 814"/>
        <xdr:cNvSpPr>
          <a:spLocks noChangeArrowheads="1"/>
        </xdr:cNvSpPr>
      </xdr:nvSpPr>
      <xdr:spPr bwMode="auto">
        <a:xfrm>
          <a:off x="4562475" y="63436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37</xdr:row>
      <xdr:rowOff>76200</xdr:rowOff>
    </xdr:from>
    <xdr:to>
      <xdr:col>8</xdr:col>
      <xdr:colOff>0</xdr:colOff>
      <xdr:row>37</xdr:row>
      <xdr:rowOff>76200</xdr:rowOff>
    </xdr:to>
    <xdr:sp macro="" textlink="">
      <xdr:nvSpPr>
        <xdr:cNvPr id="1839" name="Line 815"/>
        <xdr:cNvSpPr>
          <a:spLocks noChangeShapeType="1"/>
        </xdr:cNvSpPr>
      </xdr:nvSpPr>
      <xdr:spPr bwMode="auto">
        <a:xfrm>
          <a:off x="3190875" y="64198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4</xdr:col>
      <xdr:colOff>152400</xdr:colOff>
      <xdr:row>37</xdr:row>
      <xdr:rowOff>76200</xdr:rowOff>
    </xdr:from>
    <xdr:to>
      <xdr:col>6</xdr:col>
      <xdr:colOff>0</xdr:colOff>
      <xdr:row>62</xdr:row>
      <xdr:rowOff>76200</xdr:rowOff>
    </xdr:to>
    <xdr:sp macro="" textlink="">
      <xdr:nvSpPr>
        <xdr:cNvPr id="1840" name="Line 816"/>
        <xdr:cNvSpPr>
          <a:spLocks noChangeShapeType="1"/>
        </xdr:cNvSpPr>
      </xdr:nvSpPr>
      <xdr:spPr bwMode="auto">
        <a:xfrm flipV="1">
          <a:off x="2895600" y="6419850"/>
          <a:ext cx="295275" cy="4286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152400</xdr:colOff>
      <xdr:row>87</xdr:row>
      <xdr:rowOff>152400</xdr:rowOff>
    </xdr:to>
    <xdr:sp macro="" textlink="">
      <xdr:nvSpPr>
        <xdr:cNvPr id="1841" name="Oval 817"/>
        <xdr:cNvSpPr>
          <a:spLocks noChangeArrowheads="1"/>
        </xdr:cNvSpPr>
      </xdr:nvSpPr>
      <xdr:spPr bwMode="auto">
        <a:xfrm>
          <a:off x="4562475" y="149161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87</xdr:row>
      <xdr:rowOff>76200</xdr:rowOff>
    </xdr:from>
    <xdr:to>
      <xdr:col>8</xdr:col>
      <xdr:colOff>0</xdr:colOff>
      <xdr:row>87</xdr:row>
      <xdr:rowOff>76200</xdr:rowOff>
    </xdr:to>
    <xdr:sp macro="" textlink="">
      <xdr:nvSpPr>
        <xdr:cNvPr id="1842" name="Line 818"/>
        <xdr:cNvSpPr>
          <a:spLocks noChangeShapeType="1"/>
        </xdr:cNvSpPr>
      </xdr:nvSpPr>
      <xdr:spPr bwMode="auto">
        <a:xfrm>
          <a:off x="3190875" y="149923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4</xdr:col>
      <xdr:colOff>152400</xdr:colOff>
      <xdr:row>62</xdr:row>
      <xdr:rowOff>76200</xdr:rowOff>
    </xdr:from>
    <xdr:to>
      <xdr:col>6</xdr:col>
      <xdr:colOff>0</xdr:colOff>
      <xdr:row>87</xdr:row>
      <xdr:rowOff>76200</xdr:rowOff>
    </xdr:to>
    <xdr:sp macro="" textlink="">
      <xdr:nvSpPr>
        <xdr:cNvPr id="1843" name="Line 819"/>
        <xdr:cNvSpPr>
          <a:spLocks noChangeShapeType="1"/>
        </xdr:cNvSpPr>
      </xdr:nvSpPr>
      <xdr:spPr bwMode="auto">
        <a:xfrm>
          <a:off x="2895600" y="10706100"/>
          <a:ext cx="295275" cy="4286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152400</xdr:colOff>
      <xdr:row>25</xdr:row>
      <xdr:rowOff>152400</xdr:rowOff>
    </xdr:to>
    <xdr:sp macro="" textlink="">
      <xdr:nvSpPr>
        <xdr:cNvPr id="1844" name="Rectangle 820"/>
        <xdr:cNvSpPr>
          <a:spLocks noChangeArrowheads="1"/>
        </xdr:cNvSpPr>
      </xdr:nvSpPr>
      <xdr:spPr bwMode="auto">
        <a:xfrm>
          <a:off x="6381750" y="42862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25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1845" name="Line 821"/>
        <xdr:cNvSpPr>
          <a:spLocks noChangeShapeType="1"/>
        </xdr:cNvSpPr>
      </xdr:nvSpPr>
      <xdr:spPr bwMode="auto">
        <a:xfrm>
          <a:off x="5010150" y="43624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25</xdr:row>
      <xdr:rowOff>76200</xdr:rowOff>
    </xdr:from>
    <xdr:to>
      <xdr:col>10</xdr:col>
      <xdr:colOff>0</xdr:colOff>
      <xdr:row>37</xdr:row>
      <xdr:rowOff>76200</xdr:rowOff>
    </xdr:to>
    <xdr:sp macro="" textlink="">
      <xdr:nvSpPr>
        <xdr:cNvPr id="1846" name="Line 822"/>
        <xdr:cNvSpPr>
          <a:spLocks noChangeShapeType="1"/>
        </xdr:cNvSpPr>
      </xdr:nvSpPr>
      <xdr:spPr bwMode="auto">
        <a:xfrm flipV="1">
          <a:off x="4714875" y="4362450"/>
          <a:ext cx="295275" cy="2057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152400</xdr:colOff>
      <xdr:row>50</xdr:row>
      <xdr:rowOff>152400</xdr:rowOff>
    </xdr:to>
    <xdr:sp macro="" textlink="">
      <xdr:nvSpPr>
        <xdr:cNvPr id="1847" name="Rectangle 823"/>
        <xdr:cNvSpPr>
          <a:spLocks noChangeArrowheads="1"/>
        </xdr:cNvSpPr>
      </xdr:nvSpPr>
      <xdr:spPr bwMode="auto">
        <a:xfrm>
          <a:off x="6381750" y="85725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50</xdr:row>
      <xdr:rowOff>76200</xdr:rowOff>
    </xdr:from>
    <xdr:to>
      <xdr:col>12</xdr:col>
      <xdr:colOff>0</xdr:colOff>
      <xdr:row>50</xdr:row>
      <xdr:rowOff>76200</xdr:rowOff>
    </xdr:to>
    <xdr:sp macro="" textlink="">
      <xdr:nvSpPr>
        <xdr:cNvPr id="1848" name="Line 824"/>
        <xdr:cNvSpPr>
          <a:spLocks noChangeShapeType="1"/>
        </xdr:cNvSpPr>
      </xdr:nvSpPr>
      <xdr:spPr bwMode="auto">
        <a:xfrm>
          <a:off x="5010150" y="86487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37</xdr:row>
      <xdr:rowOff>76200</xdr:rowOff>
    </xdr:from>
    <xdr:to>
      <xdr:col>10</xdr:col>
      <xdr:colOff>0</xdr:colOff>
      <xdr:row>50</xdr:row>
      <xdr:rowOff>76200</xdr:rowOff>
    </xdr:to>
    <xdr:sp macro="" textlink="">
      <xdr:nvSpPr>
        <xdr:cNvPr id="1849" name="Line 825"/>
        <xdr:cNvSpPr>
          <a:spLocks noChangeShapeType="1"/>
        </xdr:cNvSpPr>
      </xdr:nvSpPr>
      <xdr:spPr bwMode="auto">
        <a:xfrm>
          <a:off x="4714875" y="6419850"/>
          <a:ext cx="295275" cy="2228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152400</xdr:colOff>
      <xdr:row>75</xdr:row>
      <xdr:rowOff>152400</xdr:rowOff>
    </xdr:to>
    <xdr:sp macro="" textlink="">
      <xdr:nvSpPr>
        <xdr:cNvPr id="1850" name="Rectangle 826"/>
        <xdr:cNvSpPr>
          <a:spLocks noChangeArrowheads="1"/>
        </xdr:cNvSpPr>
      </xdr:nvSpPr>
      <xdr:spPr bwMode="auto">
        <a:xfrm>
          <a:off x="6381750" y="128587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75</xdr:row>
      <xdr:rowOff>76200</xdr:rowOff>
    </xdr:from>
    <xdr:to>
      <xdr:col>12</xdr:col>
      <xdr:colOff>0</xdr:colOff>
      <xdr:row>75</xdr:row>
      <xdr:rowOff>76200</xdr:rowOff>
    </xdr:to>
    <xdr:sp macro="" textlink="">
      <xdr:nvSpPr>
        <xdr:cNvPr id="1851" name="Line 827"/>
        <xdr:cNvSpPr>
          <a:spLocks noChangeShapeType="1"/>
        </xdr:cNvSpPr>
      </xdr:nvSpPr>
      <xdr:spPr bwMode="auto">
        <a:xfrm>
          <a:off x="5010150" y="129349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75</xdr:row>
      <xdr:rowOff>76200</xdr:rowOff>
    </xdr:from>
    <xdr:to>
      <xdr:col>10</xdr:col>
      <xdr:colOff>0</xdr:colOff>
      <xdr:row>87</xdr:row>
      <xdr:rowOff>76200</xdr:rowOff>
    </xdr:to>
    <xdr:sp macro="" textlink="">
      <xdr:nvSpPr>
        <xdr:cNvPr id="1852" name="Line 828"/>
        <xdr:cNvSpPr>
          <a:spLocks noChangeShapeType="1"/>
        </xdr:cNvSpPr>
      </xdr:nvSpPr>
      <xdr:spPr bwMode="auto">
        <a:xfrm flipV="1">
          <a:off x="4714875" y="12934950"/>
          <a:ext cx="295275" cy="2057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100</xdr:row>
      <xdr:rowOff>0</xdr:rowOff>
    </xdr:from>
    <xdr:to>
      <xdr:col>12</xdr:col>
      <xdr:colOff>152400</xdr:colOff>
      <xdr:row>100</xdr:row>
      <xdr:rowOff>152400</xdr:rowOff>
    </xdr:to>
    <xdr:sp macro="" textlink="">
      <xdr:nvSpPr>
        <xdr:cNvPr id="1853" name="Rectangle 829"/>
        <xdr:cNvSpPr>
          <a:spLocks noChangeArrowheads="1"/>
        </xdr:cNvSpPr>
      </xdr:nvSpPr>
      <xdr:spPr bwMode="auto">
        <a:xfrm>
          <a:off x="6381750" y="171450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100</xdr:row>
      <xdr:rowOff>76200</xdr:rowOff>
    </xdr:from>
    <xdr:to>
      <xdr:col>12</xdr:col>
      <xdr:colOff>0</xdr:colOff>
      <xdr:row>100</xdr:row>
      <xdr:rowOff>76200</xdr:rowOff>
    </xdr:to>
    <xdr:sp macro="" textlink="">
      <xdr:nvSpPr>
        <xdr:cNvPr id="1854" name="Line 830"/>
        <xdr:cNvSpPr>
          <a:spLocks noChangeShapeType="1"/>
        </xdr:cNvSpPr>
      </xdr:nvSpPr>
      <xdr:spPr bwMode="auto">
        <a:xfrm>
          <a:off x="5010150" y="172212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87</xdr:row>
      <xdr:rowOff>76200</xdr:rowOff>
    </xdr:from>
    <xdr:to>
      <xdr:col>10</xdr:col>
      <xdr:colOff>0</xdr:colOff>
      <xdr:row>100</xdr:row>
      <xdr:rowOff>76200</xdr:rowOff>
    </xdr:to>
    <xdr:sp macro="" textlink="">
      <xdr:nvSpPr>
        <xdr:cNvPr id="1855" name="Line 831"/>
        <xdr:cNvSpPr>
          <a:spLocks noChangeShapeType="1"/>
        </xdr:cNvSpPr>
      </xdr:nvSpPr>
      <xdr:spPr bwMode="auto">
        <a:xfrm>
          <a:off x="4714875" y="14992350"/>
          <a:ext cx="295275" cy="22288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152400</xdr:colOff>
      <xdr:row>20</xdr:row>
      <xdr:rowOff>152400</xdr:rowOff>
    </xdr:to>
    <xdr:sp macro="" textlink="">
      <xdr:nvSpPr>
        <xdr:cNvPr id="1856" name="Oval 832"/>
        <xdr:cNvSpPr>
          <a:spLocks noChangeArrowheads="1"/>
        </xdr:cNvSpPr>
      </xdr:nvSpPr>
      <xdr:spPr bwMode="auto">
        <a:xfrm>
          <a:off x="8201025" y="3429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20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1857" name="Line 833"/>
        <xdr:cNvSpPr>
          <a:spLocks noChangeShapeType="1"/>
        </xdr:cNvSpPr>
      </xdr:nvSpPr>
      <xdr:spPr bwMode="auto">
        <a:xfrm>
          <a:off x="6829425" y="35052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20</xdr:row>
      <xdr:rowOff>76200</xdr:rowOff>
    </xdr:from>
    <xdr:to>
      <xdr:col>14</xdr:col>
      <xdr:colOff>0</xdr:colOff>
      <xdr:row>25</xdr:row>
      <xdr:rowOff>76200</xdr:rowOff>
    </xdr:to>
    <xdr:sp macro="" textlink="">
      <xdr:nvSpPr>
        <xdr:cNvPr id="1858" name="Line 834"/>
        <xdr:cNvSpPr>
          <a:spLocks noChangeShapeType="1"/>
        </xdr:cNvSpPr>
      </xdr:nvSpPr>
      <xdr:spPr bwMode="auto">
        <a:xfrm flipV="1">
          <a:off x="6534150" y="35052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152400</xdr:colOff>
      <xdr:row>30</xdr:row>
      <xdr:rowOff>152400</xdr:rowOff>
    </xdr:to>
    <xdr:sp macro="" textlink="">
      <xdr:nvSpPr>
        <xdr:cNvPr id="1859" name="Oval 835"/>
        <xdr:cNvSpPr>
          <a:spLocks noChangeArrowheads="1"/>
        </xdr:cNvSpPr>
      </xdr:nvSpPr>
      <xdr:spPr bwMode="auto">
        <a:xfrm>
          <a:off x="8201025" y="51435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30</xdr:row>
      <xdr:rowOff>76200</xdr:rowOff>
    </xdr:from>
    <xdr:to>
      <xdr:col>16</xdr:col>
      <xdr:colOff>0</xdr:colOff>
      <xdr:row>30</xdr:row>
      <xdr:rowOff>76200</xdr:rowOff>
    </xdr:to>
    <xdr:sp macro="" textlink="">
      <xdr:nvSpPr>
        <xdr:cNvPr id="1860" name="Line 836"/>
        <xdr:cNvSpPr>
          <a:spLocks noChangeShapeType="1"/>
        </xdr:cNvSpPr>
      </xdr:nvSpPr>
      <xdr:spPr bwMode="auto">
        <a:xfrm>
          <a:off x="6829425" y="52197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25</xdr:row>
      <xdr:rowOff>76200</xdr:rowOff>
    </xdr:from>
    <xdr:to>
      <xdr:col>14</xdr:col>
      <xdr:colOff>0</xdr:colOff>
      <xdr:row>30</xdr:row>
      <xdr:rowOff>76200</xdr:rowOff>
    </xdr:to>
    <xdr:sp macro="" textlink="">
      <xdr:nvSpPr>
        <xdr:cNvPr id="1861" name="Line 837"/>
        <xdr:cNvSpPr>
          <a:spLocks noChangeShapeType="1"/>
        </xdr:cNvSpPr>
      </xdr:nvSpPr>
      <xdr:spPr bwMode="auto">
        <a:xfrm>
          <a:off x="6534150" y="43624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152400</xdr:colOff>
      <xdr:row>43</xdr:row>
      <xdr:rowOff>152400</xdr:rowOff>
    </xdr:to>
    <xdr:sp macro="" textlink="">
      <xdr:nvSpPr>
        <xdr:cNvPr id="1862" name="Oval 838"/>
        <xdr:cNvSpPr>
          <a:spLocks noChangeArrowheads="1"/>
        </xdr:cNvSpPr>
      </xdr:nvSpPr>
      <xdr:spPr bwMode="auto">
        <a:xfrm>
          <a:off x="8201025" y="73723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43</xdr:row>
      <xdr:rowOff>76200</xdr:rowOff>
    </xdr:from>
    <xdr:to>
      <xdr:col>16</xdr:col>
      <xdr:colOff>0</xdr:colOff>
      <xdr:row>43</xdr:row>
      <xdr:rowOff>76200</xdr:rowOff>
    </xdr:to>
    <xdr:sp macro="" textlink="">
      <xdr:nvSpPr>
        <xdr:cNvPr id="1863" name="Line 839"/>
        <xdr:cNvSpPr>
          <a:spLocks noChangeShapeType="1"/>
        </xdr:cNvSpPr>
      </xdr:nvSpPr>
      <xdr:spPr bwMode="auto">
        <a:xfrm>
          <a:off x="6829425" y="7448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43</xdr:row>
      <xdr:rowOff>76200</xdr:rowOff>
    </xdr:from>
    <xdr:to>
      <xdr:col>14</xdr:col>
      <xdr:colOff>0</xdr:colOff>
      <xdr:row>50</xdr:row>
      <xdr:rowOff>76200</xdr:rowOff>
    </xdr:to>
    <xdr:sp macro="" textlink="">
      <xdr:nvSpPr>
        <xdr:cNvPr id="1864" name="Line 840"/>
        <xdr:cNvSpPr>
          <a:spLocks noChangeShapeType="1"/>
        </xdr:cNvSpPr>
      </xdr:nvSpPr>
      <xdr:spPr bwMode="auto">
        <a:xfrm flipV="1">
          <a:off x="6534150" y="7448550"/>
          <a:ext cx="295275" cy="12001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58</xdr:row>
      <xdr:rowOff>0</xdr:rowOff>
    </xdr:from>
    <xdr:to>
      <xdr:col>16</xdr:col>
      <xdr:colOff>152400</xdr:colOff>
      <xdr:row>58</xdr:row>
      <xdr:rowOff>152400</xdr:rowOff>
    </xdr:to>
    <xdr:sp macro="" textlink="">
      <xdr:nvSpPr>
        <xdr:cNvPr id="1865" name="Oval 841"/>
        <xdr:cNvSpPr>
          <a:spLocks noChangeArrowheads="1"/>
        </xdr:cNvSpPr>
      </xdr:nvSpPr>
      <xdr:spPr bwMode="auto">
        <a:xfrm>
          <a:off x="8201025" y="99441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58</xdr:row>
      <xdr:rowOff>76200</xdr:rowOff>
    </xdr:from>
    <xdr:to>
      <xdr:col>16</xdr:col>
      <xdr:colOff>0</xdr:colOff>
      <xdr:row>58</xdr:row>
      <xdr:rowOff>76200</xdr:rowOff>
    </xdr:to>
    <xdr:sp macro="" textlink="">
      <xdr:nvSpPr>
        <xdr:cNvPr id="1866" name="Line 842"/>
        <xdr:cNvSpPr>
          <a:spLocks noChangeShapeType="1"/>
        </xdr:cNvSpPr>
      </xdr:nvSpPr>
      <xdr:spPr bwMode="auto">
        <a:xfrm>
          <a:off x="6829425" y="10020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50</xdr:row>
      <xdr:rowOff>76200</xdr:rowOff>
    </xdr:from>
    <xdr:to>
      <xdr:col>14</xdr:col>
      <xdr:colOff>0</xdr:colOff>
      <xdr:row>58</xdr:row>
      <xdr:rowOff>76200</xdr:rowOff>
    </xdr:to>
    <xdr:sp macro="" textlink="">
      <xdr:nvSpPr>
        <xdr:cNvPr id="1867" name="Line 843"/>
        <xdr:cNvSpPr>
          <a:spLocks noChangeShapeType="1"/>
        </xdr:cNvSpPr>
      </xdr:nvSpPr>
      <xdr:spPr bwMode="auto">
        <a:xfrm>
          <a:off x="6534150" y="8648700"/>
          <a:ext cx="295275" cy="13716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70</xdr:row>
      <xdr:rowOff>0</xdr:rowOff>
    </xdr:from>
    <xdr:to>
      <xdr:col>16</xdr:col>
      <xdr:colOff>152400</xdr:colOff>
      <xdr:row>70</xdr:row>
      <xdr:rowOff>152400</xdr:rowOff>
    </xdr:to>
    <xdr:sp macro="" textlink="">
      <xdr:nvSpPr>
        <xdr:cNvPr id="1868" name="Oval 844"/>
        <xdr:cNvSpPr>
          <a:spLocks noChangeArrowheads="1"/>
        </xdr:cNvSpPr>
      </xdr:nvSpPr>
      <xdr:spPr bwMode="auto">
        <a:xfrm>
          <a:off x="8201025" y="120015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70</xdr:row>
      <xdr:rowOff>76200</xdr:rowOff>
    </xdr:from>
    <xdr:to>
      <xdr:col>16</xdr:col>
      <xdr:colOff>0</xdr:colOff>
      <xdr:row>70</xdr:row>
      <xdr:rowOff>76200</xdr:rowOff>
    </xdr:to>
    <xdr:sp macro="" textlink="">
      <xdr:nvSpPr>
        <xdr:cNvPr id="1869" name="Line 845"/>
        <xdr:cNvSpPr>
          <a:spLocks noChangeShapeType="1"/>
        </xdr:cNvSpPr>
      </xdr:nvSpPr>
      <xdr:spPr bwMode="auto">
        <a:xfrm>
          <a:off x="6829425" y="120777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70</xdr:row>
      <xdr:rowOff>76200</xdr:rowOff>
    </xdr:from>
    <xdr:to>
      <xdr:col>14</xdr:col>
      <xdr:colOff>0</xdr:colOff>
      <xdr:row>75</xdr:row>
      <xdr:rowOff>76200</xdr:rowOff>
    </xdr:to>
    <xdr:sp macro="" textlink="">
      <xdr:nvSpPr>
        <xdr:cNvPr id="1870" name="Line 846"/>
        <xdr:cNvSpPr>
          <a:spLocks noChangeShapeType="1"/>
        </xdr:cNvSpPr>
      </xdr:nvSpPr>
      <xdr:spPr bwMode="auto">
        <a:xfrm flipV="1">
          <a:off x="6534150" y="120777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80</xdr:row>
      <xdr:rowOff>0</xdr:rowOff>
    </xdr:from>
    <xdr:to>
      <xdr:col>16</xdr:col>
      <xdr:colOff>152400</xdr:colOff>
      <xdr:row>80</xdr:row>
      <xdr:rowOff>152400</xdr:rowOff>
    </xdr:to>
    <xdr:sp macro="" textlink="">
      <xdr:nvSpPr>
        <xdr:cNvPr id="1871" name="Oval 847"/>
        <xdr:cNvSpPr>
          <a:spLocks noChangeArrowheads="1"/>
        </xdr:cNvSpPr>
      </xdr:nvSpPr>
      <xdr:spPr bwMode="auto">
        <a:xfrm>
          <a:off x="8201025" y="13716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80</xdr:row>
      <xdr:rowOff>76200</xdr:rowOff>
    </xdr:from>
    <xdr:to>
      <xdr:col>16</xdr:col>
      <xdr:colOff>0</xdr:colOff>
      <xdr:row>80</xdr:row>
      <xdr:rowOff>76200</xdr:rowOff>
    </xdr:to>
    <xdr:sp macro="" textlink="">
      <xdr:nvSpPr>
        <xdr:cNvPr id="1872" name="Line 848"/>
        <xdr:cNvSpPr>
          <a:spLocks noChangeShapeType="1"/>
        </xdr:cNvSpPr>
      </xdr:nvSpPr>
      <xdr:spPr bwMode="auto">
        <a:xfrm>
          <a:off x="6829425" y="137922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75</xdr:row>
      <xdr:rowOff>76200</xdr:rowOff>
    </xdr:from>
    <xdr:to>
      <xdr:col>14</xdr:col>
      <xdr:colOff>0</xdr:colOff>
      <xdr:row>80</xdr:row>
      <xdr:rowOff>76200</xdr:rowOff>
    </xdr:to>
    <xdr:sp macro="" textlink="">
      <xdr:nvSpPr>
        <xdr:cNvPr id="1873" name="Line 849"/>
        <xdr:cNvSpPr>
          <a:spLocks noChangeShapeType="1"/>
        </xdr:cNvSpPr>
      </xdr:nvSpPr>
      <xdr:spPr bwMode="auto">
        <a:xfrm>
          <a:off x="6534150" y="129349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93</xdr:row>
      <xdr:rowOff>0</xdr:rowOff>
    </xdr:from>
    <xdr:to>
      <xdr:col>16</xdr:col>
      <xdr:colOff>152400</xdr:colOff>
      <xdr:row>93</xdr:row>
      <xdr:rowOff>152400</xdr:rowOff>
    </xdr:to>
    <xdr:sp macro="" textlink="">
      <xdr:nvSpPr>
        <xdr:cNvPr id="1874" name="Oval 850"/>
        <xdr:cNvSpPr>
          <a:spLocks noChangeArrowheads="1"/>
        </xdr:cNvSpPr>
      </xdr:nvSpPr>
      <xdr:spPr bwMode="auto">
        <a:xfrm>
          <a:off x="8201025" y="159448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93</xdr:row>
      <xdr:rowOff>76200</xdr:rowOff>
    </xdr:from>
    <xdr:to>
      <xdr:col>16</xdr:col>
      <xdr:colOff>0</xdr:colOff>
      <xdr:row>93</xdr:row>
      <xdr:rowOff>76200</xdr:rowOff>
    </xdr:to>
    <xdr:sp macro="" textlink="">
      <xdr:nvSpPr>
        <xdr:cNvPr id="1875" name="Line 851"/>
        <xdr:cNvSpPr>
          <a:spLocks noChangeShapeType="1"/>
        </xdr:cNvSpPr>
      </xdr:nvSpPr>
      <xdr:spPr bwMode="auto">
        <a:xfrm>
          <a:off x="6829425" y="16021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93</xdr:row>
      <xdr:rowOff>76200</xdr:rowOff>
    </xdr:from>
    <xdr:to>
      <xdr:col>14</xdr:col>
      <xdr:colOff>0</xdr:colOff>
      <xdr:row>100</xdr:row>
      <xdr:rowOff>76200</xdr:rowOff>
    </xdr:to>
    <xdr:sp macro="" textlink="">
      <xdr:nvSpPr>
        <xdr:cNvPr id="1876" name="Line 852"/>
        <xdr:cNvSpPr>
          <a:spLocks noChangeShapeType="1"/>
        </xdr:cNvSpPr>
      </xdr:nvSpPr>
      <xdr:spPr bwMode="auto">
        <a:xfrm flipV="1">
          <a:off x="6534150" y="16021050"/>
          <a:ext cx="295275" cy="12001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152400</xdr:colOff>
      <xdr:row>108</xdr:row>
      <xdr:rowOff>152400</xdr:rowOff>
    </xdr:to>
    <xdr:sp macro="" textlink="">
      <xdr:nvSpPr>
        <xdr:cNvPr id="1877" name="Oval 853"/>
        <xdr:cNvSpPr>
          <a:spLocks noChangeArrowheads="1"/>
        </xdr:cNvSpPr>
      </xdr:nvSpPr>
      <xdr:spPr bwMode="auto">
        <a:xfrm>
          <a:off x="8201025" y="185166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108</xdr:row>
      <xdr:rowOff>76200</xdr:rowOff>
    </xdr:from>
    <xdr:to>
      <xdr:col>16</xdr:col>
      <xdr:colOff>0</xdr:colOff>
      <xdr:row>108</xdr:row>
      <xdr:rowOff>76200</xdr:rowOff>
    </xdr:to>
    <xdr:sp macro="" textlink="">
      <xdr:nvSpPr>
        <xdr:cNvPr id="1878" name="Line 854"/>
        <xdr:cNvSpPr>
          <a:spLocks noChangeShapeType="1"/>
        </xdr:cNvSpPr>
      </xdr:nvSpPr>
      <xdr:spPr bwMode="auto">
        <a:xfrm>
          <a:off x="6829425" y="18592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100</xdr:row>
      <xdr:rowOff>76200</xdr:rowOff>
    </xdr:from>
    <xdr:to>
      <xdr:col>14</xdr:col>
      <xdr:colOff>0</xdr:colOff>
      <xdr:row>108</xdr:row>
      <xdr:rowOff>76200</xdr:rowOff>
    </xdr:to>
    <xdr:sp macro="" textlink="">
      <xdr:nvSpPr>
        <xdr:cNvPr id="1879" name="Line 855"/>
        <xdr:cNvSpPr>
          <a:spLocks noChangeShapeType="1"/>
        </xdr:cNvSpPr>
      </xdr:nvSpPr>
      <xdr:spPr bwMode="auto">
        <a:xfrm>
          <a:off x="6534150" y="17221200"/>
          <a:ext cx="295275" cy="13716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0</xdr:colOff>
      <xdr:row>18</xdr:row>
      <xdr:rowOff>152400</xdr:rowOff>
    </xdr:to>
    <xdr:sp macro="" textlink="">
      <xdr:nvSpPr>
        <xdr:cNvPr id="1880" name="Line 856"/>
        <xdr:cNvSpPr>
          <a:spLocks noChangeShapeType="1"/>
        </xdr:cNvSpPr>
      </xdr:nvSpPr>
      <xdr:spPr bwMode="auto">
        <a:xfrm>
          <a:off x="10020300" y="30861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18</xdr:row>
      <xdr:rowOff>76200</xdr:rowOff>
    </xdr:from>
    <xdr:to>
      <xdr:col>20</xdr:col>
      <xdr:colOff>0</xdr:colOff>
      <xdr:row>18</xdr:row>
      <xdr:rowOff>76200</xdr:rowOff>
    </xdr:to>
    <xdr:sp macro="" textlink="">
      <xdr:nvSpPr>
        <xdr:cNvPr id="1881" name="Line 857"/>
        <xdr:cNvSpPr>
          <a:spLocks noChangeShapeType="1"/>
        </xdr:cNvSpPr>
      </xdr:nvSpPr>
      <xdr:spPr bwMode="auto">
        <a:xfrm>
          <a:off x="8648700" y="3162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18</xdr:row>
      <xdr:rowOff>76200</xdr:rowOff>
    </xdr:from>
    <xdr:to>
      <xdr:col>18</xdr:col>
      <xdr:colOff>0</xdr:colOff>
      <xdr:row>20</xdr:row>
      <xdr:rowOff>76200</xdr:rowOff>
    </xdr:to>
    <xdr:sp macro="" textlink="">
      <xdr:nvSpPr>
        <xdr:cNvPr id="1882" name="Line 858"/>
        <xdr:cNvSpPr>
          <a:spLocks noChangeShapeType="1"/>
        </xdr:cNvSpPr>
      </xdr:nvSpPr>
      <xdr:spPr bwMode="auto">
        <a:xfrm flipV="1">
          <a:off x="8353425" y="31623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0</xdr:colOff>
      <xdr:row>23</xdr:row>
      <xdr:rowOff>152400</xdr:rowOff>
    </xdr:to>
    <xdr:sp macro="" textlink="">
      <xdr:nvSpPr>
        <xdr:cNvPr id="1883" name="Line 859"/>
        <xdr:cNvSpPr>
          <a:spLocks noChangeShapeType="1"/>
        </xdr:cNvSpPr>
      </xdr:nvSpPr>
      <xdr:spPr bwMode="auto">
        <a:xfrm>
          <a:off x="10020300" y="3943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23</xdr:row>
      <xdr:rowOff>76200</xdr:rowOff>
    </xdr:from>
    <xdr:to>
      <xdr:col>20</xdr:col>
      <xdr:colOff>0</xdr:colOff>
      <xdr:row>23</xdr:row>
      <xdr:rowOff>76200</xdr:rowOff>
    </xdr:to>
    <xdr:sp macro="" textlink="">
      <xdr:nvSpPr>
        <xdr:cNvPr id="1884" name="Line 860"/>
        <xdr:cNvSpPr>
          <a:spLocks noChangeShapeType="1"/>
        </xdr:cNvSpPr>
      </xdr:nvSpPr>
      <xdr:spPr bwMode="auto">
        <a:xfrm>
          <a:off x="8648700" y="4019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20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1885" name="Line 861"/>
        <xdr:cNvSpPr>
          <a:spLocks noChangeShapeType="1"/>
        </xdr:cNvSpPr>
      </xdr:nvSpPr>
      <xdr:spPr bwMode="auto">
        <a:xfrm>
          <a:off x="8353425" y="35052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0</xdr:colOff>
      <xdr:row>28</xdr:row>
      <xdr:rowOff>152400</xdr:rowOff>
    </xdr:to>
    <xdr:sp macro="" textlink="">
      <xdr:nvSpPr>
        <xdr:cNvPr id="1886" name="Line 862"/>
        <xdr:cNvSpPr>
          <a:spLocks noChangeShapeType="1"/>
        </xdr:cNvSpPr>
      </xdr:nvSpPr>
      <xdr:spPr bwMode="auto">
        <a:xfrm>
          <a:off x="10020300" y="4800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28</xdr:row>
      <xdr:rowOff>76200</xdr:rowOff>
    </xdr:from>
    <xdr:to>
      <xdr:col>20</xdr:col>
      <xdr:colOff>0</xdr:colOff>
      <xdr:row>28</xdr:row>
      <xdr:rowOff>76200</xdr:rowOff>
    </xdr:to>
    <xdr:sp macro="" textlink="">
      <xdr:nvSpPr>
        <xdr:cNvPr id="1887" name="Line 863"/>
        <xdr:cNvSpPr>
          <a:spLocks noChangeShapeType="1"/>
        </xdr:cNvSpPr>
      </xdr:nvSpPr>
      <xdr:spPr bwMode="auto">
        <a:xfrm>
          <a:off x="8648700" y="4876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28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1888" name="Line 864"/>
        <xdr:cNvSpPr>
          <a:spLocks noChangeShapeType="1"/>
        </xdr:cNvSpPr>
      </xdr:nvSpPr>
      <xdr:spPr bwMode="auto">
        <a:xfrm flipV="1">
          <a:off x="8353425" y="48768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0</xdr:colOff>
      <xdr:row>33</xdr:row>
      <xdr:rowOff>152400</xdr:rowOff>
    </xdr:to>
    <xdr:sp macro="" textlink="">
      <xdr:nvSpPr>
        <xdr:cNvPr id="1889" name="Line 865"/>
        <xdr:cNvSpPr>
          <a:spLocks noChangeShapeType="1"/>
        </xdr:cNvSpPr>
      </xdr:nvSpPr>
      <xdr:spPr bwMode="auto">
        <a:xfrm>
          <a:off x="10020300" y="56578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33</xdr:row>
      <xdr:rowOff>76200</xdr:rowOff>
    </xdr:from>
    <xdr:to>
      <xdr:col>20</xdr:col>
      <xdr:colOff>0</xdr:colOff>
      <xdr:row>33</xdr:row>
      <xdr:rowOff>76200</xdr:rowOff>
    </xdr:to>
    <xdr:sp macro="" textlink="">
      <xdr:nvSpPr>
        <xdr:cNvPr id="1890" name="Line 866"/>
        <xdr:cNvSpPr>
          <a:spLocks noChangeShapeType="1"/>
        </xdr:cNvSpPr>
      </xdr:nvSpPr>
      <xdr:spPr bwMode="auto">
        <a:xfrm>
          <a:off x="8648700" y="5734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30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1891" name="Line 867"/>
        <xdr:cNvSpPr>
          <a:spLocks noChangeShapeType="1"/>
        </xdr:cNvSpPr>
      </xdr:nvSpPr>
      <xdr:spPr bwMode="auto">
        <a:xfrm>
          <a:off x="8353425" y="52197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0</xdr:colOff>
      <xdr:row>38</xdr:row>
      <xdr:rowOff>152400</xdr:rowOff>
    </xdr:to>
    <xdr:sp macro="" textlink="">
      <xdr:nvSpPr>
        <xdr:cNvPr id="1892" name="Line 868"/>
        <xdr:cNvSpPr>
          <a:spLocks noChangeShapeType="1"/>
        </xdr:cNvSpPr>
      </xdr:nvSpPr>
      <xdr:spPr bwMode="auto">
        <a:xfrm>
          <a:off x="10020300" y="65151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38</xdr:row>
      <xdr:rowOff>76200</xdr:rowOff>
    </xdr:from>
    <xdr:to>
      <xdr:col>20</xdr:col>
      <xdr:colOff>0</xdr:colOff>
      <xdr:row>38</xdr:row>
      <xdr:rowOff>76200</xdr:rowOff>
    </xdr:to>
    <xdr:sp macro="" textlink="">
      <xdr:nvSpPr>
        <xdr:cNvPr id="1893" name="Line 869"/>
        <xdr:cNvSpPr>
          <a:spLocks noChangeShapeType="1"/>
        </xdr:cNvSpPr>
      </xdr:nvSpPr>
      <xdr:spPr bwMode="auto">
        <a:xfrm>
          <a:off x="8648700" y="6591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38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1894" name="Line 870"/>
        <xdr:cNvSpPr>
          <a:spLocks noChangeShapeType="1"/>
        </xdr:cNvSpPr>
      </xdr:nvSpPr>
      <xdr:spPr bwMode="auto">
        <a:xfrm flipV="1">
          <a:off x="8353425" y="65913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43</xdr:row>
      <xdr:rowOff>0</xdr:rowOff>
    </xdr:from>
    <xdr:to>
      <xdr:col>20</xdr:col>
      <xdr:colOff>0</xdr:colOff>
      <xdr:row>43</xdr:row>
      <xdr:rowOff>152400</xdr:rowOff>
    </xdr:to>
    <xdr:sp macro="" textlink="">
      <xdr:nvSpPr>
        <xdr:cNvPr id="1895" name="Line 871"/>
        <xdr:cNvSpPr>
          <a:spLocks noChangeShapeType="1"/>
        </xdr:cNvSpPr>
      </xdr:nvSpPr>
      <xdr:spPr bwMode="auto">
        <a:xfrm>
          <a:off x="10020300" y="7372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43</xdr:row>
      <xdr:rowOff>76200</xdr:rowOff>
    </xdr:from>
    <xdr:to>
      <xdr:col>20</xdr:col>
      <xdr:colOff>0</xdr:colOff>
      <xdr:row>43</xdr:row>
      <xdr:rowOff>76200</xdr:rowOff>
    </xdr:to>
    <xdr:sp macro="" textlink="">
      <xdr:nvSpPr>
        <xdr:cNvPr id="1896" name="Line 872"/>
        <xdr:cNvSpPr>
          <a:spLocks noChangeShapeType="1"/>
        </xdr:cNvSpPr>
      </xdr:nvSpPr>
      <xdr:spPr bwMode="auto">
        <a:xfrm>
          <a:off x="8648700" y="7448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1897" name="Line 873"/>
        <xdr:cNvSpPr>
          <a:spLocks noChangeShapeType="1"/>
        </xdr:cNvSpPr>
      </xdr:nvSpPr>
      <xdr:spPr bwMode="auto">
        <a:xfrm>
          <a:off x="8353425" y="7448550"/>
          <a:ext cx="29527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48</xdr:row>
      <xdr:rowOff>0</xdr:rowOff>
    </xdr:from>
    <xdr:to>
      <xdr:col>20</xdr:col>
      <xdr:colOff>0</xdr:colOff>
      <xdr:row>48</xdr:row>
      <xdr:rowOff>152400</xdr:rowOff>
    </xdr:to>
    <xdr:sp macro="" textlink="">
      <xdr:nvSpPr>
        <xdr:cNvPr id="1898" name="Line 874"/>
        <xdr:cNvSpPr>
          <a:spLocks noChangeShapeType="1"/>
        </xdr:cNvSpPr>
      </xdr:nvSpPr>
      <xdr:spPr bwMode="auto">
        <a:xfrm>
          <a:off x="10020300" y="8229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48</xdr:row>
      <xdr:rowOff>76200</xdr:rowOff>
    </xdr:from>
    <xdr:to>
      <xdr:col>20</xdr:col>
      <xdr:colOff>0</xdr:colOff>
      <xdr:row>48</xdr:row>
      <xdr:rowOff>76200</xdr:rowOff>
    </xdr:to>
    <xdr:sp macro="" textlink="">
      <xdr:nvSpPr>
        <xdr:cNvPr id="1899" name="Line 875"/>
        <xdr:cNvSpPr>
          <a:spLocks noChangeShapeType="1"/>
        </xdr:cNvSpPr>
      </xdr:nvSpPr>
      <xdr:spPr bwMode="auto">
        <a:xfrm>
          <a:off x="8648700" y="8305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43</xdr:row>
      <xdr:rowOff>76200</xdr:rowOff>
    </xdr:from>
    <xdr:to>
      <xdr:col>18</xdr:col>
      <xdr:colOff>0</xdr:colOff>
      <xdr:row>48</xdr:row>
      <xdr:rowOff>76200</xdr:rowOff>
    </xdr:to>
    <xdr:sp macro="" textlink="">
      <xdr:nvSpPr>
        <xdr:cNvPr id="1900" name="Line 876"/>
        <xdr:cNvSpPr>
          <a:spLocks noChangeShapeType="1"/>
        </xdr:cNvSpPr>
      </xdr:nvSpPr>
      <xdr:spPr bwMode="auto">
        <a:xfrm>
          <a:off x="8353425" y="74485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53</xdr:row>
      <xdr:rowOff>0</xdr:rowOff>
    </xdr:from>
    <xdr:to>
      <xdr:col>20</xdr:col>
      <xdr:colOff>0</xdr:colOff>
      <xdr:row>53</xdr:row>
      <xdr:rowOff>152400</xdr:rowOff>
    </xdr:to>
    <xdr:sp macro="" textlink="">
      <xdr:nvSpPr>
        <xdr:cNvPr id="1901" name="Line 877"/>
        <xdr:cNvSpPr>
          <a:spLocks noChangeShapeType="1"/>
        </xdr:cNvSpPr>
      </xdr:nvSpPr>
      <xdr:spPr bwMode="auto">
        <a:xfrm>
          <a:off x="10020300" y="90868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53</xdr:row>
      <xdr:rowOff>76200</xdr:rowOff>
    </xdr:from>
    <xdr:to>
      <xdr:col>20</xdr:col>
      <xdr:colOff>0</xdr:colOff>
      <xdr:row>53</xdr:row>
      <xdr:rowOff>76200</xdr:rowOff>
    </xdr:to>
    <xdr:sp macro="" textlink="">
      <xdr:nvSpPr>
        <xdr:cNvPr id="1902" name="Line 878"/>
        <xdr:cNvSpPr>
          <a:spLocks noChangeShapeType="1"/>
        </xdr:cNvSpPr>
      </xdr:nvSpPr>
      <xdr:spPr bwMode="auto">
        <a:xfrm>
          <a:off x="8648700" y="9163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53</xdr:row>
      <xdr:rowOff>76200</xdr:rowOff>
    </xdr:from>
    <xdr:to>
      <xdr:col>18</xdr:col>
      <xdr:colOff>0</xdr:colOff>
      <xdr:row>58</xdr:row>
      <xdr:rowOff>76200</xdr:rowOff>
    </xdr:to>
    <xdr:sp macro="" textlink="">
      <xdr:nvSpPr>
        <xdr:cNvPr id="1903" name="Line 879"/>
        <xdr:cNvSpPr>
          <a:spLocks noChangeShapeType="1"/>
        </xdr:cNvSpPr>
      </xdr:nvSpPr>
      <xdr:spPr bwMode="auto">
        <a:xfrm flipV="1">
          <a:off x="8353425" y="91630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0</xdr:colOff>
      <xdr:row>58</xdr:row>
      <xdr:rowOff>152400</xdr:rowOff>
    </xdr:to>
    <xdr:sp macro="" textlink="">
      <xdr:nvSpPr>
        <xdr:cNvPr id="1904" name="Line 880"/>
        <xdr:cNvSpPr>
          <a:spLocks noChangeShapeType="1"/>
        </xdr:cNvSpPr>
      </xdr:nvSpPr>
      <xdr:spPr bwMode="auto">
        <a:xfrm>
          <a:off x="10020300" y="99441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58</xdr:row>
      <xdr:rowOff>76200</xdr:rowOff>
    </xdr:from>
    <xdr:to>
      <xdr:col>20</xdr:col>
      <xdr:colOff>0</xdr:colOff>
      <xdr:row>58</xdr:row>
      <xdr:rowOff>76200</xdr:rowOff>
    </xdr:to>
    <xdr:sp macro="" textlink="">
      <xdr:nvSpPr>
        <xdr:cNvPr id="1905" name="Line 881"/>
        <xdr:cNvSpPr>
          <a:spLocks noChangeShapeType="1"/>
        </xdr:cNvSpPr>
      </xdr:nvSpPr>
      <xdr:spPr bwMode="auto">
        <a:xfrm>
          <a:off x="8648700" y="10020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58</xdr:row>
      <xdr:rowOff>76200</xdr:rowOff>
    </xdr:from>
    <xdr:to>
      <xdr:col>18</xdr:col>
      <xdr:colOff>0</xdr:colOff>
      <xdr:row>58</xdr:row>
      <xdr:rowOff>76200</xdr:rowOff>
    </xdr:to>
    <xdr:sp macro="" textlink="">
      <xdr:nvSpPr>
        <xdr:cNvPr id="1906" name="Line 882"/>
        <xdr:cNvSpPr>
          <a:spLocks noChangeShapeType="1"/>
        </xdr:cNvSpPr>
      </xdr:nvSpPr>
      <xdr:spPr bwMode="auto">
        <a:xfrm>
          <a:off x="8353425" y="10020300"/>
          <a:ext cx="29527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0</xdr:colOff>
      <xdr:row>63</xdr:row>
      <xdr:rowOff>152400</xdr:rowOff>
    </xdr:to>
    <xdr:sp macro="" textlink="">
      <xdr:nvSpPr>
        <xdr:cNvPr id="1907" name="Line 883"/>
        <xdr:cNvSpPr>
          <a:spLocks noChangeShapeType="1"/>
        </xdr:cNvSpPr>
      </xdr:nvSpPr>
      <xdr:spPr bwMode="auto">
        <a:xfrm>
          <a:off x="10020300" y="10801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63</xdr:row>
      <xdr:rowOff>76200</xdr:rowOff>
    </xdr:from>
    <xdr:to>
      <xdr:col>20</xdr:col>
      <xdr:colOff>0</xdr:colOff>
      <xdr:row>63</xdr:row>
      <xdr:rowOff>76200</xdr:rowOff>
    </xdr:to>
    <xdr:sp macro="" textlink="">
      <xdr:nvSpPr>
        <xdr:cNvPr id="1908" name="Line 884"/>
        <xdr:cNvSpPr>
          <a:spLocks noChangeShapeType="1"/>
        </xdr:cNvSpPr>
      </xdr:nvSpPr>
      <xdr:spPr bwMode="auto">
        <a:xfrm>
          <a:off x="8648700" y="10877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58</xdr:row>
      <xdr:rowOff>76200</xdr:rowOff>
    </xdr:from>
    <xdr:to>
      <xdr:col>18</xdr:col>
      <xdr:colOff>0</xdr:colOff>
      <xdr:row>63</xdr:row>
      <xdr:rowOff>76200</xdr:rowOff>
    </xdr:to>
    <xdr:sp macro="" textlink="">
      <xdr:nvSpPr>
        <xdr:cNvPr id="1909" name="Line 885"/>
        <xdr:cNvSpPr>
          <a:spLocks noChangeShapeType="1"/>
        </xdr:cNvSpPr>
      </xdr:nvSpPr>
      <xdr:spPr bwMode="auto">
        <a:xfrm>
          <a:off x="8353425" y="100203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68</xdr:row>
      <xdr:rowOff>0</xdr:rowOff>
    </xdr:from>
    <xdr:to>
      <xdr:col>20</xdr:col>
      <xdr:colOff>0</xdr:colOff>
      <xdr:row>68</xdr:row>
      <xdr:rowOff>152400</xdr:rowOff>
    </xdr:to>
    <xdr:sp macro="" textlink="">
      <xdr:nvSpPr>
        <xdr:cNvPr id="1910" name="Line 886"/>
        <xdr:cNvSpPr>
          <a:spLocks noChangeShapeType="1"/>
        </xdr:cNvSpPr>
      </xdr:nvSpPr>
      <xdr:spPr bwMode="auto">
        <a:xfrm>
          <a:off x="10020300" y="11658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68</xdr:row>
      <xdr:rowOff>76200</xdr:rowOff>
    </xdr:from>
    <xdr:to>
      <xdr:col>20</xdr:col>
      <xdr:colOff>0</xdr:colOff>
      <xdr:row>68</xdr:row>
      <xdr:rowOff>76200</xdr:rowOff>
    </xdr:to>
    <xdr:sp macro="" textlink="">
      <xdr:nvSpPr>
        <xdr:cNvPr id="1911" name="Line 887"/>
        <xdr:cNvSpPr>
          <a:spLocks noChangeShapeType="1"/>
        </xdr:cNvSpPr>
      </xdr:nvSpPr>
      <xdr:spPr bwMode="auto">
        <a:xfrm>
          <a:off x="8648700" y="11734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68</xdr:row>
      <xdr:rowOff>76200</xdr:rowOff>
    </xdr:from>
    <xdr:to>
      <xdr:col>18</xdr:col>
      <xdr:colOff>0</xdr:colOff>
      <xdr:row>70</xdr:row>
      <xdr:rowOff>76200</xdr:rowOff>
    </xdr:to>
    <xdr:sp macro="" textlink="">
      <xdr:nvSpPr>
        <xdr:cNvPr id="1912" name="Line 888"/>
        <xdr:cNvSpPr>
          <a:spLocks noChangeShapeType="1"/>
        </xdr:cNvSpPr>
      </xdr:nvSpPr>
      <xdr:spPr bwMode="auto">
        <a:xfrm flipV="1">
          <a:off x="8353425" y="117348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0</xdr:colOff>
      <xdr:row>73</xdr:row>
      <xdr:rowOff>152400</xdr:rowOff>
    </xdr:to>
    <xdr:sp macro="" textlink="">
      <xdr:nvSpPr>
        <xdr:cNvPr id="1913" name="Line 889"/>
        <xdr:cNvSpPr>
          <a:spLocks noChangeShapeType="1"/>
        </xdr:cNvSpPr>
      </xdr:nvSpPr>
      <xdr:spPr bwMode="auto">
        <a:xfrm>
          <a:off x="10020300" y="125158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73</xdr:row>
      <xdr:rowOff>76200</xdr:rowOff>
    </xdr:from>
    <xdr:to>
      <xdr:col>20</xdr:col>
      <xdr:colOff>0</xdr:colOff>
      <xdr:row>73</xdr:row>
      <xdr:rowOff>76200</xdr:rowOff>
    </xdr:to>
    <xdr:sp macro="" textlink="">
      <xdr:nvSpPr>
        <xdr:cNvPr id="1914" name="Line 890"/>
        <xdr:cNvSpPr>
          <a:spLocks noChangeShapeType="1"/>
        </xdr:cNvSpPr>
      </xdr:nvSpPr>
      <xdr:spPr bwMode="auto">
        <a:xfrm>
          <a:off x="8648700" y="12592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70</xdr:row>
      <xdr:rowOff>76200</xdr:rowOff>
    </xdr:from>
    <xdr:to>
      <xdr:col>18</xdr:col>
      <xdr:colOff>0</xdr:colOff>
      <xdr:row>73</xdr:row>
      <xdr:rowOff>76200</xdr:rowOff>
    </xdr:to>
    <xdr:sp macro="" textlink="">
      <xdr:nvSpPr>
        <xdr:cNvPr id="1915" name="Line 891"/>
        <xdr:cNvSpPr>
          <a:spLocks noChangeShapeType="1"/>
        </xdr:cNvSpPr>
      </xdr:nvSpPr>
      <xdr:spPr bwMode="auto">
        <a:xfrm>
          <a:off x="8353425" y="120777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78</xdr:row>
      <xdr:rowOff>0</xdr:rowOff>
    </xdr:from>
    <xdr:to>
      <xdr:col>20</xdr:col>
      <xdr:colOff>0</xdr:colOff>
      <xdr:row>78</xdr:row>
      <xdr:rowOff>152400</xdr:rowOff>
    </xdr:to>
    <xdr:sp macro="" textlink="">
      <xdr:nvSpPr>
        <xdr:cNvPr id="1916" name="Line 892"/>
        <xdr:cNvSpPr>
          <a:spLocks noChangeShapeType="1"/>
        </xdr:cNvSpPr>
      </xdr:nvSpPr>
      <xdr:spPr bwMode="auto">
        <a:xfrm>
          <a:off x="10020300" y="133731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78</xdr:row>
      <xdr:rowOff>76200</xdr:rowOff>
    </xdr:from>
    <xdr:to>
      <xdr:col>20</xdr:col>
      <xdr:colOff>0</xdr:colOff>
      <xdr:row>78</xdr:row>
      <xdr:rowOff>76200</xdr:rowOff>
    </xdr:to>
    <xdr:sp macro="" textlink="">
      <xdr:nvSpPr>
        <xdr:cNvPr id="1917" name="Line 893"/>
        <xdr:cNvSpPr>
          <a:spLocks noChangeShapeType="1"/>
        </xdr:cNvSpPr>
      </xdr:nvSpPr>
      <xdr:spPr bwMode="auto">
        <a:xfrm>
          <a:off x="8648700" y="13449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78</xdr:row>
      <xdr:rowOff>76200</xdr:rowOff>
    </xdr:from>
    <xdr:to>
      <xdr:col>18</xdr:col>
      <xdr:colOff>0</xdr:colOff>
      <xdr:row>80</xdr:row>
      <xdr:rowOff>76200</xdr:rowOff>
    </xdr:to>
    <xdr:sp macro="" textlink="">
      <xdr:nvSpPr>
        <xdr:cNvPr id="1918" name="Line 894"/>
        <xdr:cNvSpPr>
          <a:spLocks noChangeShapeType="1"/>
        </xdr:cNvSpPr>
      </xdr:nvSpPr>
      <xdr:spPr bwMode="auto">
        <a:xfrm flipV="1">
          <a:off x="8353425" y="134493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20</xdr:col>
      <xdr:colOff>0</xdr:colOff>
      <xdr:row>83</xdr:row>
      <xdr:rowOff>152400</xdr:rowOff>
    </xdr:to>
    <xdr:sp macro="" textlink="">
      <xdr:nvSpPr>
        <xdr:cNvPr id="1919" name="Line 895"/>
        <xdr:cNvSpPr>
          <a:spLocks noChangeShapeType="1"/>
        </xdr:cNvSpPr>
      </xdr:nvSpPr>
      <xdr:spPr bwMode="auto">
        <a:xfrm>
          <a:off x="10020300" y="14230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83</xdr:row>
      <xdr:rowOff>76200</xdr:rowOff>
    </xdr:from>
    <xdr:to>
      <xdr:col>20</xdr:col>
      <xdr:colOff>0</xdr:colOff>
      <xdr:row>83</xdr:row>
      <xdr:rowOff>76200</xdr:rowOff>
    </xdr:to>
    <xdr:sp macro="" textlink="">
      <xdr:nvSpPr>
        <xdr:cNvPr id="1920" name="Line 896"/>
        <xdr:cNvSpPr>
          <a:spLocks noChangeShapeType="1"/>
        </xdr:cNvSpPr>
      </xdr:nvSpPr>
      <xdr:spPr bwMode="auto">
        <a:xfrm>
          <a:off x="8648700" y="14306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80</xdr:row>
      <xdr:rowOff>76200</xdr:rowOff>
    </xdr:from>
    <xdr:to>
      <xdr:col>18</xdr:col>
      <xdr:colOff>0</xdr:colOff>
      <xdr:row>83</xdr:row>
      <xdr:rowOff>76200</xdr:rowOff>
    </xdr:to>
    <xdr:sp macro="" textlink="">
      <xdr:nvSpPr>
        <xdr:cNvPr id="1921" name="Line 897"/>
        <xdr:cNvSpPr>
          <a:spLocks noChangeShapeType="1"/>
        </xdr:cNvSpPr>
      </xdr:nvSpPr>
      <xdr:spPr bwMode="auto">
        <a:xfrm>
          <a:off x="8353425" y="137922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88</xdr:row>
      <xdr:rowOff>0</xdr:rowOff>
    </xdr:from>
    <xdr:to>
      <xdr:col>20</xdr:col>
      <xdr:colOff>0</xdr:colOff>
      <xdr:row>88</xdr:row>
      <xdr:rowOff>152400</xdr:rowOff>
    </xdr:to>
    <xdr:sp macro="" textlink="">
      <xdr:nvSpPr>
        <xdr:cNvPr id="1922" name="Line 898"/>
        <xdr:cNvSpPr>
          <a:spLocks noChangeShapeType="1"/>
        </xdr:cNvSpPr>
      </xdr:nvSpPr>
      <xdr:spPr bwMode="auto">
        <a:xfrm>
          <a:off x="10020300" y="15087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88</xdr:row>
      <xdr:rowOff>76200</xdr:rowOff>
    </xdr:from>
    <xdr:to>
      <xdr:col>20</xdr:col>
      <xdr:colOff>0</xdr:colOff>
      <xdr:row>88</xdr:row>
      <xdr:rowOff>76200</xdr:rowOff>
    </xdr:to>
    <xdr:sp macro="" textlink="">
      <xdr:nvSpPr>
        <xdr:cNvPr id="1923" name="Line 899"/>
        <xdr:cNvSpPr>
          <a:spLocks noChangeShapeType="1"/>
        </xdr:cNvSpPr>
      </xdr:nvSpPr>
      <xdr:spPr bwMode="auto">
        <a:xfrm>
          <a:off x="8648700" y="15163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88</xdr:row>
      <xdr:rowOff>76200</xdr:rowOff>
    </xdr:from>
    <xdr:to>
      <xdr:col>18</xdr:col>
      <xdr:colOff>0</xdr:colOff>
      <xdr:row>93</xdr:row>
      <xdr:rowOff>76200</xdr:rowOff>
    </xdr:to>
    <xdr:sp macro="" textlink="">
      <xdr:nvSpPr>
        <xdr:cNvPr id="1924" name="Line 900"/>
        <xdr:cNvSpPr>
          <a:spLocks noChangeShapeType="1"/>
        </xdr:cNvSpPr>
      </xdr:nvSpPr>
      <xdr:spPr bwMode="auto">
        <a:xfrm flipV="1">
          <a:off x="8353425" y="151638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93</xdr:row>
      <xdr:rowOff>0</xdr:rowOff>
    </xdr:from>
    <xdr:to>
      <xdr:col>20</xdr:col>
      <xdr:colOff>0</xdr:colOff>
      <xdr:row>93</xdr:row>
      <xdr:rowOff>152400</xdr:rowOff>
    </xdr:to>
    <xdr:sp macro="" textlink="">
      <xdr:nvSpPr>
        <xdr:cNvPr id="1925" name="Line 901"/>
        <xdr:cNvSpPr>
          <a:spLocks noChangeShapeType="1"/>
        </xdr:cNvSpPr>
      </xdr:nvSpPr>
      <xdr:spPr bwMode="auto">
        <a:xfrm>
          <a:off x="10020300" y="159448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93</xdr:row>
      <xdr:rowOff>76200</xdr:rowOff>
    </xdr:from>
    <xdr:to>
      <xdr:col>20</xdr:col>
      <xdr:colOff>0</xdr:colOff>
      <xdr:row>93</xdr:row>
      <xdr:rowOff>76200</xdr:rowOff>
    </xdr:to>
    <xdr:sp macro="" textlink="">
      <xdr:nvSpPr>
        <xdr:cNvPr id="1926" name="Line 902"/>
        <xdr:cNvSpPr>
          <a:spLocks noChangeShapeType="1"/>
        </xdr:cNvSpPr>
      </xdr:nvSpPr>
      <xdr:spPr bwMode="auto">
        <a:xfrm>
          <a:off x="8648700" y="16021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93</xdr:row>
      <xdr:rowOff>76200</xdr:rowOff>
    </xdr:from>
    <xdr:to>
      <xdr:col>18</xdr:col>
      <xdr:colOff>0</xdr:colOff>
      <xdr:row>93</xdr:row>
      <xdr:rowOff>76200</xdr:rowOff>
    </xdr:to>
    <xdr:sp macro="" textlink="">
      <xdr:nvSpPr>
        <xdr:cNvPr id="1927" name="Line 903"/>
        <xdr:cNvSpPr>
          <a:spLocks noChangeShapeType="1"/>
        </xdr:cNvSpPr>
      </xdr:nvSpPr>
      <xdr:spPr bwMode="auto">
        <a:xfrm>
          <a:off x="8353425" y="16021050"/>
          <a:ext cx="29527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98</xdr:row>
      <xdr:rowOff>0</xdr:rowOff>
    </xdr:from>
    <xdr:to>
      <xdr:col>20</xdr:col>
      <xdr:colOff>0</xdr:colOff>
      <xdr:row>98</xdr:row>
      <xdr:rowOff>152400</xdr:rowOff>
    </xdr:to>
    <xdr:sp macro="" textlink="">
      <xdr:nvSpPr>
        <xdr:cNvPr id="1928" name="Line 904"/>
        <xdr:cNvSpPr>
          <a:spLocks noChangeShapeType="1"/>
        </xdr:cNvSpPr>
      </xdr:nvSpPr>
      <xdr:spPr bwMode="auto">
        <a:xfrm>
          <a:off x="10020300" y="168021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98</xdr:row>
      <xdr:rowOff>76200</xdr:rowOff>
    </xdr:from>
    <xdr:to>
      <xdr:col>20</xdr:col>
      <xdr:colOff>0</xdr:colOff>
      <xdr:row>98</xdr:row>
      <xdr:rowOff>76200</xdr:rowOff>
    </xdr:to>
    <xdr:sp macro="" textlink="">
      <xdr:nvSpPr>
        <xdr:cNvPr id="1929" name="Line 905"/>
        <xdr:cNvSpPr>
          <a:spLocks noChangeShapeType="1"/>
        </xdr:cNvSpPr>
      </xdr:nvSpPr>
      <xdr:spPr bwMode="auto">
        <a:xfrm>
          <a:off x="8648700" y="168783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93</xdr:row>
      <xdr:rowOff>76200</xdr:rowOff>
    </xdr:from>
    <xdr:to>
      <xdr:col>18</xdr:col>
      <xdr:colOff>0</xdr:colOff>
      <xdr:row>98</xdr:row>
      <xdr:rowOff>76200</xdr:rowOff>
    </xdr:to>
    <xdr:sp macro="" textlink="">
      <xdr:nvSpPr>
        <xdr:cNvPr id="1930" name="Line 906"/>
        <xdr:cNvSpPr>
          <a:spLocks noChangeShapeType="1"/>
        </xdr:cNvSpPr>
      </xdr:nvSpPr>
      <xdr:spPr bwMode="auto">
        <a:xfrm>
          <a:off x="8353425" y="160210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103</xdr:row>
      <xdr:rowOff>0</xdr:rowOff>
    </xdr:from>
    <xdr:to>
      <xdr:col>20</xdr:col>
      <xdr:colOff>0</xdr:colOff>
      <xdr:row>103</xdr:row>
      <xdr:rowOff>152400</xdr:rowOff>
    </xdr:to>
    <xdr:sp macro="" textlink="">
      <xdr:nvSpPr>
        <xdr:cNvPr id="1931" name="Line 907"/>
        <xdr:cNvSpPr>
          <a:spLocks noChangeShapeType="1"/>
        </xdr:cNvSpPr>
      </xdr:nvSpPr>
      <xdr:spPr bwMode="auto">
        <a:xfrm>
          <a:off x="10020300" y="17659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103</xdr:row>
      <xdr:rowOff>76200</xdr:rowOff>
    </xdr:from>
    <xdr:to>
      <xdr:col>20</xdr:col>
      <xdr:colOff>0</xdr:colOff>
      <xdr:row>103</xdr:row>
      <xdr:rowOff>76200</xdr:rowOff>
    </xdr:to>
    <xdr:sp macro="" textlink="">
      <xdr:nvSpPr>
        <xdr:cNvPr id="1932" name="Line 908"/>
        <xdr:cNvSpPr>
          <a:spLocks noChangeShapeType="1"/>
        </xdr:cNvSpPr>
      </xdr:nvSpPr>
      <xdr:spPr bwMode="auto">
        <a:xfrm>
          <a:off x="8648700" y="17735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103</xdr:row>
      <xdr:rowOff>76200</xdr:rowOff>
    </xdr:from>
    <xdr:to>
      <xdr:col>18</xdr:col>
      <xdr:colOff>0</xdr:colOff>
      <xdr:row>108</xdr:row>
      <xdr:rowOff>76200</xdr:rowOff>
    </xdr:to>
    <xdr:sp macro="" textlink="">
      <xdr:nvSpPr>
        <xdr:cNvPr id="1933" name="Line 909"/>
        <xdr:cNvSpPr>
          <a:spLocks noChangeShapeType="1"/>
        </xdr:cNvSpPr>
      </xdr:nvSpPr>
      <xdr:spPr bwMode="auto">
        <a:xfrm flipV="1">
          <a:off x="8353425" y="1773555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0</xdr:colOff>
      <xdr:row>108</xdr:row>
      <xdr:rowOff>152400</xdr:rowOff>
    </xdr:to>
    <xdr:sp macro="" textlink="">
      <xdr:nvSpPr>
        <xdr:cNvPr id="1934" name="Line 910"/>
        <xdr:cNvSpPr>
          <a:spLocks noChangeShapeType="1"/>
        </xdr:cNvSpPr>
      </xdr:nvSpPr>
      <xdr:spPr bwMode="auto">
        <a:xfrm>
          <a:off x="10020300" y="18516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108</xdr:row>
      <xdr:rowOff>76200</xdr:rowOff>
    </xdr:from>
    <xdr:to>
      <xdr:col>20</xdr:col>
      <xdr:colOff>0</xdr:colOff>
      <xdr:row>108</xdr:row>
      <xdr:rowOff>76200</xdr:rowOff>
    </xdr:to>
    <xdr:sp macro="" textlink="">
      <xdr:nvSpPr>
        <xdr:cNvPr id="1935" name="Line 911"/>
        <xdr:cNvSpPr>
          <a:spLocks noChangeShapeType="1"/>
        </xdr:cNvSpPr>
      </xdr:nvSpPr>
      <xdr:spPr bwMode="auto">
        <a:xfrm>
          <a:off x="8648700" y="18592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108</xdr:row>
      <xdr:rowOff>76200</xdr:rowOff>
    </xdr:from>
    <xdr:to>
      <xdr:col>18</xdr:col>
      <xdr:colOff>0</xdr:colOff>
      <xdr:row>108</xdr:row>
      <xdr:rowOff>76200</xdr:rowOff>
    </xdr:to>
    <xdr:sp macro="" textlink="">
      <xdr:nvSpPr>
        <xdr:cNvPr id="1936" name="Line 912"/>
        <xdr:cNvSpPr>
          <a:spLocks noChangeShapeType="1"/>
        </xdr:cNvSpPr>
      </xdr:nvSpPr>
      <xdr:spPr bwMode="auto">
        <a:xfrm>
          <a:off x="8353425" y="18592800"/>
          <a:ext cx="29527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113</xdr:row>
      <xdr:rowOff>0</xdr:rowOff>
    </xdr:from>
    <xdr:to>
      <xdr:col>20</xdr:col>
      <xdr:colOff>0</xdr:colOff>
      <xdr:row>113</xdr:row>
      <xdr:rowOff>152400</xdr:rowOff>
    </xdr:to>
    <xdr:sp macro="" textlink="">
      <xdr:nvSpPr>
        <xdr:cNvPr id="1937" name="Line 913"/>
        <xdr:cNvSpPr>
          <a:spLocks noChangeShapeType="1"/>
        </xdr:cNvSpPr>
      </xdr:nvSpPr>
      <xdr:spPr bwMode="auto">
        <a:xfrm>
          <a:off x="10020300" y="193738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113</xdr:row>
      <xdr:rowOff>76200</xdr:rowOff>
    </xdr:from>
    <xdr:to>
      <xdr:col>20</xdr:col>
      <xdr:colOff>0</xdr:colOff>
      <xdr:row>113</xdr:row>
      <xdr:rowOff>76200</xdr:rowOff>
    </xdr:to>
    <xdr:sp macro="" textlink="">
      <xdr:nvSpPr>
        <xdr:cNvPr id="1938" name="Line 914"/>
        <xdr:cNvSpPr>
          <a:spLocks noChangeShapeType="1"/>
        </xdr:cNvSpPr>
      </xdr:nvSpPr>
      <xdr:spPr bwMode="auto">
        <a:xfrm>
          <a:off x="8648700" y="19450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108</xdr:row>
      <xdr:rowOff>76200</xdr:rowOff>
    </xdr:from>
    <xdr:to>
      <xdr:col>18</xdr:col>
      <xdr:colOff>0</xdr:colOff>
      <xdr:row>113</xdr:row>
      <xdr:rowOff>76200</xdr:rowOff>
    </xdr:to>
    <xdr:sp macro="" textlink="">
      <xdr:nvSpPr>
        <xdr:cNvPr id="1939" name="Line 915"/>
        <xdr:cNvSpPr>
          <a:spLocks noChangeShapeType="1"/>
        </xdr:cNvSpPr>
      </xdr:nvSpPr>
      <xdr:spPr bwMode="auto">
        <a:xfrm>
          <a:off x="8353425" y="185928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152400</xdr:colOff>
      <xdr:row>62</xdr:row>
      <xdr:rowOff>152400</xdr:rowOff>
    </xdr:to>
    <xdr:sp macro="" textlink="">
      <xdr:nvSpPr>
        <xdr:cNvPr id="1940" name="Rectangle 916"/>
        <xdr:cNvSpPr>
          <a:spLocks noChangeArrowheads="1"/>
        </xdr:cNvSpPr>
      </xdr:nvSpPr>
      <xdr:spPr bwMode="auto">
        <a:xfrm>
          <a:off x="2743200" y="106299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62</xdr:row>
      <xdr:rowOff>76200</xdr:rowOff>
    </xdr:from>
    <xdr:to>
      <xdr:col>4</xdr:col>
      <xdr:colOff>0</xdr:colOff>
      <xdr:row>62</xdr:row>
      <xdr:rowOff>76200</xdr:rowOff>
    </xdr:to>
    <xdr:sp macro="" textlink="">
      <xdr:nvSpPr>
        <xdr:cNvPr id="1941" name="Line 917"/>
        <xdr:cNvSpPr>
          <a:spLocks noChangeShapeType="1"/>
        </xdr:cNvSpPr>
      </xdr:nvSpPr>
      <xdr:spPr bwMode="auto">
        <a:xfrm>
          <a:off x="2057400" y="1070610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6</xdr:col>
      <xdr:colOff>152400</xdr:colOff>
      <xdr:row>19</xdr:row>
      <xdr:rowOff>152400</xdr:rowOff>
    </xdr:to>
    <xdr:sp macro="" textlink="">
      <xdr:nvSpPr>
        <xdr:cNvPr id="1192" name="Oval 168"/>
        <xdr:cNvSpPr>
          <a:spLocks noChangeArrowheads="1"/>
        </xdr:cNvSpPr>
      </xdr:nvSpPr>
      <xdr:spPr bwMode="auto">
        <a:xfrm>
          <a:off x="3190875" y="29146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4</xdr:col>
      <xdr:colOff>0</xdr:colOff>
      <xdr:row>19</xdr:row>
      <xdr:rowOff>76200</xdr:rowOff>
    </xdr:from>
    <xdr:to>
      <xdr:col>6</xdr:col>
      <xdr:colOff>0</xdr:colOff>
      <xdr:row>19</xdr:row>
      <xdr:rowOff>76200</xdr:rowOff>
    </xdr:to>
    <xdr:sp macro="" textlink="">
      <xdr:nvSpPr>
        <xdr:cNvPr id="1193" name="Line 169"/>
        <xdr:cNvSpPr>
          <a:spLocks noChangeShapeType="1"/>
        </xdr:cNvSpPr>
      </xdr:nvSpPr>
      <xdr:spPr bwMode="auto">
        <a:xfrm>
          <a:off x="1819275" y="29908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2</xdr:col>
      <xdr:colOff>152400</xdr:colOff>
      <xdr:row>19</xdr:row>
      <xdr:rowOff>76200</xdr:rowOff>
    </xdr:from>
    <xdr:to>
      <xdr:col>4</xdr:col>
      <xdr:colOff>0</xdr:colOff>
      <xdr:row>29</xdr:row>
      <xdr:rowOff>76200</xdr:rowOff>
    </xdr:to>
    <xdr:sp macro="" textlink="">
      <xdr:nvSpPr>
        <xdr:cNvPr id="1194" name="Line 170"/>
        <xdr:cNvSpPr>
          <a:spLocks noChangeShapeType="1"/>
        </xdr:cNvSpPr>
      </xdr:nvSpPr>
      <xdr:spPr bwMode="auto">
        <a:xfrm flipV="1">
          <a:off x="1524000" y="2990850"/>
          <a:ext cx="295275" cy="1714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152400</xdr:colOff>
      <xdr:row>39</xdr:row>
      <xdr:rowOff>152400</xdr:rowOff>
    </xdr:to>
    <xdr:sp macro="" textlink="">
      <xdr:nvSpPr>
        <xdr:cNvPr id="1195" name="Rectangle 171"/>
        <xdr:cNvSpPr>
          <a:spLocks noChangeArrowheads="1"/>
        </xdr:cNvSpPr>
      </xdr:nvSpPr>
      <xdr:spPr bwMode="auto">
        <a:xfrm>
          <a:off x="3190875" y="63436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1196" name="Line 172"/>
        <xdr:cNvSpPr>
          <a:spLocks noChangeShapeType="1"/>
        </xdr:cNvSpPr>
      </xdr:nvSpPr>
      <xdr:spPr bwMode="auto">
        <a:xfrm>
          <a:off x="1819275" y="64198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2</xdr:col>
      <xdr:colOff>152400</xdr:colOff>
      <xdr:row>29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1197" name="Line 173"/>
        <xdr:cNvSpPr>
          <a:spLocks noChangeShapeType="1"/>
        </xdr:cNvSpPr>
      </xdr:nvSpPr>
      <xdr:spPr bwMode="auto">
        <a:xfrm>
          <a:off x="1524000" y="4705350"/>
          <a:ext cx="295275" cy="1714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152400</xdr:colOff>
      <xdr:row>14</xdr:row>
      <xdr:rowOff>152400</xdr:rowOff>
    </xdr:to>
    <xdr:sp macro="" textlink="">
      <xdr:nvSpPr>
        <xdr:cNvPr id="1198" name="Rectangle 174"/>
        <xdr:cNvSpPr>
          <a:spLocks noChangeArrowheads="1"/>
        </xdr:cNvSpPr>
      </xdr:nvSpPr>
      <xdr:spPr bwMode="auto">
        <a:xfrm>
          <a:off x="5010150" y="20574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8</xdr:col>
      <xdr:colOff>0</xdr:colOff>
      <xdr:row>14</xdr:row>
      <xdr:rowOff>76200</xdr:rowOff>
    </xdr:from>
    <xdr:to>
      <xdr:col>10</xdr:col>
      <xdr:colOff>0</xdr:colOff>
      <xdr:row>14</xdr:row>
      <xdr:rowOff>76200</xdr:rowOff>
    </xdr:to>
    <xdr:sp macro="" textlink="">
      <xdr:nvSpPr>
        <xdr:cNvPr id="1199" name="Line 175"/>
        <xdr:cNvSpPr>
          <a:spLocks noChangeShapeType="1"/>
        </xdr:cNvSpPr>
      </xdr:nvSpPr>
      <xdr:spPr bwMode="auto">
        <a:xfrm>
          <a:off x="3638550" y="21336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152400</xdr:colOff>
      <xdr:row>14</xdr:row>
      <xdr:rowOff>76200</xdr:rowOff>
    </xdr:from>
    <xdr:to>
      <xdr:col>8</xdr:col>
      <xdr:colOff>0</xdr:colOff>
      <xdr:row>19</xdr:row>
      <xdr:rowOff>76200</xdr:rowOff>
    </xdr:to>
    <xdr:sp macro="" textlink="">
      <xdr:nvSpPr>
        <xdr:cNvPr id="1200" name="Line 176"/>
        <xdr:cNvSpPr>
          <a:spLocks noChangeShapeType="1"/>
        </xdr:cNvSpPr>
      </xdr:nvSpPr>
      <xdr:spPr bwMode="auto">
        <a:xfrm flipV="1">
          <a:off x="3343275" y="2133600"/>
          <a:ext cx="295275" cy="857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152400</xdr:colOff>
      <xdr:row>25</xdr:row>
      <xdr:rowOff>152400</xdr:rowOff>
    </xdr:to>
    <xdr:sp macro="" textlink="">
      <xdr:nvSpPr>
        <xdr:cNvPr id="1201" name="Rectangle 177"/>
        <xdr:cNvSpPr>
          <a:spLocks noChangeArrowheads="1"/>
        </xdr:cNvSpPr>
      </xdr:nvSpPr>
      <xdr:spPr bwMode="auto">
        <a:xfrm>
          <a:off x="5010150" y="39433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8</xdr:col>
      <xdr:colOff>0</xdr:colOff>
      <xdr:row>25</xdr:row>
      <xdr:rowOff>76200</xdr:rowOff>
    </xdr:from>
    <xdr:to>
      <xdr:col>10</xdr:col>
      <xdr:colOff>0</xdr:colOff>
      <xdr:row>25</xdr:row>
      <xdr:rowOff>76200</xdr:rowOff>
    </xdr:to>
    <xdr:sp macro="" textlink="">
      <xdr:nvSpPr>
        <xdr:cNvPr id="1202" name="Line 178"/>
        <xdr:cNvSpPr>
          <a:spLocks noChangeShapeType="1"/>
        </xdr:cNvSpPr>
      </xdr:nvSpPr>
      <xdr:spPr bwMode="auto">
        <a:xfrm>
          <a:off x="3638550" y="4019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152400</xdr:colOff>
      <xdr:row>19</xdr:row>
      <xdr:rowOff>76200</xdr:rowOff>
    </xdr:from>
    <xdr:to>
      <xdr:col>8</xdr:col>
      <xdr:colOff>0</xdr:colOff>
      <xdr:row>25</xdr:row>
      <xdr:rowOff>76200</xdr:rowOff>
    </xdr:to>
    <xdr:sp macro="" textlink="">
      <xdr:nvSpPr>
        <xdr:cNvPr id="1203" name="Line 179"/>
        <xdr:cNvSpPr>
          <a:spLocks noChangeShapeType="1"/>
        </xdr:cNvSpPr>
      </xdr:nvSpPr>
      <xdr:spPr bwMode="auto">
        <a:xfrm>
          <a:off x="3343275" y="2990850"/>
          <a:ext cx="295275" cy="10287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152400</xdr:colOff>
      <xdr:row>10</xdr:row>
      <xdr:rowOff>152400</xdr:rowOff>
    </xdr:to>
    <xdr:sp macro="" textlink="">
      <xdr:nvSpPr>
        <xdr:cNvPr id="1204" name="Oval 180"/>
        <xdr:cNvSpPr>
          <a:spLocks noChangeArrowheads="1"/>
        </xdr:cNvSpPr>
      </xdr:nvSpPr>
      <xdr:spPr bwMode="auto">
        <a:xfrm>
          <a:off x="6829425" y="13716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10</xdr:row>
      <xdr:rowOff>76200</xdr:rowOff>
    </xdr:from>
    <xdr:to>
      <xdr:col>14</xdr:col>
      <xdr:colOff>0</xdr:colOff>
      <xdr:row>10</xdr:row>
      <xdr:rowOff>76200</xdr:rowOff>
    </xdr:to>
    <xdr:sp macro="" textlink="">
      <xdr:nvSpPr>
        <xdr:cNvPr id="1205" name="Line 181"/>
        <xdr:cNvSpPr>
          <a:spLocks noChangeShapeType="1"/>
        </xdr:cNvSpPr>
      </xdr:nvSpPr>
      <xdr:spPr bwMode="auto">
        <a:xfrm>
          <a:off x="5457825" y="1447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10</xdr:row>
      <xdr:rowOff>76200</xdr:rowOff>
    </xdr:from>
    <xdr:to>
      <xdr:col>12</xdr:col>
      <xdr:colOff>0</xdr:colOff>
      <xdr:row>14</xdr:row>
      <xdr:rowOff>76200</xdr:rowOff>
    </xdr:to>
    <xdr:sp macro="" textlink="">
      <xdr:nvSpPr>
        <xdr:cNvPr id="1206" name="Line 182"/>
        <xdr:cNvSpPr>
          <a:spLocks noChangeShapeType="1"/>
        </xdr:cNvSpPr>
      </xdr:nvSpPr>
      <xdr:spPr bwMode="auto">
        <a:xfrm flipV="1">
          <a:off x="5162550" y="14478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0</xdr:colOff>
      <xdr:row>18</xdr:row>
      <xdr:rowOff>152400</xdr:rowOff>
    </xdr:to>
    <xdr:sp macro="" textlink="">
      <xdr:nvSpPr>
        <xdr:cNvPr id="1207" name="Line 183"/>
        <xdr:cNvSpPr>
          <a:spLocks noChangeShapeType="1"/>
        </xdr:cNvSpPr>
      </xdr:nvSpPr>
      <xdr:spPr bwMode="auto">
        <a:xfrm>
          <a:off x="6829425" y="27432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1208" name="Line 184"/>
        <xdr:cNvSpPr>
          <a:spLocks noChangeShapeType="1"/>
        </xdr:cNvSpPr>
      </xdr:nvSpPr>
      <xdr:spPr bwMode="auto">
        <a:xfrm>
          <a:off x="6981825" y="28194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18</xdr:row>
      <xdr:rowOff>76200</xdr:rowOff>
    </xdr:from>
    <xdr:to>
      <xdr:col>14</xdr:col>
      <xdr:colOff>0</xdr:colOff>
      <xdr:row>18</xdr:row>
      <xdr:rowOff>76200</xdr:rowOff>
    </xdr:to>
    <xdr:sp macro="" textlink="">
      <xdr:nvSpPr>
        <xdr:cNvPr id="1209" name="Line 185"/>
        <xdr:cNvSpPr>
          <a:spLocks noChangeShapeType="1"/>
        </xdr:cNvSpPr>
      </xdr:nvSpPr>
      <xdr:spPr bwMode="auto">
        <a:xfrm>
          <a:off x="5457825" y="2819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14</xdr:row>
      <xdr:rowOff>76200</xdr:rowOff>
    </xdr:from>
    <xdr:to>
      <xdr:col>12</xdr:col>
      <xdr:colOff>0</xdr:colOff>
      <xdr:row>18</xdr:row>
      <xdr:rowOff>76200</xdr:rowOff>
    </xdr:to>
    <xdr:sp macro="" textlink="">
      <xdr:nvSpPr>
        <xdr:cNvPr id="1210" name="Line 186"/>
        <xdr:cNvSpPr>
          <a:spLocks noChangeShapeType="1"/>
        </xdr:cNvSpPr>
      </xdr:nvSpPr>
      <xdr:spPr bwMode="auto">
        <a:xfrm>
          <a:off x="5162550" y="21336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0</xdr:colOff>
      <xdr:row>23</xdr:row>
      <xdr:rowOff>152400</xdr:rowOff>
    </xdr:to>
    <xdr:sp macro="" textlink="">
      <xdr:nvSpPr>
        <xdr:cNvPr id="1211" name="Line 187"/>
        <xdr:cNvSpPr>
          <a:spLocks noChangeShapeType="1"/>
        </xdr:cNvSpPr>
      </xdr:nvSpPr>
      <xdr:spPr bwMode="auto">
        <a:xfrm>
          <a:off x="6829425" y="36004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1212" name="Line 188"/>
        <xdr:cNvSpPr>
          <a:spLocks noChangeShapeType="1"/>
        </xdr:cNvSpPr>
      </xdr:nvSpPr>
      <xdr:spPr bwMode="auto">
        <a:xfrm>
          <a:off x="6981825" y="36766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23</xdr:row>
      <xdr:rowOff>76200</xdr:rowOff>
    </xdr:from>
    <xdr:to>
      <xdr:col>14</xdr:col>
      <xdr:colOff>0</xdr:colOff>
      <xdr:row>23</xdr:row>
      <xdr:rowOff>76200</xdr:rowOff>
    </xdr:to>
    <xdr:sp macro="" textlink="">
      <xdr:nvSpPr>
        <xdr:cNvPr id="1213" name="Line 189"/>
        <xdr:cNvSpPr>
          <a:spLocks noChangeShapeType="1"/>
        </xdr:cNvSpPr>
      </xdr:nvSpPr>
      <xdr:spPr bwMode="auto">
        <a:xfrm>
          <a:off x="5457825" y="3676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23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1214" name="Line 190"/>
        <xdr:cNvSpPr>
          <a:spLocks noChangeShapeType="1"/>
        </xdr:cNvSpPr>
      </xdr:nvSpPr>
      <xdr:spPr bwMode="auto">
        <a:xfrm flipV="1">
          <a:off x="5162550" y="367665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0</xdr:colOff>
      <xdr:row>28</xdr:row>
      <xdr:rowOff>152400</xdr:rowOff>
    </xdr:to>
    <xdr:sp macro="" textlink="">
      <xdr:nvSpPr>
        <xdr:cNvPr id="1215" name="Line 191"/>
        <xdr:cNvSpPr>
          <a:spLocks noChangeShapeType="1"/>
        </xdr:cNvSpPr>
      </xdr:nvSpPr>
      <xdr:spPr bwMode="auto">
        <a:xfrm>
          <a:off x="6829425" y="44577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1216" name="Line 192"/>
        <xdr:cNvSpPr>
          <a:spLocks noChangeShapeType="1"/>
        </xdr:cNvSpPr>
      </xdr:nvSpPr>
      <xdr:spPr bwMode="auto">
        <a:xfrm>
          <a:off x="6981825" y="45339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1217" name="Line 193"/>
        <xdr:cNvSpPr>
          <a:spLocks noChangeShapeType="1"/>
        </xdr:cNvSpPr>
      </xdr:nvSpPr>
      <xdr:spPr bwMode="auto">
        <a:xfrm>
          <a:off x="5457825" y="4533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25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1218" name="Line 194"/>
        <xdr:cNvSpPr>
          <a:spLocks noChangeShapeType="1"/>
        </xdr:cNvSpPr>
      </xdr:nvSpPr>
      <xdr:spPr bwMode="auto">
        <a:xfrm>
          <a:off x="5162550" y="401955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152400</xdr:colOff>
      <xdr:row>35</xdr:row>
      <xdr:rowOff>152400</xdr:rowOff>
    </xdr:to>
    <xdr:sp macro="" textlink="">
      <xdr:nvSpPr>
        <xdr:cNvPr id="1219" name="Oval 195"/>
        <xdr:cNvSpPr>
          <a:spLocks noChangeArrowheads="1"/>
        </xdr:cNvSpPr>
      </xdr:nvSpPr>
      <xdr:spPr bwMode="auto">
        <a:xfrm>
          <a:off x="5010150" y="56578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1220" name="Line 196"/>
        <xdr:cNvSpPr>
          <a:spLocks noChangeShapeType="1"/>
        </xdr:cNvSpPr>
      </xdr:nvSpPr>
      <xdr:spPr bwMode="auto">
        <a:xfrm>
          <a:off x="3638550" y="57340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152400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1221" name="Line 197"/>
        <xdr:cNvSpPr>
          <a:spLocks noChangeShapeType="1"/>
        </xdr:cNvSpPr>
      </xdr:nvSpPr>
      <xdr:spPr bwMode="auto">
        <a:xfrm flipV="1">
          <a:off x="3343275" y="57340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152400</xdr:rowOff>
    </xdr:to>
    <xdr:sp macro="" textlink="">
      <xdr:nvSpPr>
        <xdr:cNvPr id="1222" name="Line 198"/>
        <xdr:cNvSpPr>
          <a:spLocks noChangeShapeType="1"/>
        </xdr:cNvSpPr>
      </xdr:nvSpPr>
      <xdr:spPr bwMode="auto">
        <a:xfrm>
          <a:off x="5010150" y="70294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1223" name="Line 199"/>
        <xdr:cNvSpPr>
          <a:spLocks noChangeShapeType="1"/>
        </xdr:cNvSpPr>
      </xdr:nvSpPr>
      <xdr:spPr bwMode="auto">
        <a:xfrm>
          <a:off x="5162550" y="7105650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0</xdr:colOff>
      <xdr:row>43</xdr:row>
      <xdr:rowOff>76200</xdr:rowOff>
    </xdr:from>
    <xdr:to>
      <xdr:col>10</xdr:col>
      <xdr:colOff>0</xdr:colOff>
      <xdr:row>43</xdr:row>
      <xdr:rowOff>76200</xdr:rowOff>
    </xdr:to>
    <xdr:sp macro="" textlink="">
      <xdr:nvSpPr>
        <xdr:cNvPr id="1224" name="Line 200"/>
        <xdr:cNvSpPr>
          <a:spLocks noChangeShapeType="1"/>
        </xdr:cNvSpPr>
      </xdr:nvSpPr>
      <xdr:spPr bwMode="auto">
        <a:xfrm>
          <a:off x="3638550" y="7105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152400</xdr:colOff>
      <xdr:row>39</xdr:row>
      <xdr:rowOff>76200</xdr:rowOff>
    </xdr:from>
    <xdr:to>
      <xdr:col>8</xdr:col>
      <xdr:colOff>0</xdr:colOff>
      <xdr:row>43</xdr:row>
      <xdr:rowOff>76200</xdr:rowOff>
    </xdr:to>
    <xdr:sp macro="" textlink="">
      <xdr:nvSpPr>
        <xdr:cNvPr id="1225" name="Line 201"/>
        <xdr:cNvSpPr>
          <a:spLocks noChangeShapeType="1"/>
        </xdr:cNvSpPr>
      </xdr:nvSpPr>
      <xdr:spPr bwMode="auto">
        <a:xfrm>
          <a:off x="3343275" y="64198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0</xdr:colOff>
      <xdr:row>33</xdr:row>
      <xdr:rowOff>152400</xdr:rowOff>
    </xdr:to>
    <xdr:sp macro="" textlink="">
      <xdr:nvSpPr>
        <xdr:cNvPr id="1226" name="Line 202"/>
        <xdr:cNvSpPr>
          <a:spLocks noChangeShapeType="1"/>
        </xdr:cNvSpPr>
      </xdr:nvSpPr>
      <xdr:spPr bwMode="auto">
        <a:xfrm>
          <a:off x="6829425" y="53149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1227" name="Line 203"/>
        <xdr:cNvSpPr>
          <a:spLocks noChangeShapeType="1"/>
        </xdr:cNvSpPr>
      </xdr:nvSpPr>
      <xdr:spPr bwMode="auto">
        <a:xfrm>
          <a:off x="6981825" y="53911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1228" name="Line 204"/>
        <xdr:cNvSpPr>
          <a:spLocks noChangeShapeType="1"/>
        </xdr:cNvSpPr>
      </xdr:nvSpPr>
      <xdr:spPr bwMode="auto">
        <a:xfrm>
          <a:off x="5457825" y="5391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1229" name="Line 205"/>
        <xdr:cNvSpPr>
          <a:spLocks noChangeShapeType="1"/>
        </xdr:cNvSpPr>
      </xdr:nvSpPr>
      <xdr:spPr bwMode="auto">
        <a:xfrm flipV="1">
          <a:off x="5162550" y="539115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0</xdr:colOff>
      <xdr:row>38</xdr:row>
      <xdr:rowOff>152400</xdr:rowOff>
    </xdr:to>
    <xdr:sp macro="" textlink="">
      <xdr:nvSpPr>
        <xdr:cNvPr id="1230" name="Line 206"/>
        <xdr:cNvSpPr>
          <a:spLocks noChangeShapeType="1"/>
        </xdr:cNvSpPr>
      </xdr:nvSpPr>
      <xdr:spPr bwMode="auto">
        <a:xfrm>
          <a:off x="6829425" y="61722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1231" name="Line 207"/>
        <xdr:cNvSpPr>
          <a:spLocks noChangeShapeType="1"/>
        </xdr:cNvSpPr>
      </xdr:nvSpPr>
      <xdr:spPr bwMode="auto">
        <a:xfrm>
          <a:off x="6981825" y="62484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1232" name="Line 208"/>
        <xdr:cNvSpPr>
          <a:spLocks noChangeShapeType="1"/>
        </xdr:cNvSpPr>
      </xdr:nvSpPr>
      <xdr:spPr bwMode="auto">
        <a:xfrm>
          <a:off x="5457825" y="6248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152400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1233" name="Line 209"/>
        <xdr:cNvSpPr>
          <a:spLocks noChangeShapeType="1"/>
        </xdr:cNvSpPr>
      </xdr:nvSpPr>
      <xdr:spPr bwMode="auto">
        <a:xfrm>
          <a:off x="5162550" y="573405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0</xdr:colOff>
      <xdr:row>8</xdr:row>
      <xdr:rowOff>152400</xdr:rowOff>
    </xdr:to>
    <xdr:sp macro="" textlink="">
      <xdr:nvSpPr>
        <xdr:cNvPr id="1234" name="Line 210"/>
        <xdr:cNvSpPr>
          <a:spLocks noChangeShapeType="1"/>
        </xdr:cNvSpPr>
      </xdr:nvSpPr>
      <xdr:spPr bwMode="auto">
        <a:xfrm>
          <a:off x="8648700" y="10287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1235" name="Line 211"/>
        <xdr:cNvSpPr>
          <a:spLocks noChangeShapeType="1"/>
        </xdr:cNvSpPr>
      </xdr:nvSpPr>
      <xdr:spPr bwMode="auto">
        <a:xfrm>
          <a:off x="7277100" y="11049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8</xdr:row>
      <xdr:rowOff>76200</xdr:rowOff>
    </xdr:from>
    <xdr:to>
      <xdr:col>16</xdr:col>
      <xdr:colOff>0</xdr:colOff>
      <xdr:row>10</xdr:row>
      <xdr:rowOff>76200</xdr:rowOff>
    </xdr:to>
    <xdr:sp macro="" textlink="">
      <xdr:nvSpPr>
        <xdr:cNvPr id="1236" name="Line 212"/>
        <xdr:cNvSpPr>
          <a:spLocks noChangeShapeType="1"/>
        </xdr:cNvSpPr>
      </xdr:nvSpPr>
      <xdr:spPr bwMode="auto">
        <a:xfrm flipV="1">
          <a:off x="6981825" y="11049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13</xdr:row>
      <xdr:rowOff>152400</xdr:rowOff>
    </xdr:to>
    <xdr:sp macro="" textlink="">
      <xdr:nvSpPr>
        <xdr:cNvPr id="1237" name="Line 213"/>
        <xdr:cNvSpPr>
          <a:spLocks noChangeShapeType="1"/>
        </xdr:cNvSpPr>
      </xdr:nvSpPr>
      <xdr:spPr bwMode="auto">
        <a:xfrm>
          <a:off x="8648700" y="18859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1238" name="Line 214"/>
        <xdr:cNvSpPr>
          <a:spLocks noChangeShapeType="1"/>
        </xdr:cNvSpPr>
      </xdr:nvSpPr>
      <xdr:spPr bwMode="auto">
        <a:xfrm>
          <a:off x="7277100" y="1962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152400</xdr:colOff>
      <xdr:row>10</xdr:row>
      <xdr:rowOff>76200</xdr:rowOff>
    </xdr:from>
    <xdr:to>
      <xdr:col>16</xdr:col>
      <xdr:colOff>0</xdr:colOff>
      <xdr:row>13</xdr:row>
      <xdr:rowOff>76200</xdr:rowOff>
    </xdr:to>
    <xdr:sp macro="" textlink="">
      <xdr:nvSpPr>
        <xdr:cNvPr id="1239" name="Line 215"/>
        <xdr:cNvSpPr>
          <a:spLocks noChangeShapeType="1"/>
        </xdr:cNvSpPr>
      </xdr:nvSpPr>
      <xdr:spPr bwMode="auto">
        <a:xfrm>
          <a:off x="6981825" y="14478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152400</xdr:rowOff>
    </xdr:to>
    <xdr:sp macro="" textlink="">
      <xdr:nvSpPr>
        <xdr:cNvPr id="1240" name="Rectangle 216"/>
        <xdr:cNvSpPr>
          <a:spLocks noChangeArrowheads="1"/>
        </xdr:cNvSpPr>
      </xdr:nvSpPr>
      <xdr:spPr bwMode="auto">
        <a:xfrm>
          <a:off x="1371600" y="46291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</xdr:col>
      <xdr:colOff>0</xdr:colOff>
      <xdr:row>29</xdr:row>
      <xdr:rowOff>76200</xdr:rowOff>
    </xdr:from>
    <xdr:to>
      <xdr:col>2</xdr:col>
      <xdr:colOff>0</xdr:colOff>
      <xdr:row>29</xdr:row>
      <xdr:rowOff>76200</xdr:rowOff>
    </xdr:to>
    <xdr:sp macro="" textlink="">
      <xdr:nvSpPr>
        <xdr:cNvPr id="1241" name="Line 217"/>
        <xdr:cNvSpPr>
          <a:spLocks noChangeShapeType="1"/>
        </xdr:cNvSpPr>
      </xdr:nvSpPr>
      <xdr:spPr bwMode="auto">
        <a:xfrm>
          <a:off x="685800" y="470535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1035"/>
  <sheetViews>
    <sheetView topLeftCell="A70" workbookViewId="0">
      <selection activeCell="B36" sqref="B36"/>
    </sheetView>
  </sheetViews>
  <sheetFormatPr defaultRowHeight="13.5"/>
  <cols>
    <col min="4" max="4" width="11.625" bestFit="1" customWidth="1"/>
    <col min="5" max="5" width="2.25" customWidth="1"/>
    <col min="6" max="6" width="3.625" customWidth="1"/>
    <col min="9" max="9" width="2.25" customWidth="1"/>
    <col min="10" max="10" width="3.625" customWidth="1"/>
    <col min="13" max="13" width="2.25" customWidth="1"/>
    <col min="14" max="14" width="3.625" customWidth="1"/>
    <col min="17" max="17" width="2.25" customWidth="1"/>
    <col min="18" max="18" width="3.625" customWidth="1"/>
    <col min="21" max="21" width="2.25" customWidth="1"/>
  </cols>
  <sheetData>
    <row r="1" spans="1:8">
      <c r="A1" t="s">
        <v>29</v>
      </c>
      <c r="C1" t="s">
        <v>30</v>
      </c>
      <c r="D1">
        <v>1501220101</v>
      </c>
    </row>
    <row r="3" spans="1:8">
      <c r="C3" s="3" t="s">
        <v>22</v>
      </c>
      <c r="D3" s="3" t="s">
        <v>24</v>
      </c>
      <c r="H3" s="5" t="s">
        <v>27</v>
      </c>
    </row>
    <row r="4" spans="1:8">
      <c r="C4" s="4" t="s">
        <v>20</v>
      </c>
      <c r="D4" s="4" t="s">
        <v>25</v>
      </c>
      <c r="G4" t="s">
        <v>28</v>
      </c>
      <c r="H4" s="5">
        <v>100</v>
      </c>
    </row>
    <row r="5" spans="1:8">
      <c r="C5" s="4" t="s">
        <v>21</v>
      </c>
      <c r="D5" s="4" t="s">
        <v>26</v>
      </c>
      <c r="H5" s="5"/>
    </row>
    <row r="6" spans="1:8">
      <c r="C6" s="4" t="s">
        <v>23</v>
      </c>
      <c r="D6" s="4"/>
      <c r="H6" s="5"/>
    </row>
    <row r="17" spans="4:22">
      <c r="D17" s="1" t="s">
        <v>18</v>
      </c>
      <c r="S17">
        <v>0.7</v>
      </c>
    </row>
    <row r="18" spans="4:22">
      <c r="S18" t="str">
        <f>C4</f>
        <v>经济增长</v>
      </c>
    </row>
    <row r="19" spans="4:22">
      <c r="V19">
        <f>SUM(S20,O22,K27,G39)</f>
        <v>44</v>
      </c>
    </row>
    <row r="20" spans="4:22">
      <c r="O20" t="str">
        <f>D4</f>
        <v>股票</v>
      </c>
      <c r="S20">
        <f>K27*1.2</f>
        <v>144</v>
      </c>
      <c r="T20">
        <f>V19</f>
        <v>44</v>
      </c>
    </row>
    <row r="22" spans="4:22">
      <c r="O22">
        <f>-K27</f>
        <v>-120</v>
      </c>
      <c r="P22">
        <f>IF(ABS(1-SUM(S17,S22))&lt;=0.00001,SUM(S17*T20,S22*T25),NA())</f>
        <v>33.199999999999996</v>
      </c>
      <c r="S22">
        <v>0.3</v>
      </c>
    </row>
    <row r="23" spans="4:22">
      <c r="S23" t="str">
        <f>C5</f>
        <v>经济衰退</v>
      </c>
    </row>
    <row r="24" spans="4:22">
      <c r="K24">
        <v>0.7</v>
      </c>
      <c r="V24">
        <f>SUM(S25,O22,K27,G39)</f>
        <v>8</v>
      </c>
    </row>
    <row r="25" spans="4:22">
      <c r="K25" t="str">
        <f>C4</f>
        <v>经济增长</v>
      </c>
      <c r="S25">
        <f>K27*0.9</f>
        <v>108</v>
      </c>
      <c r="T25">
        <f>V24</f>
        <v>8</v>
      </c>
    </row>
    <row r="26" spans="4:22">
      <c r="M26">
        <f>IF(L27=P22,1,IF(L27=P32,2))</f>
        <v>1</v>
      </c>
    </row>
    <row r="27" spans="4:22">
      <c r="K27">
        <f>invest*1.2</f>
        <v>120</v>
      </c>
      <c r="L27">
        <f>MAX(P22,P32)</f>
        <v>33.199999999999996</v>
      </c>
      <c r="S27">
        <v>0.7</v>
      </c>
    </row>
    <row r="28" spans="4:22">
      <c r="S28" t="str">
        <f>C4</f>
        <v>经济增长</v>
      </c>
    </row>
    <row r="29" spans="4:22">
      <c r="V29">
        <f>SUM(S30,O32,K27,G39)</f>
        <v>26</v>
      </c>
    </row>
    <row r="30" spans="4:22">
      <c r="O30" t="str">
        <f>D5</f>
        <v>债券</v>
      </c>
      <c r="S30">
        <f>K27*1.05</f>
        <v>126</v>
      </c>
      <c r="T30">
        <f>V29</f>
        <v>26</v>
      </c>
    </row>
    <row r="32" spans="4:22">
      <c r="O32">
        <f>-K27</f>
        <v>-120</v>
      </c>
      <c r="P32">
        <f>IF(ABS(1-SUM(S27,S32))&lt;=0.00001,SUM(S27*T30,S32*T35),NA())</f>
        <v>27.799999999999997</v>
      </c>
      <c r="S32">
        <v>0.3</v>
      </c>
    </row>
    <row r="33" spans="7:22">
      <c r="S33" t="str">
        <f>C5</f>
        <v>经济衰退</v>
      </c>
    </row>
    <row r="34" spans="7:22">
      <c r="V34">
        <f>SUM(S35,O32,K27,G39)</f>
        <v>32</v>
      </c>
    </row>
    <row r="35" spans="7:22">
      <c r="S35">
        <f>K27*1.1</f>
        <v>132</v>
      </c>
      <c r="T35">
        <f>V34</f>
        <v>32</v>
      </c>
    </row>
    <row r="37" spans="7:22">
      <c r="G37" t="str">
        <f>D4</f>
        <v>股票</v>
      </c>
      <c r="S37">
        <v>0.2</v>
      </c>
    </row>
    <row r="38" spans="7:22">
      <c r="S38" t="str">
        <f>C4</f>
        <v>经济增长</v>
      </c>
    </row>
    <row r="39" spans="7:22">
      <c r="G39">
        <f>-invest</f>
        <v>-100</v>
      </c>
      <c r="H39">
        <f>IF(ABS(1-SUM(K24,K49))&lt;=0.00001,SUM(K24*L27,K49*L52),NA())</f>
        <v>22.939999999999998</v>
      </c>
      <c r="V39">
        <f>SUM(S40,O45,K52,G39)</f>
        <v>8</v>
      </c>
    </row>
    <row r="40" spans="7:22">
      <c r="S40">
        <f>K52*1.2</f>
        <v>108</v>
      </c>
      <c r="T40">
        <f>V39</f>
        <v>8</v>
      </c>
    </row>
    <row r="42" spans="7:22">
      <c r="S42">
        <v>0.7</v>
      </c>
    </row>
    <row r="43" spans="7:22">
      <c r="O43" t="str">
        <f>D4</f>
        <v>股票</v>
      </c>
      <c r="S43" t="str">
        <f>C5</f>
        <v>经济衰退</v>
      </c>
    </row>
    <row r="44" spans="7:22">
      <c r="V44">
        <f>SUM(S45,O45,K52,G39)</f>
        <v>-19</v>
      </c>
    </row>
    <row r="45" spans="7:22">
      <c r="O45">
        <f>-K52</f>
        <v>-90</v>
      </c>
      <c r="P45">
        <f>IF(ABS(1-SUM(S37,S42,S47))&lt;=0.00001,SUM(S37*T40,S42*T45,S47*T50),NA())</f>
        <v>-17.2</v>
      </c>
      <c r="S45">
        <f>K52*0.9</f>
        <v>81</v>
      </c>
      <c r="T45">
        <f>V44</f>
        <v>-19</v>
      </c>
    </row>
    <row r="47" spans="7:22">
      <c r="S47">
        <v>0.1</v>
      </c>
    </row>
    <row r="48" spans="7:22">
      <c r="S48" t="str">
        <f>C6</f>
        <v>经济萧条</v>
      </c>
    </row>
    <row r="49" spans="4:22">
      <c r="K49">
        <v>0.3</v>
      </c>
      <c r="V49">
        <f>SUM(S50,O45,K52,G39)</f>
        <v>-55</v>
      </c>
    </row>
    <row r="50" spans="4:22">
      <c r="K50" t="str">
        <f>C5</f>
        <v>经济衰退</v>
      </c>
      <c r="S50">
        <f>K52*0.5</f>
        <v>45</v>
      </c>
      <c r="T50">
        <f>V49</f>
        <v>-55</v>
      </c>
    </row>
    <row r="51" spans="4:22">
      <c r="M51">
        <f>IF(L52=P45,1,IF(L52=P60,2))</f>
        <v>2</v>
      </c>
    </row>
    <row r="52" spans="4:22">
      <c r="K52">
        <f>invest*0.9</f>
        <v>90</v>
      </c>
      <c r="L52">
        <f>MAX(P45,P60)</f>
        <v>-0.99999999999999001</v>
      </c>
      <c r="S52">
        <v>0.2</v>
      </c>
    </row>
    <row r="53" spans="4:22">
      <c r="S53" t="str">
        <f>C4</f>
        <v>经济增长</v>
      </c>
    </row>
    <row r="54" spans="4:22">
      <c r="V54">
        <f>SUM(S55,O60,K52,G39)</f>
        <v>-5.5</v>
      </c>
    </row>
    <row r="55" spans="4:22">
      <c r="S55">
        <f>K52*1.05</f>
        <v>94.5</v>
      </c>
      <c r="T55">
        <f>V54</f>
        <v>-5.5</v>
      </c>
    </row>
    <row r="57" spans="4:22">
      <c r="S57">
        <v>0.7</v>
      </c>
    </row>
    <row r="58" spans="4:22">
      <c r="O58" t="str">
        <f>D5</f>
        <v>债券</v>
      </c>
      <c r="S58" t="str">
        <f>C5</f>
        <v>经济衰退</v>
      </c>
    </row>
    <row r="59" spans="4:22">
      <c r="V59">
        <f>SUM(S60,O60,K52,G39)</f>
        <v>-0.99999999999998579</v>
      </c>
    </row>
    <row r="60" spans="4:22">
      <c r="O60">
        <f>-K52</f>
        <v>-90</v>
      </c>
      <c r="P60">
        <f>IF(ABS(1-SUM(S52,S57,S62))&lt;=0.00001,SUM(S52*T55,S57*T60,S62*T65),NA())</f>
        <v>-0.99999999999999001</v>
      </c>
      <c r="S60">
        <f>K52*1.1</f>
        <v>99.000000000000014</v>
      </c>
      <c r="T60">
        <f>V59</f>
        <v>-0.99999999999998579</v>
      </c>
    </row>
    <row r="62" spans="4:22">
      <c r="D62" s="2"/>
      <c r="S62">
        <v>0.1</v>
      </c>
    </row>
    <row r="63" spans="4:22">
      <c r="E63">
        <f>IF(D64=H39,1,IF(D64=H89,2))</f>
        <v>1</v>
      </c>
      <c r="S63" t="str">
        <f>C6</f>
        <v>经济萧条</v>
      </c>
    </row>
    <row r="64" spans="4:22">
      <c r="D64">
        <f>MAX(H39,H89)</f>
        <v>22.939999999999998</v>
      </c>
      <c r="V64">
        <f>SUM(S65,O60,K52,G39)</f>
        <v>8</v>
      </c>
    </row>
    <row r="65" spans="11:22">
      <c r="S65">
        <f>K52*1.2</f>
        <v>108</v>
      </c>
      <c r="T65">
        <f>V64</f>
        <v>8</v>
      </c>
    </row>
    <row r="67" spans="11:22">
      <c r="S67">
        <v>0.7</v>
      </c>
    </row>
    <row r="68" spans="11:22">
      <c r="S68" t="str">
        <f>C4</f>
        <v>经济增长</v>
      </c>
    </row>
    <row r="69" spans="11:22">
      <c r="V69">
        <f>SUM(S70,O72,K77,G89)</f>
        <v>26</v>
      </c>
    </row>
    <row r="70" spans="11:22">
      <c r="O70" t="str">
        <f>D4</f>
        <v>股票</v>
      </c>
      <c r="S70">
        <f>K77*1.2</f>
        <v>126</v>
      </c>
      <c r="T70">
        <f>V69</f>
        <v>26</v>
      </c>
    </row>
    <row r="72" spans="11:22">
      <c r="O72">
        <f>-K77</f>
        <v>-105</v>
      </c>
      <c r="P72">
        <f>IF(ABS(1-SUM(S67,S72))&lt;=0.00001,SUM(S67*T70,S72*T75),NA())</f>
        <v>16.55</v>
      </c>
      <c r="S72">
        <v>0.3</v>
      </c>
    </row>
    <row r="73" spans="11:22">
      <c r="S73" t="str">
        <f>C5</f>
        <v>经济衰退</v>
      </c>
    </row>
    <row r="74" spans="11:22">
      <c r="K74">
        <v>0.7</v>
      </c>
      <c r="V74">
        <f>SUM(S75,O72,K77,G89)</f>
        <v>-5.5</v>
      </c>
    </row>
    <row r="75" spans="11:22">
      <c r="K75" t="str">
        <f>C4</f>
        <v>经济增长</v>
      </c>
      <c r="S75">
        <f>K77*0.9</f>
        <v>94.5</v>
      </c>
      <c r="T75">
        <f>V74</f>
        <v>-5.5</v>
      </c>
    </row>
    <row r="76" spans="11:22">
      <c r="M76">
        <f>IF(L77=P72,1,IF(L77=P82,2))</f>
        <v>1</v>
      </c>
    </row>
    <row r="77" spans="11:22">
      <c r="K77">
        <f>invest*1.05</f>
        <v>105</v>
      </c>
      <c r="L77">
        <f>MAX(P72,P82)</f>
        <v>16.55</v>
      </c>
      <c r="S77">
        <v>0.7</v>
      </c>
    </row>
    <row r="78" spans="11:22">
      <c r="S78" t="str">
        <f>C4</f>
        <v>经济增长</v>
      </c>
    </row>
    <row r="79" spans="11:22">
      <c r="V79">
        <f>SUM(S80,O82,K77,G89)</f>
        <v>10.25</v>
      </c>
    </row>
    <row r="80" spans="11:22">
      <c r="O80" t="str">
        <f>D5</f>
        <v>债券</v>
      </c>
      <c r="S80">
        <f>K77*1.05</f>
        <v>110.25</v>
      </c>
      <c r="T80">
        <f>V79</f>
        <v>10.25</v>
      </c>
    </row>
    <row r="82" spans="7:22">
      <c r="O82">
        <f>-K77</f>
        <v>-105</v>
      </c>
      <c r="P82">
        <f>IF(ABS(1-SUM(S77,S82))&lt;=0.00001,SUM(S77*T80,S82*T85),NA())</f>
        <v>11.825000000000003</v>
      </c>
      <c r="S82">
        <v>0.3</v>
      </c>
    </row>
    <row r="83" spans="7:22">
      <c r="S83" t="str">
        <f>C5</f>
        <v>经济衰退</v>
      </c>
    </row>
    <row r="84" spans="7:22">
      <c r="V84">
        <f>SUM(S85,O82,K77,G89)</f>
        <v>15.500000000000014</v>
      </c>
    </row>
    <row r="85" spans="7:22">
      <c r="S85">
        <f>K77*1.1</f>
        <v>115.50000000000001</v>
      </c>
      <c r="T85">
        <f>V84</f>
        <v>15.500000000000014</v>
      </c>
    </row>
    <row r="87" spans="7:22">
      <c r="G87" t="str">
        <f>D5</f>
        <v>债券</v>
      </c>
      <c r="S87">
        <v>0.2</v>
      </c>
    </row>
    <row r="88" spans="7:22">
      <c r="S88" t="str">
        <f>C4</f>
        <v>经济增长</v>
      </c>
    </row>
    <row r="89" spans="7:22">
      <c r="G89">
        <f>-invest</f>
        <v>-100</v>
      </c>
      <c r="H89">
        <f>IF(ABS(1-SUM(K74,K99))&lt;=0.00001,SUM(K74*L77,K99*L102),NA())</f>
        <v>17.885000000000005</v>
      </c>
      <c r="V89">
        <f>SUM(S90,O95,K102,G89)</f>
        <v>32</v>
      </c>
    </row>
    <row r="90" spans="7:22">
      <c r="S90">
        <f>K102*1.2</f>
        <v>132</v>
      </c>
      <c r="T90">
        <f>V89</f>
        <v>32</v>
      </c>
    </row>
    <row r="92" spans="7:22">
      <c r="S92">
        <v>0.7</v>
      </c>
    </row>
    <row r="93" spans="7:22">
      <c r="O93" t="str">
        <f>D4</f>
        <v>股票</v>
      </c>
      <c r="S93" t="str">
        <f>C5</f>
        <v>经济衰退</v>
      </c>
    </row>
    <row r="94" spans="7:22">
      <c r="V94">
        <f>SUM(S95,O95,K102,G89)</f>
        <v>-0.99999999999998579</v>
      </c>
    </row>
    <row r="95" spans="7:22">
      <c r="O95">
        <f>-K102</f>
        <v>-110.00000000000001</v>
      </c>
      <c r="P95">
        <f>IF(ABS(1-SUM(S87,S92,S97))&lt;=0.00001,SUM(S87*T90,S92*T95,S97*T100),NA())</f>
        <v>1.2000000000000108</v>
      </c>
      <c r="S95">
        <f>K102*0.9</f>
        <v>99.000000000000014</v>
      </c>
      <c r="T95">
        <f>V94</f>
        <v>-0.99999999999998579</v>
      </c>
    </row>
    <row r="97" spans="11:22">
      <c r="S97">
        <v>0.1</v>
      </c>
    </row>
    <row r="98" spans="11:22">
      <c r="S98" t="str">
        <f>C6</f>
        <v>经济萧条</v>
      </c>
    </row>
    <row r="99" spans="11:22">
      <c r="K99">
        <v>0.3</v>
      </c>
      <c r="V99">
        <f>SUM(S100,O95,K102,G89)</f>
        <v>-44.999999999999993</v>
      </c>
    </row>
    <row r="100" spans="11:22">
      <c r="K100" t="str">
        <f>C5</f>
        <v>经济衰退</v>
      </c>
      <c r="S100">
        <f>K102*0.5</f>
        <v>55.000000000000007</v>
      </c>
      <c r="T100">
        <f>V99</f>
        <v>-44.999999999999993</v>
      </c>
    </row>
    <row r="101" spans="11:22">
      <c r="M101">
        <f>IF(L102=P95,1,IF(L102=P110,2))</f>
        <v>2</v>
      </c>
    </row>
    <row r="102" spans="11:22">
      <c r="K102">
        <f>invest*1.1</f>
        <v>110.00000000000001</v>
      </c>
      <c r="L102">
        <f>MAX(P95,P110)</f>
        <v>21.000000000000021</v>
      </c>
      <c r="S102">
        <v>0.2</v>
      </c>
    </row>
    <row r="103" spans="11:22">
      <c r="S103" t="str">
        <f>C4</f>
        <v>经济增长</v>
      </c>
    </row>
    <row r="104" spans="11:22">
      <c r="V104">
        <f>SUM(S105,O110,K102,G89)</f>
        <v>15.500000000000014</v>
      </c>
    </row>
    <row r="105" spans="11:22">
      <c r="S105">
        <f>K102*1.05</f>
        <v>115.50000000000001</v>
      </c>
      <c r="T105">
        <f>V104</f>
        <v>15.500000000000014</v>
      </c>
    </row>
    <row r="107" spans="11:22">
      <c r="S107">
        <v>0.7</v>
      </c>
    </row>
    <row r="108" spans="11:22">
      <c r="O108" t="str">
        <f>D5</f>
        <v>债券</v>
      </c>
      <c r="S108" t="str">
        <f>C5</f>
        <v>经济衰退</v>
      </c>
    </row>
    <row r="109" spans="11:22">
      <c r="V109">
        <f>SUM(S110,O110,K102,G89)</f>
        <v>21.000000000000028</v>
      </c>
    </row>
    <row r="110" spans="11:22">
      <c r="O110">
        <f>-K102</f>
        <v>-110.00000000000001</v>
      </c>
      <c r="P110">
        <f>IF(ABS(1-SUM(S102,S107,S112))&lt;=0.00001,SUM(S102*T105,S107*T110,S112*T115),NA())</f>
        <v>21.000000000000021</v>
      </c>
      <c r="S110">
        <f>K102*1.1</f>
        <v>121.00000000000003</v>
      </c>
      <c r="T110">
        <f>V109</f>
        <v>21.000000000000028</v>
      </c>
    </row>
    <row r="112" spans="11:22">
      <c r="S112">
        <v>0.1</v>
      </c>
    </row>
    <row r="113" spans="19:22">
      <c r="S113" t="str">
        <f>C6</f>
        <v>经济萧条</v>
      </c>
    </row>
    <row r="114" spans="19:22">
      <c r="V114">
        <f>SUM(S115,O110,K102,G89)</f>
        <v>32</v>
      </c>
    </row>
    <row r="115" spans="19:22">
      <c r="S115">
        <f>K102*1.2</f>
        <v>132</v>
      </c>
      <c r="T115">
        <f>V114</f>
        <v>32</v>
      </c>
    </row>
    <row r="1000" spans="189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46</v>
      </c>
      <c r="GU1001">
        <v>1</v>
      </c>
      <c r="GV1001" t="b">
        <v>1</v>
      </c>
    </row>
    <row r="1002" spans="189:204">
      <c r="GG1002">
        <v>0</v>
      </c>
      <c r="GH1002">
        <v>1</v>
      </c>
      <c r="GK1002">
        <v>0</v>
      </c>
      <c r="GL1002">
        <v>0</v>
      </c>
      <c r="GM1002" t="s">
        <v>19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21</v>
      </c>
      <c r="GU1002">
        <v>5</v>
      </c>
      <c r="GV1002" t="b">
        <v>1</v>
      </c>
    </row>
    <row r="1003" spans="189:204">
      <c r="GG1003">
        <v>0</v>
      </c>
      <c r="GH1003">
        <v>2</v>
      </c>
      <c r="GK1003">
        <v>0</v>
      </c>
      <c r="GL1003">
        <v>0</v>
      </c>
      <c r="GM1003" t="s">
        <v>19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71</v>
      </c>
      <c r="GU1003">
        <v>5</v>
      </c>
      <c r="GV1003" t="b">
        <v>1</v>
      </c>
    </row>
    <row r="1004" spans="189:204">
      <c r="GG1004">
        <v>5</v>
      </c>
      <c r="GH1004">
        <v>3</v>
      </c>
      <c r="GL1004">
        <v>1</v>
      </c>
      <c r="GM1004" t="s">
        <v>16</v>
      </c>
      <c r="GN1004">
        <v>2</v>
      </c>
      <c r="GO1004">
        <v>7</v>
      </c>
      <c r="GP1004">
        <v>8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89:204">
      <c r="GG1005">
        <v>0</v>
      </c>
      <c r="GH1005">
        <v>4</v>
      </c>
      <c r="GL1005">
        <v>1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34</v>
      </c>
      <c r="GU1005">
        <v>9</v>
      </c>
      <c r="GV1005" t="b">
        <v>1</v>
      </c>
    </row>
    <row r="1006" spans="189:204">
      <c r="GG1006">
        <v>0</v>
      </c>
      <c r="GH1006">
        <v>5</v>
      </c>
      <c r="GL1006">
        <v>2</v>
      </c>
      <c r="GM1006" t="s">
        <v>16</v>
      </c>
      <c r="GN1006">
        <v>2</v>
      </c>
      <c r="GO1006">
        <v>11</v>
      </c>
      <c r="GP1006">
        <v>12</v>
      </c>
      <c r="GQ1006">
        <v>0</v>
      </c>
      <c r="GR1006">
        <v>0</v>
      </c>
      <c r="GS1006">
        <v>0</v>
      </c>
      <c r="GT1006">
        <v>59</v>
      </c>
      <c r="GU1006">
        <v>9</v>
      </c>
      <c r="GV1006" t="b">
        <v>1</v>
      </c>
    </row>
    <row r="1007" spans="189:204">
      <c r="GG1007">
        <v>0</v>
      </c>
      <c r="GH1007">
        <v>6</v>
      </c>
      <c r="GL1007">
        <v>2</v>
      </c>
      <c r="GM1007" t="s">
        <v>16</v>
      </c>
      <c r="GN1007">
        <v>2</v>
      </c>
      <c r="GO1007">
        <v>13</v>
      </c>
      <c r="GP1007">
        <v>14</v>
      </c>
      <c r="GQ1007">
        <v>0</v>
      </c>
      <c r="GR1007">
        <v>0</v>
      </c>
      <c r="GS1007">
        <v>0</v>
      </c>
      <c r="GT1007">
        <v>84</v>
      </c>
      <c r="GU1007">
        <v>9</v>
      </c>
      <c r="GV1007" t="b">
        <v>1</v>
      </c>
    </row>
    <row r="1008" spans="189:204">
      <c r="GG1008">
        <v>11</v>
      </c>
      <c r="GH1008">
        <v>7</v>
      </c>
      <c r="GK1008">
        <v>0</v>
      </c>
      <c r="GL1008">
        <v>3</v>
      </c>
      <c r="GM1008" t="s">
        <v>19</v>
      </c>
      <c r="GN1008">
        <v>2</v>
      </c>
      <c r="GO1008">
        <v>15</v>
      </c>
      <c r="GP1008">
        <v>16</v>
      </c>
      <c r="GQ1008">
        <v>0</v>
      </c>
      <c r="GR1008">
        <v>0</v>
      </c>
      <c r="GS1008">
        <v>0</v>
      </c>
      <c r="GT1008">
        <v>4</v>
      </c>
      <c r="GU1008">
        <v>13</v>
      </c>
      <c r="GV1008" t="b">
        <v>1</v>
      </c>
    </row>
    <row r="1009" spans="189:204">
      <c r="GG1009">
        <v>12</v>
      </c>
      <c r="GH1009">
        <v>8</v>
      </c>
      <c r="GK1009">
        <v>0</v>
      </c>
      <c r="GL1009">
        <v>3</v>
      </c>
      <c r="GM1009" t="s">
        <v>19</v>
      </c>
      <c r="GN1009">
        <v>2</v>
      </c>
      <c r="GO1009">
        <v>17</v>
      </c>
      <c r="GP1009">
        <v>18</v>
      </c>
      <c r="GQ1009">
        <v>0</v>
      </c>
      <c r="GR1009">
        <v>0</v>
      </c>
      <c r="GS1009">
        <v>0</v>
      </c>
      <c r="GT1009">
        <v>14</v>
      </c>
      <c r="GU1009">
        <v>13</v>
      </c>
      <c r="GV1009" t="b">
        <v>1</v>
      </c>
    </row>
    <row r="1010" spans="189:204">
      <c r="GG1010">
        <v>0</v>
      </c>
      <c r="GH1010">
        <v>9</v>
      </c>
      <c r="GK1010">
        <v>0</v>
      </c>
      <c r="GL1010">
        <v>4</v>
      </c>
      <c r="GM1010" t="s">
        <v>19</v>
      </c>
      <c r="GN1010">
        <v>3</v>
      </c>
      <c r="GO1010">
        <v>19</v>
      </c>
      <c r="GP1010">
        <v>20</v>
      </c>
      <c r="GQ1010">
        <v>21</v>
      </c>
      <c r="GR1010">
        <v>0</v>
      </c>
      <c r="GS1010">
        <v>0</v>
      </c>
      <c r="GT1010">
        <v>27</v>
      </c>
      <c r="GU1010">
        <v>13</v>
      </c>
      <c r="GV1010" t="b">
        <v>1</v>
      </c>
    </row>
    <row r="1011" spans="189:204">
      <c r="GG1011">
        <v>0</v>
      </c>
      <c r="GH1011">
        <v>10</v>
      </c>
      <c r="GK1011">
        <v>0</v>
      </c>
      <c r="GL1011">
        <v>4</v>
      </c>
      <c r="GM1011" t="s">
        <v>19</v>
      </c>
      <c r="GN1011">
        <v>3</v>
      </c>
      <c r="GO1011">
        <v>22</v>
      </c>
      <c r="GP1011">
        <v>23</v>
      </c>
      <c r="GQ1011">
        <v>24</v>
      </c>
      <c r="GR1011">
        <v>0</v>
      </c>
      <c r="GS1011">
        <v>0</v>
      </c>
      <c r="GT1011">
        <v>42</v>
      </c>
      <c r="GU1011">
        <v>13</v>
      </c>
      <c r="GV1011" t="b">
        <v>1</v>
      </c>
    </row>
    <row r="1012" spans="189:204">
      <c r="GH1012">
        <v>11</v>
      </c>
      <c r="GK1012">
        <v>0</v>
      </c>
      <c r="GL1012">
        <v>5</v>
      </c>
      <c r="GM1012" t="s">
        <v>19</v>
      </c>
      <c r="GN1012">
        <v>2</v>
      </c>
      <c r="GO1012">
        <v>25</v>
      </c>
      <c r="GP1012">
        <v>26</v>
      </c>
      <c r="GQ1012">
        <v>0</v>
      </c>
      <c r="GR1012">
        <v>0</v>
      </c>
      <c r="GS1012">
        <v>0</v>
      </c>
      <c r="GT1012">
        <v>54</v>
      </c>
      <c r="GU1012">
        <v>13</v>
      </c>
      <c r="GV1012" t="b">
        <v>1</v>
      </c>
    </row>
    <row r="1013" spans="189:204">
      <c r="GH1013">
        <v>12</v>
      </c>
      <c r="GK1013">
        <v>0</v>
      </c>
      <c r="GL1013">
        <v>5</v>
      </c>
      <c r="GM1013" t="s">
        <v>19</v>
      </c>
      <c r="GN1013">
        <v>2</v>
      </c>
      <c r="GO1013">
        <v>27</v>
      </c>
      <c r="GP1013">
        <v>28</v>
      </c>
      <c r="GQ1013">
        <v>0</v>
      </c>
      <c r="GR1013">
        <v>0</v>
      </c>
      <c r="GS1013">
        <v>0</v>
      </c>
      <c r="GT1013">
        <v>64</v>
      </c>
      <c r="GU1013">
        <v>13</v>
      </c>
      <c r="GV1013" t="b">
        <v>1</v>
      </c>
    </row>
    <row r="1014" spans="189:204">
      <c r="GH1014">
        <v>13</v>
      </c>
      <c r="GK1014">
        <v>0</v>
      </c>
      <c r="GL1014">
        <v>6</v>
      </c>
      <c r="GM1014" t="s">
        <v>19</v>
      </c>
      <c r="GN1014">
        <v>3</v>
      </c>
      <c r="GO1014">
        <v>29</v>
      </c>
      <c r="GP1014">
        <v>30</v>
      </c>
      <c r="GQ1014">
        <v>31</v>
      </c>
      <c r="GR1014">
        <v>0</v>
      </c>
      <c r="GS1014">
        <v>0</v>
      </c>
      <c r="GT1014">
        <v>77</v>
      </c>
      <c r="GU1014">
        <v>13</v>
      </c>
      <c r="GV1014" t="b">
        <v>1</v>
      </c>
    </row>
    <row r="1015" spans="189:204">
      <c r="GH1015">
        <v>14</v>
      </c>
      <c r="GK1015">
        <v>0</v>
      </c>
      <c r="GL1015">
        <v>6</v>
      </c>
      <c r="GM1015" t="s">
        <v>19</v>
      </c>
      <c r="GN1015">
        <v>3</v>
      </c>
      <c r="GO1015">
        <v>32</v>
      </c>
      <c r="GP1015">
        <v>33</v>
      </c>
      <c r="GQ1015">
        <v>34</v>
      </c>
      <c r="GR1015">
        <v>0</v>
      </c>
      <c r="GS1015">
        <v>0</v>
      </c>
      <c r="GT1015">
        <v>92</v>
      </c>
      <c r="GU1015">
        <v>13</v>
      </c>
      <c r="GV1015" t="b">
        <v>1</v>
      </c>
    </row>
    <row r="1016" spans="189:204">
      <c r="GH1016">
        <v>15</v>
      </c>
      <c r="GL1016">
        <v>7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</v>
      </c>
      <c r="GU1016">
        <v>17</v>
      </c>
      <c r="GV1016" t="b">
        <v>1</v>
      </c>
    </row>
    <row r="1017" spans="189:204">
      <c r="GH1017">
        <v>16</v>
      </c>
      <c r="GL1017">
        <v>7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7</v>
      </c>
      <c r="GU1017">
        <v>17</v>
      </c>
      <c r="GV1017" t="b">
        <v>1</v>
      </c>
    </row>
    <row r="1018" spans="189:204">
      <c r="GH1018">
        <v>17</v>
      </c>
      <c r="GL1018">
        <v>8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12</v>
      </c>
      <c r="GU1018">
        <v>17</v>
      </c>
      <c r="GV1018" t="b">
        <v>1</v>
      </c>
    </row>
    <row r="1019" spans="189:204">
      <c r="GH1019">
        <v>18</v>
      </c>
      <c r="GL1019">
        <v>8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17</v>
      </c>
      <c r="GU1019">
        <v>17</v>
      </c>
      <c r="GV1019" t="b">
        <v>1</v>
      </c>
    </row>
    <row r="1020" spans="189:204">
      <c r="GH1020">
        <v>19</v>
      </c>
      <c r="GL1020">
        <v>9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22</v>
      </c>
      <c r="GU1020">
        <v>17</v>
      </c>
      <c r="GV1020" t="b">
        <v>1</v>
      </c>
    </row>
    <row r="1021" spans="189:204">
      <c r="GH1021">
        <v>20</v>
      </c>
      <c r="GL1021">
        <v>9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27</v>
      </c>
      <c r="GU1021">
        <v>17</v>
      </c>
      <c r="GV1021" t="b">
        <v>1</v>
      </c>
    </row>
    <row r="1022" spans="189:204">
      <c r="GH1022">
        <v>21</v>
      </c>
      <c r="GL1022">
        <v>9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32</v>
      </c>
      <c r="GU1022">
        <v>17</v>
      </c>
      <c r="GV1022" t="b">
        <v>1</v>
      </c>
    </row>
    <row r="1023" spans="189:204">
      <c r="GH1023">
        <v>22</v>
      </c>
      <c r="GL1023">
        <v>10</v>
      </c>
      <c r="GM1023" t="s">
        <v>17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37</v>
      </c>
      <c r="GU1023">
        <v>17</v>
      </c>
      <c r="GV1023" t="b">
        <v>1</v>
      </c>
    </row>
    <row r="1024" spans="189:204">
      <c r="GH1024">
        <v>23</v>
      </c>
      <c r="GL1024">
        <v>10</v>
      </c>
      <c r="GM1024" t="s">
        <v>17</v>
      </c>
      <c r="GN1024">
        <v>0</v>
      </c>
      <c r="GO1024">
        <v>0</v>
      </c>
      <c r="GP1024">
        <v>0</v>
      </c>
      <c r="GQ1024">
        <v>0</v>
      </c>
      <c r="GR1024">
        <v>0</v>
      </c>
      <c r="GS1024">
        <v>0</v>
      </c>
      <c r="GT1024">
        <v>42</v>
      </c>
      <c r="GU1024">
        <v>17</v>
      </c>
      <c r="GV1024" t="b">
        <v>1</v>
      </c>
    </row>
    <row r="1025" spans="190:204">
      <c r="GH1025">
        <v>24</v>
      </c>
      <c r="GL1025">
        <v>10</v>
      </c>
      <c r="GM1025" t="s">
        <v>17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47</v>
      </c>
      <c r="GU1025">
        <v>17</v>
      </c>
      <c r="GV1025" t="b">
        <v>1</v>
      </c>
    </row>
    <row r="1026" spans="190:204">
      <c r="GH1026">
        <v>25</v>
      </c>
      <c r="GL1026">
        <v>11</v>
      </c>
      <c r="GM1026" t="s">
        <v>17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52</v>
      </c>
      <c r="GU1026">
        <v>17</v>
      </c>
      <c r="GV1026" t="b">
        <v>1</v>
      </c>
    </row>
    <row r="1027" spans="190:204">
      <c r="GH1027">
        <v>26</v>
      </c>
      <c r="GL1027">
        <v>11</v>
      </c>
      <c r="GM1027" t="s">
        <v>17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57</v>
      </c>
      <c r="GU1027">
        <v>17</v>
      </c>
      <c r="GV1027" t="b">
        <v>1</v>
      </c>
    </row>
    <row r="1028" spans="190:204">
      <c r="GH1028">
        <v>27</v>
      </c>
      <c r="GL1028">
        <v>12</v>
      </c>
      <c r="GM1028" t="s">
        <v>17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62</v>
      </c>
      <c r="GU1028">
        <v>17</v>
      </c>
      <c r="GV1028" t="b">
        <v>1</v>
      </c>
    </row>
    <row r="1029" spans="190:204">
      <c r="GH1029">
        <v>28</v>
      </c>
      <c r="GL1029">
        <v>12</v>
      </c>
      <c r="GM1029" t="s">
        <v>17</v>
      </c>
      <c r="GN1029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67</v>
      </c>
      <c r="GU1029">
        <v>17</v>
      </c>
      <c r="GV1029" t="b">
        <v>1</v>
      </c>
    </row>
    <row r="1030" spans="190:204">
      <c r="GH1030">
        <v>29</v>
      </c>
      <c r="GL1030">
        <v>13</v>
      </c>
      <c r="GM1030" t="s">
        <v>17</v>
      </c>
      <c r="GN1030">
        <v>0</v>
      </c>
      <c r="GO1030">
        <v>0</v>
      </c>
      <c r="GP1030">
        <v>0</v>
      </c>
      <c r="GQ1030">
        <v>0</v>
      </c>
      <c r="GR1030">
        <v>0</v>
      </c>
      <c r="GS1030">
        <v>0</v>
      </c>
      <c r="GT1030">
        <v>72</v>
      </c>
      <c r="GU1030">
        <v>17</v>
      </c>
      <c r="GV1030" t="b">
        <v>1</v>
      </c>
    </row>
    <row r="1031" spans="190:204">
      <c r="GH1031">
        <v>30</v>
      </c>
      <c r="GL1031">
        <v>13</v>
      </c>
      <c r="GM1031" t="s">
        <v>17</v>
      </c>
      <c r="GN1031">
        <v>0</v>
      </c>
      <c r="GO1031">
        <v>0</v>
      </c>
      <c r="GP1031">
        <v>0</v>
      </c>
      <c r="GQ1031">
        <v>0</v>
      </c>
      <c r="GR1031">
        <v>0</v>
      </c>
      <c r="GS1031">
        <v>0</v>
      </c>
      <c r="GT1031">
        <v>77</v>
      </c>
      <c r="GU1031">
        <v>17</v>
      </c>
      <c r="GV1031" t="b">
        <v>1</v>
      </c>
    </row>
    <row r="1032" spans="190:204">
      <c r="GH1032">
        <v>31</v>
      </c>
      <c r="GL1032">
        <v>13</v>
      </c>
      <c r="GM1032" t="s">
        <v>17</v>
      </c>
      <c r="GN1032">
        <v>0</v>
      </c>
      <c r="GO1032">
        <v>0</v>
      </c>
      <c r="GP1032">
        <v>0</v>
      </c>
      <c r="GQ1032">
        <v>0</v>
      </c>
      <c r="GR1032">
        <v>0</v>
      </c>
      <c r="GS1032">
        <v>0</v>
      </c>
      <c r="GT1032">
        <v>82</v>
      </c>
      <c r="GU1032">
        <v>17</v>
      </c>
      <c r="GV1032" t="b">
        <v>1</v>
      </c>
    </row>
    <row r="1033" spans="190:204">
      <c r="GH1033">
        <v>32</v>
      </c>
      <c r="GL1033">
        <v>14</v>
      </c>
      <c r="GM1033" t="s">
        <v>17</v>
      </c>
      <c r="GN1033">
        <v>0</v>
      </c>
      <c r="GO1033">
        <v>0</v>
      </c>
      <c r="GP1033">
        <v>0</v>
      </c>
      <c r="GQ1033">
        <v>0</v>
      </c>
      <c r="GR1033">
        <v>0</v>
      </c>
      <c r="GS1033">
        <v>0</v>
      </c>
      <c r="GT1033">
        <v>87</v>
      </c>
      <c r="GU1033">
        <v>17</v>
      </c>
      <c r="GV1033" t="b">
        <v>1</v>
      </c>
    </row>
    <row r="1034" spans="190:204">
      <c r="GH1034">
        <v>33</v>
      </c>
      <c r="GL1034">
        <v>14</v>
      </c>
      <c r="GM1034" t="s">
        <v>17</v>
      </c>
      <c r="GN1034">
        <v>0</v>
      </c>
      <c r="GO1034">
        <v>0</v>
      </c>
      <c r="GP1034">
        <v>0</v>
      </c>
      <c r="GQ1034">
        <v>0</v>
      </c>
      <c r="GR1034">
        <v>0</v>
      </c>
      <c r="GS1034">
        <v>0</v>
      </c>
      <c r="GT1034">
        <v>92</v>
      </c>
      <c r="GU1034">
        <v>17</v>
      </c>
      <c r="GV1034" t="b">
        <v>1</v>
      </c>
    </row>
    <row r="1035" spans="190:204">
      <c r="GH1035">
        <v>34</v>
      </c>
      <c r="GL1035">
        <v>14</v>
      </c>
      <c r="GM1035" t="s">
        <v>17</v>
      </c>
      <c r="GN1035">
        <v>0</v>
      </c>
      <c r="GO1035">
        <v>0</v>
      </c>
      <c r="GP1035">
        <v>0</v>
      </c>
      <c r="GQ1035">
        <v>0</v>
      </c>
      <c r="GR1035">
        <v>0</v>
      </c>
      <c r="GS1035">
        <v>0</v>
      </c>
      <c r="GT1035">
        <v>97</v>
      </c>
      <c r="GU1035">
        <v>17</v>
      </c>
      <c r="GV1035" t="b">
        <v>1</v>
      </c>
    </row>
  </sheetData>
  <sheetProtection scenarios="1" selectLockedCells="1" selectUnlockedCells="1"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V1017"/>
  <sheetViews>
    <sheetView tabSelected="1" topLeftCell="A20" workbookViewId="0">
      <selection activeCell="O49" sqref="O49"/>
    </sheetView>
  </sheetViews>
  <sheetFormatPr defaultRowHeight="13.5"/>
  <cols>
    <col min="3" max="3" width="2.25" customWidth="1"/>
    <col min="4" max="4" width="3.625" customWidth="1"/>
    <col min="7" max="7" width="2.25" customWidth="1"/>
    <col min="8" max="8" width="3.625" customWidth="1"/>
    <col min="11" max="11" width="2.25" customWidth="1"/>
    <col min="12" max="12" width="3.625" customWidth="1"/>
    <col min="15" max="15" width="2.25" customWidth="1"/>
    <col min="16" max="16" width="3.625" customWidth="1"/>
    <col min="19" max="19" width="2.25" customWidth="1"/>
  </cols>
  <sheetData>
    <row r="1" spans="1:20">
      <c r="A1" t="s">
        <v>31</v>
      </c>
    </row>
    <row r="5" spans="1:20">
      <c r="B5" s="6" t="s">
        <v>39</v>
      </c>
      <c r="E5" s="6" t="s">
        <v>34</v>
      </c>
    </row>
    <row r="6" spans="1:20">
      <c r="B6" s="5" t="s">
        <v>40</v>
      </c>
      <c r="E6" s="5" t="s">
        <v>35</v>
      </c>
    </row>
    <row r="7" spans="1:20">
      <c r="B7" s="5" t="s">
        <v>41</v>
      </c>
      <c r="E7" s="5" t="s">
        <v>36</v>
      </c>
      <c r="Q7">
        <v>0.5</v>
      </c>
    </row>
    <row r="8" spans="1:20">
      <c r="B8" s="5" t="s">
        <v>32</v>
      </c>
      <c r="E8" s="5" t="s">
        <v>37</v>
      </c>
      <c r="Q8" t="str">
        <f>B8</f>
        <v>成功</v>
      </c>
    </row>
    <row r="9" spans="1:20">
      <c r="B9" s="5" t="s">
        <v>33</v>
      </c>
      <c r="E9" s="5" t="s">
        <v>38</v>
      </c>
      <c r="T9">
        <f>SUM(Q10,M12,I16,E21)</f>
        <v>3800</v>
      </c>
    </row>
    <row r="10" spans="1:20">
      <c r="M10" t="str">
        <f>E8</f>
        <v>推新品</v>
      </c>
      <c r="Q10">
        <v>4000</v>
      </c>
      <c r="R10">
        <f>T9</f>
        <v>3800</v>
      </c>
    </row>
    <row r="12" spans="1:20">
      <c r="M12">
        <v>0</v>
      </c>
      <c r="N12">
        <f>IF(ABS(1-SUM(Q7,Q12))&lt;=0.00001,SUM(Q7*R10,Q12*R15),NA())</f>
        <v>1050</v>
      </c>
      <c r="Q12">
        <v>0.5</v>
      </c>
    </row>
    <row r="13" spans="1:20">
      <c r="I13">
        <v>0.52500000000000002</v>
      </c>
      <c r="Q13" t="str">
        <f>B9</f>
        <v>不成功</v>
      </c>
    </row>
    <row r="14" spans="1:20">
      <c r="I14" t="str">
        <f>B6</f>
        <v>接受</v>
      </c>
      <c r="T14">
        <f>SUM(Q15,M12,I16,E21)</f>
        <v>-1700</v>
      </c>
    </row>
    <row r="15" spans="1:20">
      <c r="K15">
        <f>IF(J16=N12,1,IF(J16=N20,2))</f>
        <v>1</v>
      </c>
      <c r="Q15">
        <v>-1500</v>
      </c>
      <c r="R15">
        <f>T14</f>
        <v>-1700</v>
      </c>
    </row>
    <row r="16" spans="1:20">
      <c r="I16">
        <v>0</v>
      </c>
      <c r="J16">
        <f>MAX(N12,N20)</f>
        <v>1050</v>
      </c>
    </row>
    <row r="18" spans="2:20">
      <c r="M18" t="str">
        <f>E9</f>
        <v>不推新品</v>
      </c>
    </row>
    <row r="19" spans="2:20">
      <c r="E19" t="str">
        <f>E6</f>
        <v>试销</v>
      </c>
      <c r="T19">
        <f>SUM(M20,I16,E21)</f>
        <v>-200</v>
      </c>
    </row>
    <row r="20" spans="2:20">
      <c r="M20">
        <v>0</v>
      </c>
      <c r="N20">
        <f>T19</f>
        <v>-200</v>
      </c>
    </row>
    <row r="21" spans="2:20">
      <c r="E21">
        <v>-200</v>
      </c>
      <c r="F21">
        <f>IF(ABS(1-SUM(I13,I24))&lt;=0.00001,SUM(I13*J16,I24*J27),NA())</f>
        <v>456.25</v>
      </c>
    </row>
    <row r="23" spans="2:20">
      <c r="M23" t="str">
        <f>E8</f>
        <v>推新品</v>
      </c>
    </row>
    <row r="24" spans="2:20">
      <c r="I24">
        <v>0.47499999999999998</v>
      </c>
      <c r="T24">
        <f>SUM(M25,I27,E21)</f>
        <v>-200</v>
      </c>
    </row>
    <row r="25" spans="2:20">
      <c r="I25" t="str">
        <f>B7</f>
        <v>不接受</v>
      </c>
      <c r="M25">
        <v>0</v>
      </c>
      <c r="N25">
        <f>T24</f>
        <v>-200</v>
      </c>
    </row>
    <row r="26" spans="2:20">
      <c r="K26">
        <f>IF(J27=N25,1,IF(J27=N30,2))</f>
        <v>1</v>
      </c>
    </row>
    <row r="27" spans="2:20">
      <c r="I27">
        <v>0</v>
      </c>
      <c r="J27">
        <f>MAX(N25,N30)</f>
        <v>-200</v>
      </c>
    </row>
    <row r="28" spans="2:20">
      <c r="M28" t="str">
        <f>E9</f>
        <v>不推新品</v>
      </c>
    </row>
    <row r="29" spans="2:20">
      <c r="B29" s="2"/>
      <c r="T29">
        <f>SUM(M30,I27,E21)</f>
        <v>-200</v>
      </c>
    </row>
    <row r="30" spans="2:20">
      <c r="C30">
        <f>IF(B31=F21,1,IF(B31=F41,2))</f>
        <v>2</v>
      </c>
      <c r="M30">
        <v>0</v>
      </c>
      <c r="N30">
        <f>T29</f>
        <v>-200</v>
      </c>
    </row>
    <row r="31" spans="2:20">
      <c r="B31">
        <f>MAX(F21,F41)</f>
        <v>1250</v>
      </c>
    </row>
    <row r="32" spans="2:20">
      <c r="M32">
        <v>0.5</v>
      </c>
    </row>
    <row r="33" spans="5:20">
      <c r="M33" t="str">
        <f>B8</f>
        <v>成功</v>
      </c>
    </row>
    <row r="34" spans="5:20">
      <c r="T34">
        <f>SUM(M35,I37,E41)</f>
        <v>4000</v>
      </c>
    </row>
    <row r="35" spans="5:20">
      <c r="I35" t="str">
        <f>E8</f>
        <v>推新品</v>
      </c>
      <c r="M35">
        <v>4000</v>
      </c>
      <c r="N35">
        <f>T34</f>
        <v>4000</v>
      </c>
    </row>
    <row r="37" spans="5:20">
      <c r="I37">
        <v>0</v>
      </c>
      <c r="J37">
        <f>IF(ABS(1-SUM(M32,M37))&lt;=0.00001,SUM(M32*N35,M37*N40),NA())</f>
        <v>1250</v>
      </c>
      <c r="M37">
        <v>0.5</v>
      </c>
    </row>
    <row r="38" spans="5:20">
      <c r="M38" t="str">
        <f>B9</f>
        <v>不成功</v>
      </c>
    </row>
    <row r="39" spans="5:20">
      <c r="E39" t="str">
        <f>E7</f>
        <v>不试销</v>
      </c>
      <c r="T39">
        <f>SUM(M40,I37,E41)</f>
        <v>-1500</v>
      </c>
    </row>
    <row r="40" spans="5:20">
      <c r="G40">
        <f>IF(F41=J37,1,IF(F41=J45,2))</f>
        <v>1</v>
      </c>
      <c r="M40">
        <v>-1500</v>
      </c>
      <c r="N40">
        <f>T39</f>
        <v>-1500</v>
      </c>
    </row>
    <row r="41" spans="5:20">
      <c r="E41">
        <v>0</v>
      </c>
      <c r="F41">
        <f>MAX(J37,J45)</f>
        <v>1250</v>
      </c>
    </row>
    <row r="43" spans="5:20">
      <c r="I43" t="str">
        <f>E9</f>
        <v>不推新品</v>
      </c>
    </row>
    <row r="44" spans="5:20">
      <c r="T44">
        <f>SUM(I45,E41)</f>
        <v>0</v>
      </c>
    </row>
    <row r="45" spans="5:20">
      <c r="I45">
        <v>0</v>
      </c>
      <c r="J45">
        <f>T44</f>
        <v>0</v>
      </c>
    </row>
    <row r="1002" spans="189:204">
      <c r="GH1002" t="s">
        <v>0</v>
      </c>
      <c r="GI1002" t="s">
        <v>1</v>
      </c>
      <c r="GJ1002" t="s">
        <v>2</v>
      </c>
      <c r="GK1002" t="s">
        <v>3</v>
      </c>
      <c r="GL1002" t="s">
        <v>4</v>
      </c>
      <c r="GM1002" t="s">
        <v>5</v>
      </c>
      <c r="GN1002" t="s">
        <v>6</v>
      </c>
      <c r="GO1002" t="s">
        <v>7</v>
      </c>
      <c r="GP1002" t="s">
        <v>8</v>
      </c>
      <c r="GQ1002" t="s">
        <v>9</v>
      </c>
      <c r="GR1002" t="s">
        <v>10</v>
      </c>
      <c r="GS1002" t="s">
        <v>11</v>
      </c>
      <c r="GT1002" t="s">
        <v>12</v>
      </c>
      <c r="GU1002" t="s">
        <v>13</v>
      </c>
      <c r="GV1002" t="s">
        <v>14</v>
      </c>
    </row>
    <row r="1003" spans="189:204">
      <c r="GG1003">
        <v>0</v>
      </c>
      <c r="GH1003">
        <v>0</v>
      </c>
      <c r="GI1003" t="s">
        <v>15</v>
      </c>
      <c r="GJ1003">
        <v>0</v>
      </c>
      <c r="GK1003">
        <v>0</v>
      </c>
      <c r="GL1003">
        <v>0</v>
      </c>
      <c r="GM1003" t="s">
        <v>16</v>
      </c>
      <c r="GN1003">
        <v>2</v>
      </c>
      <c r="GO1003">
        <v>1</v>
      </c>
      <c r="GP1003">
        <v>2</v>
      </c>
      <c r="GQ1003">
        <v>0</v>
      </c>
      <c r="GR1003">
        <v>0</v>
      </c>
      <c r="GS1003">
        <v>0</v>
      </c>
      <c r="GT1003">
        <v>23</v>
      </c>
      <c r="GU1003">
        <v>1</v>
      </c>
      <c r="GV1003" t="b">
        <v>1</v>
      </c>
    </row>
    <row r="1004" spans="189:204">
      <c r="GG1004">
        <v>0</v>
      </c>
      <c r="GH1004">
        <v>1</v>
      </c>
      <c r="GK1004">
        <v>0</v>
      </c>
      <c r="GL1004">
        <v>0</v>
      </c>
      <c r="GM1004" t="s">
        <v>19</v>
      </c>
      <c r="GN1004">
        <v>2</v>
      </c>
      <c r="GO1004">
        <v>3</v>
      </c>
      <c r="GP1004">
        <v>4</v>
      </c>
      <c r="GQ1004">
        <v>0</v>
      </c>
      <c r="GR1004">
        <v>0</v>
      </c>
      <c r="GS1004">
        <v>0</v>
      </c>
      <c r="GT1004">
        <v>13</v>
      </c>
      <c r="GU1004">
        <v>5</v>
      </c>
      <c r="GV1004" t="b">
        <v>1</v>
      </c>
    </row>
    <row r="1005" spans="189:204">
      <c r="GG1005">
        <v>0</v>
      </c>
      <c r="GH1005">
        <v>2</v>
      </c>
      <c r="GK1005">
        <v>0</v>
      </c>
      <c r="GL1005">
        <v>0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33</v>
      </c>
      <c r="GU1005">
        <v>5</v>
      </c>
      <c r="GV1005" t="b">
        <v>1</v>
      </c>
    </row>
    <row r="1006" spans="189:204">
      <c r="GG1006">
        <v>2</v>
      </c>
      <c r="GH1006">
        <v>3</v>
      </c>
      <c r="GL1006">
        <v>1</v>
      </c>
      <c r="GM1006" t="s">
        <v>16</v>
      </c>
      <c r="GN1006">
        <v>2</v>
      </c>
      <c r="GO1006">
        <v>5</v>
      </c>
      <c r="GP1006">
        <v>6</v>
      </c>
      <c r="GQ1006">
        <v>0</v>
      </c>
      <c r="GR1006">
        <v>0</v>
      </c>
      <c r="GS1006">
        <v>0</v>
      </c>
      <c r="GT1006">
        <v>8</v>
      </c>
      <c r="GU1006">
        <v>9</v>
      </c>
      <c r="GV1006" t="b">
        <v>1</v>
      </c>
    </row>
    <row r="1007" spans="189:204">
      <c r="GG1007">
        <v>0</v>
      </c>
      <c r="GH1007">
        <v>4</v>
      </c>
      <c r="GL1007">
        <v>1</v>
      </c>
      <c r="GM1007" t="s">
        <v>16</v>
      </c>
      <c r="GN1007">
        <v>2</v>
      </c>
      <c r="GO1007">
        <v>7</v>
      </c>
      <c r="GP1007">
        <v>8</v>
      </c>
      <c r="GQ1007">
        <v>0</v>
      </c>
      <c r="GR1007">
        <v>0</v>
      </c>
      <c r="GS1007">
        <v>0</v>
      </c>
      <c r="GT1007">
        <v>19</v>
      </c>
      <c r="GU1007">
        <v>9</v>
      </c>
      <c r="GV1007" t="b">
        <v>1</v>
      </c>
    </row>
    <row r="1008" spans="189:204">
      <c r="GG1008">
        <v>9</v>
      </c>
      <c r="GH1008">
        <v>5</v>
      </c>
      <c r="GK1008">
        <v>0</v>
      </c>
      <c r="GL1008">
        <v>3</v>
      </c>
      <c r="GM1008" t="s">
        <v>19</v>
      </c>
      <c r="GN1008">
        <v>2</v>
      </c>
      <c r="GO1008">
        <v>13</v>
      </c>
      <c r="GP1008">
        <v>14</v>
      </c>
      <c r="GQ1008">
        <v>0</v>
      </c>
      <c r="GR1008">
        <v>0</v>
      </c>
      <c r="GS1008">
        <v>0</v>
      </c>
      <c r="GT1008">
        <v>4</v>
      </c>
      <c r="GU1008">
        <v>13</v>
      </c>
      <c r="GV1008" t="b">
        <v>1</v>
      </c>
    </row>
    <row r="1009" spans="189:204">
      <c r="GG1009">
        <v>10</v>
      </c>
      <c r="GH1009">
        <v>6</v>
      </c>
      <c r="GK1009">
        <v>0</v>
      </c>
      <c r="GL1009">
        <v>3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12</v>
      </c>
      <c r="GU1009">
        <v>13</v>
      </c>
      <c r="GV1009" t="b">
        <v>1</v>
      </c>
    </row>
    <row r="1010" spans="189:204">
      <c r="GG1010">
        <v>0</v>
      </c>
      <c r="GH1010">
        <v>7</v>
      </c>
      <c r="GK1010">
        <v>0</v>
      </c>
      <c r="GL1010">
        <v>4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17</v>
      </c>
      <c r="GU1010">
        <v>13</v>
      </c>
      <c r="GV1010" t="b">
        <v>1</v>
      </c>
    </row>
    <row r="1011" spans="189:204">
      <c r="GG1011">
        <v>0</v>
      </c>
      <c r="GH1011">
        <v>8</v>
      </c>
      <c r="GK1011">
        <v>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22</v>
      </c>
      <c r="GU1011">
        <v>13</v>
      </c>
      <c r="GV1011" t="b">
        <v>1</v>
      </c>
    </row>
    <row r="1012" spans="189:204">
      <c r="GH1012">
        <v>9</v>
      </c>
      <c r="GK1012">
        <v>0</v>
      </c>
      <c r="GL1012">
        <v>2</v>
      </c>
      <c r="GM1012" t="s">
        <v>19</v>
      </c>
      <c r="GN1012">
        <v>2</v>
      </c>
      <c r="GO1012">
        <v>11</v>
      </c>
      <c r="GP1012">
        <v>12</v>
      </c>
      <c r="GQ1012">
        <v>0</v>
      </c>
      <c r="GR1012">
        <v>0</v>
      </c>
      <c r="GS1012">
        <v>0</v>
      </c>
      <c r="GT1012">
        <v>29</v>
      </c>
      <c r="GU1012">
        <v>9</v>
      </c>
      <c r="GV1012" t="b">
        <v>1</v>
      </c>
    </row>
    <row r="1013" spans="189:204">
      <c r="GH1013">
        <v>10</v>
      </c>
      <c r="GK1013">
        <v>0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37</v>
      </c>
      <c r="GU1013">
        <v>9</v>
      </c>
      <c r="GV1013" t="b">
        <v>1</v>
      </c>
    </row>
    <row r="1014" spans="189:204">
      <c r="GH1014">
        <v>11</v>
      </c>
      <c r="GL1014">
        <v>9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27</v>
      </c>
      <c r="GU1014">
        <v>13</v>
      </c>
      <c r="GV1014" t="b">
        <v>1</v>
      </c>
    </row>
    <row r="1015" spans="189:204">
      <c r="GH1015">
        <v>12</v>
      </c>
      <c r="GL1015">
        <v>9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32</v>
      </c>
      <c r="GU1015">
        <v>13</v>
      </c>
      <c r="GV1015" t="b">
        <v>1</v>
      </c>
    </row>
    <row r="1016" spans="189:204">
      <c r="GH1016">
        <v>13</v>
      </c>
      <c r="GL1016">
        <v>5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</v>
      </c>
      <c r="GU1016">
        <v>17</v>
      </c>
      <c r="GV1016" t="b">
        <v>1</v>
      </c>
    </row>
    <row r="1017" spans="189:204">
      <c r="GH1017">
        <v>14</v>
      </c>
      <c r="GL1017">
        <v>5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7</v>
      </c>
      <c r="GU1017">
        <v>17</v>
      </c>
      <c r="GV1017" t="b">
        <v>1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12.26</vt:lpstr>
      <vt:lpstr>12.29</vt:lpstr>
      <vt:lpstr>Sheet3</vt:lpstr>
      <vt:lpstr>'12.26'!invest</vt:lpstr>
      <vt:lpstr>'12.26'!TreeData</vt:lpstr>
      <vt:lpstr>'12.29'!TreeData</vt:lpstr>
      <vt:lpstr>'12.26'!TreeDiagBase</vt:lpstr>
      <vt:lpstr>'12.26'!TreeDiagram</vt:lpstr>
      <vt:lpstr>'12.29'!TreeDiagram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2015-11-24T02:19:26Z</dcterms:modified>
</cp:coreProperties>
</file>