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3680" tabRatio="578"/>
  </bookViews>
  <sheets>
    <sheet name="Main" sheetId="1" r:id="rId1"/>
    <sheet name="Major 1" sheetId="2" r:id="rId2"/>
    <sheet name="Major 2" sheetId="3" r:id="rId3"/>
    <sheet name="Major 3" sheetId="4" r:id="rId4"/>
    <sheet name="Minor 1" sheetId="5" r:id="rId5"/>
    <sheet name="Minor 2" sheetId="6" r:id="rId6"/>
    <sheet name="Basic" sheetId="7" r:id="rId7"/>
    <sheet name="Others" sheetId="8" r:id="rId8"/>
  </sheets>
  <definedNames>
    <definedName name="_xlnm._FilterDatabase" localSheetId="0" hidden="1">Main!$B$7:$I$15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F16" i="1"/>
  <c r="E16" i="1"/>
  <c r="G16" i="1"/>
  <c r="H16" i="1"/>
  <c r="I16" i="1"/>
  <c r="G15" i="2"/>
  <c r="G14" i="2"/>
  <c r="B5" i="2"/>
  <c r="G11" i="3"/>
  <c r="G12" i="3"/>
  <c r="G13" i="3"/>
  <c r="B5" i="3"/>
  <c r="G8" i="4"/>
  <c r="G12" i="4"/>
  <c r="B5" i="4"/>
  <c r="G10" i="5"/>
  <c r="G8" i="5"/>
  <c r="B5" i="5"/>
  <c r="G8" i="6"/>
  <c r="B5" i="6"/>
  <c r="G9" i="7"/>
  <c r="B5" i="7"/>
  <c r="G11" i="8"/>
  <c r="B5" i="8"/>
  <c r="C5" i="1"/>
  <c r="D5" i="8"/>
  <c r="B4" i="8"/>
  <c r="B3" i="8"/>
  <c r="B2" i="8"/>
  <c r="G17" i="8"/>
  <c r="H17" i="8"/>
  <c r="H15" i="7"/>
  <c r="H16" i="7"/>
  <c r="H17" i="7"/>
  <c r="H12" i="7"/>
  <c r="D5" i="7"/>
  <c r="G15" i="7"/>
  <c r="G16" i="7"/>
  <c r="G17" i="7"/>
  <c r="G12" i="7"/>
  <c r="H12" i="8"/>
  <c r="G12" i="8"/>
  <c r="H14" i="8"/>
  <c r="H15" i="8"/>
  <c r="H16" i="8"/>
  <c r="G14" i="8"/>
  <c r="G15" i="8"/>
  <c r="G16" i="8"/>
  <c r="H13" i="8"/>
  <c r="G13" i="8"/>
  <c r="H11" i="8"/>
  <c r="H10" i="8"/>
  <c r="G10" i="8"/>
  <c r="H9" i="8"/>
  <c r="G9" i="8"/>
  <c r="H8" i="8"/>
  <c r="G8" i="8"/>
  <c r="G13" i="7"/>
  <c r="H13" i="7"/>
  <c r="G14" i="7"/>
  <c r="H14" i="7"/>
  <c r="H11" i="7"/>
  <c r="G11" i="7"/>
  <c r="H10" i="7"/>
  <c r="G10" i="7"/>
  <c r="H9" i="7"/>
  <c r="H8" i="7"/>
  <c r="G8" i="7"/>
  <c r="H10" i="6"/>
  <c r="H12" i="6"/>
  <c r="H8" i="6"/>
  <c r="D5" i="6"/>
  <c r="G10" i="6"/>
  <c r="G12" i="6"/>
  <c r="H11" i="6"/>
  <c r="G11" i="6"/>
  <c r="H9" i="6"/>
  <c r="G9" i="6"/>
  <c r="D5" i="5"/>
  <c r="H12" i="5"/>
  <c r="H11" i="5"/>
  <c r="H10" i="5"/>
  <c r="H9" i="5"/>
  <c r="H8" i="5"/>
  <c r="D5" i="4"/>
  <c r="H13" i="4"/>
  <c r="H14" i="4"/>
  <c r="H15" i="4"/>
  <c r="H16" i="4"/>
  <c r="H17" i="4"/>
  <c r="H18" i="4"/>
  <c r="H12" i="4"/>
  <c r="H11" i="4"/>
  <c r="H10" i="4"/>
  <c r="H9" i="4"/>
  <c r="H8" i="4"/>
  <c r="D5" i="3"/>
  <c r="H13" i="3"/>
  <c r="H12" i="3"/>
  <c r="H11" i="3"/>
  <c r="H10" i="3"/>
  <c r="H9" i="3"/>
  <c r="H8" i="3"/>
  <c r="D5" i="2"/>
  <c r="H9" i="2"/>
  <c r="H10" i="2"/>
  <c r="H11" i="2"/>
  <c r="H12" i="2"/>
  <c r="H13" i="2"/>
  <c r="H14" i="2"/>
  <c r="H15" i="2"/>
  <c r="H16" i="2"/>
  <c r="H17" i="2"/>
  <c r="H18" i="2"/>
  <c r="H19" i="2"/>
  <c r="H8" i="2"/>
  <c r="G12" i="5"/>
  <c r="G9" i="5"/>
  <c r="G11" i="5"/>
  <c r="G9" i="4"/>
  <c r="G18" i="4"/>
  <c r="G17" i="4"/>
  <c r="G16" i="4"/>
  <c r="G15" i="4"/>
  <c r="G14" i="4"/>
  <c r="G13" i="4"/>
  <c r="G11" i="4"/>
  <c r="G10" i="4"/>
  <c r="G8" i="3"/>
  <c r="G9" i="3"/>
  <c r="G10" i="3"/>
  <c r="G9" i="2"/>
  <c r="G10" i="2"/>
  <c r="G11" i="2"/>
  <c r="G12" i="2"/>
  <c r="G13" i="2"/>
  <c r="G16" i="2"/>
  <c r="G17" i="2"/>
  <c r="G18" i="2"/>
  <c r="G19" i="2"/>
  <c r="G8" i="2"/>
  <c r="B2" i="2"/>
  <c r="B2" i="3"/>
  <c r="B2" i="4"/>
  <c r="B2" i="5"/>
  <c r="B2" i="6"/>
  <c r="B2" i="7"/>
  <c r="B3" i="7"/>
  <c r="B3" i="6"/>
  <c r="B4" i="7"/>
  <c r="F12" i="1"/>
  <c r="B3" i="5"/>
  <c r="F11" i="1"/>
  <c r="F10" i="1"/>
  <c r="B3" i="3"/>
  <c r="F9" i="1"/>
  <c r="F8" i="1"/>
  <c r="B4" i="6"/>
  <c r="B4" i="5"/>
  <c r="B3" i="4"/>
  <c r="B4" i="4"/>
  <c r="B4" i="3"/>
  <c r="B4" i="2"/>
  <c r="B3" i="2"/>
  <c r="E9" i="1"/>
  <c r="E10" i="1"/>
  <c r="E11" i="1"/>
  <c r="E12" i="1"/>
  <c r="E13" i="1"/>
  <c r="E14" i="1"/>
  <c r="E15" i="1"/>
  <c r="E8" i="1"/>
  <c r="I8" i="1"/>
  <c r="I9" i="1"/>
  <c r="I10" i="1"/>
  <c r="I11" i="1"/>
  <c r="I12" i="1"/>
  <c r="I13" i="1"/>
  <c r="I14" i="1"/>
  <c r="I15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8" i="1"/>
  <c r="H8" i="1"/>
</calcChain>
</file>

<file path=xl/sharedStrings.xml><?xml version="1.0" encoding="utf-8"?>
<sst xmlns="http://schemas.openxmlformats.org/spreadsheetml/2006/main" count="197" uniqueCount="106">
  <si>
    <t>description</t>
  </si>
  <si>
    <t>start date</t>
  </si>
  <si>
    <t>end date</t>
  </si>
  <si>
    <t>duration (days)</t>
  </si>
  <si>
    <t>percentage</t>
  </si>
  <si>
    <t>days complete</t>
  </si>
  <si>
    <t>days left</t>
  </si>
  <si>
    <t>end date(manually)</t>
  </si>
  <si>
    <t>Core</t>
  </si>
  <si>
    <t>Electives</t>
  </si>
  <si>
    <t>Course name</t>
  </si>
  <si>
    <t>Taken</t>
  </si>
  <si>
    <t>Grade</t>
  </si>
  <si>
    <t>Credit</t>
  </si>
  <si>
    <t>EGR 103</t>
  </si>
  <si>
    <t>ECE 110</t>
  </si>
  <si>
    <t>ECE 230</t>
  </si>
  <si>
    <t>ECE 250</t>
  </si>
  <si>
    <t>ECE 270</t>
  </si>
  <si>
    <t>ECE 280</t>
  </si>
  <si>
    <t>ECE 350</t>
  </si>
  <si>
    <t>ECE 356</t>
  </si>
  <si>
    <t>ECE 331</t>
  </si>
  <si>
    <t>ECE 493</t>
  </si>
  <si>
    <t>ECE 494</t>
  </si>
  <si>
    <t>Category</t>
  </si>
  <si>
    <t>ECE 459</t>
  </si>
  <si>
    <t>Senior Design</t>
  </si>
  <si>
    <t>Required courses</t>
  </si>
  <si>
    <t>Courses taken</t>
  </si>
  <si>
    <t>Major GPA</t>
  </si>
  <si>
    <t>CS 201</t>
  </si>
  <si>
    <t>CS 308</t>
  </si>
  <si>
    <t>CS 310</t>
  </si>
  <si>
    <t>CS 330</t>
  </si>
  <si>
    <t>CS 290</t>
  </si>
  <si>
    <t>ECON 201</t>
  </si>
  <si>
    <t>ECON 205</t>
  </si>
  <si>
    <t>ECON 208</t>
  </si>
  <si>
    <t>ECON 210</t>
  </si>
  <si>
    <t>ECON 372</t>
  </si>
  <si>
    <t>Finance Electives</t>
  </si>
  <si>
    <t>ECON 305</t>
  </si>
  <si>
    <t>ECON 455</t>
  </si>
  <si>
    <t>ECON 673</t>
  </si>
  <si>
    <t>ECON Electives</t>
  </si>
  <si>
    <t>ECON 331</t>
  </si>
  <si>
    <t>ECON 391</t>
  </si>
  <si>
    <t>ECON 392</t>
  </si>
  <si>
    <t>Math 216</t>
  </si>
  <si>
    <t>Math 230</t>
  </si>
  <si>
    <t>Math 290</t>
  </si>
  <si>
    <t>Math 353</t>
  </si>
  <si>
    <t>Math 581</t>
  </si>
  <si>
    <t>5 Courses</t>
  </si>
  <si>
    <t>HISTORY 331</t>
  </si>
  <si>
    <t>HISTORY 305</t>
  </si>
  <si>
    <t>HISTORY 223</t>
  </si>
  <si>
    <t>HISTORY 234</t>
  </si>
  <si>
    <t>HISTORY 114</t>
  </si>
  <si>
    <t>Math&amp;Stats</t>
  </si>
  <si>
    <t>Math 212</t>
  </si>
  <si>
    <t>Total GPA</t>
  </si>
  <si>
    <t>Minor GPA</t>
  </si>
  <si>
    <t>Writing</t>
  </si>
  <si>
    <t>Writing 101</t>
  </si>
  <si>
    <t>AP Calc BC</t>
  </si>
  <si>
    <t>Natural Science</t>
  </si>
  <si>
    <t>Physics 152</t>
  </si>
  <si>
    <t>Bio 201</t>
  </si>
  <si>
    <t>Physics 151</t>
  </si>
  <si>
    <t>Chem 101</t>
  </si>
  <si>
    <t>Credits owned</t>
  </si>
  <si>
    <t>German</t>
  </si>
  <si>
    <t>German 101</t>
  </si>
  <si>
    <t>German 102</t>
  </si>
  <si>
    <t>German 203</t>
  </si>
  <si>
    <t>German 331</t>
  </si>
  <si>
    <t>P.E.</t>
  </si>
  <si>
    <t>PHYSEDU 131</t>
  </si>
  <si>
    <t>PHYSEDU 142</t>
  </si>
  <si>
    <t>PHYSEDU 132</t>
  </si>
  <si>
    <t>PHYSEDU 133</t>
  </si>
  <si>
    <t>PHYSEDU 176</t>
  </si>
  <si>
    <t>CS 250</t>
  </si>
  <si>
    <t>GPA contribution</t>
  </si>
  <si>
    <t>Counted</t>
  </si>
  <si>
    <t>Total GPA contribution</t>
  </si>
  <si>
    <t>Total credits</t>
  </si>
  <si>
    <t>Credit contribution</t>
  </si>
  <si>
    <t>Total Credits</t>
  </si>
  <si>
    <t>Writing 270</t>
  </si>
  <si>
    <t>Credit Requirements</t>
  </si>
  <si>
    <t>General Requirements</t>
  </si>
  <si>
    <t>Required Credits</t>
  </si>
  <si>
    <t>Element 1</t>
  </si>
  <si>
    <t>Element 2</t>
  </si>
  <si>
    <t>Major 3</t>
  </si>
  <si>
    <t>Minor 1</t>
  </si>
  <si>
    <t>Minor 2</t>
  </si>
  <si>
    <t>Major 1</t>
  </si>
  <si>
    <t>Major 2</t>
  </si>
  <si>
    <t>Requirement 2</t>
  </si>
  <si>
    <t>Requirement 1</t>
  </si>
  <si>
    <t>Copyright: Mingxuan Zha</t>
  </si>
  <si>
    <t>Author: 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</si>
</sst>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Undergraduate</a:t>
            </a:r>
            <a:r>
              <a:rPr lang="en-US" baseline="0"/>
              <a:t> Academics (Your Name)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Main!$C$7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Main!$B$8:$B$16</c:f>
              <c:strCache>
                <c:ptCount val="9"/>
                <c:pt idx="0">
                  <c:v>Major 1</c:v>
                </c:pt>
                <c:pt idx="1">
                  <c:v>Major 2</c:v>
                </c:pt>
                <c:pt idx="2">
                  <c:v>Major 3</c:v>
                </c:pt>
                <c:pt idx="3">
                  <c:v>Minor 1</c:v>
                </c:pt>
                <c:pt idx="4">
                  <c:v>Minor 2</c:v>
                </c:pt>
                <c:pt idx="5">
                  <c:v>Element 1</c:v>
                </c:pt>
                <c:pt idx="6">
                  <c:v>Element 2</c:v>
                </c:pt>
                <c:pt idx="7">
                  <c:v>General Requirements</c:v>
                </c:pt>
                <c:pt idx="8">
                  <c:v>Credit Requirements</c:v>
                </c:pt>
              </c:strCache>
            </c:strRef>
          </c:cat>
          <c:val>
            <c:numRef>
              <c:f>Main!$C$8:$C$16</c:f>
              <c:numCache>
                <c:formatCode>[$-409]dd\-mmm\-yy;@</c:formatCode>
                <c:ptCount val="9"/>
                <c:pt idx="0">
                  <c:v>41879.0</c:v>
                </c:pt>
                <c:pt idx="1">
                  <c:v>42015.0</c:v>
                </c:pt>
                <c:pt idx="2">
                  <c:v>41879.0</c:v>
                </c:pt>
                <c:pt idx="3">
                  <c:v>42380.0</c:v>
                </c:pt>
                <c:pt idx="4">
                  <c:v>42610.0</c:v>
                </c:pt>
                <c:pt idx="5">
                  <c:v>42975.0</c:v>
                </c:pt>
                <c:pt idx="6">
                  <c:v>42975.0</c:v>
                </c:pt>
                <c:pt idx="7">
                  <c:v>41879.0</c:v>
                </c:pt>
                <c:pt idx="8">
                  <c:v>41879.0</c:v>
                </c:pt>
              </c:numCache>
            </c:numRef>
          </c:val>
        </c:ser>
        <c:ser>
          <c:idx val="1"/>
          <c:order val="1"/>
          <c:tx>
            <c:strRef>
              <c:f>Main!$G$7</c:f>
              <c:strCache>
                <c:ptCount val="1"/>
                <c:pt idx="0">
                  <c:v>days complete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Main!$B$8:$B$16</c:f>
              <c:strCache>
                <c:ptCount val="9"/>
                <c:pt idx="0">
                  <c:v>Major 1</c:v>
                </c:pt>
                <c:pt idx="1">
                  <c:v>Major 2</c:v>
                </c:pt>
                <c:pt idx="2">
                  <c:v>Major 3</c:v>
                </c:pt>
                <c:pt idx="3">
                  <c:v>Minor 1</c:v>
                </c:pt>
                <c:pt idx="4">
                  <c:v>Minor 2</c:v>
                </c:pt>
                <c:pt idx="5">
                  <c:v>Element 1</c:v>
                </c:pt>
                <c:pt idx="6">
                  <c:v>Element 2</c:v>
                </c:pt>
                <c:pt idx="7">
                  <c:v>General Requirements</c:v>
                </c:pt>
                <c:pt idx="8">
                  <c:v>Credit Requirements</c:v>
                </c:pt>
              </c:strCache>
            </c:strRef>
          </c:cat>
          <c:val>
            <c:numRef>
              <c:f>Main!$G$8:$G$16</c:f>
              <c:numCache>
                <c:formatCode>General</c:formatCode>
                <c:ptCount val="9"/>
                <c:pt idx="0">
                  <c:v>677.0</c:v>
                </c:pt>
                <c:pt idx="1">
                  <c:v>1015.0</c:v>
                </c:pt>
                <c:pt idx="2">
                  <c:v>541.6</c:v>
                </c:pt>
                <c:pt idx="3">
                  <c:v>682.4000000000001</c:v>
                </c:pt>
                <c:pt idx="4">
                  <c:v>124.6</c:v>
                </c:pt>
                <c:pt idx="5">
                  <c:v>0.0</c:v>
                </c:pt>
                <c:pt idx="6">
                  <c:v>0.0</c:v>
                </c:pt>
                <c:pt idx="7">
                  <c:v>1354.0</c:v>
                </c:pt>
                <c:pt idx="8">
                  <c:v>1095.14705882353</c:v>
                </c:pt>
              </c:numCache>
            </c:numRef>
          </c:val>
        </c:ser>
        <c:ser>
          <c:idx val="2"/>
          <c:order val="2"/>
          <c:tx>
            <c:strRef>
              <c:f>Main!$H$7</c:f>
              <c:strCache>
                <c:ptCount val="1"/>
                <c:pt idx="0">
                  <c:v>days left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Main!$B$8:$B$16</c:f>
              <c:strCache>
                <c:ptCount val="9"/>
                <c:pt idx="0">
                  <c:v>Major 1</c:v>
                </c:pt>
                <c:pt idx="1">
                  <c:v>Major 2</c:v>
                </c:pt>
                <c:pt idx="2">
                  <c:v>Major 3</c:v>
                </c:pt>
                <c:pt idx="3">
                  <c:v>Minor 1</c:v>
                </c:pt>
                <c:pt idx="4">
                  <c:v>Minor 2</c:v>
                </c:pt>
                <c:pt idx="5">
                  <c:v>Element 1</c:v>
                </c:pt>
                <c:pt idx="6">
                  <c:v>Element 2</c:v>
                </c:pt>
                <c:pt idx="7">
                  <c:v>General Requirements</c:v>
                </c:pt>
                <c:pt idx="8">
                  <c:v>Credit Requirements</c:v>
                </c:pt>
              </c:strCache>
            </c:strRef>
          </c:cat>
          <c:val>
            <c:numRef>
              <c:f>Main!$H$8:$H$16</c:f>
              <c:numCache>
                <c:formatCode>General</c:formatCode>
                <c:ptCount val="9"/>
                <c:pt idx="0">
                  <c:v>677.0</c:v>
                </c:pt>
                <c:pt idx="1">
                  <c:v>203.0</c:v>
                </c:pt>
                <c:pt idx="2">
                  <c:v>812.4</c:v>
                </c:pt>
                <c:pt idx="3">
                  <c:v>170.6</c:v>
                </c:pt>
                <c:pt idx="4">
                  <c:v>498.4</c:v>
                </c:pt>
                <c:pt idx="5">
                  <c:v>258.0</c:v>
                </c:pt>
                <c:pt idx="6">
                  <c:v>258.0</c:v>
                </c:pt>
                <c:pt idx="7">
                  <c:v>0.0</c:v>
                </c:pt>
                <c:pt idx="8">
                  <c:v>258.8529411764705</c:v>
                </c:pt>
              </c:numCache>
            </c:numRef>
          </c:val>
        </c:ser>
        <c:ser>
          <c:idx val="3"/>
          <c:order val="3"/>
          <c:tx>
            <c:strRef>
              <c:f>Main!$F$7</c:f>
              <c:strCache>
                <c:ptCount val="1"/>
                <c:pt idx="0">
                  <c:v>percentage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howLegendKey val="1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Main!$B$8:$B$16</c:f>
              <c:strCache>
                <c:ptCount val="9"/>
                <c:pt idx="0">
                  <c:v>Major 1</c:v>
                </c:pt>
                <c:pt idx="1">
                  <c:v>Major 2</c:v>
                </c:pt>
                <c:pt idx="2">
                  <c:v>Major 3</c:v>
                </c:pt>
                <c:pt idx="3">
                  <c:v>Minor 1</c:v>
                </c:pt>
                <c:pt idx="4">
                  <c:v>Minor 2</c:v>
                </c:pt>
                <c:pt idx="5">
                  <c:v>Element 1</c:v>
                </c:pt>
                <c:pt idx="6">
                  <c:v>Element 2</c:v>
                </c:pt>
                <c:pt idx="7">
                  <c:v>General Requirements</c:v>
                </c:pt>
                <c:pt idx="8">
                  <c:v>Credit Requirements</c:v>
                </c:pt>
              </c:strCache>
            </c:strRef>
          </c:cat>
          <c:val>
            <c:numRef>
              <c:f>Main!$F$8:$F$16</c:f>
              <c:numCache>
                <c:formatCode>0%</c:formatCode>
                <c:ptCount val="9"/>
                <c:pt idx="0">
                  <c:v>0.5</c:v>
                </c:pt>
                <c:pt idx="1">
                  <c:v>0.833333333333333</c:v>
                </c:pt>
                <c:pt idx="2">
                  <c:v>0.4</c:v>
                </c:pt>
                <c:pt idx="3">
                  <c:v>0.8</c:v>
                </c:pt>
                <c:pt idx="4">
                  <c:v>0.2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0.808823529411765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858296"/>
        <c:axId val="2107817640"/>
      </c:barChart>
      <c:catAx>
        <c:axId val="2116858296"/>
        <c:scaling>
          <c:orientation val="maxMin"/>
        </c:scaling>
        <c:delete val="0"/>
        <c:axPos val="l"/>
        <c:numFmt formatCode="d\-mmm" sourceLinked="1"/>
        <c:majorTickMark val="out"/>
        <c:minorTickMark val="none"/>
        <c:tickLblPos val="nextTo"/>
        <c:crossAx val="2107817640"/>
        <c:crosses val="autoZero"/>
        <c:auto val="1"/>
        <c:lblAlgn val="ctr"/>
        <c:lblOffset val="100"/>
        <c:noMultiLvlLbl val="0"/>
      </c:catAx>
      <c:valAx>
        <c:axId val="2107817640"/>
        <c:scaling>
          <c:orientation val="minMax"/>
          <c:max val="43280.0"/>
          <c:min val="41876.0"/>
        </c:scaling>
        <c:delete val="0"/>
        <c:axPos val="t"/>
        <c:minorGridlines/>
        <c:numFmt formatCode="[$-409]mmm\-yy;@" sourceLinked="0"/>
        <c:majorTickMark val="out"/>
        <c:minorTickMark val="none"/>
        <c:tickLblPos val="nextTo"/>
        <c:crossAx val="2116858296"/>
        <c:crosses val="autoZero"/>
        <c:crossBetween val="between"/>
        <c:majorUnit val="91.0"/>
        <c:minorUnit val="30.0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18</xdr:row>
      <xdr:rowOff>114300</xdr:rowOff>
    </xdr:from>
    <xdr:to>
      <xdr:col>7</xdr:col>
      <xdr:colOff>1104900</xdr:colOff>
      <xdr:row>50</xdr:row>
      <xdr:rowOff>152400</xdr:rowOff>
    </xdr:to>
    <xdr:graphicFrame macro="">
      <xdr:nvGraphicFramePr>
        <xdr:cNvPr id="3" name="Chart 2" title="I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I16"/>
  <sheetViews>
    <sheetView tabSelected="1" workbookViewId="0">
      <selection activeCell="C5" sqref="C5"/>
    </sheetView>
  </sheetViews>
  <sheetFormatPr baseColWidth="10" defaultRowHeight="15" x14ac:dyDescent="0"/>
  <cols>
    <col min="2" max="2" width="28.6640625" customWidth="1"/>
    <col min="3" max="3" width="17.33203125" style="3" customWidth="1"/>
    <col min="4" max="4" width="22.1640625" style="3" customWidth="1"/>
    <col min="5" max="5" width="14.5" customWidth="1"/>
    <col min="6" max="6" width="15.5" customWidth="1"/>
    <col min="7" max="7" width="15" customWidth="1"/>
    <col min="8" max="8" width="15.83203125" customWidth="1"/>
    <col min="9" max="9" width="17.83203125" style="3" customWidth="1"/>
    <col min="11" max="11" width="15.6640625" customWidth="1"/>
    <col min="12" max="12" width="12.6640625" customWidth="1"/>
  </cols>
  <sheetData>
    <row r="1" spans="2:9">
      <c r="B1" t="s">
        <v>104</v>
      </c>
    </row>
    <row r="2" spans="2:9">
      <c r="B2" t="s">
        <v>105</v>
      </c>
    </row>
    <row r="4" spans="2:9" s="4" customFormat="1">
      <c r="B4" s="4" t="s">
        <v>90</v>
      </c>
      <c r="C4" s="4">
        <f>SUM('Major 1'!D5+'Major 2'!D5+'Major 3'!D5+'Minor 1'!D5+'Minor 2'!D5+Basic!D5+Others!D5)</f>
        <v>27.5</v>
      </c>
      <c r="D4" s="4" t="s">
        <v>94</v>
      </c>
      <c r="E4" s="4">
        <v>34</v>
      </c>
    </row>
    <row r="5" spans="2:9" s="4" customFormat="1">
      <c r="B5" s="4" t="s">
        <v>62</v>
      </c>
      <c r="C5" s="4">
        <f>SUM('Major 1'!B5+'Major 2'!B5+'Major 3'!B5+'Minor 1'!B5+'Minor 2'!B5+Basic!B5+Others!B5)</f>
        <v>83</v>
      </c>
    </row>
    <row r="7" spans="2:9">
      <c r="B7" t="s">
        <v>0</v>
      </c>
      <c r="C7" s="3" t="s">
        <v>1</v>
      </c>
      <c r="D7" s="3" t="s">
        <v>7</v>
      </c>
      <c r="E7" t="s">
        <v>3</v>
      </c>
      <c r="F7" t="s">
        <v>4</v>
      </c>
      <c r="G7" t="s">
        <v>5</v>
      </c>
      <c r="H7" t="s">
        <v>6</v>
      </c>
      <c r="I7" s="3" t="s">
        <v>2</v>
      </c>
    </row>
    <row r="8" spans="2:9" ht="23">
      <c r="B8" s="1" t="s">
        <v>100</v>
      </c>
      <c r="C8" s="3">
        <v>41879</v>
      </c>
      <c r="D8" s="3">
        <v>43233</v>
      </c>
      <c r="E8">
        <f>D8-C8</f>
        <v>1354</v>
      </c>
      <c r="F8" s="2">
        <f>'Major 1'!B3/'Major 1'!B1</f>
        <v>0.5</v>
      </c>
      <c r="G8">
        <f>SUM(E8*F8)</f>
        <v>677</v>
      </c>
      <c r="H8">
        <f>SUM(E8-G8)</f>
        <v>677</v>
      </c>
      <c r="I8" s="3">
        <f t="shared" ref="I8:I15" si="0">SUM(C8+E8)</f>
        <v>43233</v>
      </c>
    </row>
    <row r="9" spans="2:9" ht="23">
      <c r="B9" s="1" t="s">
        <v>101</v>
      </c>
      <c r="C9" s="3">
        <v>42015</v>
      </c>
      <c r="D9" s="3">
        <v>43233</v>
      </c>
      <c r="E9">
        <f t="shared" ref="E9:E15" si="1">D9-C9</f>
        <v>1218</v>
      </c>
      <c r="F9" s="2">
        <f>'Major 2'!B3/'Major 2'!B1</f>
        <v>0.83333333333333337</v>
      </c>
      <c r="G9">
        <f t="shared" ref="G9:G15" si="2">SUM(E9*F9)</f>
        <v>1015</v>
      </c>
      <c r="H9">
        <f t="shared" ref="H9:H15" si="3">SUM(E9-G9)</f>
        <v>203</v>
      </c>
      <c r="I9" s="3">
        <f t="shared" si="0"/>
        <v>43233</v>
      </c>
    </row>
    <row r="10" spans="2:9" ht="23">
      <c r="B10" s="1" t="s">
        <v>97</v>
      </c>
      <c r="C10" s="3">
        <v>41879</v>
      </c>
      <c r="D10" s="3">
        <v>43233</v>
      </c>
      <c r="E10">
        <f t="shared" si="1"/>
        <v>1354</v>
      </c>
      <c r="F10" s="2">
        <f>'Major 3'!B3/'Major 3'!B1</f>
        <v>0.4</v>
      </c>
      <c r="G10">
        <f t="shared" si="2"/>
        <v>541.6</v>
      </c>
      <c r="H10">
        <f t="shared" si="3"/>
        <v>812.4</v>
      </c>
      <c r="I10" s="3">
        <f t="shared" si="0"/>
        <v>43233</v>
      </c>
    </row>
    <row r="11" spans="2:9" ht="23">
      <c r="B11" s="1" t="s">
        <v>98</v>
      </c>
      <c r="C11" s="3">
        <v>42380</v>
      </c>
      <c r="D11" s="3">
        <v>43233</v>
      </c>
      <c r="E11">
        <f t="shared" si="1"/>
        <v>853</v>
      </c>
      <c r="F11" s="2">
        <f>'Minor 1'!B3/'Minor 1'!B1</f>
        <v>0.8</v>
      </c>
      <c r="G11">
        <f t="shared" si="2"/>
        <v>682.40000000000009</v>
      </c>
      <c r="H11">
        <f t="shared" si="3"/>
        <v>170.59999999999991</v>
      </c>
      <c r="I11" s="3">
        <f t="shared" si="0"/>
        <v>43233</v>
      </c>
    </row>
    <row r="12" spans="2:9" ht="23">
      <c r="B12" s="1" t="s">
        <v>99</v>
      </c>
      <c r="C12" s="3">
        <v>42610</v>
      </c>
      <c r="D12" s="3">
        <v>43233</v>
      </c>
      <c r="E12">
        <f t="shared" si="1"/>
        <v>623</v>
      </c>
      <c r="F12" s="2">
        <f>'Minor 2'!B3/'Minor 2'!B1</f>
        <v>0.2</v>
      </c>
      <c r="G12">
        <f t="shared" si="2"/>
        <v>124.60000000000001</v>
      </c>
      <c r="H12">
        <f t="shared" si="3"/>
        <v>498.4</v>
      </c>
      <c r="I12" s="3">
        <f t="shared" si="0"/>
        <v>43233</v>
      </c>
    </row>
    <row r="13" spans="2:9" ht="23">
      <c r="B13" s="1" t="s">
        <v>95</v>
      </c>
      <c r="C13" s="3">
        <v>42975</v>
      </c>
      <c r="D13" s="3">
        <v>43233</v>
      </c>
      <c r="E13">
        <f t="shared" si="1"/>
        <v>258</v>
      </c>
      <c r="F13" s="2">
        <v>0</v>
      </c>
      <c r="G13">
        <f t="shared" si="2"/>
        <v>0</v>
      </c>
      <c r="H13">
        <f t="shared" si="3"/>
        <v>258</v>
      </c>
      <c r="I13" s="3">
        <f t="shared" si="0"/>
        <v>43233</v>
      </c>
    </row>
    <row r="14" spans="2:9" ht="23">
      <c r="B14" s="1" t="s">
        <v>96</v>
      </c>
      <c r="C14" s="3">
        <v>42975</v>
      </c>
      <c r="D14" s="3">
        <v>43233</v>
      </c>
      <c r="E14">
        <f t="shared" si="1"/>
        <v>258</v>
      </c>
      <c r="F14" s="2">
        <v>0</v>
      </c>
      <c r="G14">
        <f t="shared" si="2"/>
        <v>0</v>
      </c>
      <c r="H14">
        <f t="shared" si="3"/>
        <v>258</v>
      </c>
      <c r="I14" s="3">
        <f t="shared" si="0"/>
        <v>43233</v>
      </c>
    </row>
    <row r="15" spans="2:9" ht="23">
      <c r="B15" s="1" t="s">
        <v>93</v>
      </c>
      <c r="C15" s="3">
        <v>41879</v>
      </c>
      <c r="D15" s="3">
        <v>43233</v>
      </c>
      <c r="E15">
        <f t="shared" si="1"/>
        <v>1354</v>
      </c>
      <c r="F15" s="2">
        <v>1</v>
      </c>
      <c r="G15">
        <f t="shared" si="2"/>
        <v>1354</v>
      </c>
      <c r="H15">
        <f t="shared" si="3"/>
        <v>0</v>
      </c>
      <c r="I15" s="3">
        <f t="shared" si="0"/>
        <v>43233</v>
      </c>
    </row>
    <row r="16" spans="2:9" ht="23">
      <c r="B16" s="1" t="s">
        <v>92</v>
      </c>
      <c r="C16" s="3">
        <v>41879</v>
      </c>
      <c r="D16" s="3">
        <v>43233</v>
      </c>
      <c r="E16">
        <f>D16-C16</f>
        <v>1354</v>
      </c>
      <c r="F16" s="2">
        <f>C4/E4</f>
        <v>0.80882352941176472</v>
      </c>
      <c r="G16">
        <f>SUM(E16*F16)</f>
        <v>1095.1470588235295</v>
      </c>
      <c r="H16">
        <f>SUM(E16-G16)</f>
        <v>258.85294117647049</v>
      </c>
      <c r="I16" s="3">
        <f t="shared" ref="I16" si="4">SUM(C16+E16)</f>
        <v>43233</v>
      </c>
    </row>
  </sheetData>
  <autoFilter ref="B7:I15"/>
  <phoneticPr fontId="1" type="noConversion"/>
  <printOptions horizontalCentered="1" verticalCentered="1"/>
  <pageMargins left="0.75000000000000011" right="0.75000000000000011" top="1" bottom="1" header="0.5" footer="0.5"/>
  <pageSetup paperSize="9" scale="3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8" sqref="B8"/>
    </sheetView>
  </sheetViews>
  <sheetFormatPr baseColWidth="10" defaultRowHeight="15" x14ac:dyDescent="0"/>
  <cols>
    <col min="1" max="1" width="23.83203125" customWidth="1"/>
    <col min="4" max="4" width="10.83203125" style="4"/>
    <col min="7" max="7" width="16.1640625" customWidth="1"/>
    <col min="8" max="8" width="17.33203125" customWidth="1"/>
  </cols>
  <sheetData>
    <row r="1" spans="1:8">
      <c r="A1" t="s">
        <v>28</v>
      </c>
      <c r="B1">
        <v>12</v>
      </c>
    </row>
    <row r="2" spans="1:8">
      <c r="A2" t="s">
        <v>72</v>
      </c>
      <c r="B2">
        <f>SUM(E8:E19)</f>
        <v>6</v>
      </c>
    </row>
    <row r="3" spans="1:8">
      <c r="A3" t="s">
        <v>29</v>
      </c>
      <c r="B3">
        <f>SUM(C8:C19)</f>
        <v>6</v>
      </c>
    </row>
    <row r="4" spans="1:8">
      <c r="A4" t="s">
        <v>30</v>
      </c>
      <c r="B4">
        <f>SUM(D8:D19)/B3</f>
        <v>3.8333333333333335</v>
      </c>
    </row>
    <row r="5" spans="1:8">
      <c r="A5" t="s">
        <v>87</v>
      </c>
      <c r="B5">
        <f>SUM(G8:G19)</f>
        <v>23</v>
      </c>
      <c r="C5" t="s">
        <v>88</v>
      </c>
      <c r="D5" s="4">
        <f>SUM(H8:H19)</f>
        <v>6</v>
      </c>
    </row>
    <row r="7" spans="1:8">
      <c r="A7" t="s">
        <v>25</v>
      </c>
      <c r="B7" t="s">
        <v>10</v>
      </c>
      <c r="C7" t="s">
        <v>11</v>
      </c>
      <c r="D7" s="4" t="s">
        <v>12</v>
      </c>
      <c r="E7" t="s">
        <v>13</v>
      </c>
      <c r="F7" t="s">
        <v>86</v>
      </c>
      <c r="G7" t="s">
        <v>85</v>
      </c>
      <c r="H7" t="s">
        <v>89</v>
      </c>
    </row>
    <row r="8" spans="1:8">
      <c r="A8" s="7" t="s">
        <v>8</v>
      </c>
      <c r="B8" t="s">
        <v>14</v>
      </c>
      <c r="C8">
        <v>1</v>
      </c>
      <c r="D8" s="4">
        <v>4</v>
      </c>
      <c r="E8">
        <v>1</v>
      </c>
      <c r="F8">
        <v>1</v>
      </c>
      <c r="G8">
        <f>D8*F8</f>
        <v>4</v>
      </c>
      <c r="H8">
        <f>E8*F8</f>
        <v>1</v>
      </c>
    </row>
    <row r="9" spans="1:8">
      <c r="A9" s="7"/>
      <c r="B9" t="s">
        <v>15</v>
      </c>
      <c r="C9">
        <v>1</v>
      </c>
      <c r="D9" s="4">
        <v>4</v>
      </c>
      <c r="E9">
        <v>1</v>
      </c>
      <c r="F9">
        <v>1</v>
      </c>
      <c r="G9">
        <f t="shared" ref="G9:G19" si="0">D9*F9</f>
        <v>4</v>
      </c>
      <c r="H9">
        <f t="shared" ref="H9:H19" si="1">E9*F9</f>
        <v>1</v>
      </c>
    </row>
    <row r="10" spans="1:8">
      <c r="A10" s="7"/>
      <c r="B10" t="s">
        <v>16</v>
      </c>
      <c r="C10">
        <v>0</v>
      </c>
      <c r="D10" s="4">
        <v>0</v>
      </c>
      <c r="E10">
        <v>0</v>
      </c>
      <c r="F10">
        <v>1</v>
      </c>
      <c r="G10">
        <f t="shared" si="0"/>
        <v>0</v>
      </c>
      <c r="H10">
        <f t="shared" si="1"/>
        <v>0</v>
      </c>
    </row>
    <row r="11" spans="1:8">
      <c r="A11" s="7"/>
      <c r="B11" t="s">
        <v>17</v>
      </c>
      <c r="C11">
        <v>1</v>
      </c>
      <c r="D11" s="4">
        <v>4</v>
      </c>
      <c r="E11">
        <v>1</v>
      </c>
      <c r="F11">
        <v>1</v>
      </c>
      <c r="G11">
        <f t="shared" si="0"/>
        <v>4</v>
      </c>
      <c r="H11">
        <f t="shared" si="1"/>
        <v>1</v>
      </c>
    </row>
    <row r="12" spans="1:8">
      <c r="A12" s="7"/>
      <c r="B12" t="s">
        <v>18</v>
      </c>
      <c r="C12">
        <v>0</v>
      </c>
      <c r="D12" s="4">
        <v>0</v>
      </c>
      <c r="E12">
        <v>0</v>
      </c>
      <c r="F12">
        <v>1</v>
      </c>
      <c r="G12">
        <f t="shared" si="0"/>
        <v>0</v>
      </c>
      <c r="H12">
        <f t="shared" si="1"/>
        <v>0</v>
      </c>
    </row>
    <row r="13" spans="1:8">
      <c r="A13" s="7"/>
      <c r="B13" t="s">
        <v>19</v>
      </c>
      <c r="C13">
        <v>1</v>
      </c>
      <c r="D13" s="4">
        <v>3</v>
      </c>
      <c r="E13">
        <v>1</v>
      </c>
      <c r="F13">
        <v>1</v>
      </c>
      <c r="G13">
        <f t="shared" si="0"/>
        <v>3</v>
      </c>
      <c r="H13">
        <f t="shared" si="1"/>
        <v>1</v>
      </c>
    </row>
    <row r="14" spans="1:8">
      <c r="A14" s="7"/>
      <c r="B14" t="s">
        <v>20</v>
      </c>
      <c r="C14">
        <v>1</v>
      </c>
      <c r="D14" s="4">
        <v>4</v>
      </c>
      <c r="E14">
        <v>1</v>
      </c>
      <c r="F14">
        <v>1</v>
      </c>
      <c r="G14">
        <f t="shared" si="0"/>
        <v>4</v>
      </c>
      <c r="H14">
        <f t="shared" si="1"/>
        <v>1</v>
      </c>
    </row>
    <row r="15" spans="1:8">
      <c r="A15" s="5" t="s">
        <v>103</v>
      </c>
      <c r="B15" t="s">
        <v>21</v>
      </c>
      <c r="C15">
        <v>1</v>
      </c>
      <c r="D15" s="4">
        <v>4</v>
      </c>
      <c r="E15">
        <v>1</v>
      </c>
      <c r="F15">
        <v>1</v>
      </c>
      <c r="G15">
        <f t="shared" si="0"/>
        <v>4</v>
      </c>
      <c r="H15">
        <f t="shared" si="1"/>
        <v>1</v>
      </c>
    </row>
    <row r="16" spans="1:8">
      <c r="A16" s="5" t="s">
        <v>102</v>
      </c>
      <c r="B16" t="s">
        <v>22</v>
      </c>
      <c r="C16">
        <v>0</v>
      </c>
      <c r="D16" s="4">
        <v>0</v>
      </c>
      <c r="E16">
        <v>0</v>
      </c>
      <c r="F16">
        <v>1</v>
      </c>
      <c r="G16">
        <f t="shared" si="0"/>
        <v>0</v>
      </c>
      <c r="H16">
        <f t="shared" si="1"/>
        <v>0</v>
      </c>
    </row>
    <row r="17" spans="1:8">
      <c r="A17" s="8" t="s">
        <v>9</v>
      </c>
      <c r="B17" t="s">
        <v>23</v>
      </c>
      <c r="C17">
        <v>0</v>
      </c>
      <c r="D17" s="4">
        <v>0</v>
      </c>
      <c r="E17">
        <v>0</v>
      </c>
      <c r="F17">
        <v>1</v>
      </c>
      <c r="G17">
        <f t="shared" si="0"/>
        <v>0</v>
      </c>
      <c r="H17">
        <f t="shared" si="1"/>
        <v>0</v>
      </c>
    </row>
    <row r="18" spans="1:8">
      <c r="A18" s="8"/>
      <c r="B18" t="s">
        <v>24</v>
      </c>
      <c r="C18">
        <v>0</v>
      </c>
      <c r="D18" s="4">
        <v>0</v>
      </c>
      <c r="E18">
        <v>0</v>
      </c>
      <c r="F18">
        <v>1</v>
      </c>
      <c r="G18">
        <f t="shared" si="0"/>
        <v>0</v>
      </c>
      <c r="H18">
        <f t="shared" si="1"/>
        <v>0</v>
      </c>
    </row>
    <row r="19" spans="1:8">
      <c r="A19" s="5" t="s">
        <v>27</v>
      </c>
      <c r="B19" t="s">
        <v>26</v>
      </c>
      <c r="C19">
        <v>0</v>
      </c>
      <c r="D19" s="4">
        <v>0</v>
      </c>
      <c r="E19">
        <v>0</v>
      </c>
      <c r="F19">
        <v>1</v>
      </c>
      <c r="G19">
        <f t="shared" si="0"/>
        <v>0</v>
      </c>
      <c r="H19">
        <f t="shared" si="1"/>
        <v>0</v>
      </c>
    </row>
    <row r="20" spans="1:8">
      <c r="A20" s="5"/>
    </row>
  </sheetData>
  <mergeCells count="2">
    <mergeCell ref="A8:A14"/>
    <mergeCell ref="A17:A1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4" sqref="D14"/>
    </sheetView>
  </sheetViews>
  <sheetFormatPr baseColWidth="10" defaultRowHeight="15" x14ac:dyDescent="0"/>
  <cols>
    <col min="1" max="1" width="19" customWidth="1"/>
    <col min="7" max="7" width="15.33203125" customWidth="1"/>
  </cols>
  <sheetData>
    <row r="1" spans="1:8">
      <c r="A1" t="s">
        <v>28</v>
      </c>
      <c r="B1">
        <v>6</v>
      </c>
      <c r="D1" s="4"/>
    </row>
    <row r="2" spans="1:8">
      <c r="A2" t="s">
        <v>72</v>
      </c>
      <c r="B2">
        <f>SUM(E8:E13)</f>
        <v>5</v>
      </c>
      <c r="D2" s="4"/>
    </row>
    <row r="3" spans="1:8">
      <c r="A3" t="s">
        <v>29</v>
      </c>
      <c r="B3">
        <f>SUM(C8:C13)</f>
        <v>5</v>
      </c>
      <c r="D3" s="4"/>
    </row>
    <row r="4" spans="1:8">
      <c r="A4" t="s">
        <v>30</v>
      </c>
      <c r="B4">
        <f>SUM(D8:D13)/B3</f>
        <v>3.6</v>
      </c>
      <c r="D4" s="4"/>
    </row>
    <row r="5" spans="1:8">
      <c r="A5" t="s">
        <v>87</v>
      </c>
      <c r="B5">
        <f>SUM(G8:G13)</f>
        <v>14</v>
      </c>
      <c r="C5" t="s">
        <v>88</v>
      </c>
      <c r="D5" s="4">
        <f>SUM(H8:H13)</f>
        <v>4</v>
      </c>
    </row>
    <row r="6" spans="1:8">
      <c r="D6" s="4"/>
    </row>
    <row r="7" spans="1:8">
      <c r="A7" t="s">
        <v>25</v>
      </c>
      <c r="B7" t="s">
        <v>10</v>
      </c>
      <c r="C7" t="s">
        <v>11</v>
      </c>
      <c r="D7" s="4" t="s">
        <v>12</v>
      </c>
      <c r="E7" t="s">
        <v>13</v>
      </c>
      <c r="F7" t="s">
        <v>86</v>
      </c>
      <c r="G7" t="s">
        <v>85</v>
      </c>
      <c r="H7" t="s">
        <v>89</v>
      </c>
    </row>
    <row r="8" spans="1:8">
      <c r="A8" s="7" t="s">
        <v>8</v>
      </c>
      <c r="B8" t="s">
        <v>31</v>
      </c>
      <c r="C8">
        <v>1</v>
      </c>
      <c r="D8" s="4">
        <v>4</v>
      </c>
      <c r="E8">
        <v>1</v>
      </c>
      <c r="F8">
        <v>1</v>
      </c>
      <c r="G8">
        <f>D8*F8</f>
        <v>4</v>
      </c>
      <c r="H8">
        <f>E8*F8</f>
        <v>1</v>
      </c>
    </row>
    <row r="9" spans="1:8">
      <c r="A9" s="8"/>
      <c r="B9" t="s">
        <v>84</v>
      </c>
      <c r="C9">
        <v>1</v>
      </c>
      <c r="D9" s="4">
        <v>4</v>
      </c>
      <c r="E9">
        <v>1</v>
      </c>
      <c r="F9">
        <v>0</v>
      </c>
      <c r="G9">
        <f t="shared" ref="G9:G13" si="0">D9*F9</f>
        <v>0</v>
      </c>
      <c r="H9">
        <f t="shared" ref="H9:H13" si="1">E9*F9</f>
        <v>0</v>
      </c>
    </row>
    <row r="10" spans="1:8">
      <c r="A10" s="8"/>
      <c r="B10" t="s">
        <v>32</v>
      </c>
      <c r="C10">
        <v>0</v>
      </c>
      <c r="D10" s="4">
        <v>0</v>
      </c>
      <c r="E10">
        <v>0</v>
      </c>
      <c r="F10">
        <v>1</v>
      </c>
      <c r="G10">
        <f t="shared" si="0"/>
        <v>0</v>
      </c>
      <c r="H10">
        <f t="shared" si="1"/>
        <v>0</v>
      </c>
    </row>
    <row r="11" spans="1:8">
      <c r="A11" s="8"/>
      <c r="B11" t="s">
        <v>33</v>
      </c>
      <c r="C11">
        <v>1</v>
      </c>
      <c r="D11" s="4">
        <v>4</v>
      </c>
      <c r="E11">
        <v>1</v>
      </c>
      <c r="F11">
        <v>1</v>
      </c>
      <c r="G11">
        <f t="shared" si="0"/>
        <v>4</v>
      </c>
      <c r="H11">
        <f t="shared" si="1"/>
        <v>1</v>
      </c>
    </row>
    <row r="12" spans="1:8">
      <c r="A12" s="8"/>
      <c r="B12" t="s">
        <v>34</v>
      </c>
      <c r="C12">
        <v>1</v>
      </c>
      <c r="D12" s="4">
        <v>3</v>
      </c>
      <c r="E12">
        <v>1</v>
      </c>
      <c r="F12">
        <v>1</v>
      </c>
      <c r="G12">
        <f t="shared" si="0"/>
        <v>3</v>
      </c>
      <c r="H12">
        <f t="shared" si="1"/>
        <v>1</v>
      </c>
    </row>
    <row r="13" spans="1:8">
      <c r="A13" s="5" t="s">
        <v>9</v>
      </c>
      <c r="B13" t="s">
        <v>35</v>
      </c>
      <c r="C13">
        <v>1</v>
      </c>
      <c r="D13" s="4">
        <v>3</v>
      </c>
      <c r="E13">
        <v>1</v>
      </c>
      <c r="F13">
        <v>1</v>
      </c>
      <c r="G13">
        <f t="shared" si="0"/>
        <v>3</v>
      </c>
      <c r="H13">
        <f t="shared" si="1"/>
        <v>1</v>
      </c>
    </row>
  </sheetData>
  <mergeCells count="1">
    <mergeCell ref="A8:A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7" sqref="D17"/>
    </sheetView>
  </sheetViews>
  <sheetFormatPr baseColWidth="10" defaultRowHeight="15" x14ac:dyDescent="0"/>
  <cols>
    <col min="1" max="1" width="20.1640625" customWidth="1"/>
    <col min="7" max="7" width="14.83203125" customWidth="1"/>
    <col min="8" max="8" width="17.33203125" customWidth="1"/>
  </cols>
  <sheetData>
    <row r="1" spans="1:8">
      <c r="A1" t="s">
        <v>28</v>
      </c>
      <c r="B1">
        <v>10</v>
      </c>
      <c r="D1" s="4"/>
    </row>
    <row r="2" spans="1:8">
      <c r="A2" t="s">
        <v>72</v>
      </c>
      <c r="B2">
        <f>SUM(E8:E18)</f>
        <v>4</v>
      </c>
      <c r="D2" s="4"/>
    </row>
    <row r="3" spans="1:8">
      <c r="A3" t="s">
        <v>29</v>
      </c>
      <c r="B3">
        <f>SUM(C8:C18)</f>
        <v>4</v>
      </c>
      <c r="D3" s="4"/>
    </row>
    <row r="4" spans="1:8">
      <c r="A4" t="s">
        <v>30</v>
      </c>
      <c r="B4">
        <f>SUM(D8:D18)/B3</f>
        <v>3.5</v>
      </c>
      <c r="D4" s="4"/>
    </row>
    <row r="5" spans="1:8">
      <c r="A5" t="s">
        <v>87</v>
      </c>
      <c r="B5">
        <f>SUM(G8:G13)</f>
        <v>11</v>
      </c>
      <c r="C5" t="s">
        <v>88</v>
      </c>
      <c r="D5" s="4">
        <f>SUM(H8:H18)</f>
        <v>4</v>
      </c>
    </row>
    <row r="6" spans="1:8">
      <c r="D6" s="4"/>
    </row>
    <row r="7" spans="1:8">
      <c r="A7" t="s">
        <v>25</v>
      </c>
      <c r="B7" t="s">
        <v>10</v>
      </c>
      <c r="C7" t="s">
        <v>11</v>
      </c>
      <c r="D7" s="4" t="s">
        <v>12</v>
      </c>
      <c r="E7" t="s">
        <v>13</v>
      </c>
      <c r="F7" t="s">
        <v>86</v>
      </c>
      <c r="G7" t="s">
        <v>85</v>
      </c>
      <c r="H7" t="s">
        <v>89</v>
      </c>
    </row>
    <row r="8" spans="1:8">
      <c r="A8" s="7" t="s">
        <v>8</v>
      </c>
      <c r="B8" t="s">
        <v>36</v>
      </c>
      <c r="C8">
        <v>1</v>
      </c>
      <c r="D8" s="4">
        <v>4</v>
      </c>
      <c r="E8">
        <v>1</v>
      </c>
      <c r="F8">
        <v>1</v>
      </c>
      <c r="G8">
        <f>D8*F8</f>
        <v>4</v>
      </c>
      <c r="H8">
        <f>E8*F8</f>
        <v>1</v>
      </c>
    </row>
    <row r="9" spans="1:8">
      <c r="A9" s="8"/>
      <c r="B9" t="s">
        <v>37</v>
      </c>
      <c r="C9">
        <v>1</v>
      </c>
      <c r="D9" s="4">
        <v>4</v>
      </c>
      <c r="E9">
        <v>1</v>
      </c>
      <c r="F9">
        <v>1</v>
      </c>
      <c r="G9">
        <f t="shared" ref="G9:G18" si="0">D9*F9</f>
        <v>4</v>
      </c>
      <c r="H9">
        <f t="shared" ref="H9:H18" si="1">E9*F9</f>
        <v>1</v>
      </c>
    </row>
    <row r="10" spans="1:8">
      <c r="A10" s="8"/>
      <c r="B10" t="s">
        <v>38</v>
      </c>
      <c r="C10">
        <v>0</v>
      </c>
      <c r="D10" s="4">
        <v>0</v>
      </c>
      <c r="E10">
        <v>0</v>
      </c>
      <c r="F10">
        <v>1</v>
      </c>
      <c r="G10">
        <f t="shared" si="0"/>
        <v>0</v>
      </c>
      <c r="H10">
        <f t="shared" si="1"/>
        <v>0</v>
      </c>
    </row>
    <row r="11" spans="1:8">
      <c r="A11" s="8"/>
      <c r="B11" t="s">
        <v>39</v>
      </c>
      <c r="C11">
        <v>0</v>
      </c>
      <c r="D11" s="4">
        <v>0</v>
      </c>
      <c r="E11">
        <v>0</v>
      </c>
      <c r="F11">
        <v>1</v>
      </c>
      <c r="G11">
        <f t="shared" si="0"/>
        <v>0</v>
      </c>
      <c r="H11">
        <f t="shared" si="1"/>
        <v>0</v>
      </c>
    </row>
    <row r="12" spans="1:8">
      <c r="A12" s="9"/>
      <c r="B12" t="s">
        <v>40</v>
      </c>
      <c r="C12">
        <v>1</v>
      </c>
      <c r="D12" s="4">
        <v>3</v>
      </c>
      <c r="E12">
        <v>1</v>
      </c>
      <c r="F12">
        <v>1</v>
      </c>
      <c r="G12">
        <f t="shared" si="0"/>
        <v>3</v>
      </c>
      <c r="H12">
        <f t="shared" si="1"/>
        <v>1</v>
      </c>
    </row>
    <row r="13" spans="1:8">
      <c r="A13" s="8" t="s">
        <v>41</v>
      </c>
      <c r="B13" t="s">
        <v>42</v>
      </c>
      <c r="C13">
        <v>0</v>
      </c>
      <c r="D13" s="4">
        <v>0</v>
      </c>
      <c r="E13">
        <v>0</v>
      </c>
      <c r="F13">
        <v>1</v>
      </c>
      <c r="G13">
        <f t="shared" si="0"/>
        <v>0</v>
      </c>
      <c r="H13">
        <f t="shared" si="1"/>
        <v>0</v>
      </c>
    </row>
    <row r="14" spans="1:8">
      <c r="A14" s="8"/>
      <c r="B14" t="s">
        <v>43</v>
      </c>
      <c r="C14">
        <v>0</v>
      </c>
      <c r="D14" s="4">
        <v>0</v>
      </c>
      <c r="E14">
        <v>0</v>
      </c>
      <c r="F14">
        <v>1</v>
      </c>
      <c r="G14">
        <f t="shared" si="0"/>
        <v>0</v>
      </c>
      <c r="H14">
        <f t="shared" si="1"/>
        <v>0</v>
      </c>
    </row>
    <row r="15" spans="1:8">
      <c r="A15" s="8"/>
      <c r="B15" t="s">
        <v>44</v>
      </c>
      <c r="C15">
        <v>0</v>
      </c>
      <c r="D15" s="4">
        <v>0</v>
      </c>
      <c r="E15">
        <v>0</v>
      </c>
      <c r="F15">
        <v>1</v>
      </c>
      <c r="G15">
        <f t="shared" si="0"/>
        <v>0</v>
      </c>
      <c r="H15">
        <f t="shared" si="1"/>
        <v>0</v>
      </c>
    </row>
    <row r="16" spans="1:8">
      <c r="A16" s="8" t="s">
        <v>45</v>
      </c>
      <c r="B16" t="s">
        <v>46</v>
      </c>
      <c r="C16">
        <v>1</v>
      </c>
      <c r="D16" s="4">
        <v>3</v>
      </c>
      <c r="E16">
        <v>1</v>
      </c>
      <c r="F16">
        <v>1</v>
      </c>
      <c r="G16">
        <f t="shared" si="0"/>
        <v>3</v>
      </c>
      <c r="H16">
        <f t="shared" si="1"/>
        <v>1</v>
      </c>
    </row>
    <row r="17" spans="1:8">
      <c r="A17" s="8"/>
      <c r="B17" t="s">
        <v>47</v>
      </c>
      <c r="C17">
        <v>0</v>
      </c>
      <c r="D17" s="4">
        <v>0</v>
      </c>
      <c r="E17">
        <v>0</v>
      </c>
      <c r="F17">
        <v>1</v>
      </c>
      <c r="G17">
        <f t="shared" si="0"/>
        <v>0</v>
      </c>
      <c r="H17">
        <f t="shared" si="1"/>
        <v>0</v>
      </c>
    </row>
    <row r="18" spans="1:8">
      <c r="A18" s="8"/>
      <c r="B18" t="s">
        <v>48</v>
      </c>
      <c r="C18">
        <v>0</v>
      </c>
      <c r="D18" s="4">
        <v>0</v>
      </c>
      <c r="E18">
        <v>0</v>
      </c>
      <c r="F18">
        <v>1</v>
      </c>
      <c r="G18">
        <f t="shared" si="0"/>
        <v>0</v>
      </c>
      <c r="H18">
        <f t="shared" si="1"/>
        <v>0</v>
      </c>
    </row>
  </sheetData>
  <mergeCells count="3">
    <mergeCell ref="A8:A12"/>
    <mergeCell ref="A13:A15"/>
    <mergeCell ref="A16:A1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9" sqref="D9"/>
    </sheetView>
  </sheetViews>
  <sheetFormatPr baseColWidth="10" defaultRowHeight="15" x14ac:dyDescent="0"/>
  <cols>
    <col min="1" max="1" width="20.6640625" customWidth="1"/>
    <col min="7" max="7" width="15.5" customWidth="1"/>
  </cols>
  <sheetData>
    <row r="1" spans="1:8">
      <c r="A1" t="s">
        <v>28</v>
      </c>
      <c r="B1">
        <v>5</v>
      </c>
      <c r="D1" s="4"/>
    </row>
    <row r="2" spans="1:8">
      <c r="A2" t="s">
        <v>72</v>
      </c>
      <c r="B2">
        <f>SUM(E8:E12)</f>
        <v>4</v>
      </c>
      <c r="D2" s="4"/>
    </row>
    <row r="3" spans="1:8">
      <c r="A3" t="s">
        <v>29</v>
      </c>
      <c r="B3">
        <f>SUM(C8:C12)</f>
        <v>4</v>
      </c>
      <c r="D3" s="4"/>
    </row>
    <row r="4" spans="1:8">
      <c r="A4" t="s">
        <v>63</v>
      </c>
      <c r="B4">
        <f>SUM(D8:D12)/B3</f>
        <v>3.75</v>
      </c>
      <c r="D4" s="4"/>
    </row>
    <row r="5" spans="1:8">
      <c r="A5" t="s">
        <v>87</v>
      </c>
      <c r="B5">
        <f>SUM(G8:G12)</f>
        <v>11</v>
      </c>
      <c r="C5" t="s">
        <v>88</v>
      </c>
      <c r="D5" s="4">
        <f>SUM(H8:H12)</f>
        <v>3</v>
      </c>
    </row>
    <row r="6" spans="1:8">
      <c r="D6" s="4"/>
    </row>
    <row r="7" spans="1:8">
      <c r="A7" t="s">
        <v>25</v>
      </c>
      <c r="B7" t="s">
        <v>10</v>
      </c>
      <c r="C7" t="s">
        <v>11</v>
      </c>
      <c r="D7" s="4" t="s">
        <v>12</v>
      </c>
      <c r="E7" t="s">
        <v>13</v>
      </c>
      <c r="F7" t="s">
        <v>86</v>
      </c>
      <c r="G7" t="s">
        <v>85</v>
      </c>
      <c r="H7" t="s">
        <v>89</v>
      </c>
    </row>
    <row r="8" spans="1:8">
      <c r="A8" s="7" t="s">
        <v>54</v>
      </c>
      <c r="B8" t="s">
        <v>49</v>
      </c>
      <c r="C8">
        <v>1</v>
      </c>
      <c r="D8" s="4">
        <v>4</v>
      </c>
      <c r="E8">
        <v>1</v>
      </c>
      <c r="F8">
        <v>1</v>
      </c>
      <c r="G8">
        <f>D8*F8</f>
        <v>4</v>
      </c>
      <c r="H8">
        <f>E8*F8</f>
        <v>1</v>
      </c>
    </row>
    <row r="9" spans="1:8">
      <c r="A9" s="8"/>
      <c r="B9" t="s">
        <v>50</v>
      </c>
      <c r="C9">
        <v>1</v>
      </c>
      <c r="D9" s="4">
        <v>4</v>
      </c>
      <c r="E9">
        <v>1</v>
      </c>
      <c r="F9">
        <v>1</v>
      </c>
      <c r="G9">
        <f t="shared" ref="G9:G12" si="0">D9*F9</f>
        <v>4</v>
      </c>
      <c r="H9">
        <f t="shared" ref="H9:H12" si="1">E9*F9</f>
        <v>1</v>
      </c>
    </row>
    <row r="10" spans="1:8">
      <c r="A10" s="8"/>
      <c r="B10" t="s">
        <v>51</v>
      </c>
      <c r="C10">
        <v>1</v>
      </c>
      <c r="D10" s="4">
        <v>4</v>
      </c>
      <c r="E10">
        <v>1</v>
      </c>
      <c r="F10">
        <v>0</v>
      </c>
      <c r="G10">
        <f t="shared" si="0"/>
        <v>0</v>
      </c>
      <c r="H10">
        <f t="shared" si="1"/>
        <v>0</v>
      </c>
    </row>
    <row r="11" spans="1:8">
      <c r="A11" s="8"/>
      <c r="B11" t="s">
        <v>52</v>
      </c>
      <c r="C11">
        <v>1</v>
      </c>
      <c r="D11" s="4">
        <v>3</v>
      </c>
      <c r="E11">
        <v>1</v>
      </c>
      <c r="F11">
        <v>1</v>
      </c>
      <c r="G11">
        <f t="shared" si="0"/>
        <v>3</v>
      </c>
      <c r="H11">
        <f t="shared" si="1"/>
        <v>1</v>
      </c>
    </row>
    <row r="12" spans="1:8">
      <c r="A12" s="9"/>
      <c r="B12" t="s">
        <v>53</v>
      </c>
      <c r="C12">
        <v>0</v>
      </c>
      <c r="D12" s="4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</row>
  </sheetData>
  <mergeCells count="1">
    <mergeCell ref="A8:A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9" sqref="D9"/>
    </sheetView>
  </sheetViews>
  <sheetFormatPr baseColWidth="10" defaultRowHeight="15" x14ac:dyDescent="0"/>
  <sheetData>
    <row r="1" spans="1:8">
      <c r="A1" t="s">
        <v>28</v>
      </c>
      <c r="B1">
        <v>5</v>
      </c>
      <c r="D1" s="4"/>
    </row>
    <row r="2" spans="1:8">
      <c r="A2" t="s">
        <v>72</v>
      </c>
      <c r="B2">
        <f>SUM(E8:E12)</f>
        <v>1</v>
      </c>
      <c r="D2" s="4"/>
    </row>
    <row r="3" spans="1:8">
      <c r="A3" t="s">
        <v>29</v>
      </c>
      <c r="B3">
        <f>SUM(C8:C12)</f>
        <v>1</v>
      </c>
      <c r="D3" s="4"/>
    </row>
    <row r="4" spans="1:8">
      <c r="A4" t="s">
        <v>63</v>
      </c>
      <c r="B4">
        <f>SUM(D8:D12)/B3</f>
        <v>4</v>
      </c>
      <c r="D4" s="4"/>
    </row>
    <row r="5" spans="1:8">
      <c r="A5" t="s">
        <v>87</v>
      </c>
      <c r="B5">
        <f>SUM(G8:G12)</f>
        <v>0</v>
      </c>
      <c r="C5" t="s">
        <v>88</v>
      </c>
      <c r="D5" s="4">
        <f>SUM(H8:H12)</f>
        <v>0</v>
      </c>
    </row>
    <row r="6" spans="1:8">
      <c r="D6" s="4"/>
    </row>
    <row r="7" spans="1:8">
      <c r="A7" t="s">
        <v>25</v>
      </c>
      <c r="B7" t="s">
        <v>10</v>
      </c>
      <c r="C7" t="s">
        <v>11</v>
      </c>
      <c r="D7" s="4" t="s">
        <v>12</v>
      </c>
      <c r="E7" t="s">
        <v>13</v>
      </c>
      <c r="F7" t="s">
        <v>86</v>
      </c>
      <c r="G7" t="s">
        <v>85</v>
      </c>
      <c r="H7" t="s">
        <v>89</v>
      </c>
    </row>
    <row r="8" spans="1:8">
      <c r="A8" s="7" t="s">
        <v>54</v>
      </c>
      <c r="B8" t="s">
        <v>55</v>
      </c>
      <c r="C8">
        <v>1</v>
      </c>
      <c r="D8" s="4">
        <v>4</v>
      </c>
      <c r="E8">
        <v>1</v>
      </c>
      <c r="F8">
        <v>0</v>
      </c>
      <c r="G8">
        <f>D8*F8</f>
        <v>0</v>
      </c>
      <c r="H8">
        <f>E8*F8</f>
        <v>0</v>
      </c>
    </row>
    <row r="9" spans="1:8">
      <c r="A9" s="8"/>
      <c r="B9" t="s">
        <v>56</v>
      </c>
      <c r="C9">
        <v>0</v>
      </c>
      <c r="D9" s="4">
        <v>0</v>
      </c>
      <c r="E9">
        <v>0</v>
      </c>
      <c r="F9">
        <v>1</v>
      </c>
      <c r="G9">
        <f t="shared" ref="G9:G12" si="0">D9*F9</f>
        <v>0</v>
      </c>
      <c r="H9">
        <f t="shared" ref="H9:H12" si="1">E9*F9</f>
        <v>0</v>
      </c>
    </row>
    <row r="10" spans="1:8">
      <c r="A10" s="8"/>
      <c r="B10" t="s">
        <v>57</v>
      </c>
      <c r="C10">
        <v>0</v>
      </c>
      <c r="D10" s="4">
        <v>0</v>
      </c>
      <c r="E10">
        <v>0</v>
      </c>
      <c r="F10">
        <v>1</v>
      </c>
      <c r="G10">
        <f t="shared" si="0"/>
        <v>0</v>
      </c>
      <c r="H10">
        <f t="shared" si="1"/>
        <v>0</v>
      </c>
    </row>
    <row r="11" spans="1:8">
      <c r="A11" s="8"/>
      <c r="B11" t="s">
        <v>58</v>
      </c>
      <c r="C11">
        <v>0</v>
      </c>
      <c r="D11" s="4">
        <v>0</v>
      </c>
      <c r="E11">
        <v>0</v>
      </c>
      <c r="F11">
        <v>1</v>
      </c>
      <c r="G11">
        <f t="shared" si="0"/>
        <v>0</v>
      </c>
      <c r="H11">
        <f t="shared" si="1"/>
        <v>0</v>
      </c>
    </row>
    <row r="12" spans="1:8">
      <c r="A12" s="9"/>
      <c r="B12" t="s">
        <v>59</v>
      </c>
      <c r="C12">
        <v>0</v>
      </c>
      <c r="D12" s="4">
        <v>0</v>
      </c>
      <c r="E12">
        <v>0</v>
      </c>
      <c r="F12">
        <v>1</v>
      </c>
      <c r="G12">
        <f t="shared" si="0"/>
        <v>0</v>
      </c>
      <c r="H12">
        <f t="shared" si="1"/>
        <v>0</v>
      </c>
    </row>
  </sheetData>
  <mergeCells count="1">
    <mergeCell ref="A8:A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2" sqref="D12"/>
    </sheetView>
  </sheetViews>
  <sheetFormatPr baseColWidth="10" defaultRowHeight="15" x14ac:dyDescent="0"/>
  <cols>
    <col min="1" max="1" width="19.5" customWidth="1"/>
    <col min="7" max="7" width="16.6640625" customWidth="1"/>
  </cols>
  <sheetData>
    <row r="1" spans="1:8">
      <c r="A1" t="s">
        <v>28</v>
      </c>
      <c r="B1">
        <v>10</v>
      </c>
      <c r="D1" s="4"/>
    </row>
    <row r="2" spans="1:8">
      <c r="A2" t="s">
        <v>72</v>
      </c>
      <c r="B2">
        <f>SUM(E8:E17)</f>
        <v>9</v>
      </c>
      <c r="D2" s="4"/>
    </row>
    <row r="3" spans="1:8">
      <c r="A3" t="s">
        <v>29</v>
      </c>
      <c r="B3">
        <f>SUM(C8:C17)</f>
        <v>5</v>
      </c>
      <c r="D3" s="4"/>
    </row>
    <row r="4" spans="1:8">
      <c r="A4" t="s">
        <v>62</v>
      </c>
      <c r="B4">
        <f>SUM(D8:D17)/B3</f>
        <v>3.8</v>
      </c>
      <c r="D4" s="4"/>
    </row>
    <row r="5" spans="1:8">
      <c r="A5" t="s">
        <v>87</v>
      </c>
      <c r="B5">
        <f>SUM(G8:G17)</f>
        <v>8</v>
      </c>
      <c r="C5" t="s">
        <v>88</v>
      </c>
      <c r="D5" s="4">
        <f>SUM(H8:H17)</f>
        <v>6</v>
      </c>
    </row>
    <row r="6" spans="1:8">
      <c r="D6" s="4"/>
    </row>
    <row r="7" spans="1:8">
      <c r="A7" t="s">
        <v>25</v>
      </c>
      <c r="B7" t="s">
        <v>10</v>
      </c>
      <c r="C7" t="s">
        <v>11</v>
      </c>
      <c r="D7" s="4" t="s">
        <v>12</v>
      </c>
      <c r="E7" t="s">
        <v>13</v>
      </c>
      <c r="F7" t="s">
        <v>86</v>
      </c>
      <c r="G7" t="s">
        <v>85</v>
      </c>
      <c r="H7" t="s">
        <v>89</v>
      </c>
    </row>
    <row r="8" spans="1:8">
      <c r="A8" s="7" t="s">
        <v>60</v>
      </c>
      <c r="B8" t="s">
        <v>61</v>
      </c>
      <c r="C8">
        <v>1</v>
      </c>
      <c r="D8" s="4">
        <v>4</v>
      </c>
      <c r="E8">
        <v>1</v>
      </c>
      <c r="F8">
        <v>1</v>
      </c>
      <c r="G8">
        <f>D8*F8</f>
        <v>4</v>
      </c>
      <c r="H8">
        <f>E8*F8</f>
        <v>1</v>
      </c>
    </row>
    <row r="9" spans="1:8">
      <c r="A9" s="9"/>
      <c r="B9" t="s">
        <v>49</v>
      </c>
      <c r="C9">
        <v>1</v>
      </c>
      <c r="D9" s="4">
        <v>4</v>
      </c>
      <c r="E9">
        <v>1</v>
      </c>
      <c r="F9">
        <v>0</v>
      </c>
      <c r="G9">
        <f t="shared" ref="G9:G12" si="0">D9*F9</f>
        <v>0</v>
      </c>
      <c r="H9">
        <f t="shared" ref="H9:H12" si="1">E9*F9</f>
        <v>0</v>
      </c>
    </row>
    <row r="10" spans="1:8">
      <c r="A10" s="9"/>
      <c r="B10" t="s">
        <v>50</v>
      </c>
      <c r="C10">
        <v>1</v>
      </c>
      <c r="D10" s="4">
        <v>4</v>
      </c>
      <c r="E10">
        <v>1</v>
      </c>
      <c r="F10">
        <v>0</v>
      </c>
      <c r="G10">
        <f t="shared" si="0"/>
        <v>0</v>
      </c>
      <c r="H10">
        <f t="shared" si="1"/>
        <v>0</v>
      </c>
    </row>
    <row r="11" spans="1:8">
      <c r="A11" s="9"/>
      <c r="B11" t="s">
        <v>52</v>
      </c>
      <c r="C11">
        <v>1</v>
      </c>
      <c r="D11" s="4">
        <v>3</v>
      </c>
      <c r="E11">
        <v>1</v>
      </c>
      <c r="F11">
        <v>0</v>
      </c>
      <c r="G11">
        <f t="shared" si="0"/>
        <v>0</v>
      </c>
      <c r="H11">
        <f t="shared" si="1"/>
        <v>0</v>
      </c>
    </row>
    <row r="12" spans="1:8">
      <c r="A12" s="9"/>
      <c r="B12" t="s">
        <v>66</v>
      </c>
      <c r="C12">
        <v>0</v>
      </c>
      <c r="D12" s="4">
        <v>0</v>
      </c>
      <c r="E12">
        <v>1</v>
      </c>
      <c r="F12">
        <v>1</v>
      </c>
      <c r="G12">
        <f t="shared" si="0"/>
        <v>0</v>
      </c>
      <c r="H12">
        <f t="shared" si="1"/>
        <v>1</v>
      </c>
    </row>
    <row r="13" spans="1:8">
      <c r="A13" s="5" t="s">
        <v>64</v>
      </c>
      <c r="B13" t="s">
        <v>65</v>
      </c>
      <c r="C13">
        <v>1</v>
      </c>
      <c r="D13" s="4">
        <v>4</v>
      </c>
      <c r="E13">
        <v>1</v>
      </c>
      <c r="F13">
        <v>1</v>
      </c>
      <c r="G13">
        <f>D13*F13</f>
        <v>4</v>
      </c>
      <c r="H13">
        <f>E13*F13</f>
        <v>1</v>
      </c>
    </row>
    <row r="14" spans="1:8">
      <c r="A14" s="8" t="s">
        <v>67</v>
      </c>
      <c r="B14" t="s">
        <v>68</v>
      </c>
      <c r="C14">
        <v>0</v>
      </c>
      <c r="D14" s="4">
        <v>0</v>
      </c>
      <c r="E14">
        <v>0</v>
      </c>
      <c r="F14">
        <v>1</v>
      </c>
      <c r="G14">
        <f t="shared" ref="G14:G17" si="2">D14*F14</f>
        <v>0</v>
      </c>
      <c r="H14">
        <f t="shared" ref="H14:H17" si="3">E14*F14</f>
        <v>0</v>
      </c>
    </row>
    <row r="15" spans="1:8">
      <c r="A15" s="8"/>
      <c r="B15" t="s">
        <v>70</v>
      </c>
      <c r="C15">
        <v>0</v>
      </c>
      <c r="D15" s="4">
        <v>0</v>
      </c>
      <c r="E15">
        <v>1</v>
      </c>
      <c r="F15">
        <v>1</v>
      </c>
      <c r="G15">
        <f t="shared" si="2"/>
        <v>0</v>
      </c>
      <c r="H15">
        <f t="shared" si="3"/>
        <v>1</v>
      </c>
    </row>
    <row r="16" spans="1:8">
      <c r="A16" s="8"/>
      <c r="B16" t="s">
        <v>69</v>
      </c>
      <c r="C16">
        <v>0</v>
      </c>
      <c r="D16" s="4">
        <v>0</v>
      </c>
      <c r="E16">
        <v>1</v>
      </c>
      <c r="F16">
        <v>1</v>
      </c>
      <c r="G16">
        <f t="shared" si="2"/>
        <v>0</v>
      </c>
      <c r="H16">
        <f t="shared" si="3"/>
        <v>1</v>
      </c>
    </row>
    <row r="17" spans="1:8">
      <c r="A17" s="8"/>
      <c r="B17" t="s">
        <v>71</v>
      </c>
      <c r="C17">
        <v>0</v>
      </c>
      <c r="D17" s="4">
        <v>0</v>
      </c>
      <c r="E17">
        <v>1</v>
      </c>
      <c r="F17">
        <v>1</v>
      </c>
      <c r="G17">
        <f t="shared" si="2"/>
        <v>0</v>
      </c>
      <c r="H17">
        <f t="shared" si="3"/>
        <v>1</v>
      </c>
    </row>
  </sheetData>
  <mergeCells count="2">
    <mergeCell ref="A8:A12"/>
    <mergeCell ref="A14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6" sqref="F6"/>
    </sheetView>
  </sheetViews>
  <sheetFormatPr baseColWidth="10" defaultRowHeight="15" x14ac:dyDescent="0"/>
  <cols>
    <col min="2" max="2" width="13.6640625" customWidth="1"/>
    <col min="7" max="7" width="16" customWidth="1"/>
  </cols>
  <sheetData>
    <row r="1" spans="1:8">
      <c r="A1" t="s">
        <v>28</v>
      </c>
      <c r="B1">
        <v>0</v>
      </c>
      <c r="D1" s="4"/>
    </row>
    <row r="2" spans="1:8">
      <c r="A2" t="s">
        <v>72</v>
      </c>
      <c r="B2">
        <f>SUM(E8:E17)</f>
        <v>5.5</v>
      </c>
      <c r="D2" s="4"/>
    </row>
    <row r="3" spans="1:8">
      <c r="A3" t="s">
        <v>29</v>
      </c>
      <c r="B3">
        <f>SUM(C8:C17)</f>
        <v>5</v>
      </c>
      <c r="D3" s="4"/>
    </row>
    <row r="4" spans="1:8">
      <c r="A4" t="s">
        <v>62</v>
      </c>
      <c r="B4">
        <f>SUM(D8:D17)/B3</f>
        <v>3.8</v>
      </c>
      <c r="D4" s="4"/>
    </row>
    <row r="5" spans="1:8">
      <c r="A5" t="s">
        <v>87</v>
      </c>
      <c r="B5">
        <f>SUM(G8:G17)</f>
        <v>16</v>
      </c>
      <c r="C5" t="s">
        <v>88</v>
      </c>
      <c r="D5" s="4">
        <f>SUM(H8:H17)</f>
        <v>4.5</v>
      </c>
    </row>
    <row r="6" spans="1:8">
      <c r="D6" s="4"/>
    </row>
    <row r="7" spans="1:8">
      <c r="A7" t="s">
        <v>25</v>
      </c>
      <c r="B7" t="s">
        <v>10</v>
      </c>
      <c r="C7" t="s">
        <v>11</v>
      </c>
      <c r="D7" s="4" t="s">
        <v>12</v>
      </c>
      <c r="E7" t="s">
        <v>13</v>
      </c>
      <c r="F7" t="s">
        <v>86</v>
      </c>
      <c r="G7" t="s">
        <v>85</v>
      </c>
      <c r="H7" t="s">
        <v>89</v>
      </c>
    </row>
    <row r="8" spans="1:8">
      <c r="A8" s="7" t="s">
        <v>73</v>
      </c>
      <c r="B8" t="s">
        <v>74</v>
      </c>
      <c r="C8">
        <v>1</v>
      </c>
      <c r="D8" s="4">
        <v>4</v>
      </c>
      <c r="E8">
        <v>1</v>
      </c>
      <c r="F8">
        <v>1</v>
      </c>
      <c r="G8">
        <f>D8*F8</f>
        <v>4</v>
      </c>
      <c r="H8">
        <f>E8*F8</f>
        <v>1</v>
      </c>
    </row>
    <row r="9" spans="1:8">
      <c r="A9" s="9"/>
      <c r="B9" t="s">
        <v>75</v>
      </c>
      <c r="C9">
        <v>1</v>
      </c>
      <c r="D9" s="4">
        <v>4</v>
      </c>
      <c r="E9">
        <v>1</v>
      </c>
      <c r="F9">
        <v>1</v>
      </c>
      <c r="G9">
        <f t="shared" ref="G9:G12" si="0">D9*F9</f>
        <v>4</v>
      </c>
      <c r="H9">
        <f t="shared" ref="H9:H12" si="1">E9*F9</f>
        <v>1</v>
      </c>
    </row>
    <row r="10" spans="1:8">
      <c r="A10" s="9"/>
      <c r="B10" t="s">
        <v>76</v>
      </c>
      <c r="C10">
        <v>1</v>
      </c>
      <c r="D10" s="4">
        <v>4</v>
      </c>
      <c r="E10">
        <v>1</v>
      </c>
      <c r="F10">
        <v>1</v>
      </c>
      <c r="G10">
        <f t="shared" si="0"/>
        <v>4</v>
      </c>
      <c r="H10">
        <f t="shared" si="1"/>
        <v>1</v>
      </c>
    </row>
    <row r="11" spans="1:8">
      <c r="A11" s="9"/>
      <c r="B11" t="s">
        <v>77</v>
      </c>
      <c r="C11">
        <v>1</v>
      </c>
      <c r="D11" s="4">
        <v>3</v>
      </c>
      <c r="E11">
        <v>1</v>
      </c>
      <c r="F11">
        <v>0</v>
      </c>
      <c r="G11">
        <f t="shared" si="0"/>
        <v>0</v>
      </c>
      <c r="H11">
        <f t="shared" si="1"/>
        <v>0</v>
      </c>
    </row>
    <row r="12" spans="1:8">
      <c r="A12" s="8" t="s">
        <v>78</v>
      </c>
      <c r="B12" t="s">
        <v>79</v>
      </c>
      <c r="C12">
        <v>0</v>
      </c>
      <c r="D12" s="4">
        <v>0</v>
      </c>
      <c r="E12">
        <v>0.5</v>
      </c>
      <c r="F12">
        <v>1</v>
      </c>
      <c r="G12">
        <f t="shared" si="0"/>
        <v>0</v>
      </c>
      <c r="H12">
        <f t="shared" si="1"/>
        <v>0.5</v>
      </c>
    </row>
    <row r="13" spans="1:8">
      <c r="A13" s="8"/>
      <c r="B13" t="s">
        <v>80</v>
      </c>
      <c r="C13">
        <v>0</v>
      </c>
      <c r="D13" s="4">
        <v>0</v>
      </c>
      <c r="E13">
        <v>0</v>
      </c>
      <c r="F13">
        <v>0</v>
      </c>
      <c r="G13">
        <f>D13*F13</f>
        <v>0</v>
      </c>
      <c r="H13">
        <f>E13*F13</f>
        <v>0</v>
      </c>
    </row>
    <row r="14" spans="1:8">
      <c r="A14" s="8"/>
      <c r="B14" t="s">
        <v>81</v>
      </c>
      <c r="C14">
        <v>0</v>
      </c>
      <c r="D14" s="4">
        <v>0</v>
      </c>
      <c r="E14">
        <v>0</v>
      </c>
      <c r="F14">
        <v>0</v>
      </c>
      <c r="G14">
        <f t="shared" ref="G14:G17" si="2">D14*F14</f>
        <v>0</v>
      </c>
      <c r="H14">
        <f t="shared" ref="H14:H17" si="3">E14*F14</f>
        <v>0</v>
      </c>
    </row>
    <row r="15" spans="1:8">
      <c r="A15" s="8"/>
      <c r="B15" t="s">
        <v>82</v>
      </c>
      <c r="C15">
        <v>0</v>
      </c>
      <c r="D15" s="4">
        <v>0</v>
      </c>
      <c r="E15">
        <v>0</v>
      </c>
      <c r="F15">
        <v>0</v>
      </c>
      <c r="G15">
        <f t="shared" si="2"/>
        <v>0</v>
      </c>
      <c r="H15">
        <f t="shared" si="3"/>
        <v>0</v>
      </c>
    </row>
    <row r="16" spans="1:8">
      <c r="A16" s="8"/>
      <c r="B16" t="s">
        <v>83</v>
      </c>
      <c r="C16">
        <v>0</v>
      </c>
      <c r="D16">
        <v>0</v>
      </c>
      <c r="E16">
        <v>0</v>
      </c>
      <c r="F16">
        <v>0</v>
      </c>
      <c r="G16">
        <f t="shared" si="2"/>
        <v>0</v>
      </c>
      <c r="H16">
        <f t="shared" si="3"/>
        <v>0</v>
      </c>
    </row>
    <row r="17" spans="1:8">
      <c r="A17" s="6" t="s">
        <v>64</v>
      </c>
      <c r="B17" t="s">
        <v>91</v>
      </c>
      <c r="C17">
        <v>1</v>
      </c>
      <c r="D17" s="4">
        <v>4</v>
      </c>
      <c r="E17">
        <v>1</v>
      </c>
      <c r="F17">
        <v>1</v>
      </c>
      <c r="G17">
        <f t="shared" si="2"/>
        <v>4</v>
      </c>
      <c r="H17">
        <f t="shared" si="3"/>
        <v>1</v>
      </c>
    </row>
  </sheetData>
  <mergeCells count="2">
    <mergeCell ref="A8:A11"/>
    <mergeCell ref="A12:A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Major 1</vt:lpstr>
      <vt:lpstr>Major 2</vt:lpstr>
      <vt:lpstr>Major 3</vt:lpstr>
      <vt:lpstr>Minor 1</vt:lpstr>
      <vt:lpstr>Minor 2</vt:lpstr>
      <vt:lpstr>Basic</vt:lpstr>
      <vt:lpstr>Others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Mingxuan Zha</dc:creator>
  <cp:lastModifiedBy>Mingxuan Zha</cp:lastModifiedBy>
  <dcterms:created xsi:type="dcterms:W3CDTF">2015-02-22T17:57:02Z</dcterms:created>
  <dcterms:modified xsi:type="dcterms:W3CDTF">2016-12-04T06:08:33Z</dcterms:modified>
</cp:coreProperties>
</file>