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отчеты обощенные наличка и безнал\"/>
    </mc:Choice>
  </mc:AlternateContent>
  <bookViews>
    <workbookView xWindow="0" yWindow="0" windowWidth="22260" windowHeight="12648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6" i="1" l="1"/>
  <c r="B51" i="1" l="1"/>
  <c r="E48" i="1"/>
  <c r="E46" i="1"/>
  <c r="E50" i="1"/>
  <c r="F14" i="1"/>
  <c r="E44" i="1"/>
  <c r="C50" i="1"/>
  <c r="C49" i="1"/>
  <c r="C48" i="1"/>
  <c r="C47" i="1"/>
  <c r="C46" i="1"/>
  <c r="C45" i="1"/>
  <c r="C44" i="1"/>
  <c r="E39" i="1"/>
  <c r="F39" i="1"/>
  <c r="D39" i="1"/>
  <c r="E19" i="1"/>
  <c r="G19" i="1"/>
  <c r="D19" i="1"/>
  <c r="F6" i="1"/>
  <c r="F11" i="1"/>
  <c r="F5" i="1"/>
  <c r="F4" i="1"/>
  <c r="F13" i="1"/>
  <c r="F16" i="1"/>
  <c r="F8" i="1"/>
  <c r="F10" i="1"/>
  <c r="F9" i="1"/>
  <c r="F12" i="1"/>
  <c r="H44" i="1"/>
  <c r="H45" i="1"/>
  <c r="H46" i="1"/>
  <c r="H47" i="1"/>
  <c r="H48" i="1"/>
  <c r="H43" i="1"/>
  <c r="F33" i="1"/>
  <c r="F26" i="1"/>
  <c r="F34" i="1"/>
  <c r="F29" i="1"/>
  <c r="F25" i="1"/>
  <c r="F36" i="1"/>
  <c r="F19" i="1" l="1"/>
  <c r="H19" i="1" s="1"/>
  <c r="F49" i="1"/>
  <c r="F38" i="1"/>
  <c r="F27" i="1"/>
  <c r="F37" i="1"/>
  <c r="F28" i="1"/>
  <c r="F30" i="1"/>
  <c r="F31" i="1"/>
  <c r="F24" i="1"/>
  <c r="F35" i="1"/>
  <c r="F32" i="1"/>
</calcChain>
</file>

<file path=xl/sharedStrings.xml><?xml version="1.0" encoding="utf-8"?>
<sst xmlns="http://schemas.openxmlformats.org/spreadsheetml/2006/main" count="87" uniqueCount="52">
  <si>
    <t>Часы Cartier(20 г)</t>
  </si>
  <si>
    <t>наличные</t>
  </si>
  <si>
    <t>Canon 700 D(20 г)</t>
  </si>
  <si>
    <t>Air pods 2(20 г)</t>
  </si>
  <si>
    <t>Код товара</t>
  </si>
  <si>
    <t>Наименование</t>
  </si>
  <si>
    <t>Приходная сумма</t>
  </si>
  <si>
    <t xml:space="preserve">Сумма реализации </t>
  </si>
  <si>
    <t>Прибыль</t>
  </si>
  <si>
    <t>Вид</t>
  </si>
  <si>
    <t>№</t>
  </si>
  <si>
    <t>Актив маркет</t>
  </si>
  <si>
    <t>Наличные</t>
  </si>
  <si>
    <t>iPhone 7(20 г)</t>
  </si>
  <si>
    <t>Чехол-зарядка</t>
  </si>
  <si>
    <t>Samsung A50(20 г)</t>
  </si>
  <si>
    <t>iPhone 11(20 г)</t>
  </si>
  <si>
    <t>Samsung Tab A(20 г)</t>
  </si>
  <si>
    <t>Samsung Buds+(20 г)</t>
  </si>
  <si>
    <t>Redmi 8A(20 г)</t>
  </si>
  <si>
    <t>Samsung A9(20 г)</t>
  </si>
  <si>
    <t>Air Pods 2s(20 г)</t>
  </si>
  <si>
    <t>Samsung J4(20 г)</t>
  </si>
  <si>
    <t>итого</t>
  </si>
  <si>
    <t>номинал</t>
  </si>
  <si>
    <t>количество</t>
  </si>
  <si>
    <t>сумма</t>
  </si>
  <si>
    <t>итого наличными - 843 200 тг</t>
  </si>
  <si>
    <t>Ipad Pro</t>
  </si>
  <si>
    <t>шуба</t>
  </si>
  <si>
    <t>Ноутбук Asus(20 г)</t>
  </si>
  <si>
    <t>чехол</t>
  </si>
  <si>
    <t>Air pods 1(20 г)</t>
  </si>
  <si>
    <t>Ipad mini(20 г)</t>
  </si>
  <si>
    <t xml:space="preserve">Альфа Расрочка </t>
  </si>
  <si>
    <t>безналичный</t>
  </si>
  <si>
    <t>каспий ред</t>
  </si>
  <si>
    <t>б/н</t>
  </si>
  <si>
    <t>Альфа банк</t>
  </si>
  <si>
    <t>Сумма кредита</t>
  </si>
  <si>
    <t>вид</t>
  </si>
  <si>
    <t>Продажи наличкой (приходка)</t>
  </si>
  <si>
    <t>Дата продажи</t>
  </si>
  <si>
    <t>Безналичный</t>
  </si>
  <si>
    <t>Ароматизатор для авто - чехол</t>
  </si>
  <si>
    <t>Чехол</t>
  </si>
  <si>
    <t>прибыль по КЗ</t>
  </si>
  <si>
    <t>Астана</t>
  </si>
  <si>
    <t>Алматы</t>
  </si>
  <si>
    <t>Тараз</t>
  </si>
  <si>
    <t>Костанай</t>
  </si>
  <si>
    <t>Кокшетау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</si>
</sst>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tabSelected="1" topLeftCell="A45" zoomScale="85" zoomScaleNormal="85" workbookViewId="0">
      <selection activeCell="K37" sqref="K37"/>
    </sheetView>
  </sheetViews>
  <sheetFormatPr defaultColWidth="14.33203125" defaultRowHeight="14.4" x14ac:dyDescent="0.3"/>
  <cols>
    <col min="1" max="1" width="4.109375" style="6" customWidth="1"/>
    <col min="2" max="2" width="14.33203125" style="6"/>
    <col min="3" max="3" width="22.88671875" style="6" customWidth="1"/>
    <col min="4" max="16384" width="14.33203125" style="6"/>
  </cols>
  <sheetData>
    <row r="1" spans="1:9" x14ac:dyDescent="0.3">
      <c r="A1" s="30" t="s">
        <v>11</v>
      </c>
      <c r="B1" s="31"/>
      <c r="C1" s="31"/>
      <c r="D1" s="31"/>
      <c r="E1" s="31"/>
      <c r="F1" s="31"/>
      <c r="G1" s="31"/>
      <c r="H1" s="31"/>
      <c r="I1" s="32"/>
    </row>
    <row r="2" spans="1:9" x14ac:dyDescent="0.3">
      <c r="A2" s="25" t="s">
        <v>43</v>
      </c>
      <c r="B2" s="26"/>
      <c r="C2" s="26"/>
      <c r="D2" s="26"/>
      <c r="E2" s="26"/>
      <c r="F2" s="26"/>
      <c r="G2" s="26"/>
      <c r="H2" s="26"/>
      <c r="I2" s="27"/>
    </row>
    <row r="3" spans="1:9" ht="43.2" x14ac:dyDescent="0.3">
      <c r="A3" s="16" t="s">
        <v>10</v>
      </c>
      <c r="B3" s="16" t="s">
        <v>4</v>
      </c>
      <c r="C3" s="16" t="s">
        <v>5</v>
      </c>
      <c r="D3" s="17" t="s">
        <v>6</v>
      </c>
      <c r="E3" s="16" t="s">
        <v>39</v>
      </c>
      <c r="F3" s="23" t="s">
        <v>8</v>
      </c>
      <c r="G3" s="17" t="s">
        <v>41</v>
      </c>
      <c r="H3" s="16" t="s">
        <v>40</v>
      </c>
      <c r="I3" s="4" t="s">
        <v>42</v>
      </c>
    </row>
    <row r="4" spans="1:9" s="2" customFormat="1" x14ac:dyDescent="0.3">
      <c r="A4" s="7">
        <v>1</v>
      </c>
      <c r="B4" s="21">
        <v>1068813</v>
      </c>
      <c r="C4" s="21" t="s">
        <v>30</v>
      </c>
      <c r="D4" s="13">
        <v>61110</v>
      </c>
      <c r="E4" s="22">
        <v>160172</v>
      </c>
      <c r="F4" s="11">
        <f>E4-D4</f>
        <v>99062</v>
      </c>
      <c r="G4" s="2">
        <v>44450</v>
      </c>
      <c r="H4" s="13" t="s">
        <v>38</v>
      </c>
      <c r="I4" s="18">
        <v>44089</v>
      </c>
    </row>
    <row r="5" spans="1:9" s="2" customFormat="1" x14ac:dyDescent="0.3">
      <c r="A5" s="7">
        <v>2</v>
      </c>
      <c r="B5" s="21">
        <v>1068642</v>
      </c>
      <c r="C5" s="21" t="s">
        <v>31</v>
      </c>
      <c r="D5" s="13">
        <v>0</v>
      </c>
      <c r="E5" s="22">
        <v>488</v>
      </c>
      <c r="F5" s="11">
        <f>E5-D5</f>
        <v>488</v>
      </c>
      <c r="G5" s="2">
        <v>0</v>
      </c>
      <c r="H5" s="13" t="s">
        <v>37</v>
      </c>
      <c r="I5" s="18">
        <v>44089</v>
      </c>
    </row>
    <row r="6" spans="1:9" s="2" customFormat="1" x14ac:dyDescent="0.3">
      <c r="A6" s="7">
        <v>3</v>
      </c>
      <c r="B6" s="19">
        <v>8068458</v>
      </c>
      <c r="C6" s="13" t="s">
        <v>29</v>
      </c>
      <c r="D6" s="20">
        <v>42100</v>
      </c>
      <c r="E6" s="20">
        <v>78576</v>
      </c>
      <c r="F6" s="11">
        <f t="shared" ref="F6:F16" si="0">E6-D6</f>
        <v>36476</v>
      </c>
      <c r="G6" s="2">
        <v>36000</v>
      </c>
      <c r="H6" s="19" t="s">
        <v>35</v>
      </c>
      <c r="I6" s="18">
        <v>44089</v>
      </c>
    </row>
    <row r="7" spans="1:9" s="2" customFormat="1" x14ac:dyDescent="0.3">
      <c r="A7" s="7">
        <v>4</v>
      </c>
      <c r="B7" s="21">
        <v>8072402</v>
      </c>
      <c r="C7" s="21" t="s">
        <v>15</v>
      </c>
      <c r="D7" s="13">
        <v>44450</v>
      </c>
      <c r="E7" s="22">
        <v>55000</v>
      </c>
      <c r="F7" s="11">
        <v>10556</v>
      </c>
      <c r="G7" s="2">
        <v>0</v>
      </c>
      <c r="H7" s="13" t="s">
        <v>38</v>
      </c>
      <c r="I7" s="18">
        <v>44089</v>
      </c>
    </row>
    <row r="8" spans="1:9" s="2" customFormat="1" x14ac:dyDescent="0.3">
      <c r="A8" s="7">
        <v>5</v>
      </c>
      <c r="B8" s="21">
        <v>8072292</v>
      </c>
      <c r="C8" s="21" t="s">
        <v>33</v>
      </c>
      <c r="D8" s="13">
        <v>15700</v>
      </c>
      <c r="E8" s="22">
        <v>16575</v>
      </c>
      <c r="F8" s="11">
        <f t="shared" ref="F8:F13" si="1">E8-D8</f>
        <v>875</v>
      </c>
      <c r="G8" s="3">
        <v>17650</v>
      </c>
      <c r="H8" s="13" t="s">
        <v>37</v>
      </c>
      <c r="I8" s="18">
        <v>44089</v>
      </c>
    </row>
    <row r="9" spans="1:9" s="2" customFormat="1" x14ac:dyDescent="0.3">
      <c r="A9" s="7">
        <v>6</v>
      </c>
      <c r="B9" s="21">
        <v>8069027</v>
      </c>
      <c r="C9" s="21" t="s">
        <v>31</v>
      </c>
      <c r="D9" s="13">
        <v>0</v>
      </c>
      <c r="E9" s="22">
        <v>488</v>
      </c>
      <c r="F9" s="11">
        <f t="shared" si="1"/>
        <v>488</v>
      </c>
      <c r="G9" s="3">
        <v>17650</v>
      </c>
      <c r="H9" s="13" t="s">
        <v>37</v>
      </c>
      <c r="I9" s="18">
        <v>44089</v>
      </c>
    </row>
    <row r="10" spans="1:9" s="2" customFormat="1" x14ac:dyDescent="0.3">
      <c r="A10" s="7">
        <v>7</v>
      </c>
      <c r="B10" s="21">
        <v>12029987</v>
      </c>
      <c r="C10" s="21" t="s">
        <v>15</v>
      </c>
      <c r="D10" s="13">
        <v>41880</v>
      </c>
      <c r="E10" s="22">
        <v>58500</v>
      </c>
      <c r="F10" s="11">
        <f t="shared" si="1"/>
        <v>16620</v>
      </c>
      <c r="G10" s="3">
        <v>20000</v>
      </c>
      <c r="H10" s="13" t="s">
        <v>37</v>
      </c>
      <c r="I10" s="18">
        <v>44089</v>
      </c>
    </row>
    <row r="11" spans="1:9" s="2" customFormat="1" x14ac:dyDescent="0.3">
      <c r="A11" s="7">
        <v>8</v>
      </c>
      <c r="B11" s="21">
        <v>26010325</v>
      </c>
      <c r="C11" s="21" t="s">
        <v>30</v>
      </c>
      <c r="D11" s="13">
        <v>58830</v>
      </c>
      <c r="E11" s="22">
        <v>126750</v>
      </c>
      <c r="F11" s="11">
        <f t="shared" si="1"/>
        <v>67920</v>
      </c>
      <c r="G11" s="2">
        <v>0</v>
      </c>
      <c r="H11" s="13" t="s">
        <v>37</v>
      </c>
      <c r="I11" s="18">
        <v>44089</v>
      </c>
    </row>
    <row r="12" spans="1:9" s="2" customFormat="1" x14ac:dyDescent="0.3">
      <c r="A12" s="7">
        <v>9</v>
      </c>
      <c r="B12" s="13">
        <v>29004747</v>
      </c>
      <c r="C12" s="13" t="s">
        <v>28</v>
      </c>
      <c r="D12" s="14">
        <v>162000</v>
      </c>
      <c r="E12" s="13">
        <v>297000</v>
      </c>
      <c r="F12" s="11">
        <f t="shared" si="1"/>
        <v>135000</v>
      </c>
      <c r="G12" s="2">
        <v>5260</v>
      </c>
      <c r="H12" s="13" t="s">
        <v>34</v>
      </c>
      <c r="I12" s="18">
        <v>44089</v>
      </c>
    </row>
    <row r="13" spans="1:9" s="2" customFormat="1" x14ac:dyDescent="0.3">
      <c r="A13" s="7">
        <v>10</v>
      </c>
      <c r="B13" s="21">
        <v>31007140</v>
      </c>
      <c r="C13" s="21" t="s">
        <v>32</v>
      </c>
      <c r="D13" s="13">
        <v>26320</v>
      </c>
      <c r="E13" s="22">
        <v>43875</v>
      </c>
      <c r="F13" s="11">
        <f t="shared" si="1"/>
        <v>17555</v>
      </c>
      <c r="G13" s="2">
        <v>212550</v>
      </c>
      <c r="H13" s="13" t="s">
        <v>37</v>
      </c>
      <c r="I13" s="18">
        <v>44089</v>
      </c>
    </row>
    <row r="14" spans="1:9" s="2" customFormat="1" x14ac:dyDescent="0.3">
      <c r="A14" s="41">
        <v>11</v>
      </c>
      <c r="B14" s="34">
        <v>32006089</v>
      </c>
      <c r="C14" s="35" t="s">
        <v>29</v>
      </c>
      <c r="D14" s="36">
        <v>36840</v>
      </c>
      <c r="E14" s="20">
        <v>49110</v>
      </c>
      <c r="F14" s="28">
        <f>(E14+E15)-D14</f>
        <v>101270</v>
      </c>
      <c r="G14" s="2">
        <v>22220</v>
      </c>
      <c r="H14" s="19" t="s">
        <v>35</v>
      </c>
      <c r="I14" s="18">
        <v>44089</v>
      </c>
    </row>
    <row r="15" spans="1:9" s="2" customFormat="1" x14ac:dyDescent="0.3">
      <c r="A15" s="42"/>
      <c r="B15" s="34"/>
      <c r="C15" s="35"/>
      <c r="D15" s="36"/>
      <c r="E15" s="20">
        <v>89000</v>
      </c>
      <c r="F15" s="29"/>
      <c r="G15" s="2">
        <v>52630</v>
      </c>
      <c r="H15" s="19" t="s">
        <v>36</v>
      </c>
      <c r="I15" s="18">
        <v>44089</v>
      </c>
    </row>
    <row r="16" spans="1:9" s="2" customFormat="1" x14ac:dyDescent="0.3">
      <c r="A16" s="7">
        <v>12</v>
      </c>
      <c r="B16" s="21">
        <v>36004174</v>
      </c>
      <c r="C16" s="21" t="s">
        <v>32</v>
      </c>
      <c r="D16" s="13">
        <v>32940</v>
      </c>
      <c r="E16" s="22">
        <v>39000</v>
      </c>
      <c r="F16" s="11">
        <f t="shared" si="0"/>
        <v>6060</v>
      </c>
      <c r="G16" s="3">
        <v>26320</v>
      </c>
      <c r="H16" s="13" t="s">
        <v>37</v>
      </c>
      <c r="I16" s="18">
        <v>44089</v>
      </c>
    </row>
    <row r="17" spans="1:9" s="2" customFormat="1" x14ac:dyDescent="0.3">
      <c r="B17" s="21"/>
      <c r="C17" s="21"/>
      <c r="D17" s="13"/>
      <c r="E17" s="22"/>
      <c r="F17" s="13"/>
      <c r="G17" s="3">
        <v>21510</v>
      </c>
      <c r="H17" s="13"/>
    </row>
    <row r="18" spans="1:9" s="2" customFormat="1" x14ac:dyDescent="0.3">
      <c r="G18" s="3">
        <v>16130</v>
      </c>
    </row>
    <row r="19" spans="1:9" x14ac:dyDescent="0.3">
      <c r="A19" s="10"/>
      <c r="B19" s="10"/>
      <c r="C19" s="10"/>
      <c r="D19" s="24">
        <f>SUM(D4:D18)</f>
        <v>522170</v>
      </c>
      <c r="E19" s="24">
        <f t="shared" ref="E19:G19" si="2">SUM(E4:E18)</f>
        <v>1014534</v>
      </c>
      <c r="F19" s="24">
        <f t="shared" si="2"/>
        <v>492370</v>
      </c>
      <c r="G19" s="24">
        <f t="shared" si="2"/>
        <v>492370</v>
      </c>
      <c r="H19" s="24">
        <f>G19-F19</f>
        <v>0</v>
      </c>
    </row>
    <row r="21" spans="1:9" x14ac:dyDescent="0.3">
      <c r="A21" s="33" t="s">
        <v>11</v>
      </c>
      <c r="B21" s="33"/>
      <c r="C21" s="33"/>
      <c r="D21" s="33"/>
      <c r="E21" s="33"/>
      <c r="F21" s="33"/>
      <c r="G21" s="33"/>
      <c r="H21" s="33"/>
    </row>
    <row r="22" spans="1:9" x14ac:dyDescent="0.3">
      <c r="A22" s="37" t="s">
        <v>12</v>
      </c>
      <c r="B22" s="37"/>
      <c r="C22" s="37"/>
      <c r="D22" s="37"/>
      <c r="E22" s="37"/>
      <c r="F22" s="37"/>
      <c r="G22" s="37"/>
      <c r="H22" s="37"/>
    </row>
    <row r="23" spans="1:9" ht="28.8" x14ac:dyDescent="0.3">
      <c r="A23" s="4" t="s">
        <v>10</v>
      </c>
      <c r="B23" s="4" t="s">
        <v>4</v>
      </c>
      <c r="C23" s="4" t="s">
        <v>5</v>
      </c>
      <c r="D23" s="5" t="s">
        <v>6</v>
      </c>
      <c r="E23" s="5" t="s">
        <v>7</v>
      </c>
      <c r="F23" s="4" t="s">
        <v>8</v>
      </c>
      <c r="G23" s="5" t="s">
        <v>9</v>
      </c>
      <c r="H23" s="4" t="s">
        <v>42</v>
      </c>
    </row>
    <row r="24" spans="1:9" s="2" customFormat="1" x14ac:dyDescent="0.3">
      <c r="A24" s="2">
        <v>1</v>
      </c>
      <c r="B24" s="1">
        <v>5079716</v>
      </c>
      <c r="C24" s="1" t="s">
        <v>15</v>
      </c>
      <c r="D24" s="2">
        <v>44450</v>
      </c>
      <c r="E24" s="3">
        <v>65000</v>
      </c>
      <c r="F24" s="15">
        <f>E24-D24</f>
        <v>20550</v>
      </c>
      <c r="G24" s="2" t="s">
        <v>12</v>
      </c>
      <c r="H24" s="18">
        <v>44091</v>
      </c>
    </row>
    <row r="25" spans="1:9" s="2" customFormat="1" x14ac:dyDescent="0.3">
      <c r="A25" s="2">
        <v>2</v>
      </c>
      <c r="B25" s="1">
        <v>5079759</v>
      </c>
      <c r="C25" s="1" t="s">
        <v>21</v>
      </c>
      <c r="D25" s="3">
        <v>21510</v>
      </c>
      <c r="E25" s="3">
        <v>40000</v>
      </c>
      <c r="F25" s="15">
        <f>E25-D25</f>
        <v>18490</v>
      </c>
      <c r="G25" s="2" t="s">
        <v>12</v>
      </c>
      <c r="H25" s="18">
        <v>44092</v>
      </c>
    </row>
    <row r="26" spans="1:9" s="2" customFormat="1" x14ac:dyDescent="0.3">
      <c r="A26" s="2">
        <v>3</v>
      </c>
      <c r="B26" s="1">
        <v>5079650</v>
      </c>
      <c r="C26" s="1" t="s">
        <v>18</v>
      </c>
      <c r="D26" s="3">
        <v>17650</v>
      </c>
      <c r="E26" s="3">
        <v>35000</v>
      </c>
      <c r="F26" s="15">
        <f>E26-D26</f>
        <v>17350</v>
      </c>
      <c r="G26" s="2" t="s">
        <v>12</v>
      </c>
      <c r="H26" s="18">
        <v>44092</v>
      </c>
    </row>
    <row r="27" spans="1:9" s="2" customFormat="1" x14ac:dyDescent="0.3">
      <c r="A27" s="2">
        <v>4</v>
      </c>
      <c r="B27" s="2">
        <v>8072430</v>
      </c>
      <c r="C27" s="2" t="s">
        <v>3</v>
      </c>
      <c r="D27" s="2">
        <v>22220</v>
      </c>
      <c r="E27" s="3">
        <v>35000</v>
      </c>
      <c r="F27" s="15">
        <f>E27-D27</f>
        <v>12780</v>
      </c>
      <c r="G27" s="2" t="s">
        <v>1</v>
      </c>
      <c r="H27" s="18">
        <v>44090</v>
      </c>
      <c r="I27" s="3"/>
    </row>
    <row r="28" spans="1:9" s="2" customFormat="1" x14ac:dyDescent="0.3">
      <c r="A28" s="2">
        <v>5</v>
      </c>
      <c r="B28" s="1">
        <v>8071950</v>
      </c>
      <c r="C28" s="1" t="s">
        <v>14</v>
      </c>
      <c r="D28" s="2">
        <v>0</v>
      </c>
      <c r="E28" s="3">
        <v>5000</v>
      </c>
      <c r="F28" s="15">
        <f t="shared" ref="F28:F31" si="3">E28-D28</f>
        <v>5000</v>
      </c>
      <c r="G28" s="2" t="s">
        <v>12</v>
      </c>
      <c r="H28" s="18">
        <v>44091</v>
      </c>
    </row>
    <row r="29" spans="1:9" s="2" customFormat="1" x14ac:dyDescent="0.3">
      <c r="A29" s="2">
        <v>6</v>
      </c>
      <c r="B29" s="1">
        <v>8072334</v>
      </c>
      <c r="C29" s="1" t="s">
        <v>20</v>
      </c>
      <c r="D29" s="3">
        <v>17650</v>
      </c>
      <c r="E29" s="3">
        <v>50000</v>
      </c>
      <c r="F29" s="15">
        <f>E29-D29</f>
        <v>32350</v>
      </c>
      <c r="G29" s="2" t="s">
        <v>12</v>
      </c>
      <c r="H29" s="18">
        <v>44092</v>
      </c>
    </row>
    <row r="30" spans="1:9" s="2" customFormat="1" x14ac:dyDescent="0.3">
      <c r="A30" s="2">
        <v>7</v>
      </c>
      <c r="B30" s="1">
        <v>8071874</v>
      </c>
      <c r="C30" s="1" t="s">
        <v>44</v>
      </c>
      <c r="D30" s="2">
        <v>0</v>
      </c>
      <c r="E30" s="3">
        <v>1000</v>
      </c>
      <c r="F30" s="15">
        <f t="shared" si="3"/>
        <v>1000</v>
      </c>
      <c r="G30" s="2" t="s">
        <v>12</v>
      </c>
      <c r="H30" s="18">
        <v>44091</v>
      </c>
    </row>
    <row r="31" spans="1:9" s="2" customFormat="1" x14ac:dyDescent="0.3">
      <c r="A31" s="2">
        <v>8</v>
      </c>
      <c r="B31" s="1">
        <v>8071964</v>
      </c>
      <c r="C31" s="1" t="s">
        <v>45</v>
      </c>
      <c r="D31" s="2">
        <v>0</v>
      </c>
      <c r="E31" s="3">
        <v>200</v>
      </c>
      <c r="F31" s="15">
        <f t="shared" si="3"/>
        <v>200</v>
      </c>
      <c r="G31" s="2" t="s">
        <v>12</v>
      </c>
      <c r="H31" s="18">
        <v>44091</v>
      </c>
    </row>
    <row r="32" spans="1:9" s="2" customFormat="1" x14ac:dyDescent="0.3">
      <c r="A32" s="2">
        <v>9</v>
      </c>
      <c r="B32" s="2">
        <v>12029983</v>
      </c>
      <c r="C32" s="2" t="s">
        <v>0</v>
      </c>
      <c r="D32" s="2">
        <v>5260</v>
      </c>
      <c r="E32" s="3">
        <v>45000</v>
      </c>
      <c r="F32" s="15">
        <f t="shared" ref="F32:F38" si="4">E32-D32</f>
        <v>39740</v>
      </c>
      <c r="G32" s="2" t="s">
        <v>1</v>
      </c>
      <c r="H32" s="18">
        <v>44090</v>
      </c>
    </row>
    <row r="33" spans="1:11" s="2" customFormat="1" x14ac:dyDescent="0.3">
      <c r="A33" s="2">
        <v>10</v>
      </c>
      <c r="B33" s="1">
        <v>12030022</v>
      </c>
      <c r="C33" s="1" t="s">
        <v>17</v>
      </c>
      <c r="D33" s="3">
        <v>26320</v>
      </c>
      <c r="E33" s="3">
        <v>60000</v>
      </c>
      <c r="F33" s="15">
        <f t="shared" si="4"/>
        <v>33680</v>
      </c>
      <c r="G33" s="2" t="s">
        <v>12</v>
      </c>
      <c r="H33" s="18">
        <v>44092</v>
      </c>
    </row>
    <row r="34" spans="1:11" s="2" customFormat="1" x14ac:dyDescent="0.3">
      <c r="A34" s="2">
        <v>11</v>
      </c>
      <c r="B34" s="1">
        <v>26010362</v>
      </c>
      <c r="C34" s="1" t="s">
        <v>19</v>
      </c>
      <c r="D34" s="3">
        <v>20000</v>
      </c>
      <c r="E34" s="3">
        <v>37000</v>
      </c>
      <c r="F34" s="15">
        <f t="shared" si="4"/>
        <v>17000</v>
      </c>
      <c r="G34" s="2" t="s">
        <v>12</v>
      </c>
      <c r="H34" s="18">
        <v>44092</v>
      </c>
    </row>
    <row r="35" spans="1:11" s="2" customFormat="1" ht="13.2" customHeight="1" x14ac:dyDescent="0.3">
      <c r="A35" s="2">
        <v>12</v>
      </c>
      <c r="B35" s="1">
        <v>31007136</v>
      </c>
      <c r="C35" s="1" t="s">
        <v>16</v>
      </c>
      <c r="D35" s="2">
        <v>212550</v>
      </c>
      <c r="E35" s="3">
        <v>280000</v>
      </c>
      <c r="F35" s="15">
        <f t="shared" si="4"/>
        <v>67450</v>
      </c>
      <c r="G35" s="2" t="s">
        <v>12</v>
      </c>
      <c r="H35" s="18">
        <v>44091</v>
      </c>
    </row>
    <row r="36" spans="1:11" s="2" customFormat="1" x14ac:dyDescent="0.3">
      <c r="A36" s="2">
        <v>13</v>
      </c>
      <c r="B36" s="1">
        <v>35003458</v>
      </c>
      <c r="C36" s="1" t="s">
        <v>22</v>
      </c>
      <c r="D36" s="3">
        <v>16130</v>
      </c>
      <c r="E36" s="3">
        <v>30000</v>
      </c>
      <c r="F36" s="15">
        <f t="shared" si="4"/>
        <v>13870</v>
      </c>
      <c r="G36" s="2" t="s">
        <v>12</v>
      </c>
      <c r="H36" s="18">
        <v>44092</v>
      </c>
      <c r="K36" s="2">
        <f>1186840+1760600</f>
        <v>2947440</v>
      </c>
    </row>
    <row r="37" spans="1:11" s="2" customFormat="1" x14ac:dyDescent="0.3">
      <c r="A37" s="2">
        <v>14</v>
      </c>
      <c r="B37" s="1">
        <v>36004257</v>
      </c>
      <c r="C37" s="1" t="s">
        <v>13</v>
      </c>
      <c r="D37" s="2">
        <v>52630</v>
      </c>
      <c r="E37" s="3">
        <v>80000</v>
      </c>
      <c r="F37" s="15">
        <f t="shared" si="4"/>
        <v>27370</v>
      </c>
      <c r="G37" s="2" t="s">
        <v>12</v>
      </c>
      <c r="H37" s="18">
        <v>44091</v>
      </c>
    </row>
    <row r="38" spans="1:11" s="2" customFormat="1" x14ac:dyDescent="0.3">
      <c r="A38" s="2">
        <v>15</v>
      </c>
      <c r="B38" s="2">
        <v>37004226</v>
      </c>
      <c r="C38" s="2" t="s">
        <v>2</v>
      </c>
      <c r="D38" s="2">
        <v>36000</v>
      </c>
      <c r="E38" s="3">
        <v>80000</v>
      </c>
      <c r="F38" s="15">
        <f t="shared" si="4"/>
        <v>44000</v>
      </c>
      <c r="G38" s="2" t="s">
        <v>1</v>
      </c>
      <c r="H38" s="18">
        <v>44090</v>
      </c>
    </row>
    <row r="39" spans="1:11" x14ac:dyDescent="0.3">
      <c r="A39" s="43" t="s">
        <v>23</v>
      </c>
      <c r="B39" s="43"/>
      <c r="C39" s="43"/>
      <c r="D39" s="10">
        <f>SUM(D24:D38)</f>
        <v>492370</v>
      </c>
      <c r="E39" s="10">
        <f t="shared" ref="E39:F39" si="5">SUM(E24:E38)</f>
        <v>843200</v>
      </c>
      <c r="F39" s="10">
        <f t="shared" si="5"/>
        <v>350830</v>
      </c>
      <c r="G39" s="10"/>
      <c r="H39" s="10"/>
    </row>
    <row r="40" spans="1:11" s="2" customFormat="1" x14ac:dyDescent="0.3">
      <c r="A40" s="7"/>
      <c r="B40" s="8"/>
      <c r="C40" s="9"/>
    </row>
    <row r="41" spans="1:11" x14ac:dyDescent="0.3">
      <c r="A41" s="38" t="s">
        <v>27</v>
      </c>
      <c r="B41" s="39"/>
      <c r="C41" s="39"/>
      <c r="D41" s="39"/>
      <c r="E41" s="39"/>
      <c r="F41" s="39"/>
      <c r="G41" s="39"/>
      <c r="H41" s="40"/>
    </row>
    <row r="42" spans="1:11" x14ac:dyDescent="0.3">
      <c r="B42" s="25" t="s">
        <v>46</v>
      </c>
      <c r="C42" s="26"/>
      <c r="D42" s="26"/>
      <c r="E42" s="27"/>
      <c r="F42" s="6" t="s">
        <v>24</v>
      </c>
      <c r="G42" s="6" t="s">
        <v>25</v>
      </c>
      <c r="H42" s="6" t="s">
        <v>26</v>
      </c>
    </row>
    <row r="43" spans="1:11" x14ac:dyDescent="0.3">
      <c r="B43" s="25" t="s">
        <v>47</v>
      </c>
      <c r="C43" s="27"/>
      <c r="D43" s="25" t="s">
        <v>48</v>
      </c>
      <c r="E43" s="27"/>
      <c r="F43" s="6">
        <v>20000</v>
      </c>
      <c r="G43" s="6">
        <v>3</v>
      </c>
      <c r="H43" s="6">
        <f>G43*F43</f>
        <v>60000</v>
      </c>
    </row>
    <row r="44" spans="1:11" x14ac:dyDescent="0.3">
      <c r="B44" s="6">
        <v>1</v>
      </c>
      <c r="C44" s="6">
        <f>SUM(F4:F5)</f>
        <v>99550</v>
      </c>
      <c r="D44" s="6">
        <v>29</v>
      </c>
      <c r="E44" s="6">
        <f>F12</f>
        <v>135000</v>
      </c>
      <c r="F44" s="6">
        <v>10000</v>
      </c>
      <c r="G44" s="6">
        <v>52</v>
      </c>
      <c r="H44" s="6">
        <f t="shared" ref="H44:H48" si="6">G44*F44</f>
        <v>520000</v>
      </c>
    </row>
    <row r="45" spans="1:11" x14ac:dyDescent="0.3">
      <c r="B45" s="6">
        <v>5</v>
      </c>
      <c r="C45" s="12">
        <f>SUM(F24:F26)</f>
        <v>56390</v>
      </c>
      <c r="D45" s="25" t="s">
        <v>50</v>
      </c>
      <c r="E45" s="27"/>
      <c r="F45" s="6">
        <v>5000</v>
      </c>
      <c r="G45" s="6">
        <v>39</v>
      </c>
      <c r="H45" s="6">
        <f t="shared" si="6"/>
        <v>195000</v>
      </c>
    </row>
    <row r="46" spans="1:11" x14ac:dyDescent="0.3">
      <c r="B46" s="6">
        <v>8</v>
      </c>
      <c r="C46" s="12">
        <f>SUM(F6:F9)+SUM(F27:F31)</f>
        <v>99725</v>
      </c>
      <c r="D46" s="6">
        <v>35</v>
      </c>
      <c r="E46" s="12">
        <f>F36</f>
        <v>13870</v>
      </c>
      <c r="F46" s="6">
        <v>2000</v>
      </c>
      <c r="G46" s="6">
        <v>12</v>
      </c>
      <c r="H46" s="6">
        <f t="shared" si="6"/>
        <v>24000</v>
      </c>
    </row>
    <row r="47" spans="1:11" x14ac:dyDescent="0.3">
      <c r="B47" s="6">
        <v>12</v>
      </c>
      <c r="C47" s="12">
        <f>F10+SUM(F32:F33)</f>
        <v>90040</v>
      </c>
      <c r="D47" s="25" t="s">
        <v>51</v>
      </c>
      <c r="E47" s="27"/>
      <c r="F47" s="6">
        <v>1000</v>
      </c>
      <c r="G47" s="6">
        <v>44</v>
      </c>
      <c r="H47" s="6">
        <f t="shared" si="6"/>
        <v>44000</v>
      </c>
    </row>
    <row r="48" spans="1:11" x14ac:dyDescent="0.3">
      <c r="B48" s="6">
        <v>26</v>
      </c>
      <c r="C48" s="12">
        <f>F11+F34</f>
        <v>84920</v>
      </c>
      <c r="D48" s="6">
        <v>37</v>
      </c>
      <c r="E48" s="12">
        <f>F38</f>
        <v>44000</v>
      </c>
      <c r="F48" s="6">
        <v>50</v>
      </c>
      <c r="G48" s="6">
        <v>4</v>
      </c>
      <c r="H48" s="6">
        <f t="shared" si="6"/>
        <v>200</v>
      </c>
    </row>
    <row r="49" spans="2:8" x14ac:dyDescent="0.3">
      <c r="B49" s="6">
        <v>31</v>
      </c>
      <c r="C49" s="12">
        <f>F13+F35</f>
        <v>85005</v>
      </c>
      <c r="D49" s="25" t="s">
        <v>49</v>
      </c>
      <c r="E49" s="27"/>
      <c r="F49" s="25">
        <f>SUM(H43:H48)</f>
        <v>843200</v>
      </c>
      <c r="G49" s="26"/>
      <c r="H49" s="27"/>
    </row>
    <row r="50" spans="2:8" x14ac:dyDescent="0.3">
      <c r="B50" s="6">
        <v>36</v>
      </c>
      <c r="C50" s="12">
        <f>F16+F37</f>
        <v>33430</v>
      </c>
      <c r="D50" s="6">
        <v>32</v>
      </c>
      <c r="E50" s="12">
        <f>F14</f>
        <v>101270</v>
      </c>
    </row>
    <row r="51" spans="2:8" x14ac:dyDescent="0.3">
      <c r="B51" s="25">
        <f>SUM(C44:C50)+SUM(E44:E50)</f>
        <v>843200</v>
      </c>
      <c r="C51" s="26"/>
      <c r="D51" s="26"/>
      <c r="E51" s="27"/>
    </row>
  </sheetData>
  <mergeCells count="19">
    <mergeCell ref="A2:I2"/>
    <mergeCell ref="A1:I1"/>
    <mergeCell ref="A21:H21"/>
    <mergeCell ref="F49:H49"/>
    <mergeCell ref="B14:B15"/>
    <mergeCell ref="C14:C15"/>
    <mergeCell ref="D14:D15"/>
    <mergeCell ref="A22:H22"/>
    <mergeCell ref="A41:H41"/>
    <mergeCell ref="A14:A15"/>
    <mergeCell ref="A39:C39"/>
    <mergeCell ref="B42:E42"/>
    <mergeCell ref="F14:F15"/>
    <mergeCell ref="B51:E51"/>
    <mergeCell ref="B43:C43"/>
    <mergeCell ref="D43:E43"/>
    <mergeCell ref="D49:E49"/>
    <mergeCell ref="D45:E45"/>
    <mergeCell ref="D47:E47"/>
  </mergeCells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2020-09-19T12:39:12Z</cp:lastPrinted>
  <dcterms:created xsi:type="dcterms:W3CDTF">2015-06-05T18:17:20Z</dcterms:created>
  <dcterms:modified xsi:type="dcterms:W3CDTF">2020-10-01T10:34:16Z</dcterms:modified>
</cp:coreProperties>
</file>