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26.09.20 Актив Маркет" sheetId="1" r:id="rId1"/>
  </sheets>
  <calcPr calcId="152511" refMode="R1C1"/>
</workbook>
</file>

<file path=xl/calcChain.xml><?xml version="1.0" encoding="utf-8"?>
<calcChain xmlns="http://schemas.openxmlformats.org/spreadsheetml/2006/main">
  <c r="E46" i="1" l="1"/>
  <c r="F46" i="1"/>
  <c r="G46" i="1"/>
  <c r="D46" i="1"/>
  <c r="F6" i="1" l="1"/>
  <c r="E103" i="1" s="1"/>
  <c r="F8" i="1"/>
  <c r="F9" i="1"/>
  <c r="F10" i="1"/>
  <c r="F11" i="1"/>
  <c r="E92" i="1"/>
  <c r="D92" i="1"/>
  <c r="F19" i="1"/>
  <c r="F22" i="1"/>
  <c r="E104" i="1" s="1"/>
  <c r="F29" i="1"/>
  <c r="F39" i="1"/>
  <c r="F40" i="1"/>
  <c r="F37" i="1"/>
  <c r="F30" i="1"/>
  <c r="F16" i="1"/>
  <c r="F17" i="1"/>
  <c r="F38" i="1"/>
  <c r="F41" i="1"/>
  <c r="F12" i="1"/>
  <c r="F31" i="1"/>
  <c r="F35" i="1"/>
  <c r="F23" i="1"/>
  <c r="F24" i="1"/>
  <c r="F27" i="1"/>
  <c r="E109" i="1" s="1"/>
  <c r="F13" i="1"/>
  <c r="F32" i="1"/>
  <c r="F18" i="1"/>
  <c r="F14" i="1"/>
  <c r="F15" i="1"/>
  <c r="F5" i="1"/>
  <c r="F33" i="1"/>
  <c r="F36" i="1"/>
  <c r="F25" i="1"/>
  <c r="F34" i="1"/>
  <c r="G110" i="1" s="1"/>
  <c r="F20" i="1"/>
  <c r="G103" i="1" s="1"/>
  <c r="F26" i="1"/>
  <c r="G105" i="1" s="1"/>
  <c r="F21" i="1"/>
  <c r="F28" i="1"/>
  <c r="G106" i="1" s="1"/>
  <c r="E108" i="1" l="1"/>
  <c r="G112" i="1"/>
  <c r="H46" i="1"/>
  <c r="F74" i="1"/>
  <c r="G109" i="1" s="1"/>
  <c r="F66" i="1"/>
  <c r="G107" i="1" s="1"/>
  <c r="F72" i="1"/>
  <c r="G104" i="1" s="1"/>
  <c r="F87" i="1"/>
  <c r="F73" i="1"/>
  <c r="E105" i="1" s="1"/>
  <c r="G98" i="1"/>
  <c r="G95" i="1"/>
  <c r="G96" i="1"/>
  <c r="G97" i="1"/>
  <c r="G94" i="1"/>
  <c r="E99" i="1" l="1"/>
  <c r="F61" i="1"/>
  <c r="F57" i="1"/>
  <c r="F75" i="1"/>
  <c r="C109" i="1" s="1"/>
  <c r="F79" i="1"/>
  <c r="F51" i="1"/>
  <c r="F52" i="1"/>
  <c r="F62" i="1"/>
  <c r="F53" i="1"/>
  <c r="F63" i="1"/>
  <c r="F64" i="1"/>
  <c r="F101" i="1"/>
  <c r="F56" i="1"/>
  <c r="F80" i="1"/>
  <c r="F70" i="1"/>
  <c r="C108" i="1" s="1"/>
  <c r="F82" i="1"/>
  <c r="F71" i="1"/>
  <c r="F84" i="1"/>
  <c r="F85" i="1"/>
  <c r="F69" i="1"/>
  <c r="F81" i="1"/>
  <c r="F89" i="1"/>
  <c r="F86" i="1"/>
  <c r="F65" i="1"/>
  <c r="F58" i="1"/>
  <c r="C103" i="1" l="1"/>
  <c r="C105" i="1"/>
  <c r="F90" i="1"/>
  <c r="F54" i="1"/>
  <c r="F88" i="1"/>
  <c r="E111" i="1" s="1"/>
  <c r="F77" i="1"/>
  <c r="F59" i="1"/>
  <c r="F91" i="1"/>
  <c r="F78" i="1"/>
  <c r="F83" i="1"/>
  <c r="C111" i="1" s="1"/>
  <c r="F55" i="1"/>
  <c r="F68" i="1"/>
  <c r="F60" i="1"/>
  <c r="C104" i="1" l="1"/>
  <c r="C106" i="1"/>
  <c r="C112" i="1"/>
  <c r="F92" i="1"/>
  <c r="F76" i="1"/>
  <c r="C110" i="1" s="1"/>
  <c r="F67" i="1"/>
  <c r="C107" i="1" s="1"/>
  <c r="B113" i="1" l="1"/>
</calcChain>
</file>

<file path=xl/sharedStrings.xml><?xml version="1.0" encoding="utf-8"?>
<sst xmlns="http://schemas.openxmlformats.org/spreadsheetml/2006/main" count="191" uniqueCount="89">
  <si>
    <t>№</t>
  </si>
  <si>
    <t>Код товара</t>
  </si>
  <si>
    <t>Наименование</t>
  </si>
  <si>
    <t>Приходная сумма</t>
  </si>
  <si>
    <t>Прибыль</t>
  </si>
  <si>
    <t>Вид</t>
  </si>
  <si>
    <t>Шуба</t>
  </si>
  <si>
    <t>наличные</t>
  </si>
  <si>
    <t>Сумма продажи</t>
  </si>
  <si>
    <t>оплата блогеру</t>
  </si>
  <si>
    <t>Samsung A6(20 г)</t>
  </si>
  <si>
    <t>Samsung A30(20 г)</t>
  </si>
  <si>
    <t>Принтер Canon LBP(20 г)</t>
  </si>
  <si>
    <t>Galaxy watch(20 г)</t>
  </si>
  <si>
    <t>Samsung A20S(20 г)</t>
  </si>
  <si>
    <t>Лобзик EDON(20 г)</t>
  </si>
  <si>
    <t>Canon D550(20 г)</t>
  </si>
  <si>
    <t>Samsung A10S(20 г)</t>
  </si>
  <si>
    <t>Air Pods 2s(20 г)</t>
  </si>
  <si>
    <t>Nikon D5100(20 г)</t>
  </si>
  <si>
    <t>сумка</t>
  </si>
  <si>
    <t>Air pods 2(20 г)</t>
  </si>
  <si>
    <t>Iphone 11 Pro(20 г)</t>
  </si>
  <si>
    <t>Наличные</t>
  </si>
  <si>
    <t>Альфа Банк</t>
  </si>
  <si>
    <t>Iphone 7(20 г)</t>
  </si>
  <si>
    <t>Samsung S20(20 г)</t>
  </si>
  <si>
    <t>TV LG(20 г)</t>
  </si>
  <si>
    <t>Samsung S9(20 г)</t>
  </si>
  <si>
    <t>Телевизор Samsung (20 г)</t>
  </si>
  <si>
    <t>Air pods 1(20 г)</t>
  </si>
  <si>
    <t>чехол</t>
  </si>
  <si>
    <t>Ноутбук ASUS(20 г)</t>
  </si>
  <si>
    <t>Iphone 6s(20 г)</t>
  </si>
  <si>
    <t>Samsung J4(20 г)</t>
  </si>
  <si>
    <t>Samsung A10(20 г)</t>
  </si>
  <si>
    <t>Samsung A40(20 г)</t>
  </si>
  <si>
    <t>iPhone 8+(20 г)</t>
  </si>
  <si>
    <t>Samsung A51(20 г)</t>
  </si>
  <si>
    <t>Air Pods 1s(20 г)</t>
  </si>
  <si>
    <t>Наушники JBL(20 г)</t>
  </si>
  <si>
    <t>Huawei P9 lite(20 г)</t>
  </si>
  <si>
    <t>Oppo A3s(20 г)</t>
  </si>
  <si>
    <t>Samsung A5(20 г)</t>
  </si>
  <si>
    <t>номинал</t>
  </si>
  <si>
    <t>количество</t>
  </si>
  <si>
    <t>сумма</t>
  </si>
  <si>
    <t>наличными</t>
  </si>
  <si>
    <t>Актив маркет</t>
  </si>
  <si>
    <t>Продажи наличкой - приходка</t>
  </si>
  <si>
    <t>шуба</t>
  </si>
  <si>
    <t>безналичный</t>
  </si>
  <si>
    <t>Ноутбук HP(20 г)</t>
  </si>
  <si>
    <t>Huawei Y5P(20 г)</t>
  </si>
  <si>
    <t>б/н</t>
  </si>
  <si>
    <t>Samsung J2(20 г)</t>
  </si>
  <si>
    <t>Samsung A50(20 г)</t>
  </si>
  <si>
    <t>Xiomi Redmi Note 9(20 г)</t>
  </si>
  <si>
    <t>One Plus 7 Pro(20 г)</t>
  </si>
  <si>
    <t>Ronin-M</t>
  </si>
  <si>
    <t>Canon 60D</t>
  </si>
  <si>
    <t>Samsung A50</t>
  </si>
  <si>
    <t>Альфа банк</t>
  </si>
  <si>
    <t>Iphone SE(20 г)</t>
  </si>
  <si>
    <t>Samsung S8(20 г)</t>
  </si>
  <si>
    <t>Часы Tissot(20 г)</t>
  </si>
  <si>
    <t>Canon 5D Mark(20 г)</t>
  </si>
  <si>
    <t>Iphone XS(20 г)</t>
  </si>
  <si>
    <t>Samsung A01(20 г)</t>
  </si>
  <si>
    <t>Samsung J2(20 Г)</t>
  </si>
  <si>
    <t>Samsung Galaxy Watch(20 г)</t>
  </si>
  <si>
    <t>OPPO A9(20 г)</t>
  </si>
  <si>
    <t>Iphone 11</t>
  </si>
  <si>
    <t>Iphone 7+</t>
  </si>
  <si>
    <t>Iphone 11 64gb</t>
  </si>
  <si>
    <t>Ноутбук lenovo</t>
  </si>
  <si>
    <t>альфа</t>
  </si>
  <si>
    <t xml:space="preserve">Альфа Расрочка </t>
  </si>
  <si>
    <t>Безналичный расчет</t>
  </si>
  <si>
    <t xml:space="preserve">итого </t>
  </si>
  <si>
    <t>iCloud- кабель</t>
  </si>
  <si>
    <t>итого наличными - 2 594 500 тг + 550 000 тг оплата блогеру = 3 144 500 тг</t>
  </si>
  <si>
    <t>Астана</t>
  </si>
  <si>
    <t>Шымкент</t>
  </si>
  <si>
    <t>Алматы</t>
  </si>
  <si>
    <t>Актобе</t>
  </si>
  <si>
    <t>Тараз</t>
  </si>
  <si>
    <t>Костанай</t>
  </si>
  <si>
    <t>Кокшетау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</si>
</sst>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1" fillId="0" borderId="2" xfId="0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3" fontId="0" fillId="0" borderId="0" xfId="0" applyNumberFormat="1"/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/>
    </xf>
    <xf numFmtId="3" fontId="1" fillId="0" borderId="1" xfId="1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1" applyFont="1" applyFill="1" applyBorder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3" fontId="2" fillId="6" borderId="1" xfId="0" applyNumberFormat="1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B90" zoomScale="115" zoomScaleNormal="115" workbookViewId="0">
      <selection activeCell="D46" sqref="D46:G46"/>
    </sheetView>
  </sheetViews>
  <sheetFormatPr defaultRowHeight="14.4" x14ac:dyDescent="0.3"/>
  <cols>
    <col min="1" max="1" width="4.109375" customWidth="1"/>
    <col min="2" max="2" width="11.109375" customWidth="1"/>
    <col min="3" max="3" width="19" customWidth="1"/>
    <col min="4" max="4" width="12.88671875" customWidth="1"/>
    <col min="5" max="5" width="10.33203125" customWidth="1"/>
    <col min="6" max="6" width="10.88671875" customWidth="1"/>
    <col min="7" max="7" width="12.109375" customWidth="1"/>
    <col min="8" max="8" width="18.44140625" customWidth="1"/>
  </cols>
  <sheetData>
    <row r="1" spans="1:8" s="15" customFormat="1" x14ac:dyDescent="0.3">
      <c r="A1" s="36">
        <v>44100</v>
      </c>
      <c r="B1" s="37"/>
      <c r="C1" s="37"/>
      <c r="D1" s="37"/>
      <c r="E1" s="37"/>
      <c r="F1" s="37"/>
      <c r="G1" s="37"/>
      <c r="H1" s="37"/>
    </row>
    <row r="2" spans="1:8" x14ac:dyDescent="0.3">
      <c r="A2" s="38" t="s">
        <v>48</v>
      </c>
      <c r="B2" s="38"/>
      <c r="C2" s="38"/>
      <c r="D2" s="38"/>
      <c r="E2" s="38"/>
      <c r="F2" s="38"/>
      <c r="G2" s="38"/>
      <c r="H2" s="38"/>
    </row>
    <row r="3" spans="1:8" x14ac:dyDescent="0.3">
      <c r="A3" s="39" t="s">
        <v>78</v>
      </c>
      <c r="B3" s="39"/>
      <c r="C3" s="39"/>
      <c r="D3" s="39"/>
      <c r="E3" s="39"/>
      <c r="F3" s="39"/>
      <c r="G3" s="39"/>
      <c r="H3" s="39"/>
    </row>
    <row r="4" spans="1:8" ht="43.2" x14ac:dyDescent="0.3">
      <c r="A4" s="13" t="s">
        <v>0</v>
      </c>
      <c r="B4" s="22" t="s">
        <v>1</v>
      </c>
      <c r="C4" s="22" t="s">
        <v>2</v>
      </c>
      <c r="D4" s="22" t="s">
        <v>3</v>
      </c>
      <c r="E4" s="22" t="s">
        <v>8</v>
      </c>
      <c r="F4" s="23" t="s">
        <v>4</v>
      </c>
      <c r="G4" s="22" t="s">
        <v>49</v>
      </c>
      <c r="H4" s="22" t="s">
        <v>5</v>
      </c>
    </row>
    <row r="5" spans="1:8" s="26" customFormat="1" x14ac:dyDescent="0.3">
      <c r="A5" s="2">
        <v>1</v>
      </c>
      <c r="B5" s="4">
        <v>1068899</v>
      </c>
      <c r="C5" s="4" t="s">
        <v>67</v>
      </c>
      <c r="D5" s="2">
        <v>139000</v>
      </c>
      <c r="E5" s="2">
        <v>195000</v>
      </c>
      <c r="F5" s="32">
        <f>E5-D5</f>
        <v>56000</v>
      </c>
      <c r="G5" s="5">
        <v>48200</v>
      </c>
      <c r="H5" s="2" t="s">
        <v>54</v>
      </c>
    </row>
    <row r="6" spans="1:8" s="26" customFormat="1" x14ac:dyDescent="0.3">
      <c r="A6" s="2">
        <v>2</v>
      </c>
      <c r="B6" s="24">
        <v>3112118</v>
      </c>
      <c r="C6" s="1" t="s">
        <v>50</v>
      </c>
      <c r="D6" s="25">
        <v>20000</v>
      </c>
      <c r="E6" s="25">
        <v>196812</v>
      </c>
      <c r="F6" s="32">
        <f>E6-D6</f>
        <v>176812</v>
      </c>
      <c r="G6" s="5">
        <v>65000</v>
      </c>
      <c r="H6" s="24" t="s">
        <v>51</v>
      </c>
    </row>
    <row r="7" spans="1:8" s="26" customFormat="1" x14ac:dyDescent="0.3">
      <c r="A7" s="2">
        <v>3</v>
      </c>
      <c r="B7" s="27">
        <v>4052465</v>
      </c>
      <c r="C7" s="1" t="s">
        <v>50</v>
      </c>
      <c r="D7" s="28">
        <v>97830</v>
      </c>
      <c r="E7" s="28">
        <v>226113</v>
      </c>
      <c r="F7" s="32">
        <v>128077</v>
      </c>
      <c r="G7" s="5">
        <v>87210</v>
      </c>
      <c r="H7" s="27" t="s">
        <v>51</v>
      </c>
    </row>
    <row r="8" spans="1:8" s="26" customFormat="1" x14ac:dyDescent="0.3">
      <c r="A8" s="2">
        <v>4</v>
      </c>
      <c r="B8" s="4">
        <v>8069210</v>
      </c>
      <c r="C8" s="4" t="s">
        <v>31</v>
      </c>
      <c r="D8" s="5">
        <v>100</v>
      </c>
      <c r="E8" s="5">
        <v>195</v>
      </c>
      <c r="F8" s="32">
        <f t="shared" ref="F8:F21" si="0">E8-D8</f>
        <v>95</v>
      </c>
      <c r="G8" s="5">
        <v>27780</v>
      </c>
      <c r="H8" s="2" t="s">
        <v>54</v>
      </c>
    </row>
    <row r="9" spans="1:8" s="26" customFormat="1" x14ac:dyDescent="0.3">
      <c r="A9" s="2">
        <v>5</v>
      </c>
      <c r="B9" s="4">
        <v>8069819</v>
      </c>
      <c r="C9" s="4" t="s">
        <v>31</v>
      </c>
      <c r="D9" s="5">
        <v>50</v>
      </c>
      <c r="E9" s="5">
        <v>293</v>
      </c>
      <c r="F9" s="32">
        <f t="shared" si="0"/>
        <v>243</v>
      </c>
      <c r="G9" s="2">
        <v>25000</v>
      </c>
      <c r="H9" s="2" t="s">
        <v>54</v>
      </c>
    </row>
    <row r="10" spans="1:8" s="26" customFormat="1" x14ac:dyDescent="0.3">
      <c r="A10" s="2">
        <v>6</v>
      </c>
      <c r="B10" s="4">
        <v>8069908</v>
      </c>
      <c r="C10" s="4" t="s">
        <v>31</v>
      </c>
      <c r="D10" s="5">
        <v>50</v>
      </c>
      <c r="E10" s="5">
        <v>293</v>
      </c>
      <c r="F10" s="32">
        <f t="shared" si="0"/>
        <v>243</v>
      </c>
      <c r="G10" s="2">
        <v>47060</v>
      </c>
      <c r="H10" s="2" t="s">
        <v>54</v>
      </c>
    </row>
    <row r="11" spans="1:8" s="26" customFormat="1" x14ac:dyDescent="0.3">
      <c r="A11" s="2">
        <v>7</v>
      </c>
      <c r="B11" s="4">
        <v>8072435</v>
      </c>
      <c r="C11" s="4" t="s">
        <v>64</v>
      </c>
      <c r="D11" s="5">
        <v>47060</v>
      </c>
      <c r="E11" s="5">
        <v>78000</v>
      </c>
      <c r="F11" s="32">
        <f t="shared" si="0"/>
        <v>30940</v>
      </c>
      <c r="G11" s="2">
        <v>29420</v>
      </c>
      <c r="H11" s="2" t="s">
        <v>54</v>
      </c>
    </row>
    <row r="12" spans="1:8" s="26" customFormat="1" x14ac:dyDescent="0.3">
      <c r="A12" s="2">
        <v>8</v>
      </c>
      <c r="B12" s="4">
        <v>11033021</v>
      </c>
      <c r="C12" s="4" t="s">
        <v>57</v>
      </c>
      <c r="D12" s="2">
        <v>47060</v>
      </c>
      <c r="E12" s="2">
        <v>68250</v>
      </c>
      <c r="F12" s="32">
        <f t="shared" si="0"/>
        <v>21190</v>
      </c>
      <c r="G12" s="9">
        <v>18950</v>
      </c>
      <c r="H12" s="2" t="s">
        <v>54</v>
      </c>
    </row>
    <row r="13" spans="1:8" s="26" customFormat="1" x14ac:dyDescent="0.3">
      <c r="A13" s="2">
        <v>9</v>
      </c>
      <c r="B13" s="4">
        <v>11033017</v>
      </c>
      <c r="C13" s="4" t="s">
        <v>11</v>
      </c>
      <c r="D13" s="5">
        <v>29420</v>
      </c>
      <c r="E13" s="5">
        <v>32175</v>
      </c>
      <c r="F13" s="32">
        <f t="shared" si="0"/>
        <v>2755</v>
      </c>
      <c r="G13" s="5">
        <v>35300</v>
      </c>
      <c r="H13" s="2" t="s">
        <v>54</v>
      </c>
    </row>
    <row r="14" spans="1:8" s="26" customFormat="1" x14ac:dyDescent="0.3">
      <c r="A14" s="2">
        <v>10</v>
      </c>
      <c r="B14" s="4">
        <v>11032748</v>
      </c>
      <c r="C14" s="4" t="s">
        <v>66</v>
      </c>
      <c r="D14" s="5">
        <v>58825</v>
      </c>
      <c r="E14" s="5">
        <v>438750</v>
      </c>
      <c r="F14" s="32">
        <f t="shared" si="0"/>
        <v>379925</v>
      </c>
      <c r="G14" s="2">
        <v>50</v>
      </c>
      <c r="H14" s="2" t="s">
        <v>54</v>
      </c>
    </row>
    <row r="15" spans="1:8" s="26" customFormat="1" x14ac:dyDescent="0.3">
      <c r="A15" s="2">
        <v>11</v>
      </c>
      <c r="B15" s="4">
        <v>12030070</v>
      </c>
      <c r="C15" s="4" t="s">
        <v>35</v>
      </c>
      <c r="D15" s="2">
        <v>20000</v>
      </c>
      <c r="E15" s="2">
        <v>29250</v>
      </c>
      <c r="F15" s="32">
        <f t="shared" si="0"/>
        <v>9250</v>
      </c>
      <c r="G15" s="2">
        <v>70</v>
      </c>
      <c r="H15" s="2" t="s">
        <v>54</v>
      </c>
    </row>
    <row r="16" spans="1:8" s="26" customFormat="1" x14ac:dyDescent="0.3">
      <c r="A16" s="2">
        <v>12</v>
      </c>
      <c r="B16" s="4">
        <v>12030029</v>
      </c>
      <c r="C16" s="4" t="s">
        <v>25</v>
      </c>
      <c r="D16" s="2">
        <v>60000</v>
      </c>
      <c r="E16" s="2">
        <v>78000</v>
      </c>
      <c r="F16" s="32">
        <f t="shared" si="0"/>
        <v>18000</v>
      </c>
      <c r="G16" s="5">
        <v>27780</v>
      </c>
      <c r="H16" s="2" t="s">
        <v>54</v>
      </c>
    </row>
    <row r="17" spans="1:8" s="26" customFormat="1" x14ac:dyDescent="0.3">
      <c r="A17" s="2">
        <v>13</v>
      </c>
      <c r="B17" s="4">
        <v>12030132</v>
      </c>
      <c r="C17" s="4" t="s">
        <v>14</v>
      </c>
      <c r="D17" s="2">
        <v>28420</v>
      </c>
      <c r="E17" s="2">
        <v>34125</v>
      </c>
      <c r="F17" s="32">
        <f t="shared" si="0"/>
        <v>5705</v>
      </c>
      <c r="G17" s="2">
        <v>27070</v>
      </c>
      <c r="H17" s="2" t="s">
        <v>54</v>
      </c>
    </row>
    <row r="18" spans="1:8" s="26" customFormat="1" x14ac:dyDescent="0.3">
      <c r="A18" s="2">
        <v>14</v>
      </c>
      <c r="B18" s="4">
        <v>12029243</v>
      </c>
      <c r="C18" s="4" t="s">
        <v>65</v>
      </c>
      <c r="D18" s="5">
        <v>20000</v>
      </c>
      <c r="E18" s="5">
        <v>39000</v>
      </c>
      <c r="F18" s="32">
        <f t="shared" si="0"/>
        <v>19000</v>
      </c>
      <c r="G18" s="2">
        <v>0</v>
      </c>
      <c r="H18" s="2" t="s">
        <v>54</v>
      </c>
    </row>
    <row r="19" spans="1:8" s="26" customFormat="1" x14ac:dyDescent="0.3">
      <c r="A19" s="2">
        <v>15</v>
      </c>
      <c r="B19" s="4">
        <v>12030195</v>
      </c>
      <c r="C19" s="4" t="s">
        <v>69</v>
      </c>
      <c r="D19" s="2">
        <v>7390</v>
      </c>
      <c r="E19" s="2">
        <v>7313</v>
      </c>
      <c r="F19" s="32">
        <f t="shared" si="0"/>
        <v>-77</v>
      </c>
      <c r="G19" s="5">
        <v>21410</v>
      </c>
      <c r="H19" s="2" t="s">
        <v>54</v>
      </c>
    </row>
    <row r="20" spans="1:8" s="26" customFormat="1" x14ac:dyDescent="0.3">
      <c r="A20" s="2">
        <v>16</v>
      </c>
      <c r="B20" s="2">
        <v>13032964</v>
      </c>
      <c r="C20" s="2" t="s">
        <v>72</v>
      </c>
      <c r="D20" s="29">
        <v>200000</v>
      </c>
      <c r="E20" s="2">
        <v>275000</v>
      </c>
      <c r="F20" s="32">
        <f t="shared" si="0"/>
        <v>75000</v>
      </c>
      <c r="G20" s="9">
        <v>24110</v>
      </c>
      <c r="H20" s="2" t="s">
        <v>76</v>
      </c>
    </row>
    <row r="21" spans="1:8" s="26" customFormat="1" x14ac:dyDescent="0.3">
      <c r="A21" s="2">
        <v>17</v>
      </c>
      <c r="B21" s="2">
        <v>16037773</v>
      </c>
      <c r="C21" s="2" t="s">
        <v>74</v>
      </c>
      <c r="D21" s="29">
        <v>188390</v>
      </c>
      <c r="E21" s="2">
        <v>257400</v>
      </c>
      <c r="F21" s="32">
        <f t="shared" si="0"/>
        <v>69010</v>
      </c>
      <c r="G21" s="2">
        <v>220000</v>
      </c>
      <c r="H21" s="2" t="s">
        <v>77</v>
      </c>
    </row>
    <row r="22" spans="1:8" s="26" customFormat="1" x14ac:dyDescent="0.3">
      <c r="A22" s="2">
        <v>18</v>
      </c>
      <c r="B22" s="24">
        <v>19020561</v>
      </c>
      <c r="C22" s="1" t="s">
        <v>50</v>
      </c>
      <c r="D22" s="25">
        <v>93333</v>
      </c>
      <c r="E22" s="25">
        <v>196812</v>
      </c>
      <c r="F22" s="32">
        <f t="shared" ref="F22:F41" si="1">E22-D22</f>
        <v>103479</v>
      </c>
      <c r="G22" s="2">
        <v>14120</v>
      </c>
      <c r="H22" s="24" t="s">
        <v>51</v>
      </c>
    </row>
    <row r="23" spans="1:8" s="26" customFormat="1" x14ac:dyDescent="0.3">
      <c r="A23" s="2">
        <v>19</v>
      </c>
      <c r="B23" s="4">
        <v>22043298</v>
      </c>
      <c r="C23" s="4" t="s">
        <v>59</v>
      </c>
      <c r="D23" s="4">
        <v>94120</v>
      </c>
      <c r="E23" s="4">
        <v>170000</v>
      </c>
      <c r="F23" s="32">
        <f t="shared" ref="F23:F28" si="2">E23-D23</f>
        <v>75880</v>
      </c>
      <c r="G23" s="5">
        <v>58830</v>
      </c>
      <c r="H23" s="4" t="s">
        <v>62</v>
      </c>
    </row>
    <row r="24" spans="1:8" s="26" customFormat="1" x14ac:dyDescent="0.3">
      <c r="A24" s="2">
        <v>20</v>
      </c>
      <c r="B24" s="4">
        <v>22042996</v>
      </c>
      <c r="C24" s="4" t="s">
        <v>60</v>
      </c>
      <c r="D24" s="4">
        <v>47370</v>
      </c>
      <c r="E24" s="4">
        <v>80000</v>
      </c>
      <c r="F24" s="32">
        <f t="shared" si="2"/>
        <v>32630</v>
      </c>
      <c r="G24" s="5">
        <v>15800</v>
      </c>
      <c r="H24" s="4" t="s">
        <v>62</v>
      </c>
    </row>
    <row r="25" spans="1:8" s="26" customFormat="1" x14ac:dyDescent="0.3">
      <c r="A25" s="2">
        <v>21</v>
      </c>
      <c r="B25" s="4">
        <v>26010467</v>
      </c>
      <c r="C25" s="4" t="s">
        <v>71</v>
      </c>
      <c r="D25" s="2">
        <v>36000</v>
      </c>
      <c r="E25" s="2">
        <v>68250</v>
      </c>
      <c r="F25" s="32">
        <f t="shared" si="2"/>
        <v>32250</v>
      </c>
      <c r="G25" s="5">
        <v>43960</v>
      </c>
      <c r="H25" s="2" t="s">
        <v>54</v>
      </c>
    </row>
    <row r="26" spans="1:8" s="26" customFormat="1" x14ac:dyDescent="0.3">
      <c r="A26" s="2">
        <v>22</v>
      </c>
      <c r="B26" s="2">
        <v>27006450</v>
      </c>
      <c r="C26" s="2" t="s">
        <v>73</v>
      </c>
      <c r="D26" s="29">
        <v>61111</v>
      </c>
      <c r="E26" s="2">
        <v>99000</v>
      </c>
      <c r="F26" s="32">
        <f t="shared" si="2"/>
        <v>37889</v>
      </c>
      <c r="G26" s="9">
        <v>11110</v>
      </c>
      <c r="H26" s="2" t="s">
        <v>77</v>
      </c>
    </row>
    <row r="27" spans="1:8" s="26" customFormat="1" x14ac:dyDescent="0.3">
      <c r="A27" s="2">
        <v>23</v>
      </c>
      <c r="B27" s="4">
        <v>28012458</v>
      </c>
      <c r="C27" s="4" t="s">
        <v>61</v>
      </c>
      <c r="D27" s="4">
        <v>40000</v>
      </c>
      <c r="E27" s="4">
        <v>65000</v>
      </c>
      <c r="F27" s="32">
        <f t="shared" si="2"/>
        <v>25000</v>
      </c>
      <c r="G27" s="9">
        <v>150000</v>
      </c>
      <c r="H27" s="1" t="s">
        <v>24</v>
      </c>
    </row>
    <row r="28" spans="1:8" s="26" customFormat="1" x14ac:dyDescent="0.3">
      <c r="A28" s="2">
        <v>24</v>
      </c>
      <c r="B28" s="2">
        <v>29004773</v>
      </c>
      <c r="C28" s="2" t="s">
        <v>75</v>
      </c>
      <c r="D28" s="29">
        <v>58900</v>
      </c>
      <c r="E28" s="2">
        <v>118800</v>
      </c>
      <c r="F28" s="32">
        <f t="shared" si="2"/>
        <v>59900</v>
      </c>
      <c r="G28" s="9">
        <v>68970</v>
      </c>
      <c r="H28" s="2" t="s">
        <v>77</v>
      </c>
    </row>
    <row r="29" spans="1:8" s="26" customFormat="1" x14ac:dyDescent="0.3">
      <c r="A29" s="2">
        <v>25</v>
      </c>
      <c r="B29" s="4">
        <v>31007119</v>
      </c>
      <c r="C29" s="4" t="s">
        <v>39</v>
      </c>
      <c r="D29" s="5">
        <v>23530</v>
      </c>
      <c r="E29" s="5">
        <v>39000</v>
      </c>
      <c r="F29" s="32">
        <f t="shared" si="1"/>
        <v>15470</v>
      </c>
      <c r="G29" s="5">
        <v>84210</v>
      </c>
      <c r="H29" s="2" t="s">
        <v>54</v>
      </c>
    </row>
    <row r="30" spans="1:8" s="26" customFormat="1" x14ac:dyDescent="0.3">
      <c r="A30" s="2">
        <v>26</v>
      </c>
      <c r="B30" s="4">
        <v>31007097</v>
      </c>
      <c r="C30" s="4" t="s">
        <v>55</v>
      </c>
      <c r="D30" s="2">
        <v>9410</v>
      </c>
      <c r="E30" s="2">
        <v>17550</v>
      </c>
      <c r="F30" s="32">
        <f t="shared" ref="F30:F38" si="3">E30-D30</f>
        <v>8140</v>
      </c>
      <c r="G30" s="2">
        <v>86210</v>
      </c>
      <c r="H30" s="2" t="s">
        <v>54</v>
      </c>
    </row>
    <row r="31" spans="1:8" s="26" customFormat="1" x14ac:dyDescent="0.3">
      <c r="A31" s="2">
        <v>27</v>
      </c>
      <c r="B31" s="4">
        <v>31006943</v>
      </c>
      <c r="C31" s="4" t="s">
        <v>58</v>
      </c>
      <c r="D31" s="2">
        <v>115790</v>
      </c>
      <c r="E31" s="2">
        <v>185250</v>
      </c>
      <c r="F31" s="32">
        <f t="shared" si="3"/>
        <v>69460</v>
      </c>
      <c r="G31" s="5">
        <v>33330</v>
      </c>
      <c r="H31" s="2" t="s">
        <v>54</v>
      </c>
    </row>
    <row r="32" spans="1:8" s="26" customFormat="1" x14ac:dyDescent="0.3">
      <c r="A32" s="2">
        <v>28</v>
      </c>
      <c r="B32" s="4">
        <v>31007149</v>
      </c>
      <c r="C32" s="4" t="s">
        <v>63</v>
      </c>
      <c r="D32" s="5">
        <v>133330</v>
      </c>
      <c r="E32" s="5">
        <v>175500</v>
      </c>
      <c r="F32" s="32">
        <f t="shared" si="3"/>
        <v>42170</v>
      </c>
      <c r="G32" s="5">
        <v>47000</v>
      </c>
      <c r="H32" s="2" t="s">
        <v>54</v>
      </c>
    </row>
    <row r="33" spans="1:8" s="26" customFormat="1" x14ac:dyDescent="0.3">
      <c r="A33" s="2">
        <v>29</v>
      </c>
      <c r="B33" s="4">
        <v>31007189</v>
      </c>
      <c r="C33" s="4" t="s">
        <v>68</v>
      </c>
      <c r="D33" s="2">
        <v>20000</v>
      </c>
      <c r="E33" s="2">
        <v>36075</v>
      </c>
      <c r="F33" s="32">
        <f t="shared" si="3"/>
        <v>16075</v>
      </c>
      <c r="G33" s="5">
        <v>224030</v>
      </c>
      <c r="H33" s="2" t="s">
        <v>54</v>
      </c>
    </row>
    <row r="34" spans="1:8" s="26" customFormat="1" x14ac:dyDescent="0.3">
      <c r="A34" s="2">
        <v>30</v>
      </c>
      <c r="B34" s="27">
        <v>32004341</v>
      </c>
      <c r="C34" s="1" t="s">
        <v>50</v>
      </c>
      <c r="D34" s="28">
        <v>66700</v>
      </c>
      <c r="E34" s="28">
        <v>157296</v>
      </c>
      <c r="F34" s="32">
        <f t="shared" si="3"/>
        <v>90596</v>
      </c>
      <c r="G34" s="5">
        <v>25000</v>
      </c>
      <c r="H34" s="27" t="s">
        <v>51</v>
      </c>
    </row>
    <row r="35" spans="1:8" s="26" customFormat="1" x14ac:dyDescent="0.3">
      <c r="A35" s="2">
        <v>31</v>
      </c>
      <c r="B35" s="4">
        <v>35003708</v>
      </c>
      <c r="C35" s="4" t="s">
        <v>22</v>
      </c>
      <c r="D35" s="2">
        <v>244430</v>
      </c>
      <c r="E35" s="2">
        <v>310248</v>
      </c>
      <c r="F35" s="32">
        <f t="shared" si="3"/>
        <v>65818</v>
      </c>
      <c r="G35" s="5">
        <v>16670</v>
      </c>
      <c r="H35" s="2" t="s">
        <v>24</v>
      </c>
    </row>
    <row r="36" spans="1:8" s="26" customFormat="1" x14ac:dyDescent="0.3">
      <c r="A36" s="2">
        <v>32</v>
      </c>
      <c r="B36" s="4">
        <v>35003804</v>
      </c>
      <c r="C36" s="4" t="s">
        <v>70</v>
      </c>
      <c r="D36" s="2">
        <v>27175</v>
      </c>
      <c r="E36" s="2">
        <v>43875</v>
      </c>
      <c r="F36" s="32">
        <f t="shared" si="3"/>
        <v>16700</v>
      </c>
      <c r="G36" s="5">
        <v>18950</v>
      </c>
      <c r="H36" s="2" t="s">
        <v>54</v>
      </c>
    </row>
    <row r="37" spans="1:8" s="26" customFormat="1" x14ac:dyDescent="0.3">
      <c r="A37" s="2">
        <v>33</v>
      </c>
      <c r="B37" s="4">
        <v>36004402</v>
      </c>
      <c r="C37" s="4" t="s">
        <v>53</v>
      </c>
      <c r="D37" s="5">
        <v>25250</v>
      </c>
      <c r="E37" s="5">
        <v>34125</v>
      </c>
      <c r="F37" s="32">
        <f t="shared" si="3"/>
        <v>8875</v>
      </c>
      <c r="G37" s="5">
        <v>19000</v>
      </c>
      <c r="H37" s="2" t="s">
        <v>54</v>
      </c>
    </row>
    <row r="38" spans="1:8" s="26" customFormat="1" x14ac:dyDescent="0.3">
      <c r="A38" s="2">
        <v>34</v>
      </c>
      <c r="B38" s="4">
        <v>36004202</v>
      </c>
      <c r="C38" s="4" t="s">
        <v>56</v>
      </c>
      <c r="D38" s="2">
        <v>39660</v>
      </c>
      <c r="E38" s="2">
        <v>58500</v>
      </c>
      <c r="F38" s="32">
        <f t="shared" si="3"/>
        <v>18840</v>
      </c>
      <c r="G38" s="5">
        <v>100000</v>
      </c>
      <c r="H38" s="2" t="s">
        <v>54</v>
      </c>
    </row>
    <row r="39" spans="1:8" s="26" customFormat="1" x14ac:dyDescent="0.3">
      <c r="A39" s="2">
        <v>35</v>
      </c>
      <c r="B39" s="4">
        <v>36004135</v>
      </c>
      <c r="C39" s="4" t="s">
        <v>52</v>
      </c>
      <c r="D39" s="5">
        <v>47060</v>
      </c>
      <c r="E39" s="5">
        <v>126750</v>
      </c>
      <c r="F39" s="32">
        <f t="shared" si="1"/>
        <v>79690</v>
      </c>
      <c r="G39" s="5">
        <v>0</v>
      </c>
      <c r="H39" s="2" t="s">
        <v>54</v>
      </c>
    </row>
    <row r="40" spans="1:8" s="26" customFormat="1" x14ac:dyDescent="0.3">
      <c r="A40" s="2">
        <v>36</v>
      </c>
      <c r="B40" s="4">
        <v>39001853</v>
      </c>
      <c r="C40" s="4" t="s">
        <v>31</v>
      </c>
      <c r="D40" s="5">
        <v>60</v>
      </c>
      <c r="E40" s="5">
        <v>1950</v>
      </c>
      <c r="F40" s="32">
        <f t="shared" si="1"/>
        <v>1890</v>
      </c>
      <c r="G40" s="5">
        <v>10000</v>
      </c>
      <c r="H40" s="2" t="s">
        <v>54</v>
      </c>
    </row>
    <row r="41" spans="1:8" s="26" customFormat="1" x14ac:dyDescent="0.3">
      <c r="A41" s="2">
        <v>37</v>
      </c>
      <c r="B41" s="4">
        <v>39002432</v>
      </c>
      <c r="C41" s="4" t="s">
        <v>21</v>
      </c>
      <c r="D41" s="2">
        <v>27060</v>
      </c>
      <c r="E41" s="2">
        <v>39000</v>
      </c>
      <c r="F41" s="32">
        <f t="shared" si="1"/>
        <v>11940</v>
      </c>
      <c r="G41" s="9">
        <v>15790</v>
      </c>
      <c r="H41" s="2" t="s">
        <v>54</v>
      </c>
    </row>
    <row r="42" spans="1:8" s="26" customFormat="1" x14ac:dyDescent="0.3">
      <c r="A42" s="2"/>
      <c r="B42" s="16"/>
      <c r="C42" s="16"/>
      <c r="D42" s="16"/>
      <c r="E42" s="16"/>
      <c r="F42" s="33"/>
      <c r="G42" s="5">
        <v>17700</v>
      </c>
      <c r="H42" s="16"/>
    </row>
    <row r="43" spans="1:8" s="26" customFormat="1" x14ac:dyDescent="0.3">
      <c r="A43" s="2"/>
      <c r="B43" s="16"/>
      <c r="C43" s="16"/>
      <c r="D43" s="16"/>
      <c r="E43" s="16"/>
      <c r="F43" s="33"/>
      <c r="G43" s="5">
        <v>8000</v>
      </c>
      <c r="H43" s="16"/>
    </row>
    <row r="44" spans="1:8" s="26" customFormat="1" x14ac:dyDescent="0.3">
      <c r="A44" s="2"/>
      <c r="B44" s="27"/>
      <c r="C44" s="1"/>
      <c r="D44" s="28"/>
      <c r="E44" s="28"/>
      <c r="F44" s="32"/>
      <c r="G44" s="5">
        <v>20000</v>
      </c>
      <c r="H44" s="27"/>
    </row>
    <row r="45" spans="1:8" s="15" customFormat="1" x14ac:dyDescent="0.3">
      <c r="A45" s="2"/>
      <c r="B45" s="17"/>
      <c r="C45" s="17"/>
      <c r="D45" s="17"/>
      <c r="E45" s="17"/>
      <c r="F45" s="33"/>
      <c r="G45" s="5">
        <v>11770</v>
      </c>
      <c r="H45" s="27"/>
    </row>
    <row r="46" spans="1:8" s="7" customFormat="1" x14ac:dyDescent="0.3">
      <c r="A46" s="50" t="s">
        <v>79</v>
      </c>
      <c r="B46" s="50"/>
      <c r="C46" s="50"/>
      <c r="D46" s="12">
        <f>SUM(D5:D45)</f>
        <v>2173884</v>
      </c>
      <c r="E46" s="12">
        <f t="shared" ref="E46:G46" si="4">SUM(E5:E45)</f>
        <v>3978950</v>
      </c>
      <c r="F46" s="12">
        <f t="shared" si="4"/>
        <v>1804860</v>
      </c>
      <c r="G46" s="12">
        <f t="shared" si="4"/>
        <v>1804860</v>
      </c>
      <c r="H46" s="12">
        <f>G46-F46</f>
        <v>0</v>
      </c>
    </row>
    <row r="47" spans="1:8" s="15" customFormat="1" x14ac:dyDescent="0.3">
      <c r="A47" s="36">
        <v>44100</v>
      </c>
      <c r="B47" s="37"/>
      <c r="C47" s="37"/>
      <c r="D47" s="37"/>
      <c r="E47" s="37"/>
      <c r="F47" s="37"/>
      <c r="G47" s="37"/>
      <c r="H47" s="37"/>
    </row>
    <row r="48" spans="1:8" s="15" customFormat="1" x14ac:dyDescent="0.3">
      <c r="A48" s="38" t="s">
        <v>48</v>
      </c>
      <c r="B48" s="38"/>
      <c r="C48" s="38"/>
      <c r="D48" s="38"/>
      <c r="E48" s="38"/>
      <c r="F48" s="38"/>
      <c r="G48" s="38"/>
      <c r="H48" s="38"/>
    </row>
    <row r="49" spans="1:8" x14ac:dyDescent="0.3">
      <c r="A49" s="39" t="s">
        <v>47</v>
      </c>
      <c r="B49" s="39"/>
      <c r="C49" s="39"/>
      <c r="D49" s="39"/>
      <c r="E49" s="39"/>
      <c r="F49" s="39"/>
      <c r="G49" s="39"/>
      <c r="H49" s="39"/>
    </row>
    <row r="50" spans="1:8" ht="28.8" x14ac:dyDescent="0.3">
      <c r="A50" s="13" t="s">
        <v>0</v>
      </c>
      <c r="B50" s="22" t="s">
        <v>1</v>
      </c>
      <c r="C50" s="22" t="s">
        <v>2</v>
      </c>
      <c r="D50" s="22" t="s">
        <v>3</v>
      </c>
      <c r="E50" s="22" t="s">
        <v>8</v>
      </c>
      <c r="F50" s="23" t="s">
        <v>4</v>
      </c>
      <c r="G50" s="22" t="s">
        <v>5</v>
      </c>
      <c r="H50" s="18"/>
    </row>
    <row r="51" spans="1:8" s="26" customFormat="1" x14ac:dyDescent="0.3">
      <c r="A51" s="1">
        <v>1</v>
      </c>
      <c r="B51" s="4">
        <v>1068945</v>
      </c>
      <c r="C51" s="4" t="s">
        <v>27</v>
      </c>
      <c r="D51" s="5">
        <v>48200</v>
      </c>
      <c r="E51" s="5">
        <v>65000</v>
      </c>
      <c r="F51" s="34">
        <f t="shared" ref="F51:F65" si="5">E51-D51</f>
        <v>16800</v>
      </c>
      <c r="G51" s="2" t="s">
        <v>7</v>
      </c>
    </row>
    <row r="52" spans="1:8" s="26" customFormat="1" x14ac:dyDescent="0.3">
      <c r="A52" s="1">
        <v>2</v>
      </c>
      <c r="B52" s="4">
        <v>1068966</v>
      </c>
      <c r="C52" s="4" t="s">
        <v>28</v>
      </c>
      <c r="D52" s="5">
        <v>65000</v>
      </c>
      <c r="E52" s="5">
        <v>80000</v>
      </c>
      <c r="F52" s="34">
        <f t="shared" si="5"/>
        <v>15000</v>
      </c>
      <c r="G52" s="2" t="s">
        <v>7</v>
      </c>
    </row>
    <row r="53" spans="1:8" s="26" customFormat="1" x14ac:dyDescent="0.3">
      <c r="A53" s="1">
        <v>3</v>
      </c>
      <c r="B53" s="4">
        <v>1068821</v>
      </c>
      <c r="C53" s="4" t="s">
        <v>29</v>
      </c>
      <c r="D53" s="5">
        <v>87210</v>
      </c>
      <c r="E53" s="5">
        <v>120000</v>
      </c>
      <c r="F53" s="34">
        <f t="shared" si="5"/>
        <v>32790</v>
      </c>
      <c r="G53" s="2" t="s">
        <v>7</v>
      </c>
    </row>
    <row r="54" spans="1:8" s="26" customFormat="1" x14ac:dyDescent="0.3">
      <c r="A54" s="1">
        <v>4</v>
      </c>
      <c r="B54" s="4">
        <v>4053096</v>
      </c>
      <c r="C54" s="4" t="s">
        <v>11</v>
      </c>
      <c r="D54" s="5">
        <v>27780</v>
      </c>
      <c r="E54" s="5">
        <v>40000</v>
      </c>
      <c r="F54" s="34">
        <f t="shared" si="5"/>
        <v>12220</v>
      </c>
      <c r="G54" s="2" t="s">
        <v>23</v>
      </c>
    </row>
    <row r="55" spans="1:8" s="26" customFormat="1" x14ac:dyDescent="0.3">
      <c r="A55" s="1">
        <v>5</v>
      </c>
      <c r="B55" s="4">
        <v>4053128</v>
      </c>
      <c r="C55" s="4" t="s">
        <v>18</v>
      </c>
      <c r="D55" s="2">
        <v>25000</v>
      </c>
      <c r="E55" s="2">
        <v>40000</v>
      </c>
      <c r="F55" s="34">
        <f t="shared" si="5"/>
        <v>15000</v>
      </c>
      <c r="G55" s="2" t="s">
        <v>23</v>
      </c>
    </row>
    <row r="56" spans="1:8" s="26" customFormat="1" x14ac:dyDescent="0.3">
      <c r="A56" s="1">
        <v>6</v>
      </c>
      <c r="B56" s="4">
        <v>4053080</v>
      </c>
      <c r="C56" s="4" t="s">
        <v>25</v>
      </c>
      <c r="D56" s="2">
        <v>47060</v>
      </c>
      <c r="E56" s="2">
        <v>65000</v>
      </c>
      <c r="F56" s="34">
        <f t="shared" si="5"/>
        <v>17940</v>
      </c>
      <c r="G56" s="2" t="s">
        <v>7</v>
      </c>
    </row>
    <row r="57" spans="1:8" s="26" customFormat="1" x14ac:dyDescent="0.3">
      <c r="A57" s="1">
        <v>7</v>
      </c>
      <c r="B57" s="4">
        <v>5079746</v>
      </c>
      <c r="C57" s="4" t="s">
        <v>21</v>
      </c>
      <c r="D57" s="2">
        <v>29420</v>
      </c>
      <c r="E57" s="2">
        <v>45000</v>
      </c>
      <c r="F57" s="34">
        <f t="shared" si="5"/>
        <v>15580</v>
      </c>
      <c r="G57" s="2" t="s">
        <v>23</v>
      </c>
    </row>
    <row r="58" spans="1:8" s="26" customFormat="1" x14ac:dyDescent="0.3">
      <c r="A58" s="1">
        <v>8</v>
      </c>
      <c r="B58" s="8">
        <v>5080002</v>
      </c>
      <c r="C58" s="8" t="s">
        <v>43</v>
      </c>
      <c r="D58" s="9">
        <v>18950</v>
      </c>
      <c r="E58" s="9">
        <v>20000</v>
      </c>
      <c r="F58" s="35">
        <f t="shared" si="5"/>
        <v>1050</v>
      </c>
      <c r="G58" s="31" t="s">
        <v>7</v>
      </c>
    </row>
    <row r="59" spans="1:8" s="26" customFormat="1" x14ac:dyDescent="0.3">
      <c r="A59" s="1">
        <v>9</v>
      </c>
      <c r="B59" s="4">
        <v>8072198</v>
      </c>
      <c r="C59" s="4" t="s">
        <v>14</v>
      </c>
      <c r="D59" s="5">
        <v>35300</v>
      </c>
      <c r="E59" s="5">
        <v>48000</v>
      </c>
      <c r="F59" s="34">
        <f t="shared" si="5"/>
        <v>12700</v>
      </c>
      <c r="G59" s="2" t="s">
        <v>23</v>
      </c>
    </row>
    <row r="60" spans="1:8" s="26" customFormat="1" x14ac:dyDescent="0.3">
      <c r="A60" s="1">
        <v>10</v>
      </c>
      <c r="B60" s="4">
        <v>8071113</v>
      </c>
      <c r="C60" s="4" t="s">
        <v>20</v>
      </c>
      <c r="D60" s="2">
        <v>50</v>
      </c>
      <c r="E60" s="2">
        <v>2000</v>
      </c>
      <c r="F60" s="34">
        <f t="shared" si="5"/>
        <v>1950</v>
      </c>
      <c r="G60" s="2" t="s">
        <v>23</v>
      </c>
    </row>
    <row r="61" spans="1:8" s="26" customFormat="1" x14ac:dyDescent="0.3">
      <c r="A61" s="1">
        <v>11</v>
      </c>
      <c r="B61" s="4">
        <v>8071665</v>
      </c>
      <c r="C61" s="4" t="s">
        <v>20</v>
      </c>
      <c r="D61" s="2">
        <v>70</v>
      </c>
      <c r="E61" s="2">
        <v>2000</v>
      </c>
      <c r="F61" s="34">
        <f t="shared" si="5"/>
        <v>1930</v>
      </c>
      <c r="G61" s="2" t="s">
        <v>23</v>
      </c>
    </row>
    <row r="62" spans="1:8" s="26" customFormat="1" x14ac:dyDescent="0.3">
      <c r="A62" s="1">
        <v>12</v>
      </c>
      <c r="B62" s="4">
        <v>8072502</v>
      </c>
      <c r="C62" s="4" t="s">
        <v>21</v>
      </c>
      <c r="D62" s="5">
        <v>27780</v>
      </c>
      <c r="E62" s="5">
        <v>35000</v>
      </c>
      <c r="F62" s="34">
        <f t="shared" si="5"/>
        <v>7220</v>
      </c>
      <c r="G62" s="2" t="s">
        <v>7</v>
      </c>
    </row>
    <row r="63" spans="1:8" s="26" customFormat="1" x14ac:dyDescent="0.3">
      <c r="A63" s="1">
        <v>13</v>
      </c>
      <c r="B63" s="4">
        <v>8072422</v>
      </c>
      <c r="C63" s="4" t="s">
        <v>30</v>
      </c>
      <c r="D63" s="2">
        <v>27070</v>
      </c>
      <c r="E63" s="2">
        <v>35000</v>
      </c>
      <c r="F63" s="34">
        <f t="shared" si="5"/>
        <v>7930</v>
      </c>
      <c r="G63" s="2" t="s">
        <v>7</v>
      </c>
    </row>
    <row r="64" spans="1:8" s="26" customFormat="1" x14ac:dyDescent="0.3">
      <c r="A64" s="1">
        <v>14</v>
      </c>
      <c r="B64" s="4">
        <v>8072048</v>
      </c>
      <c r="C64" s="4" t="s">
        <v>31</v>
      </c>
      <c r="D64" s="2">
        <v>0</v>
      </c>
      <c r="E64" s="2">
        <v>500</v>
      </c>
      <c r="F64" s="34">
        <f t="shared" si="5"/>
        <v>500</v>
      </c>
      <c r="G64" s="2" t="s">
        <v>7</v>
      </c>
    </row>
    <row r="65" spans="1:8" s="26" customFormat="1" x14ac:dyDescent="0.3">
      <c r="A65" s="1">
        <v>15</v>
      </c>
      <c r="B65" s="4">
        <v>8068788</v>
      </c>
      <c r="C65" s="4" t="s">
        <v>42</v>
      </c>
      <c r="D65" s="5">
        <v>21410</v>
      </c>
      <c r="E65" s="5">
        <v>30000</v>
      </c>
      <c r="F65" s="34">
        <f t="shared" si="5"/>
        <v>8590</v>
      </c>
      <c r="G65" s="2" t="s">
        <v>7</v>
      </c>
    </row>
    <row r="66" spans="1:8" s="26" customFormat="1" x14ac:dyDescent="0.3">
      <c r="A66" s="1">
        <v>16</v>
      </c>
      <c r="B66" s="2">
        <v>9019883</v>
      </c>
      <c r="C66" s="31" t="s">
        <v>50</v>
      </c>
      <c r="D66" s="9">
        <v>24110</v>
      </c>
      <c r="E66" s="2">
        <v>70000</v>
      </c>
      <c r="F66" s="35">
        <f t="shared" ref="F66" si="6">E66-D66</f>
        <v>45890</v>
      </c>
      <c r="G66" s="31" t="s">
        <v>7</v>
      </c>
    </row>
    <row r="67" spans="1:8" s="26" customFormat="1" x14ac:dyDescent="0.3">
      <c r="A67" s="1">
        <v>17</v>
      </c>
      <c r="B67" s="2">
        <v>11032251</v>
      </c>
      <c r="C67" s="2" t="s">
        <v>6</v>
      </c>
      <c r="D67" s="2">
        <v>220000</v>
      </c>
      <c r="E67" s="2">
        <v>300000</v>
      </c>
      <c r="F67" s="34">
        <f t="shared" ref="F67:F91" si="7">E67-D67</f>
        <v>80000</v>
      </c>
      <c r="G67" s="2" t="s">
        <v>7</v>
      </c>
      <c r="H67" s="2" t="s">
        <v>9</v>
      </c>
    </row>
    <row r="68" spans="1:8" s="26" customFormat="1" x14ac:dyDescent="0.3">
      <c r="A68" s="1">
        <v>18</v>
      </c>
      <c r="B68" s="4">
        <v>11032844</v>
      </c>
      <c r="C68" s="4" t="s">
        <v>19</v>
      </c>
      <c r="D68" s="2">
        <v>14120</v>
      </c>
      <c r="E68" s="2">
        <v>45000</v>
      </c>
      <c r="F68" s="34">
        <f t="shared" si="7"/>
        <v>30880</v>
      </c>
      <c r="G68" s="2" t="s">
        <v>23</v>
      </c>
    </row>
    <row r="69" spans="1:8" s="26" customFormat="1" x14ac:dyDescent="0.3">
      <c r="A69" s="1">
        <v>19</v>
      </c>
      <c r="B69" s="4">
        <v>11033038</v>
      </c>
      <c r="C69" s="4" t="s">
        <v>38</v>
      </c>
      <c r="D69" s="5">
        <v>58830</v>
      </c>
      <c r="E69" s="5">
        <v>100000</v>
      </c>
      <c r="F69" s="34">
        <f t="shared" si="7"/>
        <v>41170</v>
      </c>
      <c r="G69" s="2" t="s">
        <v>7</v>
      </c>
    </row>
    <row r="70" spans="1:8" s="26" customFormat="1" x14ac:dyDescent="0.3">
      <c r="A70" s="1">
        <v>20</v>
      </c>
      <c r="B70" s="4">
        <v>12027516</v>
      </c>
      <c r="C70" s="4" t="s">
        <v>34</v>
      </c>
      <c r="D70" s="5">
        <v>15800</v>
      </c>
      <c r="E70" s="5">
        <v>25000</v>
      </c>
      <c r="F70" s="34">
        <f t="shared" si="7"/>
        <v>9200</v>
      </c>
      <c r="G70" s="2" t="s">
        <v>7</v>
      </c>
    </row>
    <row r="71" spans="1:8" s="26" customFormat="1" x14ac:dyDescent="0.3">
      <c r="A71" s="1">
        <v>21</v>
      </c>
      <c r="B71" s="4">
        <v>12026620</v>
      </c>
      <c r="C71" s="4" t="s">
        <v>36</v>
      </c>
      <c r="D71" s="5">
        <v>43960</v>
      </c>
      <c r="E71" s="5">
        <v>54000</v>
      </c>
      <c r="F71" s="34">
        <f t="shared" si="7"/>
        <v>10040</v>
      </c>
      <c r="G71" s="2" t="s">
        <v>7</v>
      </c>
    </row>
    <row r="72" spans="1:8" s="26" customFormat="1" x14ac:dyDescent="0.3">
      <c r="A72" s="1">
        <v>22</v>
      </c>
      <c r="B72" s="2">
        <v>16030066</v>
      </c>
      <c r="C72" s="31" t="s">
        <v>50</v>
      </c>
      <c r="D72" s="9">
        <v>11110</v>
      </c>
      <c r="E72" s="2">
        <v>50000</v>
      </c>
      <c r="F72" s="35">
        <f t="shared" si="7"/>
        <v>38890</v>
      </c>
      <c r="G72" s="31" t="s">
        <v>7</v>
      </c>
    </row>
    <row r="73" spans="1:8" s="26" customFormat="1" x14ac:dyDescent="0.3">
      <c r="A73" s="1">
        <v>23</v>
      </c>
      <c r="B73" s="2">
        <v>17045508</v>
      </c>
      <c r="C73" s="31" t="s">
        <v>50</v>
      </c>
      <c r="D73" s="9">
        <v>150000</v>
      </c>
      <c r="E73" s="2">
        <v>400000</v>
      </c>
      <c r="F73" s="35">
        <f t="shared" si="7"/>
        <v>250000</v>
      </c>
      <c r="G73" s="31" t="s">
        <v>7</v>
      </c>
    </row>
    <row r="74" spans="1:8" s="26" customFormat="1" x14ac:dyDescent="0.3">
      <c r="A74" s="1">
        <v>24</v>
      </c>
      <c r="B74" s="2">
        <v>18029526</v>
      </c>
      <c r="C74" s="31" t="s">
        <v>50</v>
      </c>
      <c r="D74" s="9">
        <v>68970</v>
      </c>
      <c r="E74" s="5">
        <v>250000</v>
      </c>
      <c r="F74" s="35">
        <f t="shared" si="7"/>
        <v>181030</v>
      </c>
      <c r="G74" s="31" t="s">
        <v>7</v>
      </c>
    </row>
    <row r="75" spans="1:8" s="26" customFormat="1" x14ac:dyDescent="0.3">
      <c r="A75" s="1">
        <v>25</v>
      </c>
      <c r="B75" s="4">
        <v>26010399</v>
      </c>
      <c r="C75" s="4" t="s">
        <v>25</v>
      </c>
      <c r="D75" s="5">
        <v>84210</v>
      </c>
      <c r="E75" s="5">
        <v>110000</v>
      </c>
      <c r="F75" s="34">
        <f t="shared" si="7"/>
        <v>25790</v>
      </c>
      <c r="G75" s="2" t="s">
        <v>7</v>
      </c>
    </row>
    <row r="76" spans="1:8" s="26" customFormat="1" x14ac:dyDescent="0.3">
      <c r="A76" s="1">
        <v>26</v>
      </c>
      <c r="B76" s="2">
        <v>31005356</v>
      </c>
      <c r="C76" s="2" t="s">
        <v>6</v>
      </c>
      <c r="D76" s="2">
        <v>86210</v>
      </c>
      <c r="E76" s="2">
        <v>250000</v>
      </c>
      <c r="F76" s="34">
        <f t="shared" si="7"/>
        <v>163790</v>
      </c>
      <c r="G76" s="2" t="s">
        <v>7</v>
      </c>
      <c r="H76" s="2" t="s">
        <v>9</v>
      </c>
    </row>
    <row r="77" spans="1:8" s="26" customFormat="1" x14ac:dyDescent="0.3">
      <c r="A77" s="1">
        <v>27</v>
      </c>
      <c r="B77" s="4">
        <v>31007180</v>
      </c>
      <c r="C77" s="4" t="s">
        <v>13</v>
      </c>
      <c r="D77" s="5">
        <v>33330</v>
      </c>
      <c r="E77" s="5">
        <v>45000</v>
      </c>
      <c r="F77" s="34">
        <f t="shared" si="7"/>
        <v>11670</v>
      </c>
      <c r="G77" s="2" t="s">
        <v>23</v>
      </c>
    </row>
    <row r="78" spans="1:8" s="26" customFormat="1" x14ac:dyDescent="0.3">
      <c r="A78" s="1">
        <v>28</v>
      </c>
      <c r="B78" s="4">
        <v>31005954</v>
      </c>
      <c r="C78" s="4" t="s">
        <v>16</v>
      </c>
      <c r="D78" s="5">
        <v>47000</v>
      </c>
      <c r="E78" s="5">
        <v>50000</v>
      </c>
      <c r="F78" s="34">
        <f t="shared" si="7"/>
        <v>3000</v>
      </c>
      <c r="G78" s="2" t="s">
        <v>23</v>
      </c>
    </row>
    <row r="79" spans="1:8" s="26" customFormat="1" x14ac:dyDescent="0.3">
      <c r="A79" s="1">
        <v>29</v>
      </c>
      <c r="B79" s="4">
        <v>31006727</v>
      </c>
      <c r="C79" s="4" t="s">
        <v>26</v>
      </c>
      <c r="D79" s="5">
        <v>224030</v>
      </c>
      <c r="E79" s="5">
        <v>300000</v>
      </c>
      <c r="F79" s="34">
        <f t="shared" si="7"/>
        <v>75970</v>
      </c>
      <c r="G79" s="2" t="s">
        <v>7</v>
      </c>
    </row>
    <row r="80" spans="1:8" s="26" customFormat="1" x14ac:dyDescent="0.3">
      <c r="A80" s="1">
        <v>30</v>
      </c>
      <c r="B80" s="4">
        <v>31007220</v>
      </c>
      <c r="C80" s="4" t="s">
        <v>33</v>
      </c>
      <c r="D80" s="5">
        <v>25000</v>
      </c>
      <c r="E80" s="5">
        <v>40000</v>
      </c>
      <c r="F80" s="34">
        <f t="shared" si="7"/>
        <v>15000</v>
      </c>
      <c r="G80" s="2" t="s">
        <v>7</v>
      </c>
    </row>
    <row r="81" spans="1:8" s="26" customFormat="1" x14ac:dyDescent="0.3">
      <c r="A81" s="1">
        <v>31</v>
      </c>
      <c r="B81" s="4">
        <v>31007121</v>
      </c>
      <c r="C81" s="4" t="s">
        <v>39</v>
      </c>
      <c r="D81" s="5">
        <v>16670</v>
      </c>
      <c r="E81" s="5">
        <v>40000</v>
      </c>
      <c r="F81" s="34">
        <f t="shared" si="7"/>
        <v>23330</v>
      </c>
      <c r="G81" s="2" t="s">
        <v>7</v>
      </c>
    </row>
    <row r="82" spans="1:8" s="26" customFormat="1" x14ac:dyDescent="0.3">
      <c r="A82" s="1">
        <v>32</v>
      </c>
      <c r="B82" s="4">
        <v>31007259</v>
      </c>
      <c r="C82" s="4" t="s">
        <v>35</v>
      </c>
      <c r="D82" s="5">
        <v>18950</v>
      </c>
      <c r="E82" s="5">
        <v>35000</v>
      </c>
      <c r="F82" s="34">
        <f t="shared" si="7"/>
        <v>16050</v>
      </c>
      <c r="G82" s="2" t="s">
        <v>7</v>
      </c>
    </row>
    <row r="83" spans="1:8" s="26" customFormat="1" x14ac:dyDescent="0.3">
      <c r="A83" s="1">
        <v>33</v>
      </c>
      <c r="B83" s="4">
        <v>36004423</v>
      </c>
      <c r="C83" s="4" t="s">
        <v>17</v>
      </c>
      <c r="D83" s="5">
        <v>19000</v>
      </c>
      <c r="E83" s="5">
        <v>35000</v>
      </c>
      <c r="F83" s="34">
        <f t="shared" si="7"/>
        <v>16000</v>
      </c>
      <c r="G83" s="2" t="s">
        <v>23</v>
      </c>
    </row>
    <row r="84" spans="1:8" s="26" customFormat="1" x14ac:dyDescent="0.3">
      <c r="A84" s="1">
        <v>34</v>
      </c>
      <c r="B84" s="4">
        <v>36004383</v>
      </c>
      <c r="C84" s="4" t="s">
        <v>37</v>
      </c>
      <c r="D84" s="5">
        <v>100000</v>
      </c>
      <c r="E84" s="5">
        <v>140000</v>
      </c>
      <c r="F84" s="34">
        <f t="shared" si="7"/>
        <v>40000</v>
      </c>
      <c r="G84" s="2" t="s">
        <v>7</v>
      </c>
    </row>
    <row r="85" spans="1:8" s="26" customFormat="1" x14ac:dyDescent="0.3">
      <c r="A85" s="1">
        <v>35</v>
      </c>
      <c r="B85" s="4">
        <v>36004383</v>
      </c>
      <c r="C85" s="4" t="s">
        <v>80</v>
      </c>
      <c r="D85" s="5">
        <v>0</v>
      </c>
      <c r="E85" s="5">
        <v>3000</v>
      </c>
      <c r="F85" s="34">
        <f t="shared" si="7"/>
        <v>3000</v>
      </c>
      <c r="G85" s="2" t="s">
        <v>7</v>
      </c>
    </row>
    <row r="86" spans="1:8" s="26" customFormat="1" x14ac:dyDescent="0.3">
      <c r="A86" s="1">
        <v>36</v>
      </c>
      <c r="B86" s="4">
        <v>36004321</v>
      </c>
      <c r="C86" s="4" t="s">
        <v>41</v>
      </c>
      <c r="D86" s="5">
        <v>10000</v>
      </c>
      <c r="E86" s="5">
        <v>25000</v>
      </c>
      <c r="F86" s="34">
        <f t="shared" si="7"/>
        <v>15000</v>
      </c>
      <c r="G86" s="2" t="s">
        <v>7</v>
      </c>
    </row>
    <row r="87" spans="1:8" s="26" customFormat="1" x14ac:dyDescent="0.3">
      <c r="A87" s="1">
        <v>37</v>
      </c>
      <c r="B87" s="2">
        <v>36003410</v>
      </c>
      <c r="C87" s="31" t="s">
        <v>50</v>
      </c>
      <c r="D87" s="9">
        <v>15790</v>
      </c>
      <c r="E87" s="2">
        <v>50000</v>
      </c>
      <c r="F87" s="35">
        <f t="shared" si="7"/>
        <v>34210</v>
      </c>
      <c r="G87" s="31" t="s">
        <v>7</v>
      </c>
    </row>
    <row r="88" spans="1:8" s="26" customFormat="1" x14ac:dyDescent="0.3">
      <c r="A88" s="1">
        <v>38</v>
      </c>
      <c r="B88" s="4">
        <v>37004528</v>
      </c>
      <c r="C88" s="4" t="s">
        <v>12</v>
      </c>
      <c r="D88" s="5">
        <v>17700</v>
      </c>
      <c r="E88" s="5">
        <v>30000</v>
      </c>
      <c r="F88" s="34">
        <f t="shared" si="7"/>
        <v>12300</v>
      </c>
      <c r="G88" s="2" t="s">
        <v>23</v>
      </c>
    </row>
    <row r="89" spans="1:8" s="26" customFormat="1" x14ac:dyDescent="0.3">
      <c r="A89" s="1">
        <v>39</v>
      </c>
      <c r="B89" s="4">
        <v>37004360</v>
      </c>
      <c r="C89" s="4" t="s">
        <v>40</v>
      </c>
      <c r="D89" s="5">
        <v>8000</v>
      </c>
      <c r="E89" s="5">
        <v>10000</v>
      </c>
      <c r="F89" s="34">
        <f t="shared" si="7"/>
        <v>2000</v>
      </c>
      <c r="G89" s="2" t="s">
        <v>7</v>
      </c>
    </row>
    <row r="90" spans="1:8" s="26" customFormat="1" x14ac:dyDescent="0.3">
      <c r="A90" s="1">
        <v>40</v>
      </c>
      <c r="B90" s="4">
        <v>39002428</v>
      </c>
      <c r="C90" s="4" t="s">
        <v>10</v>
      </c>
      <c r="D90" s="5">
        <v>20000</v>
      </c>
      <c r="E90" s="5">
        <v>45000</v>
      </c>
      <c r="F90" s="34">
        <f t="shared" si="7"/>
        <v>25000</v>
      </c>
      <c r="G90" s="2" t="s">
        <v>23</v>
      </c>
    </row>
    <row r="91" spans="1:8" s="26" customFormat="1" x14ac:dyDescent="0.3">
      <c r="A91" s="1">
        <v>41</v>
      </c>
      <c r="B91" s="4">
        <v>39002013</v>
      </c>
      <c r="C91" s="4" t="s">
        <v>15</v>
      </c>
      <c r="D91" s="5">
        <v>11770</v>
      </c>
      <c r="E91" s="5">
        <v>15000</v>
      </c>
      <c r="F91" s="34">
        <f t="shared" si="7"/>
        <v>3230</v>
      </c>
      <c r="G91" s="2" t="s">
        <v>23</v>
      </c>
    </row>
    <row r="92" spans="1:8" x14ac:dyDescent="0.3">
      <c r="A92" s="11"/>
      <c r="B92" s="11"/>
      <c r="C92" s="11"/>
      <c r="D92" s="12">
        <f>SUM(D51:D91)</f>
        <v>1804860</v>
      </c>
      <c r="E92" s="12">
        <f t="shared" ref="E92:F92" si="8">SUM(E51:E91)</f>
        <v>3144500</v>
      </c>
      <c r="F92" s="12">
        <f t="shared" si="8"/>
        <v>1339640</v>
      </c>
      <c r="G92" s="11"/>
    </row>
    <row r="93" spans="1:8" x14ac:dyDescent="0.3">
      <c r="E93" s="3" t="s">
        <v>44</v>
      </c>
      <c r="F93" s="3" t="s">
        <v>45</v>
      </c>
      <c r="G93" s="2" t="s">
        <v>46</v>
      </c>
    </row>
    <row r="94" spans="1:8" x14ac:dyDescent="0.3">
      <c r="E94" s="3">
        <v>20000</v>
      </c>
      <c r="F94" s="3">
        <v>43</v>
      </c>
      <c r="G94" s="3">
        <f>E94*+F94</f>
        <v>860000</v>
      </c>
    </row>
    <row r="95" spans="1:8" x14ac:dyDescent="0.3">
      <c r="E95" s="3">
        <v>10000</v>
      </c>
      <c r="F95" s="3">
        <v>116</v>
      </c>
      <c r="G95" s="3">
        <f>E95*+F95</f>
        <v>1160000</v>
      </c>
    </row>
    <row r="96" spans="1:8" x14ac:dyDescent="0.3">
      <c r="E96" s="3">
        <v>5000</v>
      </c>
      <c r="F96" s="3">
        <v>100</v>
      </c>
      <c r="G96" s="3">
        <f>E96*+F96</f>
        <v>500000</v>
      </c>
      <c r="H96" s="19"/>
    </row>
    <row r="97" spans="1:7" x14ac:dyDescent="0.3">
      <c r="E97" s="3">
        <v>2000</v>
      </c>
      <c r="F97" s="3">
        <v>37</v>
      </c>
      <c r="G97" s="3">
        <f>E97*+F97</f>
        <v>74000</v>
      </c>
    </row>
    <row r="98" spans="1:7" x14ac:dyDescent="0.3">
      <c r="E98" s="3">
        <v>500</v>
      </c>
      <c r="F98" s="3">
        <v>1</v>
      </c>
      <c r="G98" s="3">
        <f>E98*+F98</f>
        <v>500</v>
      </c>
    </row>
    <row r="99" spans="1:7" x14ac:dyDescent="0.3">
      <c r="E99" s="45">
        <f>SUM(G94:G98)</f>
        <v>2594500</v>
      </c>
      <c r="F99" s="46"/>
      <c r="G99" s="47"/>
    </row>
    <row r="100" spans="1:7" x14ac:dyDescent="0.3">
      <c r="A100" s="37" t="s">
        <v>81</v>
      </c>
      <c r="B100" s="37"/>
      <c r="C100" s="37"/>
      <c r="D100" s="37"/>
      <c r="E100" s="37"/>
      <c r="F100" s="37"/>
      <c r="G100" s="37"/>
    </row>
    <row r="101" spans="1:7" s="7" customFormat="1" x14ac:dyDescent="0.3">
      <c r="A101" s="14"/>
      <c r="B101" s="10">
        <v>39001769</v>
      </c>
      <c r="C101" s="10" t="s">
        <v>32</v>
      </c>
      <c r="D101" s="11">
        <v>26310</v>
      </c>
      <c r="E101" s="11">
        <v>65000</v>
      </c>
      <c r="F101" s="30">
        <f>E101-D101</f>
        <v>38690</v>
      </c>
      <c r="G101" s="11" t="s">
        <v>7</v>
      </c>
    </row>
    <row r="102" spans="1:7" x14ac:dyDescent="0.3">
      <c r="B102" s="51" t="s">
        <v>82</v>
      </c>
      <c r="C102" s="51"/>
      <c r="D102" s="37" t="s">
        <v>83</v>
      </c>
      <c r="E102" s="37"/>
      <c r="F102" s="37" t="s">
        <v>84</v>
      </c>
      <c r="G102" s="37"/>
    </row>
    <row r="103" spans="1:7" x14ac:dyDescent="0.3">
      <c r="B103" s="3">
        <v>1</v>
      </c>
      <c r="C103" s="21">
        <f>F52+F53+F51+F5</f>
        <v>120590</v>
      </c>
      <c r="D103" s="6">
        <v>3</v>
      </c>
      <c r="E103" s="20">
        <f>F6</f>
        <v>176812</v>
      </c>
      <c r="F103" s="6">
        <v>13</v>
      </c>
      <c r="G103" s="20">
        <f>F20</f>
        <v>75000</v>
      </c>
    </row>
    <row r="104" spans="1:7" x14ac:dyDescent="0.3">
      <c r="B104" s="3">
        <v>4</v>
      </c>
      <c r="C104" s="21">
        <f>SUM(F54:F56)+F7</f>
        <v>173237</v>
      </c>
      <c r="D104" s="6">
        <v>19</v>
      </c>
      <c r="E104" s="20">
        <f>F22</f>
        <v>103479</v>
      </c>
      <c r="F104" s="6">
        <v>16</v>
      </c>
      <c r="G104" s="20">
        <f>F72+F21</f>
        <v>107900</v>
      </c>
    </row>
    <row r="105" spans="1:7" x14ac:dyDescent="0.3">
      <c r="B105" s="3">
        <v>5</v>
      </c>
      <c r="C105" s="21">
        <f>SUM(F57:F58)</f>
        <v>16630</v>
      </c>
      <c r="D105" s="6">
        <v>17</v>
      </c>
      <c r="E105" s="20">
        <f>F73</f>
        <v>250000</v>
      </c>
      <c r="F105" s="6">
        <v>27</v>
      </c>
      <c r="G105" s="20">
        <f>F26</f>
        <v>37889</v>
      </c>
    </row>
    <row r="106" spans="1:7" x14ac:dyDescent="0.3">
      <c r="B106" s="3">
        <v>8</v>
      </c>
      <c r="C106" s="21">
        <f>SUM(F59:F65)+SUM(F8:F11)</f>
        <v>72341</v>
      </c>
      <c r="D106" s="6"/>
      <c r="E106" s="6"/>
      <c r="F106" s="6">
        <v>29</v>
      </c>
      <c r="G106" s="20">
        <f>F28</f>
        <v>59900</v>
      </c>
    </row>
    <row r="107" spans="1:7" x14ac:dyDescent="0.3">
      <c r="B107" s="3">
        <v>11</v>
      </c>
      <c r="C107" s="21">
        <f>SUM(F67:F69)+SUM(F12:F14)</f>
        <v>555920</v>
      </c>
      <c r="D107" s="43" t="s">
        <v>85</v>
      </c>
      <c r="E107" s="44"/>
      <c r="F107" s="6">
        <v>9</v>
      </c>
      <c r="G107" s="20">
        <f>F66</f>
        <v>45890</v>
      </c>
    </row>
    <row r="108" spans="1:7" x14ac:dyDescent="0.3">
      <c r="B108" s="2">
        <v>12</v>
      </c>
      <c r="C108" s="21">
        <f>SUM(F70:F71)+SUM(F15:F19)</f>
        <v>71118</v>
      </c>
      <c r="D108" s="6">
        <v>22</v>
      </c>
      <c r="E108" s="20">
        <f>F23+F24</f>
        <v>108510</v>
      </c>
      <c r="F108" s="43" t="s">
        <v>86</v>
      </c>
      <c r="G108" s="44"/>
    </row>
    <row r="109" spans="1:7" x14ac:dyDescent="0.3">
      <c r="B109" s="2">
        <v>26</v>
      </c>
      <c r="C109" s="21">
        <f>F75+F25</f>
        <v>58040</v>
      </c>
      <c r="D109" s="6">
        <v>28</v>
      </c>
      <c r="E109" s="20">
        <f>F27</f>
        <v>25000</v>
      </c>
      <c r="F109" s="6">
        <v>18</v>
      </c>
      <c r="G109" s="20">
        <f>F74</f>
        <v>181030</v>
      </c>
    </row>
    <row r="110" spans="1:7" x14ac:dyDescent="0.3">
      <c r="B110" s="2">
        <v>31</v>
      </c>
      <c r="C110" s="21">
        <f>SUM(F29:F33)+SUM(F76:F82)</f>
        <v>460125</v>
      </c>
      <c r="D110" s="48" t="s">
        <v>88</v>
      </c>
      <c r="E110" s="49"/>
      <c r="F110" s="6">
        <v>32</v>
      </c>
      <c r="G110" s="20">
        <f>F34</f>
        <v>90596</v>
      </c>
    </row>
    <row r="111" spans="1:7" x14ac:dyDescent="0.3">
      <c r="B111" s="2">
        <v>36</v>
      </c>
      <c r="C111" s="21">
        <f>SUM(F83:F87)+SUM(F37:F39)</f>
        <v>215615</v>
      </c>
      <c r="D111" s="6">
        <v>37</v>
      </c>
      <c r="E111" s="20">
        <f>F88+F89</f>
        <v>14300</v>
      </c>
      <c r="F111" s="43" t="s">
        <v>87</v>
      </c>
      <c r="G111" s="44"/>
    </row>
    <row r="112" spans="1:7" x14ac:dyDescent="0.3">
      <c r="B112" s="2">
        <v>39</v>
      </c>
      <c r="C112" s="21">
        <f>SUM(F90:F91)+SUM(F40:F41)</f>
        <v>42060</v>
      </c>
      <c r="F112" s="6">
        <v>35</v>
      </c>
      <c r="G112" s="20">
        <f>F35+F36</f>
        <v>82518</v>
      </c>
    </row>
    <row r="113" spans="2:7" x14ac:dyDescent="0.3">
      <c r="B113" s="40">
        <f>SUM(C103:C112)+SUM(E103:E105)+SUM(G103:G107)+G109+E111+G110+G112+E108+E109</f>
        <v>3144500</v>
      </c>
      <c r="C113" s="41"/>
      <c r="D113" s="41"/>
      <c r="E113" s="41"/>
      <c r="F113" s="41"/>
      <c r="G113" s="42"/>
    </row>
  </sheetData>
  <mergeCells count="17">
    <mergeCell ref="A49:H49"/>
    <mergeCell ref="B113:G113"/>
    <mergeCell ref="D107:E107"/>
    <mergeCell ref="F108:G108"/>
    <mergeCell ref="F111:G111"/>
    <mergeCell ref="E99:G99"/>
    <mergeCell ref="A100:G100"/>
    <mergeCell ref="D110:E110"/>
    <mergeCell ref="B102:C102"/>
    <mergeCell ref="D102:E102"/>
    <mergeCell ref="F102:G102"/>
    <mergeCell ref="A1:H1"/>
    <mergeCell ref="A47:H47"/>
    <mergeCell ref="A48:H48"/>
    <mergeCell ref="A3:H3"/>
    <mergeCell ref="A2:H2"/>
    <mergeCell ref="A46:C46"/>
  </mergeCells>
  <pageMargins left="0.7" right="0.7" top="0.75" bottom="0.75" header="0.3" footer="0.3"/>
  <pageSetup paperSize="256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26.09.20 Актив Маркет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2020-09-29T05:54:00Z</dcterms:modified>
</cp:coreProperties>
</file>