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8808"/>
  </bookViews>
  <sheets>
    <sheet name="Лист1" sheetId="1" r:id="rId1"/>
    <sheet name="Лист2" sheetId="2" r:id="rId2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F29" i="1"/>
  <c r="H29" i="1" s="1"/>
  <c r="E58" i="1" l="1"/>
  <c r="E62" i="1"/>
  <c r="C64" i="1"/>
  <c r="C63" i="1"/>
  <c r="C62" i="1"/>
  <c r="C61" i="1"/>
  <c r="C60" i="1"/>
  <c r="C59" i="1"/>
  <c r="C58" i="1"/>
  <c r="C65" i="1"/>
  <c r="F8" i="1" l="1"/>
  <c r="F20" i="1"/>
  <c r="F7" i="1"/>
  <c r="F12" i="1"/>
  <c r="E60" i="1"/>
  <c r="F11" i="1"/>
  <c r="F16" i="1"/>
  <c r="F22" i="1"/>
  <c r="F5" i="1"/>
  <c r="F6" i="1"/>
  <c r="F9" i="1"/>
  <c r="F10" i="1"/>
  <c r="F14" i="1"/>
  <c r="F21" i="1"/>
  <c r="F15" i="1"/>
  <c r="F17" i="1"/>
  <c r="E59" i="1" s="1"/>
  <c r="F19" i="1"/>
  <c r="F13" i="1"/>
  <c r="B18" i="2" l="1"/>
  <c r="C17" i="2"/>
  <c r="C16" i="2"/>
  <c r="C15" i="2"/>
  <c r="C14" i="2"/>
  <c r="C13" i="2"/>
  <c r="E11" i="2"/>
  <c r="D11" i="2"/>
  <c r="F6" i="2"/>
  <c r="F9" i="2"/>
  <c r="F8" i="2"/>
  <c r="F5" i="2"/>
  <c r="F7" i="2"/>
  <c r="F10" i="2"/>
  <c r="F4" i="2"/>
  <c r="F11" i="2" s="1"/>
  <c r="E56" i="1" l="1"/>
  <c r="D56" i="1"/>
  <c r="F44" i="1"/>
  <c r="H64" i="1" l="1"/>
  <c r="H63" i="1"/>
  <c r="H59" i="1"/>
  <c r="H60" i="1"/>
  <c r="H61" i="1"/>
  <c r="H62" i="1"/>
  <c r="H58" i="1"/>
  <c r="F65" i="1" s="1"/>
  <c r="F43" i="1" l="1"/>
  <c r="F33" i="1"/>
  <c r="F48" i="1"/>
  <c r="F67" i="1"/>
  <c r="F55" i="1"/>
  <c r="F37" i="1"/>
  <c r="F47" i="1"/>
  <c r="F54" i="1" l="1"/>
  <c r="F53" i="1"/>
  <c r="F36" i="1"/>
  <c r="F46" i="1"/>
  <c r="F52" i="1" l="1"/>
  <c r="F49" i="1"/>
  <c r="F51" i="1"/>
  <c r="F40" i="1"/>
  <c r="F39" i="1"/>
  <c r="F50" i="1"/>
  <c r="F38" i="1"/>
  <c r="F35" i="1"/>
  <c r="F42" i="1"/>
  <c r="F45" i="1"/>
  <c r="F34" i="1"/>
  <c r="F32" i="1"/>
  <c r="F41" i="1"/>
  <c r="B66" i="1" l="1"/>
  <c r="F56" i="1"/>
</calcChain>
</file>

<file path=xl/sharedStrings.xml><?xml version="1.0" encoding="utf-8"?>
<sst xmlns="http://schemas.openxmlformats.org/spreadsheetml/2006/main" count="151" uniqueCount="72">
  <si>
    <t>№</t>
  </si>
  <si>
    <t>Код товара</t>
  </si>
  <si>
    <t>Наименование</t>
  </si>
  <si>
    <t>Приходная сумма</t>
  </si>
  <si>
    <t>Сумма реализации</t>
  </si>
  <si>
    <t>Прибыль</t>
  </si>
  <si>
    <t>Вид</t>
  </si>
  <si>
    <t>Canon 650D(20 г)</t>
  </si>
  <si>
    <t>Наличные</t>
  </si>
  <si>
    <t>iPhone 7(20 г)</t>
  </si>
  <si>
    <t>Samsung S9(20 г)</t>
  </si>
  <si>
    <t>iPhone 7+(20 г)</t>
  </si>
  <si>
    <t>Redmi 7(20 г)</t>
  </si>
  <si>
    <t>Panasonic Lumix GH4(20 г)</t>
  </si>
  <si>
    <t>iPhone 6s(20 г)</t>
  </si>
  <si>
    <t>Huawei Y7(20 г)</t>
  </si>
  <si>
    <t>Huawei P30 lite(20 г)</t>
  </si>
  <si>
    <t>Чехол</t>
  </si>
  <si>
    <t>TV LG(20 г)</t>
  </si>
  <si>
    <t>iPhone X(20 г)</t>
  </si>
  <si>
    <t>наличные</t>
  </si>
  <si>
    <t>Air Pods 2s(20 г)</t>
  </si>
  <si>
    <t>Huawei Y6(20 г)</t>
  </si>
  <si>
    <t>Samsung A6(20 г)</t>
  </si>
  <si>
    <t>Samsung A71(20 г)</t>
  </si>
  <si>
    <t>Huawei Y5(20 г)</t>
  </si>
  <si>
    <t>LG K7(20 г)</t>
  </si>
  <si>
    <t>Ноутбук Lenovo(20 г)</t>
  </si>
  <si>
    <t>OPPO A5(20 г)</t>
  </si>
  <si>
    <t>Дата продажи</t>
  </si>
  <si>
    <t>Актив маркет</t>
  </si>
  <si>
    <t>шуба</t>
  </si>
  <si>
    <t>с ремонта</t>
  </si>
  <si>
    <t>1916/инв/БК</t>
  </si>
  <si>
    <t>номинал</t>
  </si>
  <si>
    <t>количество</t>
  </si>
  <si>
    <t>сумма</t>
  </si>
  <si>
    <t>Астана</t>
  </si>
  <si>
    <t>Шымкент</t>
  </si>
  <si>
    <t xml:space="preserve">Сумма реализации </t>
  </si>
  <si>
    <t>8-17/К2</t>
  </si>
  <si>
    <t>Samsung S20</t>
  </si>
  <si>
    <t>*</t>
  </si>
  <si>
    <t>39-77/К65</t>
  </si>
  <si>
    <t>Samsung A31</t>
  </si>
  <si>
    <t>26-6/Б47</t>
  </si>
  <si>
    <t>Samsung A10</t>
  </si>
  <si>
    <t>8-41/К2</t>
  </si>
  <si>
    <t>Samsung A6</t>
  </si>
  <si>
    <t>36-128/C23</t>
  </si>
  <si>
    <t>iPhone 7+</t>
  </si>
  <si>
    <t>39-136/К65</t>
  </si>
  <si>
    <t>Iphone 7</t>
  </si>
  <si>
    <t>11-7/А32/2</t>
  </si>
  <si>
    <t>прибыль комиссионка наличные 06-08.10</t>
  </si>
  <si>
    <t>безналичный</t>
  </si>
  <si>
    <t>каспий кредит</t>
  </si>
  <si>
    <t>Сумка(20 г)</t>
  </si>
  <si>
    <t>Redmi Note 7(20 г)</t>
  </si>
  <si>
    <t>Samsung A40(20 г)</t>
  </si>
  <si>
    <t>Музыкальный центр Sony(20 г)</t>
  </si>
  <si>
    <t>Беспроводной пылесос(20 г)</t>
  </si>
  <si>
    <t xml:space="preserve">Zepter Пылесос </t>
  </si>
  <si>
    <t>Asus Celeron N3</t>
  </si>
  <si>
    <t>б/н</t>
  </si>
  <si>
    <t>Альфа банк</t>
  </si>
  <si>
    <t>альфа</t>
  </si>
  <si>
    <t>Наличный расчет</t>
  </si>
  <si>
    <t>Безналичный расчет</t>
  </si>
  <si>
    <t>iCloud - зар.устр.</t>
  </si>
  <si>
    <t>Актобе</t>
  </si>
  <si>
    <t>Комиссионный магазин (в кассу)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</si>
</sst>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/>
    <xf numFmtId="3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3" fontId="3" fillId="0" borderId="1" xfId="1" applyNumberFormat="1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3" fontId="1" fillId="0" borderId="1" xfId="1" applyNumberFormat="1" applyFont="1" applyFill="1" applyBorder="1" applyAlignment="1">
      <alignment horizontal="center" vertical="center"/>
    </xf>
    <xf numFmtId="3" fontId="1" fillId="6" borderId="1" xfId="0" applyNumberFormat="1" applyFont="1" applyFill="1" applyBorder="1" applyAlignment="1">
      <alignment horizontal="center" vertical="center"/>
    </xf>
    <xf numFmtId="1" fontId="1" fillId="7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3" fontId="1" fillId="8" borderId="1" xfId="0" applyNumberFormat="1" applyFont="1" applyFill="1" applyBorder="1" applyAlignment="1">
      <alignment horizontal="center" vertical="center"/>
    </xf>
    <xf numFmtId="1" fontId="1" fillId="8" borderId="1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1" fillId="7" borderId="4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3" fontId="1" fillId="9" borderId="1" xfId="0" applyNumberFormat="1" applyFont="1" applyFill="1" applyBorder="1" applyAlignment="1">
      <alignment horizontal="center" vertical="center"/>
    </xf>
    <xf numFmtId="1" fontId="1" fillId="9" borderId="1" xfId="0" applyNumberFormat="1" applyFont="1" applyFill="1" applyBorder="1" applyAlignment="1">
      <alignment vertical="center"/>
    </xf>
    <xf numFmtId="14" fontId="1" fillId="8" borderId="1" xfId="0" applyNumberFormat="1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7" borderId="4" xfId="0" applyNumberFormat="1" applyFont="1" applyFill="1" applyBorder="1" applyAlignment="1">
      <alignment horizontal="center" vertical="center"/>
    </xf>
    <xf numFmtId="3" fontId="1" fillId="9" borderId="1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7"/>
  <sheetViews>
    <sheetView tabSelected="1" topLeftCell="A16" zoomScale="115" zoomScaleNormal="115" workbookViewId="0">
      <selection activeCell="C65" sqref="C65"/>
    </sheetView>
  </sheetViews>
  <sheetFormatPr defaultRowHeight="14.4" x14ac:dyDescent="0.3"/>
  <cols>
    <col min="1" max="1" width="4.44140625" style="16" customWidth="1"/>
    <col min="2" max="2" width="12.33203125" style="16" customWidth="1"/>
    <col min="3" max="3" width="21.33203125" style="16" customWidth="1"/>
    <col min="4" max="4" width="8.77734375" style="16" customWidth="1"/>
    <col min="5" max="5" width="11" style="16" customWidth="1"/>
    <col min="6" max="6" width="8.88671875" style="16"/>
    <col min="7" max="7" width="15.21875" style="16" customWidth="1"/>
    <col min="8" max="8" width="17.21875" style="16" customWidth="1"/>
    <col min="9" max="9" width="10.33203125" style="16" bestFit="1" customWidth="1"/>
    <col min="10" max="10" width="11.77734375" style="16" customWidth="1"/>
    <col min="11" max="16384" width="8.88671875" style="16"/>
  </cols>
  <sheetData>
    <row r="1" spans="1:9" x14ac:dyDescent="0.3">
      <c r="A1" s="41">
        <v>44113</v>
      </c>
      <c r="B1" s="42"/>
      <c r="C1" s="42"/>
      <c r="D1" s="42"/>
      <c r="E1" s="42"/>
      <c r="F1" s="42"/>
      <c r="G1" s="42"/>
      <c r="H1" s="42"/>
      <c r="I1" s="43"/>
    </row>
    <row r="2" spans="1:9" x14ac:dyDescent="0.3">
      <c r="A2" s="38" t="s">
        <v>30</v>
      </c>
      <c r="B2" s="39"/>
      <c r="C2" s="39"/>
      <c r="D2" s="39"/>
      <c r="E2" s="39"/>
      <c r="F2" s="39"/>
      <c r="G2" s="39"/>
      <c r="H2" s="39"/>
      <c r="I2" s="40"/>
    </row>
    <row r="3" spans="1:9" x14ac:dyDescent="0.3">
      <c r="A3" s="48" t="s">
        <v>68</v>
      </c>
      <c r="B3" s="49"/>
      <c r="C3" s="49"/>
      <c r="D3" s="49"/>
      <c r="E3" s="49"/>
      <c r="F3" s="49"/>
      <c r="G3" s="49"/>
      <c r="H3" s="49"/>
      <c r="I3" s="50"/>
    </row>
    <row r="4" spans="1:9" ht="43.2" x14ac:dyDescent="0.3">
      <c r="A4" s="1" t="s">
        <v>0</v>
      </c>
      <c r="B4" s="1" t="s">
        <v>1</v>
      </c>
      <c r="C4" s="1" t="s">
        <v>2</v>
      </c>
      <c r="D4" s="2" t="s">
        <v>3</v>
      </c>
      <c r="E4" s="2" t="s">
        <v>4</v>
      </c>
      <c r="F4" s="1" t="s">
        <v>5</v>
      </c>
      <c r="G4" s="2" t="s">
        <v>3</v>
      </c>
      <c r="H4" s="2" t="s">
        <v>6</v>
      </c>
      <c r="I4" s="2" t="s">
        <v>29</v>
      </c>
    </row>
    <row r="5" spans="1:9" s="20" customFormat="1" x14ac:dyDescent="0.3">
      <c r="A5" s="3">
        <v>1</v>
      </c>
      <c r="B5" s="17">
        <v>1069082</v>
      </c>
      <c r="C5" s="17" t="s">
        <v>58</v>
      </c>
      <c r="D5" s="18">
        <v>26880</v>
      </c>
      <c r="E5" s="18">
        <v>43875</v>
      </c>
      <c r="F5" s="25">
        <f t="shared" ref="F5:F13" si="0">E5-D5</f>
        <v>16995</v>
      </c>
      <c r="G5" s="4">
        <v>27780</v>
      </c>
      <c r="H5" s="17" t="s">
        <v>64</v>
      </c>
      <c r="I5" s="19">
        <v>44109</v>
      </c>
    </row>
    <row r="6" spans="1:9" s="20" customFormat="1" x14ac:dyDescent="0.3">
      <c r="A6" s="3">
        <v>2</v>
      </c>
      <c r="B6" s="17">
        <v>1068997</v>
      </c>
      <c r="C6" s="17" t="s">
        <v>59</v>
      </c>
      <c r="D6" s="18">
        <v>20000</v>
      </c>
      <c r="E6" s="18">
        <v>39000</v>
      </c>
      <c r="F6" s="25">
        <f t="shared" si="0"/>
        <v>19000</v>
      </c>
      <c r="G6" s="4">
        <v>15790</v>
      </c>
      <c r="H6" s="17" t="s">
        <v>64</v>
      </c>
      <c r="I6" s="19">
        <v>44109</v>
      </c>
    </row>
    <row r="7" spans="1:9" s="20" customFormat="1" x14ac:dyDescent="0.3">
      <c r="A7" s="3">
        <v>3</v>
      </c>
      <c r="B7" s="17">
        <v>4050718</v>
      </c>
      <c r="C7" s="17" t="s">
        <v>17</v>
      </c>
      <c r="D7" s="18">
        <v>10</v>
      </c>
      <c r="E7" s="18">
        <v>195</v>
      </c>
      <c r="F7" s="25">
        <f t="shared" si="0"/>
        <v>185</v>
      </c>
      <c r="G7" s="4">
        <v>68420</v>
      </c>
      <c r="H7" s="17" t="s">
        <v>64</v>
      </c>
      <c r="I7" s="19">
        <v>44110</v>
      </c>
    </row>
    <row r="8" spans="1:9" s="20" customFormat="1" x14ac:dyDescent="0.3">
      <c r="A8" s="3">
        <v>4</v>
      </c>
      <c r="B8" s="21">
        <v>4049806</v>
      </c>
      <c r="C8" s="17" t="s">
        <v>31</v>
      </c>
      <c r="D8" s="22">
        <v>9890</v>
      </c>
      <c r="E8" s="22">
        <v>34668</v>
      </c>
      <c r="F8" s="25">
        <f t="shared" si="0"/>
        <v>24778</v>
      </c>
      <c r="G8" s="4">
        <v>23000</v>
      </c>
      <c r="H8" s="21" t="s">
        <v>55</v>
      </c>
      <c r="I8" s="19">
        <v>44110</v>
      </c>
    </row>
    <row r="9" spans="1:9" s="20" customFormat="1" x14ac:dyDescent="0.3">
      <c r="A9" s="3">
        <v>5</v>
      </c>
      <c r="B9" s="17">
        <v>5080233</v>
      </c>
      <c r="C9" s="17" t="s">
        <v>60</v>
      </c>
      <c r="D9" s="18">
        <v>36840</v>
      </c>
      <c r="E9" s="18">
        <v>68250</v>
      </c>
      <c r="F9" s="25">
        <f t="shared" si="0"/>
        <v>31410</v>
      </c>
      <c r="G9" s="6">
        <v>119100</v>
      </c>
      <c r="H9" s="17" t="s">
        <v>64</v>
      </c>
      <c r="I9" s="19">
        <v>44109</v>
      </c>
    </row>
    <row r="10" spans="1:9" s="20" customFormat="1" x14ac:dyDescent="0.3">
      <c r="A10" s="3">
        <v>6</v>
      </c>
      <c r="B10" s="17">
        <v>5079819</v>
      </c>
      <c r="C10" s="17" t="s">
        <v>61</v>
      </c>
      <c r="D10" s="18">
        <v>29420</v>
      </c>
      <c r="E10" s="18">
        <v>58500</v>
      </c>
      <c r="F10" s="25">
        <f t="shared" si="0"/>
        <v>29080</v>
      </c>
      <c r="G10" s="4">
        <v>25000</v>
      </c>
      <c r="H10" s="17" t="s">
        <v>64</v>
      </c>
      <c r="I10" s="19">
        <v>44109</v>
      </c>
    </row>
    <row r="11" spans="1:9" s="20" customFormat="1" x14ac:dyDescent="0.3">
      <c r="A11" s="3">
        <v>7</v>
      </c>
      <c r="B11" s="17">
        <v>5079589</v>
      </c>
      <c r="C11" s="17" t="s">
        <v>27</v>
      </c>
      <c r="D11" s="18">
        <v>23540</v>
      </c>
      <c r="E11" s="18">
        <v>78000</v>
      </c>
      <c r="F11" s="25">
        <f t="shared" si="0"/>
        <v>54460</v>
      </c>
      <c r="G11" s="4">
        <v>27000</v>
      </c>
      <c r="H11" s="17" t="s">
        <v>64</v>
      </c>
      <c r="I11" s="19">
        <v>44109</v>
      </c>
    </row>
    <row r="12" spans="1:9" s="20" customFormat="1" x14ac:dyDescent="0.3">
      <c r="A12" s="3">
        <v>8</v>
      </c>
      <c r="B12" s="17">
        <v>8070481</v>
      </c>
      <c r="C12" s="17" t="s">
        <v>11</v>
      </c>
      <c r="D12" s="18">
        <v>116020</v>
      </c>
      <c r="E12" s="18">
        <v>126750</v>
      </c>
      <c r="F12" s="25">
        <f t="shared" si="0"/>
        <v>10730</v>
      </c>
      <c r="G12" s="4">
        <v>25000</v>
      </c>
      <c r="H12" s="17" t="s">
        <v>64</v>
      </c>
      <c r="I12" s="19">
        <v>44110</v>
      </c>
    </row>
    <row r="13" spans="1:9" s="20" customFormat="1" x14ac:dyDescent="0.3">
      <c r="A13" s="3">
        <v>9</v>
      </c>
      <c r="B13" s="23">
        <v>8067830</v>
      </c>
      <c r="C13" s="17" t="s">
        <v>31</v>
      </c>
      <c r="D13" s="24">
        <v>287356</v>
      </c>
      <c r="E13" s="24">
        <v>361490</v>
      </c>
      <c r="F13" s="25">
        <f t="shared" si="0"/>
        <v>74134</v>
      </c>
      <c r="G13" s="4">
        <v>44440</v>
      </c>
      <c r="H13" s="23" t="s">
        <v>55</v>
      </c>
      <c r="I13" s="19">
        <v>44108</v>
      </c>
    </row>
    <row r="14" spans="1:9" s="20" customFormat="1" x14ac:dyDescent="0.3">
      <c r="A14" s="3">
        <v>10</v>
      </c>
      <c r="B14" s="23">
        <v>8063455</v>
      </c>
      <c r="C14" s="17" t="s">
        <v>31</v>
      </c>
      <c r="D14" s="24">
        <v>157895</v>
      </c>
      <c r="E14" s="24">
        <v>180745</v>
      </c>
      <c r="F14" s="25">
        <f t="shared" ref="F14:F22" si="1">E14-D14</f>
        <v>22850</v>
      </c>
      <c r="G14" s="6">
        <v>70000</v>
      </c>
      <c r="H14" s="23" t="s">
        <v>55</v>
      </c>
      <c r="I14" s="19">
        <v>44108</v>
      </c>
    </row>
    <row r="15" spans="1:9" s="20" customFormat="1" x14ac:dyDescent="0.3">
      <c r="A15" s="3">
        <v>11</v>
      </c>
      <c r="B15" s="23">
        <v>8064006</v>
      </c>
      <c r="C15" s="17" t="s">
        <v>31</v>
      </c>
      <c r="D15" s="24">
        <v>110000</v>
      </c>
      <c r="E15" s="24">
        <v>224710</v>
      </c>
      <c r="F15" s="25">
        <f t="shared" ref="F15:F20" si="2">E15-D15</f>
        <v>114710</v>
      </c>
      <c r="G15" s="4">
        <v>110510</v>
      </c>
      <c r="H15" s="23" t="s">
        <v>55</v>
      </c>
      <c r="I15" s="19">
        <v>44108</v>
      </c>
    </row>
    <row r="16" spans="1:9" s="20" customFormat="1" x14ac:dyDescent="0.3">
      <c r="A16" s="3">
        <v>12</v>
      </c>
      <c r="B16" s="17">
        <v>12028560</v>
      </c>
      <c r="C16" s="17" t="s">
        <v>57</v>
      </c>
      <c r="D16" s="18">
        <v>10</v>
      </c>
      <c r="E16" s="18">
        <v>975</v>
      </c>
      <c r="F16" s="25">
        <f t="shared" si="2"/>
        <v>965</v>
      </c>
      <c r="G16" s="4">
        <v>29410</v>
      </c>
      <c r="H16" s="17" t="s">
        <v>64</v>
      </c>
      <c r="I16" s="19">
        <v>44109</v>
      </c>
    </row>
    <row r="17" spans="1:9" s="20" customFormat="1" x14ac:dyDescent="0.3">
      <c r="A17" s="3">
        <v>13</v>
      </c>
      <c r="B17" s="23">
        <v>17044480</v>
      </c>
      <c r="C17" s="17" t="s">
        <v>31</v>
      </c>
      <c r="D17" s="24">
        <v>90000</v>
      </c>
      <c r="E17" s="24">
        <v>195800</v>
      </c>
      <c r="F17" s="25">
        <f t="shared" si="2"/>
        <v>105800</v>
      </c>
      <c r="G17" s="4">
        <v>21050</v>
      </c>
      <c r="H17" s="23" t="s">
        <v>56</v>
      </c>
      <c r="I17" s="19">
        <v>44108</v>
      </c>
    </row>
    <row r="18" spans="1:9" s="20" customFormat="1" x14ac:dyDescent="0.3">
      <c r="A18" s="3">
        <v>14</v>
      </c>
      <c r="B18" s="21">
        <v>19016031</v>
      </c>
      <c r="C18" s="21" t="s">
        <v>62</v>
      </c>
      <c r="D18" s="22">
        <v>54170</v>
      </c>
      <c r="E18" s="22">
        <v>50000</v>
      </c>
      <c r="F18" s="25">
        <v>-3897</v>
      </c>
      <c r="G18" s="4">
        <v>73680</v>
      </c>
      <c r="H18" s="21" t="s">
        <v>66</v>
      </c>
      <c r="I18" s="19">
        <v>44109</v>
      </c>
    </row>
    <row r="19" spans="1:9" s="20" customFormat="1" x14ac:dyDescent="0.3">
      <c r="A19" s="3">
        <v>15</v>
      </c>
      <c r="B19" s="23">
        <v>22030148</v>
      </c>
      <c r="C19" s="17" t="s">
        <v>31</v>
      </c>
      <c r="D19" s="24">
        <v>73680</v>
      </c>
      <c r="E19" s="24">
        <v>312640</v>
      </c>
      <c r="F19" s="25">
        <f t="shared" si="2"/>
        <v>238960</v>
      </c>
      <c r="G19" s="4">
        <v>15300</v>
      </c>
      <c r="H19" s="23" t="s">
        <v>55</v>
      </c>
      <c r="I19" s="19">
        <v>44108</v>
      </c>
    </row>
    <row r="20" spans="1:9" s="20" customFormat="1" x14ac:dyDescent="0.3">
      <c r="A20" s="3">
        <v>16</v>
      </c>
      <c r="B20" s="17">
        <v>22043704</v>
      </c>
      <c r="C20" s="17" t="s">
        <v>63</v>
      </c>
      <c r="D20" s="17">
        <v>31040</v>
      </c>
      <c r="E20" s="17">
        <v>90000</v>
      </c>
      <c r="F20" s="25">
        <f t="shared" si="2"/>
        <v>58960</v>
      </c>
      <c r="G20" s="4">
        <v>63160</v>
      </c>
      <c r="H20" s="17" t="s">
        <v>65</v>
      </c>
      <c r="I20" s="19">
        <v>44109</v>
      </c>
    </row>
    <row r="21" spans="1:9" s="20" customFormat="1" x14ac:dyDescent="0.3">
      <c r="A21" s="3">
        <v>17</v>
      </c>
      <c r="B21" s="23">
        <v>31006959</v>
      </c>
      <c r="C21" s="17" t="s">
        <v>31</v>
      </c>
      <c r="D21" s="24">
        <v>94120</v>
      </c>
      <c r="E21" s="24">
        <v>244250</v>
      </c>
      <c r="F21" s="25">
        <f t="shared" si="1"/>
        <v>150130</v>
      </c>
      <c r="G21" s="4">
        <v>70600</v>
      </c>
      <c r="H21" s="23" t="s">
        <v>55</v>
      </c>
      <c r="I21" s="19">
        <v>44108</v>
      </c>
    </row>
    <row r="22" spans="1:9" s="20" customFormat="1" x14ac:dyDescent="0.3">
      <c r="A22" s="3">
        <v>18</v>
      </c>
      <c r="B22" s="17">
        <v>31007328</v>
      </c>
      <c r="C22" s="17" t="s">
        <v>18</v>
      </c>
      <c r="D22" s="18">
        <v>50000</v>
      </c>
      <c r="E22" s="18">
        <v>97500</v>
      </c>
      <c r="F22" s="25">
        <f t="shared" si="1"/>
        <v>47500</v>
      </c>
      <c r="G22" s="4">
        <v>0</v>
      </c>
      <c r="H22" s="17" t="s">
        <v>64</v>
      </c>
      <c r="I22" s="19">
        <v>44109</v>
      </c>
    </row>
    <row r="23" spans="1:9" x14ac:dyDescent="0.3">
      <c r="A23" s="12"/>
      <c r="B23" s="12"/>
      <c r="C23" s="12"/>
      <c r="D23" s="12"/>
      <c r="E23" s="12"/>
      <c r="F23" s="27"/>
      <c r="G23" s="4">
        <v>31580</v>
      </c>
      <c r="H23" s="12"/>
      <c r="I23" s="12"/>
    </row>
    <row r="24" spans="1:9" x14ac:dyDescent="0.3">
      <c r="A24" s="12"/>
      <c r="B24" s="12"/>
      <c r="C24" s="12"/>
      <c r="D24" s="12"/>
      <c r="E24" s="12"/>
      <c r="F24" s="25"/>
      <c r="G24" s="4">
        <v>0</v>
      </c>
      <c r="H24" s="12"/>
      <c r="I24" s="12"/>
    </row>
    <row r="25" spans="1:9" x14ac:dyDescent="0.3">
      <c r="A25" s="12"/>
      <c r="B25" s="12"/>
      <c r="C25" s="12"/>
      <c r="D25" s="12"/>
      <c r="E25" s="12"/>
      <c r="F25" s="27"/>
      <c r="G25" s="4">
        <v>117650</v>
      </c>
      <c r="H25" s="12"/>
      <c r="I25" s="12"/>
    </row>
    <row r="26" spans="1:9" x14ac:dyDescent="0.3">
      <c r="A26" s="12"/>
      <c r="B26" s="12"/>
      <c r="C26" s="12"/>
      <c r="D26" s="12"/>
      <c r="E26" s="12"/>
      <c r="F26" s="27"/>
      <c r="G26" s="4">
        <v>0</v>
      </c>
      <c r="H26" s="12"/>
      <c r="I26" s="12"/>
    </row>
    <row r="27" spans="1:9" x14ac:dyDescent="0.3">
      <c r="A27" s="12"/>
      <c r="B27" s="12"/>
      <c r="C27" s="12"/>
      <c r="D27" s="12"/>
      <c r="E27" s="12"/>
      <c r="F27" s="27"/>
      <c r="G27" s="4">
        <v>18280</v>
      </c>
      <c r="H27" s="12"/>
      <c r="I27" s="12"/>
    </row>
    <row r="28" spans="1:9" x14ac:dyDescent="0.3">
      <c r="A28" s="12"/>
      <c r="B28" s="12"/>
      <c r="C28" s="12"/>
      <c r="D28" s="12"/>
      <c r="E28" s="12"/>
      <c r="F28" s="27"/>
      <c r="G28" s="4">
        <v>0</v>
      </c>
      <c r="H28" s="12"/>
      <c r="I28" s="12"/>
    </row>
    <row r="29" spans="1:9" x14ac:dyDescent="0.3">
      <c r="A29" s="28"/>
      <c r="B29" s="28"/>
      <c r="C29" s="28"/>
      <c r="D29" s="28"/>
      <c r="E29" s="28"/>
      <c r="F29" s="29">
        <f>SUM(F5:F28)</f>
        <v>996750</v>
      </c>
      <c r="G29" s="29">
        <f>SUM(G5:G28)</f>
        <v>996750</v>
      </c>
      <c r="H29" s="29">
        <f>F29-G29</f>
        <v>0</v>
      </c>
      <c r="I29" s="28"/>
    </row>
    <row r="30" spans="1:9" x14ac:dyDescent="0.3">
      <c r="A30" s="48" t="s">
        <v>67</v>
      </c>
      <c r="B30" s="49"/>
      <c r="C30" s="49"/>
      <c r="D30" s="49"/>
      <c r="E30" s="49"/>
      <c r="F30" s="49"/>
      <c r="G30" s="49"/>
      <c r="H30" s="50"/>
    </row>
    <row r="31" spans="1:9" ht="43.2" x14ac:dyDescent="0.3">
      <c r="A31" s="1" t="s">
        <v>0</v>
      </c>
      <c r="B31" s="1" t="s">
        <v>1</v>
      </c>
      <c r="C31" s="1" t="s">
        <v>2</v>
      </c>
      <c r="D31" s="2" t="s">
        <v>3</v>
      </c>
      <c r="E31" s="2" t="s">
        <v>4</v>
      </c>
      <c r="F31" s="1" t="s">
        <v>5</v>
      </c>
      <c r="G31" s="2" t="s">
        <v>6</v>
      </c>
      <c r="H31" s="2" t="s">
        <v>29</v>
      </c>
    </row>
    <row r="32" spans="1:9" s="20" customFormat="1" x14ac:dyDescent="0.3">
      <c r="A32" s="3">
        <v>1</v>
      </c>
      <c r="B32" s="3">
        <v>1069054</v>
      </c>
      <c r="C32" s="3" t="s">
        <v>9</v>
      </c>
      <c r="D32" s="4">
        <v>44440</v>
      </c>
      <c r="E32" s="4">
        <v>70000</v>
      </c>
      <c r="F32" s="25">
        <f t="shared" ref="F32:F55" si="3">E32-D32</f>
        <v>25560</v>
      </c>
      <c r="G32" s="3" t="s">
        <v>8</v>
      </c>
      <c r="H32" s="19">
        <v>44110</v>
      </c>
    </row>
    <row r="33" spans="1:8" s="20" customFormat="1" x14ac:dyDescent="0.3">
      <c r="A33" s="3">
        <v>2</v>
      </c>
      <c r="B33" s="3">
        <v>1058484</v>
      </c>
      <c r="C33" s="3" t="s">
        <v>31</v>
      </c>
      <c r="D33" s="6">
        <v>70000</v>
      </c>
      <c r="E33" s="4">
        <v>90000</v>
      </c>
      <c r="F33" s="25">
        <f t="shared" si="3"/>
        <v>20000</v>
      </c>
      <c r="G33" s="3" t="s">
        <v>8</v>
      </c>
      <c r="H33" s="19">
        <v>44112</v>
      </c>
    </row>
    <row r="34" spans="1:8" s="20" customFormat="1" x14ac:dyDescent="0.3">
      <c r="A34" s="3">
        <v>3</v>
      </c>
      <c r="B34" s="3">
        <v>5080048</v>
      </c>
      <c r="C34" s="3" t="s">
        <v>10</v>
      </c>
      <c r="D34" s="4">
        <v>70600</v>
      </c>
      <c r="E34" s="4">
        <v>100000</v>
      </c>
      <c r="F34" s="25">
        <f t="shared" si="3"/>
        <v>29400</v>
      </c>
      <c r="G34" s="3" t="s">
        <v>8</v>
      </c>
      <c r="H34" s="19">
        <v>44110</v>
      </c>
    </row>
    <row r="35" spans="1:8" s="20" customFormat="1" x14ac:dyDescent="0.3">
      <c r="A35" s="3">
        <v>4</v>
      </c>
      <c r="B35" s="3">
        <v>5079837</v>
      </c>
      <c r="C35" s="3" t="s">
        <v>13</v>
      </c>
      <c r="D35" s="4">
        <v>110510</v>
      </c>
      <c r="E35" s="4">
        <v>200000</v>
      </c>
      <c r="F35" s="25">
        <f t="shared" si="3"/>
        <v>89490</v>
      </c>
      <c r="G35" s="3" t="s">
        <v>8</v>
      </c>
      <c r="H35" s="19">
        <v>44110</v>
      </c>
    </row>
    <row r="36" spans="1:8" s="20" customFormat="1" x14ac:dyDescent="0.3">
      <c r="A36" s="3">
        <v>5</v>
      </c>
      <c r="B36" s="3">
        <v>5080369</v>
      </c>
      <c r="C36" s="3" t="s">
        <v>22</v>
      </c>
      <c r="D36" s="4">
        <v>21050</v>
      </c>
      <c r="E36" s="4">
        <v>27000</v>
      </c>
      <c r="F36" s="25">
        <f t="shared" si="3"/>
        <v>5950</v>
      </c>
      <c r="G36" s="3" t="s">
        <v>20</v>
      </c>
      <c r="H36" s="19">
        <v>44111</v>
      </c>
    </row>
    <row r="37" spans="1:8" s="20" customFormat="1" x14ac:dyDescent="0.3">
      <c r="A37" s="3">
        <v>6</v>
      </c>
      <c r="B37" s="3">
        <v>5080036</v>
      </c>
      <c r="C37" s="3" t="s">
        <v>25</v>
      </c>
      <c r="D37" s="4">
        <v>15300</v>
      </c>
      <c r="E37" s="4">
        <v>25000</v>
      </c>
      <c r="F37" s="25">
        <f t="shared" si="3"/>
        <v>9700</v>
      </c>
      <c r="G37" s="3" t="s">
        <v>20</v>
      </c>
      <c r="H37" s="19">
        <v>44112</v>
      </c>
    </row>
    <row r="38" spans="1:8" s="20" customFormat="1" x14ac:dyDescent="0.3">
      <c r="A38" s="3">
        <v>7</v>
      </c>
      <c r="B38" s="3">
        <v>8072739</v>
      </c>
      <c r="C38" s="3" t="s">
        <v>14</v>
      </c>
      <c r="D38" s="4">
        <v>27000</v>
      </c>
      <c r="E38" s="4">
        <v>45000</v>
      </c>
      <c r="F38" s="25">
        <f t="shared" si="3"/>
        <v>18000</v>
      </c>
      <c r="G38" s="3" t="s">
        <v>8</v>
      </c>
      <c r="H38" s="19">
        <v>44110</v>
      </c>
    </row>
    <row r="39" spans="1:8" s="20" customFormat="1" x14ac:dyDescent="0.3">
      <c r="A39" s="3">
        <v>8</v>
      </c>
      <c r="B39" s="3">
        <v>8072612</v>
      </c>
      <c r="C39" s="3" t="s">
        <v>14</v>
      </c>
      <c r="D39" s="4">
        <v>29410</v>
      </c>
      <c r="E39" s="4">
        <v>45000</v>
      </c>
      <c r="F39" s="25">
        <f t="shared" si="3"/>
        <v>15590</v>
      </c>
      <c r="G39" s="3" t="s">
        <v>8</v>
      </c>
      <c r="H39" s="19">
        <v>44110</v>
      </c>
    </row>
    <row r="40" spans="1:8" s="20" customFormat="1" x14ac:dyDescent="0.3">
      <c r="A40" s="3">
        <v>9</v>
      </c>
      <c r="B40" s="3">
        <v>8072612</v>
      </c>
      <c r="C40" s="3" t="s">
        <v>69</v>
      </c>
      <c r="D40" s="4">
        <v>0</v>
      </c>
      <c r="E40" s="4">
        <v>4000</v>
      </c>
      <c r="F40" s="25">
        <f t="shared" si="3"/>
        <v>4000</v>
      </c>
      <c r="G40" s="3" t="s">
        <v>8</v>
      </c>
      <c r="H40" s="19">
        <v>44110</v>
      </c>
    </row>
    <row r="41" spans="1:8" s="20" customFormat="1" x14ac:dyDescent="0.3">
      <c r="A41" s="3">
        <v>10</v>
      </c>
      <c r="B41" s="3">
        <v>12029927</v>
      </c>
      <c r="C41" s="3" t="s">
        <v>7</v>
      </c>
      <c r="D41" s="4">
        <v>27780</v>
      </c>
      <c r="E41" s="4">
        <v>70000</v>
      </c>
      <c r="F41" s="25">
        <f t="shared" si="3"/>
        <v>42220</v>
      </c>
      <c r="G41" s="3" t="s">
        <v>8</v>
      </c>
      <c r="H41" s="19">
        <v>44110</v>
      </c>
    </row>
    <row r="42" spans="1:8" s="20" customFormat="1" x14ac:dyDescent="0.3">
      <c r="A42" s="3">
        <v>11</v>
      </c>
      <c r="B42" s="3">
        <v>12030464</v>
      </c>
      <c r="C42" s="3" t="s">
        <v>12</v>
      </c>
      <c r="D42" s="4">
        <v>15790</v>
      </c>
      <c r="E42" s="4">
        <v>28000</v>
      </c>
      <c r="F42" s="25">
        <f t="shared" si="3"/>
        <v>12210</v>
      </c>
      <c r="G42" s="3" t="s">
        <v>8</v>
      </c>
      <c r="H42" s="19">
        <v>44110</v>
      </c>
    </row>
    <row r="43" spans="1:8" s="20" customFormat="1" x14ac:dyDescent="0.3">
      <c r="A43" s="3">
        <v>12</v>
      </c>
      <c r="B43" s="3">
        <v>25012228</v>
      </c>
      <c r="C43" s="3" t="s">
        <v>31</v>
      </c>
      <c r="D43" s="6">
        <v>119100</v>
      </c>
      <c r="E43" s="4">
        <v>320000</v>
      </c>
      <c r="F43" s="25">
        <f t="shared" si="3"/>
        <v>200900</v>
      </c>
      <c r="G43" s="3" t="s">
        <v>8</v>
      </c>
      <c r="H43" s="19">
        <v>44112</v>
      </c>
    </row>
    <row r="44" spans="1:8" s="20" customFormat="1" x14ac:dyDescent="0.3">
      <c r="A44" s="3">
        <v>13</v>
      </c>
      <c r="B44" s="3">
        <v>26010583</v>
      </c>
      <c r="C44" s="3" t="s">
        <v>21</v>
      </c>
      <c r="D44" s="4">
        <v>25000</v>
      </c>
      <c r="E44" s="4">
        <v>45000</v>
      </c>
      <c r="F44" s="25">
        <f t="shared" si="3"/>
        <v>20000</v>
      </c>
      <c r="G44" s="3" t="s">
        <v>20</v>
      </c>
      <c r="H44" s="19">
        <v>44111</v>
      </c>
    </row>
    <row r="45" spans="1:8" s="20" customFormat="1" x14ac:dyDescent="0.3">
      <c r="A45" s="3">
        <v>14</v>
      </c>
      <c r="B45" s="3">
        <v>31007399</v>
      </c>
      <c r="C45" s="3" t="s">
        <v>11</v>
      </c>
      <c r="D45" s="4">
        <v>73680</v>
      </c>
      <c r="E45" s="4">
        <v>110000</v>
      </c>
      <c r="F45" s="25">
        <f t="shared" si="3"/>
        <v>36320</v>
      </c>
      <c r="G45" s="3" t="s">
        <v>8</v>
      </c>
      <c r="H45" s="19">
        <v>44110</v>
      </c>
    </row>
    <row r="46" spans="1:8" s="20" customFormat="1" x14ac:dyDescent="0.3">
      <c r="A46" s="3">
        <v>15</v>
      </c>
      <c r="B46" s="3">
        <v>31007401</v>
      </c>
      <c r="C46" s="3" t="s">
        <v>19</v>
      </c>
      <c r="D46" s="4">
        <v>63160</v>
      </c>
      <c r="E46" s="4">
        <v>63200</v>
      </c>
      <c r="F46" s="25">
        <f t="shared" si="3"/>
        <v>40</v>
      </c>
      <c r="G46" s="3" t="s">
        <v>20</v>
      </c>
      <c r="H46" s="19">
        <v>44111</v>
      </c>
    </row>
    <row r="47" spans="1:8" s="20" customFormat="1" x14ac:dyDescent="0.3">
      <c r="A47" s="3">
        <v>16</v>
      </c>
      <c r="B47" s="3">
        <v>31007422</v>
      </c>
      <c r="C47" s="3" t="s">
        <v>24</v>
      </c>
      <c r="D47" s="4">
        <v>68420</v>
      </c>
      <c r="E47" s="4">
        <v>120000</v>
      </c>
      <c r="F47" s="25">
        <f t="shared" si="3"/>
        <v>51580</v>
      </c>
      <c r="G47" s="3" t="s">
        <v>20</v>
      </c>
      <c r="H47" s="19">
        <v>44112</v>
      </c>
    </row>
    <row r="48" spans="1:8" s="20" customFormat="1" x14ac:dyDescent="0.3">
      <c r="A48" s="3">
        <v>17</v>
      </c>
      <c r="B48" s="3">
        <v>31007419</v>
      </c>
      <c r="C48" s="3" t="s">
        <v>28</v>
      </c>
      <c r="D48" s="4">
        <v>25000</v>
      </c>
      <c r="E48" s="4">
        <v>30000</v>
      </c>
      <c r="F48" s="25">
        <f t="shared" si="3"/>
        <v>5000</v>
      </c>
      <c r="G48" s="3" t="s">
        <v>20</v>
      </c>
      <c r="H48" s="19">
        <v>44112</v>
      </c>
    </row>
    <row r="49" spans="1:9" s="20" customFormat="1" x14ac:dyDescent="0.3">
      <c r="A49" s="3">
        <v>20</v>
      </c>
      <c r="B49" s="3">
        <v>31007401</v>
      </c>
      <c r="C49" s="3" t="s">
        <v>17</v>
      </c>
      <c r="D49" s="4">
        <v>0</v>
      </c>
      <c r="E49" s="4">
        <v>200</v>
      </c>
      <c r="F49" s="25">
        <f>E49-D49</f>
        <v>200</v>
      </c>
      <c r="G49" s="3" t="s">
        <v>8</v>
      </c>
      <c r="H49" s="19">
        <v>44110</v>
      </c>
    </row>
    <row r="50" spans="1:9" s="20" customFormat="1" x14ac:dyDescent="0.3">
      <c r="A50" s="3">
        <v>18</v>
      </c>
      <c r="B50" s="3">
        <v>36004568</v>
      </c>
      <c r="C50" s="3" t="s">
        <v>15</v>
      </c>
      <c r="D50" s="4">
        <v>23000</v>
      </c>
      <c r="E50" s="4">
        <v>46000</v>
      </c>
      <c r="F50" s="25">
        <f t="shared" si="3"/>
        <v>23000</v>
      </c>
      <c r="G50" s="3" t="s">
        <v>8</v>
      </c>
      <c r="H50" s="19">
        <v>44110</v>
      </c>
    </row>
    <row r="51" spans="1:9" s="20" customFormat="1" x14ac:dyDescent="0.3">
      <c r="A51" s="3">
        <v>19</v>
      </c>
      <c r="B51" s="3">
        <v>36004673</v>
      </c>
      <c r="C51" s="3" t="s">
        <v>16</v>
      </c>
      <c r="D51" s="4">
        <v>31580</v>
      </c>
      <c r="E51" s="4">
        <v>60000</v>
      </c>
      <c r="F51" s="25">
        <f t="shared" si="3"/>
        <v>28420</v>
      </c>
      <c r="G51" s="3" t="s">
        <v>8</v>
      </c>
      <c r="H51" s="19">
        <v>44110</v>
      </c>
    </row>
    <row r="52" spans="1:9" s="20" customFormat="1" x14ac:dyDescent="0.3">
      <c r="A52" s="3">
        <v>21</v>
      </c>
      <c r="B52" s="3">
        <v>36004267</v>
      </c>
      <c r="C52" s="3" t="s">
        <v>18</v>
      </c>
      <c r="D52" s="4">
        <v>117650</v>
      </c>
      <c r="E52" s="4">
        <v>160000</v>
      </c>
      <c r="F52" s="25">
        <f t="shared" si="3"/>
        <v>42350</v>
      </c>
      <c r="G52" s="3" t="s">
        <v>8</v>
      </c>
      <c r="H52" s="19">
        <v>44110</v>
      </c>
    </row>
    <row r="53" spans="1:9" s="20" customFormat="1" x14ac:dyDescent="0.3">
      <c r="A53" s="3">
        <v>22</v>
      </c>
      <c r="B53" s="3">
        <v>36004568</v>
      </c>
      <c r="C53" s="3" t="s">
        <v>17</v>
      </c>
      <c r="D53" s="4">
        <v>0</v>
      </c>
      <c r="E53" s="4">
        <v>200</v>
      </c>
      <c r="F53" s="25">
        <f t="shared" si="3"/>
        <v>200</v>
      </c>
      <c r="G53" s="3" t="s">
        <v>20</v>
      </c>
      <c r="H53" s="19">
        <v>44111</v>
      </c>
    </row>
    <row r="54" spans="1:9" s="20" customFormat="1" x14ac:dyDescent="0.3">
      <c r="A54" s="3">
        <v>23</v>
      </c>
      <c r="B54" s="3">
        <v>36004608</v>
      </c>
      <c r="C54" s="3" t="s">
        <v>23</v>
      </c>
      <c r="D54" s="4">
        <v>18280</v>
      </c>
      <c r="E54" s="4">
        <v>30000</v>
      </c>
      <c r="F54" s="25">
        <f t="shared" si="3"/>
        <v>11720</v>
      </c>
      <c r="G54" s="3" t="s">
        <v>20</v>
      </c>
      <c r="H54" s="19">
        <v>44111</v>
      </c>
    </row>
    <row r="55" spans="1:9" s="20" customFormat="1" x14ac:dyDescent="0.3">
      <c r="A55" s="3">
        <v>24</v>
      </c>
      <c r="B55" s="3" t="s">
        <v>32</v>
      </c>
      <c r="C55" s="3" t="s">
        <v>26</v>
      </c>
      <c r="D55" s="4">
        <v>15000</v>
      </c>
      <c r="E55" s="4">
        <v>15000</v>
      </c>
      <c r="F55" s="25">
        <f t="shared" si="3"/>
        <v>0</v>
      </c>
      <c r="G55" s="3" t="s">
        <v>20</v>
      </c>
      <c r="H55" s="19">
        <v>44112</v>
      </c>
    </row>
    <row r="56" spans="1:9" x14ac:dyDescent="0.3">
      <c r="A56" s="28"/>
      <c r="B56" s="28"/>
      <c r="C56" s="28"/>
      <c r="D56" s="30">
        <f>SUM(D32:D55)</f>
        <v>1011750</v>
      </c>
      <c r="E56" s="30">
        <f>SUM(E32:E55)</f>
        <v>1703600</v>
      </c>
      <c r="F56" s="30">
        <f>SUM(F32:F55)</f>
        <v>691850</v>
      </c>
      <c r="G56" s="28"/>
      <c r="H56" s="12"/>
    </row>
    <row r="57" spans="1:9" x14ac:dyDescent="0.3">
      <c r="A57" s="12"/>
      <c r="B57" s="44" t="s">
        <v>37</v>
      </c>
      <c r="C57" s="44"/>
      <c r="D57" s="44" t="s">
        <v>38</v>
      </c>
      <c r="E57" s="44"/>
      <c r="F57" s="32" t="s">
        <v>34</v>
      </c>
      <c r="G57" s="26" t="s">
        <v>35</v>
      </c>
      <c r="H57" s="26" t="s">
        <v>36</v>
      </c>
    </row>
    <row r="58" spans="1:9" x14ac:dyDescent="0.3">
      <c r="A58" s="12"/>
      <c r="B58" s="33">
        <v>1</v>
      </c>
      <c r="C58" s="34">
        <f>SUM(F32:F33)+SUM(F5:F6)</f>
        <v>81555</v>
      </c>
      <c r="D58" s="33">
        <v>25</v>
      </c>
      <c r="E58" s="34">
        <f>F43</f>
        <v>200900</v>
      </c>
      <c r="F58" s="32">
        <v>20000</v>
      </c>
      <c r="G58" s="26">
        <v>9</v>
      </c>
      <c r="H58" s="26">
        <f>G58*F58</f>
        <v>180000</v>
      </c>
    </row>
    <row r="59" spans="1:9" x14ac:dyDescent="0.3">
      <c r="A59" s="12"/>
      <c r="B59" s="33">
        <v>4</v>
      </c>
      <c r="C59" s="34">
        <f>SUM(F7:F8)</f>
        <v>24963</v>
      </c>
      <c r="D59" s="33">
        <v>17</v>
      </c>
      <c r="E59" s="34">
        <f>F17</f>
        <v>105800</v>
      </c>
      <c r="F59" s="32">
        <v>10000</v>
      </c>
      <c r="G59" s="26">
        <v>123</v>
      </c>
      <c r="H59" s="26">
        <f t="shared" ref="H59:H64" si="4">G59*F59</f>
        <v>1230000</v>
      </c>
      <c r="I59" s="31"/>
    </row>
    <row r="60" spans="1:9" x14ac:dyDescent="0.3">
      <c r="A60" s="12"/>
      <c r="B60" s="33">
        <v>5</v>
      </c>
      <c r="C60" s="34">
        <f>SUM(F34:F37)+SUM(F9:F11)</f>
        <v>249490</v>
      </c>
      <c r="D60" s="33">
        <v>19</v>
      </c>
      <c r="E60" s="34">
        <f>F18</f>
        <v>-3897</v>
      </c>
      <c r="F60" s="32">
        <v>5000</v>
      </c>
      <c r="G60" s="26">
        <v>50</v>
      </c>
      <c r="H60" s="26">
        <f t="shared" si="4"/>
        <v>250000</v>
      </c>
      <c r="I60" s="31"/>
    </row>
    <row r="61" spans="1:9" x14ac:dyDescent="0.3">
      <c r="A61" s="12"/>
      <c r="B61" s="33">
        <v>8</v>
      </c>
      <c r="C61" s="34">
        <f>SUM(F38:F40)+SUM(F12:F15)</f>
        <v>260014</v>
      </c>
      <c r="D61" s="44" t="s">
        <v>70</v>
      </c>
      <c r="E61" s="44"/>
      <c r="F61" s="32">
        <v>2000</v>
      </c>
      <c r="G61" s="26">
        <v>19</v>
      </c>
      <c r="H61" s="26">
        <f t="shared" si="4"/>
        <v>38000</v>
      </c>
    </row>
    <row r="62" spans="1:9" x14ac:dyDescent="0.3">
      <c r="A62" s="12"/>
      <c r="B62" s="33">
        <v>12</v>
      </c>
      <c r="C62" s="34">
        <f>SUM(F41:F42)+F16</f>
        <v>55395</v>
      </c>
      <c r="D62" s="33">
        <v>22</v>
      </c>
      <c r="E62" s="34">
        <f>F19+F20</f>
        <v>297920</v>
      </c>
      <c r="F62" s="32">
        <v>1000</v>
      </c>
      <c r="G62" s="26">
        <v>5</v>
      </c>
      <c r="H62" s="26">
        <f t="shared" si="4"/>
        <v>5000</v>
      </c>
    </row>
    <row r="63" spans="1:9" x14ac:dyDescent="0.3">
      <c r="A63" s="12"/>
      <c r="B63" s="33">
        <v>26</v>
      </c>
      <c r="C63" s="34">
        <f>F44</f>
        <v>20000</v>
      </c>
      <c r="D63" s="33"/>
      <c r="E63" s="33"/>
      <c r="F63" s="32">
        <v>100</v>
      </c>
      <c r="G63" s="26">
        <v>2</v>
      </c>
      <c r="H63" s="26">
        <f t="shared" si="4"/>
        <v>200</v>
      </c>
    </row>
    <row r="64" spans="1:9" x14ac:dyDescent="0.3">
      <c r="A64" s="12"/>
      <c r="B64" s="33">
        <v>31</v>
      </c>
      <c r="C64" s="34">
        <f>SUM(F45:F49)+F21+F22</f>
        <v>290770</v>
      </c>
      <c r="D64" s="33"/>
      <c r="E64" s="33"/>
      <c r="F64" s="32">
        <v>50</v>
      </c>
      <c r="G64" s="26">
        <v>8</v>
      </c>
      <c r="H64" s="26">
        <f t="shared" si="4"/>
        <v>400</v>
      </c>
    </row>
    <row r="65" spans="1:8" x14ac:dyDescent="0.3">
      <c r="A65" s="12"/>
      <c r="B65" s="33">
        <v>36</v>
      </c>
      <c r="C65" s="34">
        <f>SUM(F50:F55)</f>
        <v>105690</v>
      </c>
      <c r="D65" s="35"/>
      <c r="E65" s="35"/>
      <c r="F65" s="45">
        <f>SUM(H58:H64)</f>
        <v>1703600</v>
      </c>
      <c r="G65" s="45"/>
      <c r="H65" s="46"/>
    </row>
    <row r="66" spans="1:8" x14ac:dyDescent="0.3">
      <c r="A66" s="13"/>
      <c r="B66" s="47">
        <f>SUM(C58:C65)+SUM(E58:E60)+E62</f>
        <v>1688600</v>
      </c>
      <c r="C66" s="44"/>
      <c r="D66" s="44"/>
      <c r="E66" s="44"/>
      <c r="F66" s="14"/>
      <c r="G66" s="14"/>
      <c r="H66" s="15"/>
    </row>
    <row r="67" spans="1:8" s="37" customFormat="1" x14ac:dyDescent="0.3">
      <c r="A67" s="28">
        <v>25</v>
      </c>
      <c r="B67" s="28" t="s">
        <v>33</v>
      </c>
      <c r="C67" s="28" t="s">
        <v>27</v>
      </c>
      <c r="D67" s="30">
        <v>0</v>
      </c>
      <c r="E67" s="30">
        <v>60000</v>
      </c>
      <c r="F67" s="29">
        <f>E67-D67</f>
        <v>60000</v>
      </c>
      <c r="G67" s="28" t="s">
        <v>20</v>
      </c>
      <c r="H67" s="36">
        <v>44112</v>
      </c>
    </row>
  </sheetData>
  <mergeCells count="9">
    <mergeCell ref="A2:I2"/>
    <mergeCell ref="A1:I1"/>
    <mergeCell ref="D61:E61"/>
    <mergeCell ref="F65:H65"/>
    <mergeCell ref="B66:E66"/>
    <mergeCell ref="B57:C57"/>
    <mergeCell ref="D57:E57"/>
    <mergeCell ref="A30:H30"/>
    <mergeCell ref="A3:I3"/>
  </mergeCells>
  <pageMargins left="0.7" right="0.7" top="0.75" bottom="0.75" header="0.3" footer="0.3"/>
  <pageSetup paperSize="9" scale="7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5" sqref="B25"/>
    </sheetView>
  </sheetViews>
  <sheetFormatPr defaultRowHeight="14.4" x14ac:dyDescent="0.3"/>
  <cols>
    <col min="2" max="2" width="11.109375" customWidth="1"/>
    <col min="3" max="3" width="18.21875" customWidth="1"/>
    <col min="7" max="7" width="13.109375" customWidth="1"/>
  </cols>
  <sheetData>
    <row r="1" spans="1:8" s="8" customFormat="1" x14ac:dyDescent="0.3">
      <c r="A1" s="51">
        <v>44113</v>
      </c>
      <c r="B1" s="52"/>
      <c r="C1" s="52"/>
      <c r="D1" s="52"/>
      <c r="E1" s="52"/>
      <c r="F1" s="52"/>
      <c r="G1" s="52"/>
    </row>
    <row r="2" spans="1:8" s="8" customFormat="1" x14ac:dyDescent="0.3">
      <c r="A2" s="41" t="s">
        <v>71</v>
      </c>
      <c r="B2" s="42"/>
      <c r="C2" s="42"/>
      <c r="D2" s="42"/>
      <c r="E2" s="42"/>
      <c r="F2" s="42"/>
      <c r="G2" s="43"/>
    </row>
    <row r="3" spans="1:8" s="8" customFormat="1" ht="39" customHeight="1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39</v>
      </c>
      <c r="F3" s="2" t="s">
        <v>5</v>
      </c>
      <c r="G3" s="2" t="s">
        <v>6</v>
      </c>
    </row>
    <row r="4" spans="1:8" s="8" customFormat="1" x14ac:dyDescent="0.3">
      <c r="A4" s="10">
        <v>1</v>
      </c>
      <c r="B4" s="1" t="s">
        <v>40</v>
      </c>
      <c r="C4" s="7" t="s">
        <v>41</v>
      </c>
      <c r="D4" s="7">
        <v>185000</v>
      </c>
      <c r="E4" s="5">
        <v>200000</v>
      </c>
      <c r="F4" s="11">
        <f t="shared" ref="F4:F10" si="0">E4-D4</f>
        <v>15000</v>
      </c>
      <c r="G4" s="7" t="s">
        <v>20</v>
      </c>
      <c r="H4" s="8" t="s">
        <v>42</v>
      </c>
    </row>
    <row r="5" spans="1:8" s="8" customFormat="1" ht="13.95" customHeight="1" x14ac:dyDescent="0.3">
      <c r="A5" s="10">
        <v>2</v>
      </c>
      <c r="B5" s="1" t="s">
        <v>47</v>
      </c>
      <c r="C5" s="7" t="s">
        <v>48</v>
      </c>
      <c r="D5" s="7">
        <v>25130</v>
      </c>
      <c r="E5" s="5">
        <v>30000</v>
      </c>
      <c r="F5" s="11">
        <f t="shared" si="0"/>
        <v>4870</v>
      </c>
      <c r="G5" s="7" t="s">
        <v>20</v>
      </c>
      <c r="H5" s="8" t="s">
        <v>42</v>
      </c>
    </row>
    <row r="6" spans="1:8" s="8" customFormat="1" x14ac:dyDescent="0.3">
      <c r="A6" s="10">
        <v>3</v>
      </c>
      <c r="B6" s="1" t="s">
        <v>53</v>
      </c>
      <c r="C6" s="7" t="s">
        <v>52</v>
      </c>
      <c r="D6" s="9">
        <v>30000</v>
      </c>
      <c r="E6" s="5">
        <v>50000</v>
      </c>
      <c r="F6" s="11">
        <f t="shared" si="0"/>
        <v>20000</v>
      </c>
      <c r="G6" s="7" t="s">
        <v>20</v>
      </c>
      <c r="H6" s="8" t="s">
        <v>42</v>
      </c>
    </row>
    <row r="7" spans="1:8" s="8" customFormat="1" x14ac:dyDescent="0.3">
      <c r="A7" s="10">
        <v>4</v>
      </c>
      <c r="B7" s="1" t="s">
        <v>45</v>
      </c>
      <c r="C7" s="7" t="s">
        <v>46</v>
      </c>
      <c r="D7" s="7">
        <v>30000</v>
      </c>
      <c r="E7" s="5">
        <v>40000</v>
      </c>
      <c r="F7" s="11">
        <f t="shared" si="0"/>
        <v>10000</v>
      </c>
      <c r="G7" s="7" t="s">
        <v>20</v>
      </c>
      <c r="H7" s="8" t="s">
        <v>42</v>
      </c>
    </row>
    <row r="8" spans="1:8" s="8" customFormat="1" x14ac:dyDescent="0.3">
      <c r="A8" s="10">
        <v>5</v>
      </c>
      <c r="B8" s="1" t="s">
        <v>49</v>
      </c>
      <c r="C8" s="7" t="s">
        <v>50</v>
      </c>
      <c r="D8" s="7">
        <v>55000</v>
      </c>
      <c r="E8" s="5">
        <v>80000</v>
      </c>
      <c r="F8" s="11">
        <f t="shared" si="0"/>
        <v>25000</v>
      </c>
      <c r="G8" s="7" t="s">
        <v>20</v>
      </c>
      <c r="H8" s="8" t="s">
        <v>42</v>
      </c>
    </row>
    <row r="9" spans="1:8" s="8" customFormat="1" x14ac:dyDescent="0.3">
      <c r="A9" s="10">
        <v>6</v>
      </c>
      <c r="B9" s="1" t="s">
        <v>51</v>
      </c>
      <c r="C9" s="7" t="s">
        <v>52</v>
      </c>
      <c r="D9" s="7">
        <v>60305</v>
      </c>
      <c r="E9" s="5">
        <v>80000</v>
      </c>
      <c r="F9" s="11">
        <f t="shared" si="0"/>
        <v>19695</v>
      </c>
      <c r="G9" s="7" t="s">
        <v>20</v>
      </c>
      <c r="H9" s="8" t="s">
        <v>42</v>
      </c>
    </row>
    <row r="10" spans="1:8" s="8" customFormat="1" x14ac:dyDescent="0.3">
      <c r="A10" s="10">
        <v>7</v>
      </c>
      <c r="B10" s="1" t="s">
        <v>43</v>
      </c>
      <c r="C10" s="7" t="s">
        <v>44</v>
      </c>
      <c r="D10" s="7">
        <v>40300</v>
      </c>
      <c r="E10" s="5">
        <v>60000</v>
      </c>
      <c r="F10" s="11">
        <f t="shared" si="0"/>
        <v>19700</v>
      </c>
      <c r="G10" s="7" t="s">
        <v>20</v>
      </c>
      <c r="H10" s="8" t="s">
        <v>42</v>
      </c>
    </row>
    <row r="11" spans="1:8" x14ac:dyDescent="0.3">
      <c r="A11" s="7"/>
      <c r="B11" s="7"/>
      <c r="C11" s="7"/>
      <c r="D11" s="7">
        <f>SUM(D4:D10)</f>
        <v>425735</v>
      </c>
      <c r="E11" s="7">
        <f t="shared" ref="E11:F11" si="1">SUM(E4:E10)</f>
        <v>540000</v>
      </c>
      <c r="F11" s="7">
        <f t="shared" si="1"/>
        <v>114265</v>
      </c>
      <c r="G11" s="7"/>
    </row>
    <row r="12" spans="1:8" ht="30" customHeight="1" x14ac:dyDescent="0.3">
      <c r="B12" s="53" t="s">
        <v>54</v>
      </c>
      <c r="C12" s="53"/>
    </row>
    <row r="13" spans="1:8" x14ac:dyDescent="0.3">
      <c r="B13" s="7">
        <v>8</v>
      </c>
      <c r="C13" s="9">
        <f>F4+F5</f>
        <v>19870</v>
      </c>
    </row>
    <row r="14" spans="1:8" x14ac:dyDescent="0.3">
      <c r="B14" s="7">
        <v>11</v>
      </c>
      <c r="C14" s="9">
        <f>F6</f>
        <v>20000</v>
      </c>
    </row>
    <row r="15" spans="1:8" x14ac:dyDescent="0.3">
      <c r="B15" s="7">
        <v>26</v>
      </c>
      <c r="C15" s="9">
        <f>F7</f>
        <v>10000</v>
      </c>
    </row>
    <row r="16" spans="1:8" x14ac:dyDescent="0.3">
      <c r="B16" s="7">
        <v>36</v>
      </c>
      <c r="C16" s="9">
        <f>F8</f>
        <v>25000</v>
      </c>
    </row>
    <row r="17" spans="2:3" x14ac:dyDescent="0.3">
      <c r="B17" s="7">
        <v>39</v>
      </c>
      <c r="C17" s="9">
        <f>SUM(F9:F10)</f>
        <v>39395</v>
      </c>
    </row>
    <row r="18" spans="2:3" x14ac:dyDescent="0.3">
      <c r="B18" s="54">
        <f>SUM(C13:C17)</f>
        <v>114265</v>
      </c>
      <c r="C18" s="55"/>
    </row>
  </sheetData>
  <mergeCells count="4">
    <mergeCell ref="A1:G1"/>
    <mergeCell ref="A2:G2"/>
    <mergeCell ref="B12:C12"/>
    <mergeCell ref="B18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2020-10-10T13:42:36Z</dcterms:modified>
</cp:coreProperties>
</file>