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отчеты обощенные наличка и безнал\"/>
    </mc:Choice>
  </mc:AlternateContent>
  <bookViews>
    <workbookView xWindow="0" yWindow="0" windowWidth="22260" windowHeight="12648"/>
  </bookViews>
  <sheets>
    <sheet name="Sheet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F71" i="1"/>
  <c r="D71" i="1"/>
  <c r="E36" i="1"/>
  <c r="F36" i="1"/>
  <c r="G36" i="1"/>
  <c r="D36" i="1"/>
  <c r="H95" i="1"/>
  <c r="E80" i="1"/>
  <c r="F24" i="1"/>
  <c r="F21" i="1"/>
  <c r="F5" i="1"/>
  <c r="F20" i="1"/>
  <c r="C81" i="1" s="1"/>
  <c r="F13" i="1"/>
  <c r="F6" i="1"/>
  <c r="F11" i="1" l="1"/>
  <c r="E79" i="1" s="1"/>
  <c r="F16" i="1"/>
  <c r="H94" i="1" l="1"/>
  <c r="H93" i="1"/>
  <c r="H92" i="1"/>
  <c r="G86" i="1"/>
  <c r="H86" i="1" s="1"/>
  <c r="H91" i="1"/>
  <c r="H90" i="1"/>
  <c r="H89" i="1"/>
  <c r="H88" i="1"/>
  <c r="H87" i="1"/>
  <c r="H85" i="1"/>
  <c r="F96" i="1" s="1"/>
  <c r="H81" i="1"/>
  <c r="H76" i="1"/>
  <c r="H77" i="1"/>
  <c r="H78" i="1"/>
  <c r="H79" i="1"/>
  <c r="H80" i="1"/>
  <c r="H75" i="1"/>
  <c r="F82" i="1" l="1"/>
  <c r="F15" i="1"/>
  <c r="E82" i="1" s="1"/>
  <c r="F17" i="1"/>
  <c r="F10" i="1"/>
  <c r="F12" i="1"/>
  <c r="F26" i="1"/>
  <c r="F14" i="1"/>
  <c r="F22" i="1"/>
  <c r="F8" i="1"/>
  <c r="F28" i="1"/>
  <c r="D85" i="1" s="1"/>
  <c r="F23" i="1"/>
  <c r="F7" i="1"/>
  <c r="F27" i="1"/>
  <c r="F9" i="1"/>
  <c r="F25" i="1"/>
  <c r="F51" i="1"/>
  <c r="F52" i="1"/>
  <c r="F66" i="1"/>
  <c r="F56" i="1"/>
  <c r="F40" i="1"/>
  <c r="E76" i="1" l="1"/>
  <c r="E78" i="1"/>
  <c r="F19" i="1"/>
  <c r="E83" i="1" s="1"/>
  <c r="F58" i="1"/>
  <c r="F55" i="1"/>
  <c r="C79" i="1" s="1"/>
  <c r="F43" i="1"/>
  <c r="F68" i="1"/>
  <c r="F46" i="1"/>
  <c r="F49" i="1"/>
  <c r="F54" i="1"/>
  <c r="F44" i="1"/>
  <c r="F59" i="1"/>
  <c r="F60" i="1"/>
  <c r="F61" i="1"/>
  <c r="F62" i="1"/>
  <c r="C82" i="1" s="1"/>
  <c r="F48" i="1"/>
  <c r="F63" i="1"/>
  <c r="F47" i="1"/>
  <c r="F69" i="1"/>
  <c r="F41" i="1"/>
  <c r="C76" i="1" s="1"/>
  <c r="F50" i="1"/>
  <c r="F65" i="1"/>
  <c r="F67" i="1"/>
  <c r="F45" i="1"/>
  <c r="F57" i="1"/>
  <c r="C80" i="1" s="1"/>
  <c r="F64" i="1"/>
  <c r="F53" i="1"/>
  <c r="F70" i="1"/>
  <c r="C84" i="1" l="1"/>
  <c r="C83" i="1"/>
  <c r="H36" i="1"/>
  <c r="C78" i="1"/>
  <c r="F42" i="1"/>
  <c r="C77" i="1" s="1"/>
  <c r="B86" i="1" s="1"/>
</calcChain>
</file>

<file path=xl/sharedStrings.xml><?xml version="1.0" encoding="utf-8"?>
<sst xmlns="http://schemas.openxmlformats.org/spreadsheetml/2006/main" count="146" uniqueCount="75">
  <si>
    <t>№</t>
  </si>
  <si>
    <t>Код товара</t>
  </si>
  <si>
    <t>Наименование</t>
  </si>
  <si>
    <t>Приходная сумма</t>
  </si>
  <si>
    <t>Прибыль</t>
  </si>
  <si>
    <t xml:space="preserve">Вид </t>
  </si>
  <si>
    <t>Дата продажи</t>
  </si>
  <si>
    <t>Шуба</t>
  </si>
  <si>
    <t xml:space="preserve">Iphone 11 </t>
  </si>
  <si>
    <t>Ноутбук Леново</t>
  </si>
  <si>
    <t>Сумма продажи</t>
  </si>
  <si>
    <t>Альфа рассрочка</t>
  </si>
  <si>
    <t>Системный блок</t>
  </si>
  <si>
    <t>Apple watch 3(20 г)</t>
  </si>
  <si>
    <t>Ноутбук Asus(20 г)</t>
  </si>
  <si>
    <t>Samsung A50(20 г)</t>
  </si>
  <si>
    <t>Ноутбук Lenovo Core(20 г)</t>
  </si>
  <si>
    <t>Iphone 11(20 г)</t>
  </si>
  <si>
    <t>Samsung Buds(20 г)</t>
  </si>
  <si>
    <t>чехол</t>
  </si>
  <si>
    <t>Ноутбук Acer(20 г)</t>
  </si>
  <si>
    <t xml:space="preserve">Альфа Расрочка </t>
  </si>
  <si>
    <t>б/н</t>
  </si>
  <si>
    <t>Meizu M6(20 г)</t>
  </si>
  <si>
    <t>шуба</t>
  </si>
  <si>
    <t>безналичный</t>
  </si>
  <si>
    <t>каспий ред</t>
  </si>
  <si>
    <t>каспий кредит</t>
  </si>
  <si>
    <t>Актив маркет</t>
  </si>
  <si>
    <t>Безналичный расчет</t>
  </si>
  <si>
    <t>Наличный расчет</t>
  </si>
  <si>
    <t>с ремонта</t>
  </si>
  <si>
    <t>Продажи наличкой, приходка</t>
  </si>
  <si>
    <t>Air Pods 1s(20 г)</t>
  </si>
  <si>
    <t>iPhone 8+(20 г)</t>
  </si>
  <si>
    <t>Nokia 2.2(20 г)</t>
  </si>
  <si>
    <t>Huawei P Smart Z(20 г)</t>
  </si>
  <si>
    <t>Принтер Epson(20 г)</t>
  </si>
  <si>
    <t>Чехол</t>
  </si>
  <si>
    <t>Ноутбук Lenovo(20 г)</t>
  </si>
  <si>
    <t>Samsung Watch(20 г)</t>
  </si>
  <si>
    <t>наличные</t>
  </si>
  <si>
    <t>Redmi Note 9 PRO(20 г)</t>
  </si>
  <si>
    <t>iPhone 7+(20 г)</t>
  </si>
  <si>
    <t>Samsung A51(20 г)</t>
  </si>
  <si>
    <t>TV SkyWorth(20 г)</t>
  </si>
  <si>
    <t>Air Pods PRO(20 г)</t>
  </si>
  <si>
    <t>Neffos C9A(20 г)</t>
  </si>
  <si>
    <t>Samsung A30(20 г)</t>
  </si>
  <si>
    <t>Air pods 1(20 г)</t>
  </si>
  <si>
    <t>Набор инструментов Force(20 г)</t>
  </si>
  <si>
    <t>Macbook PRO(20 г)</t>
  </si>
  <si>
    <t>Macbook Air(20 г)</t>
  </si>
  <si>
    <t>Samsung A5(20 г)</t>
  </si>
  <si>
    <t>Samsung A20(20 г)</t>
  </si>
  <si>
    <t>Телевизор Samsung(20 г)</t>
  </si>
  <si>
    <t>сумка</t>
  </si>
  <si>
    <t>Samsung S7(20 г)</t>
  </si>
  <si>
    <t>наличный</t>
  </si>
  <si>
    <t>итого наличными - 2 581 200 тг</t>
  </si>
  <si>
    <t>номинал</t>
  </si>
  <si>
    <t>количество</t>
  </si>
  <si>
    <t>сумма</t>
  </si>
  <si>
    <t>вся наличка 06,09,12.10.20</t>
  </si>
  <si>
    <t>Samsung A20S(20 г)</t>
  </si>
  <si>
    <t>Iphone 6s(20 г)</t>
  </si>
  <si>
    <t>Samsung S10(20 г)</t>
  </si>
  <si>
    <t>Redmi 5A(20 г)</t>
  </si>
  <si>
    <t xml:space="preserve">Amazfit </t>
  </si>
  <si>
    <t>прибыль по КЗ</t>
  </si>
  <si>
    <t>Астана</t>
  </si>
  <si>
    <t>Шымкент</t>
  </si>
  <si>
    <t>Алматы</t>
  </si>
  <si>
    <t>Караганда</t>
  </si>
  <si>
    <t>чистая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</si>
</sst>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14" fontId="3" fillId="0" borderId="3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6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2" fillId="5" borderId="1" xfId="0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2" fillId="7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1" fontId="2" fillId="7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6"/>
  <sheetViews>
    <sheetView tabSelected="1" topLeftCell="A70" workbookViewId="0">
      <selection activeCell="D71" sqref="D71:F71"/>
    </sheetView>
  </sheetViews>
  <sheetFormatPr defaultRowHeight="14.4" x14ac:dyDescent="0.3"/>
  <cols>
    <col min="1" max="1" width="3.44140625" style="29" customWidth="1"/>
    <col min="2" max="2" width="10.88671875" style="29" customWidth="1"/>
    <col min="3" max="3" width="23.44140625" style="29" customWidth="1"/>
    <col min="4" max="4" width="11.109375" style="29" customWidth="1"/>
    <col min="5" max="6" width="8.88671875" style="29"/>
    <col min="7" max="7" width="14.88671875" style="29" customWidth="1"/>
    <col min="8" max="8" width="19.6640625" style="29" customWidth="1"/>
    <col min="9" max="9" width="10.109375" style="29" bestFit="1" customWidth="1"/>
    <col min="10" max="16384" width="8.88671875" style="29"/>
  </cols>
  <sheetData>
    <row r="1" spans="1:9" x14ac:dyDescent="0.3">
      <c r="A1" s="14">
        <v>44116</v>
      </c>
      <c r="B1" s="15"/>
      <c r="C1" s="15"/>
      <c r="D1" s="15"/>
      <c r="E1" s="15"/>
      <c r="F1" s="15"/>
      <c r="G1" s="15"/>
      <c r="H1" s="15"/>
      <c r="I1" s="15"/>
    </row>
    <row r="2" spans="1:9" x14ac:dyDescent="0.3">
      <c r="A2" s="16" t="s">
        <v>28</v>
      </c>
      <c r="B2" s="16"/>
      <c r="C2" s="16"/>
      <c r="D2" s="16"/>
      <c r="E2" s="16"/>
      <c r="F2" s="16"/>
      <c r="G2" s="16"/>
      <c r="H2" s="16"/>
      <c r="I2" s="16"/>
    </row>
    <row r="3" spans="1:9" x14ac:dyDescent="0.3">
      <c r="A3" s="17" t="s">
        <v>29</v>
      </c>
      <c r="B3" s="17"/>
      <c r="C3" s="17"/>
      <c r="D3" s="17"/>
      <c r="E3" s="17"/>
      <c r="F3" s="17"/>
      <c r="G3" s="17"/>
      <c r="H3" s="17"/>
      <c r="I3" s="17"/>
    </row>
    <row r="4" spans="1:9" s="30" customFormat="1" ht="47.4" customHeight="1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10</v>
      </c>
      <c r="F4" s="3" t="s">
        <v>4</v>
      </c>
      <c r="G4" s="2" t="s">
        <v>32</v>
      </c>
      <c r="H4" s="2" t="s">
        <v>5</v>
      </c>
      <c r="I4" s="2" t="s">
        <v>6</v>
      </c>
    </row>
    <row r="5" spans="1:9" s="39" customFormat="1" x14ac:dyDescent="0.3">
      <c r="A5" s="4">
        <v>1</v>
      </c>
      <c r="B5" s="42">
        <v>5080138</v>
      </c>
      <c r="C5" s="42" t="s">
        <v>49</v>
      </c>
      <c r="D5" s="9">
        <v>23540</v>
      </c>
      <c r="E5" s="9">
        <v>29250</v>
      </c>
      <c r="F5" s="38">
        <f>E5-D5</f>
        <v>5710</v>
      </c>
      <c r="G5" s="19">
        <v>136840</v>
      </c>
      <c r="H5" s="1" t="s">
        <v>22</v>
      </c>
      <c r="I5" s="27">
        <v>44113</v>
      </c>
    </row>
    <row r="6" spans="1:9" s="39" customFormat="1" x14ac:dyDescent="0.3">
      <c r="A6" s="4">
        <v>2</v>
      </c>
      <c r="B6" s="42">
        <v>5080163</v>
      </c>
      <c r="C6" s="42" t="s">
        <v>67</v>
      </c>
      <c r="D6" s="9">
        <v>11240</v>
      </c>
      <c r="E6" s="9">
        <v>19500</v>
      </c>
      <c r="F6" s="38">
        <f t="shared" ref="F6" si="0">E6-D6</f>
        <v>8260</v>
      </c>
      <c r="G6" s="19">
        <v>77780</v>
      </c>
      <c r="H6" s="1" t="s">
        <v>22</v>
      </c>
      <c r="I6" s="27">
        <v>44113</v>
      </c>
    </row>
    <row r="7" spans="1:9" x14ac:dyDescent="0.3">
      <c r="A7" s="4">
        <v>3</v>
      </c>
      <c r="B7" s="10">
        <v>6060489</v>
      </c>
      <c r="C7" s="1" t="s">
        <v>24</v>
      </c>
      <c r="D7" s="11">
        <v>11777</v>
      </c>
      <c r="E7" s="11">
        <v>79240</v>
      </c>
      <c r="F7" s="38">
        <f>E7-D7</f>
        <v>67463</v>
      </c>
      <c r="G7" s="19">
        <v>50000</v>
      </c>
      <c r="H7" s="10" t="s">
        <v>25</v>
      </c>
      <c r="I7" s="7">
        <v>44112</v>
      </c>
    </row>
    <row r="8" spans="1:9" x14ac:dyDescent="0.3">
      <c r="A8" s="4">
        <v>4</v>
      </c>
      <c r="B8" s="1">
        <v>8071662</v>
      </c>
      <c r="C8" s="1" t="s">
        <v>19</v>
      </c>
      <c r="D8" s="9">
        <v>90</v>
      </c>
      <c r="E8" s="9">
        <v>195</v>
      </c>
      <c r="F8" s="38">
        <f>E8-D8</f>
        <v>105</v>
      </c>
      <c r="G8" s="19">
        <v>120690</v>
      </c>
      <c r="H8" s="1" t="s">
        <v>22</v>
      </c>
      <c r="I8" s="7">
        <v>44112</v>
      </c>
    </row>
    <row r="9" spans="1:9" x14ac:dyDescent="0.3">
      <c r="A9" s="4">
        <v>5</v>
      </c>
      <c r="B9" s="10">
        <v>8069215</v>
      </c>
      <c r="C9" s="1" t="s">
        <v>24</v>
      </c>
      <c r="D9" s="11">
        <v>10000</v>
      </c>
      <c r="E9" s="11">
        <v>44500</v>
      </c>
      <c r="F9" s="38">
        <f>E9-D9</f>
        <v>34500</v>
      </c>
      <c r="G9" s="19">
        <v>32260</v>
      </c>
      <c r="H9" s="10" t="s">
        <v>26</v>
      </c>
      <c r="I9" s="7">
        <v>44112</v>
      </c>
    </row>
    <row r="10" spans="1:9" x14ac:dyDescent="0.3">
      <c r="A10" s="4">
        <v>6</v>
      </c>
      <c r="B10" s="1">
        <v>8072628</v>
      </c>
      <c r="C10" s="1" t="s">
        <v>13</v>
      </c>
      <c r="D10" s="9">
        <v>30000</v>
      </c>
      <c r="E10" s="9">
        <v>68250</v>
      </c>
      <c r="F10" s="38">
        <f>E10-D10</f>
        <v>38250</v>
      </c>
      <c r="G10" s="19">
        <v>35290</v>
      </c>
      <c r="H10" s="1" t="s">
        <v>22</v>
      </c>
      <c r="I10" s="7">
        <v>44112</v>
      </c>
    </row>
    <row r="11" spans="1:9" x14ac:dyDescent="0.3">
      <c r="A11" s="4">
        <v>7</v>
      </c>
      <c r="B11" s="4">
        <v>9021824</v>
      </c>
      <c r="C11" s="4" t="s">
        <v>12</v>
      </c>
      <c r="D11" s="8">
        <v>110000</v>
      </c>
      <c r="E11" s="4">
        <v>143550</v>
      </c>
      <c r="F11" s="38">
        <f>E11-D11</f>
        <v>33550</v>
      </c>
      <c r="G11" s="19">
        <v>17650</v>
      </c>
      <c r="H11" s="4" t="s">
        <v>21</v>
      </c>
      <c r="I11" s="7">
        <v>44112</v>
      </c>
    </row>
    <row r="12" spans="1:9" x14ac:dyDescent="0.3">
      <c r="A12" s="4">
        <v>8</v>
      </c>
      <c r="B12" s="1">
        <v>11030472</v>
      </c>
      <c r="C12" s="1" t="s">
        <v>14</v>
      </c>
      <c r="D12" s="9">
        <v>100000</v>
      </c>
      <c r="E12" s="9">
        <v>165750</v>
      </c>
      <c r="F12" s="38">
        <f>E12-D12</f>
        <v>65750</v>
      </c>
      <c r="G12" s="19">
        <v>35300</v>
      </c>
      <c r="H12" s="1" t="s">
        <v>22</v>
      </c>
      <c r="I12" s="7">
        <v>44112</v>
      </c>
    </row>
    <row r="13" spans="1:9" s="39" customFormat="1" x14ac:dyDescent="0.3">
      <c r="A13" s="4">
        <v>9</v>
      </c>
      <c r="B13" s="42">
        <v>11033187</v>
      </c>
      <c r="C13" s="42" t="s">
        <v>18</v>
      </c>
      <c r="D13" s="9">
        <v>7000</v>
      </c>
      <c r="E13" s="9">
        <v>19500</v>
      </c>
      <c r="F13" s="38">
        <f>E13-D13</f>
        <v>12500</v>
      </c>
      <c r="G13" s="19">
        <v>27780</v>
      </c>
      <c r="H13" s="1" t="s">
        <v>22</v>
      </c>
      <c r="I13" s="27">
        <v>44113</v>
      </c>
    </row>
    <row r="14" spans="1:9" x14ac:dyDescent="0.3">
      <c r="A14" s="4">
        <v>10</v>
      </c>
      <c r="B14" s="1">
        <v>12030501</v>
      </c>
      <c r="C14" s="1" t="s">
        <v>17</v>
      </c>
      <c r="D14" s="9">
        <v>201210</v>
      </c>
      <c r="E14" s="9">
        <v>263250</v>
      </c>
      <c r="F14" s="38">
        <f>E14-D14</f>
        <v>62040</v>
      </c>
      <c r="G14" s="19">
        <v>25000</v>
      </c>
      <c r="H14" s="1" t="s">
        <v>22</v>
      </c>
      <c r="I14" s="7">
        <v>44112</v>
      </c>
    </row>
    <row r="15" spans="1:9" x14ac:dyDescent="0.3">
      <c r="A15" s="4">
        <v>11</v>
      </c>
      <c r="B15" s="1">
        <v>15022205</v>
      </c>
      <c r="C15" s="1" t="s">
        <v>8</v>
      </c>
      <c r="D15" s="5">
        <v>173120</v>
      </c>
      <c r="E15" s="5">
        <v>267300</v>
      </c>
      <c r="F15" s="38">
        <f>E15-D15</f>
        <v>94180</v>
      </c>
      <c r="G15" s="19">
        <v>21050</v>
      </c>
      <c r="H15" s="1" t="s">
        <v>11</v>
      </c>
      <c r="I15" s="7">
        <v>44112</v>
      </c>
    </row>
    <row r="16" spans="1:9" x14ac:dyDescent="0.3">
      <c r="A16" s="4">
        <v>12</v>
      </c>
      <c r="B16" s="1">
        <v>15022391</v>
      </c>
      <c r="C16" s="1" t="s">
        <v>16</v>
      </c>
      <c r="D16" s="9">
        <v>120000</v>
      </c>
      <c r="E16" s="9">
        <v>117000</v>
      </c>
      <c r="F16" s="38">
        <f>E16-D16</f>
        <v>-3000</v>
      </c>
      <c r="G16" s="19">
        <v>29420</v>
      </c>
      <c r="H16" s="1" t="s">
        <v>22</v>
      </c>
      <c r="I16" s="7">
        <v>44112</v>
      </c>
    </row>
    <row r="17" spans="1:9" x14ac:dyDescent="0.3">
      <c r="A17" s="4">
        <v>13</v>
      </c>
      <c r="B17" s="1">
        <v>15022252</v>
      </c>
      <c r="C17" s="1" t="s">
        <v>9</v>
      </c>
      <c r="D17" s="5">
        <v>29410</v>
      </c>
      <c r="E17" s="5">
        <v>99000</v>
      </c>
      <c r="F17" s="38">
        <f>E17-D17</f>
        <v>69590</v>
      </c>
      <c r="G17" s="19">
        <v>89470</v>
      </c>
      <c r="H17" s="1" t="s">
        <v>11</v>
      </c>
      <c r="I17" s="7">
        <v>44112</v>
      </c>
    </row>
    <row r="18" spans="1:9" s="39" customFormat="1" x14ac:dyDescent="0.3">
      <c r="A18" s="4">
        <v>14</v>
      </c>
      <c r="B18" s="1">
        <v>16037247</v>
      </c>
      <c r="C18" s="1" t="s">
        <v>68</v>
      </c>
      <c r="D18" s="43">
        <v>15790</v>
      </c>
      <c r="E18" s="1">
        <v>17820</v>
      </c>
      <c r="F18" s="38">
        <v>2000</v>
      </c>
      <c r="G18" s="28">
        <v>21050</v>
      </c>
      <c r="H18" s="43" t="s">
        <v>21</v>
      </c>
      <c r="I18" s="27">
        <v>44113</v>
      </c>
    </row>
    <row r="19" spans="1:9" x14ac:dyDescent="0.3">
      <c r="A19" s="4">
        <v>15</v>
      </c>
      <c r="B19" s="1">
        <v>23008289</v>
      </c>
      <c r="C19" s="1" t="s">
        <v>7</v>
      </c>
      <c r="D19" s="5">
        <v>53600</v>
      </c>
      <c r="E19" s="5">
        <v>118800</v>
      </c>
      <c r="F19" s="38">
        <f>E19-D19</f>
        <v>65200</v>
      </c>
      <c r="G19" s="19">
        <v>44450</v>
      </c>
      <c r="H19" s="1" t="s">
        <v>11</v>
      </c>
      <c r="I19" s="7">
        <v>44112</v>
      </c>
    </row>
    <row r="20" spans="1:9" s="39" customFormat="1" x14ac:dyDescent="0.3">
      <c r="A20" s="4">
        <v>16</v>
      </c>
      <c r="B20" s="42">
        <v>26010463</v>
      </c>
      <c r="C20" s="42" t="s">
        <v>66</v>
      </c>
      <c r="D20" s="9">
        <v>115050</v>
      </c>
      <c r="E20" s="9">
        <v>165750</v>
      </c>
      <c r="F20" s="38">
        <f>E20-D20</f>
        <v>50700</v>
      </c>
      <c r="G20" s="19">
        <v>21050</v>
      </c>
      <c r="H20" s="1" t="s">
        <v>22</v>
      </c>
      <c r="I20" s="27">
        <v>44113</v>
      </c>
    </row>
    <row r="21" spans="1:9" s="39" customFormat="1" x14ac:dyDescent="0.3">
      <c r="A21" s="4">
        <v>17</v>
      </c>
      <c r="B21" s="42">
        <v>31007384</v>
      </c>
      <c r="C21" s="42" t="s">
        <v>65</v>
      </c>
      <c r="D21" s="9">
        <v>27780</v>
      </c>
      <c r="E21" s="9">
        <v>39000</v>
      </c>
      <c r="F21" s="38">
        <f>E21-D21</f>
        <v>11220</v>
      </c>
      <c r="G21" s="19">
        <v>94120</v>
      </c>
      <c r="H21" s="1" t="s">
        <v>22</v>
      </c>
      <c r="I21" s="27">
        <v>44113</v>
      </c>
    </row>
    <row r="22" spans="1:9" x14ac:dyDescent="0.3">
      <c r="A22" s="4">
        <v>18</v>
      </c>
      <c r="B22" s="1">
        <v>31007320</v>
      </c>
      <c r="C22" s="1" t="s">
        <v>18</v>
      </c>
      <c r="D22" s="9">
        <v>14120</v>
      </c>
      <c r="E22" s="9">
        <v>29250</v>
      </c>
      <c r="F22" s="38">
        <f>E22-D22</f>
        <v>15130</v>
      </c>
      <c r="G22" s="19">
        <v>51580</v>
      </c>
      <c r="H22" s="1" t="s">
        <v>22</v>
      </c>
      <c r="I22" s="7">
        <v>44112</v>
      </c>
    </row>
    <row r="23" spans="1:9" x14ac:dyDescent="0.3">
      <c r="A23" s="4">
        <v>19</v>
      </c>
      <c r="B23" s="1">
        <v>31007420</v>
      </c>
      <c r="C23" s="1" t="s">
        <v>23</v>
      </c>
      <c r="D23" s="9">
        <v>10000</v>
      </c>
      <c r="E23" s="9">
        <v>19500</v>
      </c>
      <c r="F23" s="38">
        <f>E23-D23</f>
        <v>9500</v>
      </c>
      <c r="G23" s="19">
        <v>14150</v>
      </c>
      <c r="H23" s="1" t="s">
        <v>22</v>
      </c>
      <c r="I23" s="7">
        <v>44112</v>
      </c>
    </row>
    <row r="24" spans="1:9" s="39" customFormat="1" x14ac:dyDescent="0.3">
      <c r="A24" s="4">
        <v>20</v>
      </c>
      <c r="B24" s="42">
        <v>36004683</v>
      </c>
      <c r="C24" s="42" t="s">
        <v>64</v>
      </c>
      <c r="D24" s="9">
        <v>28420</v>
      </c>
      <c r="E24" s="9">
        <v>53625</v>
      </c>
      <c r="F24" s="38">
        <f>E24-D24</f>
        <v>25205</v>
      </c>
      <c r="G24" s="19">
        <v>11770</v>
      </c>
      <c r="H24" s="1" t="s">
        <v>22</v>
      </c>
      <c r="I24" s="27">
        <v>44113</v>
      </c>
    </row>
    <row r="25" spans="1:9" x14ac:dyDescent="0.3">
      <c r="A25" s="4">
        <v>21</v>
      </c>
      <c r="B25" s="10">
        <v>36002827</v>
      </c>
      <c r="C25" s="1" t="s">
        <v>24</v>
      </c>
      <c r="D25" s="11">
        <v>205180</v>
      </c>
      <c r="E25" s="11">
        <v>534000</v>
      </c>
      <c r="F25" s="38">
        <f>E25-D25</f>
        <v>328820</v>
      </c>
      <c r="G25" s="19">
        <v>18000</v>
      </c>
      <c r="H25" s="10" t="s">
        <v>27</v>
      </c>
      <c r="I25" s="7">
        <v>44112</v>
      </c>
    </row>
    <row r="26" spans="1:9" x14ac:dyDescent="0.3">
      <c r="A26" s="4">
        <v>22</v>
      </c>
      <c r="B26" s="1">
        <v>39002571</v>
      </c>
      <c r="C26" s="1" t="s">
        <v>15</v>
      </c>
      <c r="D26" s="9">
        <v>40000</v>
      </c>
      <c r="E26" s="9">
        <v>53625</v>
      </c>
      <c r="F26" s="38">
        <f t="shared" ref="F26:F27" si="1">E26-D26</f>
        <v>13625</v>
      </c>
      <c r="G26" s="19">
        <v>27790</v>
      </c>
      <c r="H26" s="1" t="s">
        <v>22</v>
      </c>
      <c r="I26" s="7">
        <v>44112</v>
      </c>
    </row>
    <row r="27" spans="1:9" x14ac:dyDescent="0.3">
      <c r="A27" s="4">
        <v>23</v>
      </c>
      <c r="B27" s="10">
        <v>39000905</v>
      </c>
      <c r="C27" s="1" t="s">
        <v>24</v>
      </c>
      <c r="D27" s="11">
        <v>219800</v>
      </c>
      <c r="E27" s="11">
        <v>445725</v>
      </c>
      <c r="F27" s="38">
        <f t="shared" si="1"/>
        <v>225925</v>
      </c>
      <c r="G27" s="19">
        <v>16680</v>
      </c>
      <c r="H27" s="10" t="s">
        <v>25</v>
      </c>
      <c r="I27" s="7">
        <v>44112</v>
      </c>
    </row>
    <row r="28" spans="1:9" x14ac:dyDescent="0.3">
      <c r="A28" s="4">
        <v>24</v>
      </c>
      <c r="B28" s="1" t="s">
        <v>31</v>
      </c>
      <c r="C28" s="1" t="s">
        <v>20</v>
      </c>
      <c r="D28" s="9">
        <v>0</v>
      </c>
      <c r="E28" s="9">
        <v>73125</v>
      </c>
      <c r="F28" s="38">
        <f>E28-D28</f>
        <v>73125</v>
      </c>
      <c r="G28" s="19">
        <v>57900</v>
      </c>
      <c r="H28" s="1" t="s">
        <v>22</v>
      </c>
      <c r="I28" s="7">
        <v>44112</v>
      </c>
    </row>
    <row r="29" spans="1:9" s="39" customFormat="1" x14ac:dyDescent="0.3">
      <c r="A29" s="4"/>
      <c r="B29" s="18"/>
      <c r="C29" s="18"/>
      <c r="D29" s="19"/>
      <c r="E29" s="19"/>
      <c r="F29" s="6"/>
      <c r="G29" s="36">
        <v>74720</v>
      </c>
      <c r="H29" s="10"/>
      <c r="I29" s="27"/>
    </row>
    <row r="30" spans="1:9" x14ac:dyDescent="0.3">
      <c r="A30" s="4"/>
      <c r="B30" s="10"/>
      <c r="C30" s="1"/>
      <c r="D30" s="11"/>
      <c r="E30" s="11"/>
      <c r="F30" s="6"/>
      <c r="G30" s="36">
        <v>42100</v>
      </c>
      <c r="H30" s="10"/>
      <c r="I30" s="27"/>
    </row>
    <row r="31" spans="1:9" x14ac:dyDescent="0.3">
      <c r="A31" s="4"/>
      <c r="B31" s="10"/>
      <c r="C31" s="1"/>
      <c r="D31" s="11"/>
      <c r="E31" s="11"/>
      <c r="F31" s="6"/>
      <c r="G31" s="36">
        <v>55928</v>
      </c>
      <c r="H31" s="10"/>
      <c r="I31" s="27"/>
    </row>
    <row r="32" spans="1:9" x14ac:dyDescent="0.3">
      <c r="A32" s="4"/>
      <c r="B32" s="10"/>
      <c r="C32" s="1"/>
      <c r="D32" s="11"/>
      <c r="E32" s="11"/>
      <c r="F32" s="6"/>
      <c r="G32" s="36">
        <v>58830</v>
      </c>
      <c r="H32" s="10"/>
      <c r="I32" s="27"/>
    </row>
    <row r="33" spans="1:9" x14ac:dyDescent="0.3">
      <c r="A33" s="4"/>
      <c r="B33" s="10"/>
      <c r="C33" s="1"/>
      <c r="D33" s="11"/>
      <c r="E33" s="11"/>
      <c r="F33" s="6"/>
      <c r="G33" s="36">
        <v>100</v>
      </c>
      <c r="H33" s="10"/>
      <c r="I33" s="27"/>
    </row>
    <row r="34" spans="1:9" x14ac:dyDescent="0.3">
      <c r="A34" s="4"/>
      <c r="B34" s="10"/>
      <c r="C34" s="1"/>
      <c r="D34" s="11"/>
      <c r="E34" s="11"/>
      <c r="F34" s="6"/>
      <c r="G34" s="36">
        <v>100</v>
      </c>
      <c r="H34" s="10"/>
      <c r="I34" s="27"/>
    </row>
    <row r="35" spans="1:9" x14ac:dyDescent="0.3">
      <c r="A35" s="4"/>
      <c r="B35" s="10"/>
      <c r="C35" s="1"/>
      <c r="D35" s="11"/>
      <c r="E35" s="11"/>
      <c r="F35" s="6"/>
      <c r="G35" s="36">
        <v>500</v>
      </c>
      <c r="H35" s="10"/>
      <c r="I35" s="27"/>
    </row>
    <row r="36" spans="1:9" x14ac:dyDescent="0.3">
      <c r="A36" s="12"/>
      <c r="B36" s="12"/>
      <c r="C36" s="12"/>
      <c r="D36" s="13">
        <f>SUM(D5:D35)</f>
        <v>1557127</v>
      </c>
      <c r="E36" s="13">
        <f t="shared" ref="E36:G36" si="2">SUM(E5:E35)</f>
        <v>2866505</v>
      </c>
      <c r="F36" s="13">
        <f t="shared" si="2"/>
        <v>1309348</v>
      </c>
      <c r="G36" s="13">
        <f t="shared" si="2"/>
        <v>1309348</v>
      </c>
      <c r="H36" s="13">
        <f>F36-G36</f>
        <v>0</v>
      </c>
      <c r="I36" s="26"/>
    </row>
    <row r="37" spans="1:9" x14ac:dyDescent="0.3">
      <c r="A37" s="22" t="s">
        <v>28</v>
      </c>
      <c r="B37" s="23"/>
      <c r="C37" s="23"/>
      <c r="D37" s="23"/>
      <c r="E37" s="23"/>
      <c r="F37" s="23"/>
      <c r="G37" s="23"/>
      <c r="H37" s="23"/>
      <c r="I37" s="31"/>
    </row>
    <row r="38" spans="1:9" x14ac:dyDescent="0.3">
      <c r="A38" s="24" t="s">
        <v>30</v>
      </c>
      <c r="B38" s="25"/>
      <c r="C38" s="25"/>
      <c r="D38" s="25"/>
      <c r="E38" s="25"/>
      <c r="F38" s="25"/>
      <c r="G38" s="25"/>
      <c r="H38" s="25"/>
      <c r="I38" s="31"/>
    </row>
    <row r="39" spans="1:9" ht="43.2" x14ac:dyDescent="0.3">
      <c r="A39" s="2" t="s">
        <v>0</v>
      </c>
      <c r="B39" s="2" t="s">
        <v>1</v>
      </c>
      <c r="C39" s="2" t="s">
        <v>2</v>
      </c>
      <c r="D39" s="2" t="s">
        <v>3</v>
      </c>
      <c r="E39" s="2" t="s">
        <v>10</v>
      </c>
      <c r="F39" s="3" t="s">
        <v>4</v>
      </c>
      <c r="G39" s="2" t="s">
        <v>5</v>
      </c>
      <c r="H39" s="2" t="s">
        <v>6</v>
      </c>
      <c r="I39" s="32"/>
    </row>
    <row r="40" spans="1:9" s="39" customFormat="1" x14ac:dyDescent="0.3">
      <c r="A40" s="18">
        <v>1</v>
      </c>
      <c r="B40" s="18">
        <v>3114708</v>
      </c>
      <c r="C40" s="18" t="s">
        <v>24</v>
      </c>
      <c r="D40" s="36">
        <v>58830</v>
      </c>
      <c r="E40" s="36">
        <v>200000</v>
      </c>
      <c r="F40" s="44">
        <f>E40-D40</f>
        <v>141170</v>
      </c>
      <c r="G40" s="18" t="s">
        <v>58</v>
      </c>
      <c r="H40" s="40">
        <v>44114</v>
      </c>
    </row>
    <row r="41" spans="1:9" s="39" customFormat="1" x14ac:dyDescent="0.3">
      <c r="A41" s="18">
        <v>2</v>
      </c>
      <c r="B41" s="18">
        <v>4053286</v>
      </c>
      <c r="C41" s="18" t="s">
        <v>49</v>
      </c>
      <c r="D41" s="19">
        <v>18000</v>
      </c>
      <c r="E41" s="19">
        <v>30000</v>
      </c>
      <c r="F41" s="44">
        <f>E41-D41</f>
        <v>12000</v>
      </c>
      <c r="G41" s="4" t="s">
        <v>41</v>
      </c>
      <c r="H41" s="40">
        <v>44113</v>
      </c>
    </row>
    <row r="42" spans="1:9" s="39" customFormat="1" x14ac:dyDescent="0.3">
      <c r="A42" s="18">
        <v>3</v>
      </c>
      <c r="B42" s="18">
        <v>5080321</v>
      </c>
      <c r="C42" s="18" t="s">
        <v>15</v>
      </c>
      <c r="D42" s="19">
        <v>44450</v>
      </c>
      <c r="E42" s="19">
        <v>60000</v>
      </c>
      <c r="F42" s="44">
        <f>E42-D42</f>
        <v>15550</v>
      </c>
      <c r="G42" s="4" t="s">
        <v>41</v>
      </c>
      <c r="H42" s="40">
        <v>44115</v>
      </c>
      <c r="I42" s="41"/>
    </row>
    <row r="43" spans="1:9" s="39" customFormat="1" x14ac:dyDescent="0.3">
      <c r="A43" s="18">
        <v>4</v>
      </c>
      <c r="B43" s="18">
        <v>5080054</v>
      </c>
      <c r="C43" s="18" t="s">
        <v>35</v>
      </c>
      <c r="D43" s="19">
        <v>17650</v>
      </c>
      <c r="E43" s="19">
        <v>25000</v>
      </c>
      <c r="F43" s="44">
        <f>E43-D43</f>
        <v>7350</v>
      </c>
      <c r="G43" s="4" t="s">
        <v>41</v>
      </c>
      <c r="H43" s="40">
        <v>44115</v>
      </c>
    </row>
    <row r="44" spans="1:9" s="39" customFormat="1" x14ac:dyDescent="0.3">
      <c r="A44" s="18">
        <v>5</v>
      </c>
      <c r="B44" s="18">
        <v>5080199</v>
      </c>
      <c r="C44" s="18" t="s">
        <v>39</v>
      </c>
      <c r="D44" s="19">
        <v>29420</v>
      </c>
      <c r="E44" s="19">
        <v>50000</v>
      </c>
      <c r="F44" s="44">
        <f>E44-D44</f>
        <v>20580</v>
      </c>
      <c r="G44" s="4" t="s">
        <v>41</v>
      </c>
      <c r="H44" s="40">
        <v>44115</v>
      </c>
    </row>
    <row r="45" spans="1:9" s="39" customFormat="1" x14ac:dyDescent="0.3">
      <c r="A45" s="18">
        <v>6</v>
      </c>
      <c r="B45" s="18">
        <v>5080380</v>
      </c>
      <c r="C45" s="18" t="s">
        <v>53</v>
      </c>
      <c r="D45" s="19">
        <v>21050</v>
      </c>
      <c r="E45" s="19">
        <v>33000</v>
      </c>
      <c r="F45" s="44">
        <f>E45-D45</f>
        <v>11950</v>
      </c>
      <c r="G45" s="4" t="s">
        <v>41</v>
      </c>
      <c r="H45" s="40">
        <v>44113</v>
      </c>
    </row>
    <row r="46" spans="1:9" s="39" customFormat="1" x14ac:dyDescent="0.3">
      <c r="A46" s="18">
        <v>7</v>
      </c>
      <c r="B46" s="18">
        <v>5079542</v>
      </c>
      <c r="C46" s="18" t="s">
        <v>36</v>
      </c>
      <c r="D46" s="19">
        <v>35300</v>
      </c>
      <c r="E46" s="19">
        <v>70000</v>
      </c>
      <c r="F46" s="44">
        <f>E46-D46</f>
        <v>34700</v>
      </c>
      <c r="G46" s="4" t="s">
        <v>41</v>
      </c>
      <c r="H46" s="40">
        <v>44115</v>
      </c>
    </row>
    <row r="47" spans="1:9" s="39" customFormat="1" x14ac:dyDescent="0.3">
      <c r="A47" s="18">
        <v>8</v>
      </c>
      <c r="B47" s="18">
        <v>5080206</v>
      </c>
      <c r="C47" s="18" t="s">
        <v>47</v>
      </c>
      <c r="D47" s="19">
        <v>16680</v>
      </c>
      <c r="E47" s="19">
        <v>25000</v>
      </c>
      <c r="F47" s="44">
        <f>E47-D47</f>
        <v>8320</v>
      </c>
      <c r="G47" s="4" t="s">
        <v>41</v>
      </c>
      <c r="H47" s="40">
        <v>44114</v>
      </c>
    </row>
    <row r="48" spans="1:9" s="39" customFormat="1" x14ac:dyDescent="0.3">
      <c r="A48" s="18">
        <v>9</v>
      </c>
      <c r="B48" s="18">
        <v>5079957</v>
      </c>
      <c r="C48" s="18" t="s">
        <v>45</v>
      </c>
      <c r="D48" s="19">
        <v>14150</v>
      </c>
      <c r="E48" s="19">
        <v>28000</v>
      </c>
      <c r="F48" s="44">
        <f>E48-D48</f>
        <v>13850</v>
      </c>
      <c r="G48" s="4" t="s">
        <v>41</v>
      </c>
      <c r="H48" s="40">
        <v>44114</v>
      </c>
    </row>
    <row r="49" spans="1:8" s="39" customFormat="1" x14ac:dyDescent="0.3">
      <c r="A49" s="18">
        <v>10</v>
      </c>
      <c r="B49" s="18">
        <v>5080098</v>
      </c>
      <c r="C49" s="18" t="s">
        <v>37</v>
      </c>
      <c r="D49" s="19">
        <v>27790</v>
      </c>
      <c r="E49" s="19">
        <v>50000</v>
      </c>
      <c r="F49" s="44">
        <f>E49-D49</f>
        <v>22210</v>
      </c>
      <c r="G49" s="4" t="s">
        <v>41</v>
      </c>
      <c r="H49" s="40">
        <v>44115</v>
      </c>
    </row>
    <row r="50" spans="1:8" s="39" customFormat="1" x14ac:dyDescent="0.3">
      <c r="A50" s="18">
        <v>11</v>
      </c>
      <c r="B50" s="18">
        <v>8072302</v>
      </c>
      <c r="C50" s="18" t="s">
        <v>50</v>
      </c>
      <c r="D50" s="19">
        <v>11770</v>
      </c>
      <c r="E50" s="19">
        <v>30000</v>
      </c>
      <c r="F50" s="44">
        <f>E50-D50</f>
        <v>18230</v>
      </c>
      <c r="G50" s="4" t="s">
        <v>41</v>
      </c>
      <c r="H50" s="40">
        <v>44113</v>
      </c>
    </row>
    <row r="51" spans="1:8" s="39" customFormat="1" x14ac:dyDescent="0.3">
      <c r="A51" s="18">
        <v>12</v>
      </c>
      <c r="B51" s="18">
        <v>8069089</v>
      </c>
      <c r="C51" s="18" t="s">
        <v>19</v>
      </c>
      <c r="D51" s="4">
        <v>100</v>
      </c>
      <c r="E51" s="4">
        <v>1000</v>
      </c>
      <c r="F51" s="44">
        <f>E51-D51</f>
        <v>900</v>
      </c>
      <c r="G51" s="4" t="s">
        <v>41</v>
      </c>
      <c r="H51" s="40">
        <v>44113</v>
      </c>
    </row>
    <row r="52" spans="1:8" s="39" customFormat="1" x14ac:dyDescent="0.3">
      <c r="A52" s="18">
        <v>13</v>
      </c>
      <c r="B52" s="18">
        <v>8067409</v>
      </c>
      <c r="C52" s="18" t="s">
        <v>24</v>
      </c>
      <c r="D52" s="36">
        <v>74720</v>
      </c>
      <c r="E52" s="36">
        <v>110000</v>
      </c>
      <c r="F52" s="44">
        <f>E52-D52</f>
        <v>35280</v>
      </c>
      <c r="G52" s="18" t="s">
        <v>58</v>
      </c>
      <c r="H52" s="40">
        <v>44114</v>
      </c>
    </row>
    <row r="53" spans="1:8" s="39" customFormat="1" x14ac:dyDescent="0.3">
      <c r="A53" s="18">
        <v>14</v>
      </c>
      <c r="B53" s="18">
        <v>8071598</v>
      </c>
      <c r="C53" s="18" t="s">
        <v>56</v>
      </c>
      <c r="D53" s="19">
        <v>500</v>
      </c>
      <c r="E53" s="19">
        <v>2000</v>
      </c>
      <c r="F53" s="44">
        <f>E53-D53</f>
        <v>1500</v>
      </c>
      <c r="G53" s="4" t="s">
        <v>41</v>
      </c>
      <c r="H53" s="40">
        <v>44113</v>
      </c>
    </row>
    <row r="54" spans="1:8" s="39" customFormat="1" x14ac:dyDescent="0.3">
      <c r="A54" s="18">
        <v>15</v>
      </c>
      <c r="B54" s="18">
        <v>8071593</v>
      </c>
      <c r="C54" s="18" t="s">
        <v>38</v>
      </c>
      <c r="D54" s="19">
        <v>100</v>
      </c>
      <c r="E54" s="19">
        <v>200</v>
      </c>
      <c r="F54" s="44">
        <f>E54-D54</f>
        <v>100</v>
      </c>
      <c r="G54" s="4" t="s">
        <v>41</v>
      </c>
      <c r="H54" s="40">
        <v>44115</v>
      </c>
    </row>
    <row r="55" spans="1:8" s="39" customFormat="1" x14ac:dyDescent="0.3">
      <c r="A55" s="18">
        <v>16</v>
      </c>
      <c r="B55" s="18">
        <v>11033131</v>
      </c>
      <c r="C55" s="18" t="s">
        <v>34</v>
      </c>
      <c r="D55" s="19">
        <v>89470</v>
      </c>
      <c r="E55" s="19">
        <v>140000</v>
      </c>
      <c r="F55" s="44">
        <f>E55-D55</f>
        <v>50530</v>
      </c>
      <c r="G55" s="4" t="s">
        <v>41</v>
      </c>
      <c r="H55" s="40">
        <v>44115</v>
      </c>
    </row>
    <row r="56" spans="1:8" s="39" customFormat="1" x14ac:dyDescent="0.3">
      <c r="A56" s="18">
        <v>17</v>
      </c>
      <c r="B56" s="18">
        <v>11032191</v>
      </c>
      <c r="C56" s="18" t="s">
        <v>24</v>
      </c>
      <c r="D56" s="36">
        <v>55928</v>
      </c>
      <c r="E56" s="36">
        <v>220000</v>
      </c>
      <c r="F56" s="44">
        <f>E56-D56</f>
        <v>164072</v>
      </c>
      <c r="G56" s="18" t="s">
        <v>58</v>
      </c>
      <c r="H56" s="40">
        <v>44114</v>
      </c>
    </row>
    <row r="57" spans="1:8" s="39" customFormat="1" x14ac:dyDescent="0.3">
      <c r="A57" s="18">
        <v>18</v>
      </c>
      <c r="B57" s="18">
        <v>12029954</v>
      </c>
      <c r="C57" s="18" t="s">
        <v>54</v>
      </c>
      <c r="D57" s="19">
        <v>27780</v>
      </c>
      <c r="E57" s="19">
        <v>40000</v>
      </c>
      <c r="F57" s="44">
        <f>E57-D57</f>
        <v>12220</v>
      </c>
      <c r="G57" s="4" t="s">
        <v>41</v>
      </c>
      <c r="H57" s="40">
        <v>44113</v>
      </c>
    </row>
    <row r="58" spans="1:8" s="39" customFormat="1" x14ac:dyDescent="0.3">
      <c r="A58" s="18">
        <v>19</v>
      </c>
      <c r="B58" s="18">
        <v>12030498</v>
      </c>
      <c r="C58" s="18" t="s">
        <v>33</v>
      </c>
      <c r="D58" s="19">
        <v>21050</v>
      </c>
      <c r="E58" s="19">
        <v>30000</v>
      </c>
      <c r="F58" s="44">
        <f>E58-D58</f>
        <v>8950</v>
      </c>
      <c r="G58" s="4" t="s">
        <v>41</v>
      </c>
      <c r="H58" s="40">
        <v>44115</v>
      </c>
    </row>
    <row r="59" spans="1:8" s="39" customFormat="1" x14ac:dyDescent="0.3">
      <c r="A59" s="18">
        <v>20</v>
      </c>
      <c r="B59" s="18">
        <v>12030254</v>
      </c>
      <c r="C59" s="18" t="s">
        <v>40</v>
      </c>
      <c r="D59" s="19">
        <v>25000</v>
      </c>
      <c r="E59" s="19">
        <v>70000</v>
      </c>
      <c r="F59" s="44">
        <f>E59-D59</f>
        <v>45000</v>
      </c>
      <c r="G59" s="4" t="s">
        <v>41</v>
      </c>
      <c r="H59" s="40">
        <v>44115</v>
      </c>
    </row>
    <row r="60" spans="1:8" s="39" customFormat="1" x14ac:dyDescent="0.3">
      <c r="A60" s="18">
        <v>21</v>
      </c>
      <c r="B60" s="18">
        <v>12030533</v>
      </c>
      <c r="C60" s="18" t="s">
        <v>42</v>
      </c>
      <c r="D60" s="19">
        <v>51580</v>
      </c>
      <c r="E60" s="19">
        <v>80000</v>
      </c>
      <c r="F60" s="44">
        <f>E60-D60</f>
        <v>28420</v>
      </c>
      <c r="G60" s="4" t="s">
        <v>41</v>
      </c>
      <c r="H60" s="40">
        <v>44114</v>
      </c>
    </row>
    <row r="61" spans="1:8" s="39" customFormat="1" x14ac:dyDescent="0.3">
      <c r="A61" s="18">
        <v>22</v>
      </c>
      <c r="B61" s="18">
        <v>12028092</v>
      </c>
      <c r="C61" s="18" t="s">
        <v>43</v>
      </c>
      <c r="D61" s="19">
        <v>120690</v>
      </c>
      <c r="E61" s="19">
        <v>120000</v>
      </c>
      <c r="F61" s="44">
        <f>E61-D61</f>
        <v>-690</v>
      </c>
      <c r="G61" s="4" t="s">
        <v>41</v>
      </c>
      <c r="H61" s="40">
        <v>44114</v>
      </c>
    </row>
    <row r="62" spans="1:8" s="39" customFormat="1" x14ac:dyDescent="0.3">
      <c r="A62" s="18">
        <v>23</v>
      </c>
      <c r="B62" s="18">
        <v>31007452</v>
      </c>
      <c r="C62" s="18" t="s">
        <v>44</v>
      </c>
      <c r="D62" s="19">
        <v>57900</v>
      </c>
      <c r="E62" s="19">
        <v>90000</v>
      </c>
      <c r="F62" s="44">
        <f>E62-D62</f>
        <v>32100</v>
      </c>
      <c r="G62" s="4" t="s">
        <v>41</v>
      </c>
      <c r="H62" s="40">
        <v>44114</v>
      </c>
    </row>
    <row r="63" spans="1:8" s="39" customFormat="1" x14ac:dyDescent="0.3">
      <c r="A63" s="18">
        <v>24</v>
      </c>
      <c r="B63" s="18">
        <v>31007415</v>
      </c>
      <c r="C63" s="18" t="s">
        <v>46</v>
      </c>
      <c r="D63" s="19">
        <v>50000</v>
      </c>
      <c r="E63" s="19">
        <v>70000</v>
      </c>
      <c r="F63" s="44">
        <f>E63-D63</f>
        <v>20000</v>
      </c>
      <c r="G63" s="4" t="s">
        <v>41</v>
      </c>
      <c r="H63" s="40">
        <v>44114</v>
      </c>
    </row>
    <row r="64" spans="1:8" s="39" customFormat="1" x14ac:dyDescent="0.3">
      <c r="A64" s="18">
        <v>25</v>
      </c>
      <c r="B64" s="18">
        <v>31007192</v>
      </c>
      <c r="C64" s="18" t="s">
        <v>55</v>
      </c>
      <c r="D64" s="19">
        <v>77780</v>
      </c>
      <c r="E64" s="19">
        <v>130000</v>
      </c>
      <c r="F64" s="44">
        <f>E64-D64</f>
        <v>52220</v>
      </c>
      <c r="G64" s="4" t="s">
        <v>41</v>
      </c>
      <c r="H64" s="40">
        <v>44113</v>
      </c>
    </row>
    <row r="65" spans="1:8" s="39" customFormat="1" x14ac:dyDescent="0.3">
      <c r="A65" s="18">
        <v>26</v>
      </c>
      <c r="B65" s="18">
        <v>36004444</v>
      </c>
      <c r="C65" s="18" t="s">
        <v>51</v>
      </c>
      <c r="D65" s="19">
        <v>94120</v>
      </c>
      <c r="E65" s="19">
        <v>300000</v>
      </c>
      <c r="F65" s="44">
        <f>E65-D65</f>
        <v>205880</v>
      </c>
      <c r="G65" s="4" t="s">
        <v>41</v>
      </c>
      <c r="H65" s="40">
        <v>44113</v>
      </c>
    </row>
    <row r="66" spans="1:8" s="39" customFormat="1" x14ac:dyDescent="0.3">
      <c r="A66" s="18">
        <v>27</v>
      </c>
      <c r="B66" s="18">
        <v>36001324</v>
      </c>
      <c r="C66" s="18" t="s">
        <v>24</v>
      </c>
      <c r="D66" s="36">
        <v>42100</v>
      </c>
      <c r="E66" s="36">
        <v>160000</v>
      </c>
      <c r="F66" s="44">
        <f>E66-D66</f>
        <v>117900</v>
      </c>
      <c r="G66" s="18" t="s">
        <v>58</v>
      </c>
      <c r="H66" s="40">
        <v>44114</v>
      </c>
    </row>
    <row r="67" spans="1:8" s="39" customFormat="1" x14ac:dyDescent="0.3">
      <c r="A67" s="18">
        <v>28</v>
      </c>
      <c r="B67" s="18">
        <v>36004666</v>
      </c>
      <c r="C67" s="18" t="s">
        <v>52</v>
      </c>
      <c r="D67" s="19">
        <v>136840</v>
      </c>
      <c r="E67" s="19">
        <v>220000</v>
      </c>
      <c r="F67" s="44">
        <f>E67-D67</f>
        <v>83160</v>
      </c>
      <c r="G67" s="4" t="s">
        <v>41</v>
      </c>
      <c r="H67" s="40">
        <v>44113</v>
      </c>
    </row>
    <row r="68" spans="1:8" s="39" customFormat="1" x14ac:dyDescent="0.3">
      <c r="A68" s="18">
        <v>29</v>
      </c>
      <c r="B68" s="18">
        <v>39002527</v>
      </c>
      <c r="C68" s="18" t="s">
        <v>20</v>
      </c>
      <c r="D68" s="19">
        <v>35290</v>
      </c>
      <c r="E68" s="19">
        <v>120000</v>
      </c>
      <c r="F68" s="44">
        <f t="shared" ref="F68:F70" si="3">E68-D68</f>
        <v>84710</v>
      </c>
      <c r="G68" s="4" t="s">
        <v>41</v>
      </c>
      <c r="H68" s="40">
        <v>44115</v>
      </c>
    </row>
    <row r="69" spans="1:8" s="39" customFormat="1" x14ac:dyDescent="0.3">
      <c r="A69" s="18">
        <v>30</v>
      </c>
      <c r="B69" s="18">
        <v>39002578</v>
      </c>
      <c r="C69" s="18" t="s">
        <v>48</v>
      </c>
      <c r="D69" s="19">
        <v>32260</v>
      </c>
      <c r="E69" s="19">
        <v>42000</v>
      </c>
      <c r="F69" s="44">
        <f t="shared" si="3"/>
        <v>9740</v>
      </c>
      <c r="G69" s="4" t="s">
        <v>41</v>
      </c>
      <c r="H69" s="40">
        <v>44114</v>
      </c>
    </row>
    <row r="70" spans="1:8" s="39" customFormat="1" x14ac:dyDescent="0.3">
      <c r="A70" s="18">
        <v>31</v>
      </c>
      <c r="B70" s="18">
        <v>39002586</v>
      </c>
      <c r="C70" s="18" t="s">
        <v>57</v>
      </c>
      <c r="D70" s="19">
        <v>21050</v>
      </c>
      <c r="E70" s="19">
        <v>35000</v>
      </c>
      <c r="F70" s="44">
        <f t="shared" si="3"/>
        <v>13950</v>
      </c>
      <c r="G70" s="4" t="s">
        <v>41</v>
      </c>
      <c r="H70" s="40">
        <v>44113</v>
      </c>
    </row>
    <row r="71" spans="1:8" x14ac:dyDescent="0.3">
      <c r="A71" s="34"/>
      <c r="B71" s="34"/>
      <c r="C71" s="34"/>
      <c r="D71" s="35">
        <f>SUM(D40:D70)</f>
        <v>1309348</v>
      </c>
      <c r="E71" s="35">
        <f t="shared" ref="E71:F71" si="4">SUM(E40:E70)</f>
        <v>2581200</v>
      </c>
      <c r="F71" s="35">
        <f t="shared" si="4"/>
        <v>1271852</v>
      </c>
      <c r="G71" s="34"/>
      <c r="H71" s="34"/>
    </row>
    <row r="73" spans="1:8" x14ac:dyDescent="0.3">
      <c r="A73" s="37" t="s">
        <v>59</v>
      </c>
      <c r="B73" s="37"/>
      <c r="C73" s="37"/>
      <c r="D73" s="37"/>
      <c r="E73" s="37"/>
      <c r="F73" s="37"/>
      <c r="G73" s="37"/>
      <c r="H73" s="37"/>
    </row>
    <row r="74" spans="1:8" x14ac:dyDescent="0.3">
      <c r="B74" s="45" t="s">
        <v>69</v>
      </c>
      <c r="C74" s="45"/>
      <c r="D74" s="45"/>
      <c r="E74" s="45"/>
      <c r="F74" s="20" t="s">
        <v>60</v>
      </c>
      <c r="G74" s="20" t="s">
        <v>61</v>
      </c>
      <c r="H74" s="20" t="s">
        <v>62</v>
      </c>
    </row>
    <row r="75" spans="1:8" x14ac:dyDescent="0.3">
      <c r="B75" s="45" t="s">
        <v>70</v>
      </c>
      <c r="C75" s="45"/>
      <c r="D75" s="45" t="s">
        <v>71</v>
      </c>
      <c r="E75" s="45"/>
      <c r="F75" s="20">
        <v>20000</v>
      </c>
      <c r="G75" s="20">
        <v>26</v>
      </c>
      <c r="H75" s="20">
        <f>G75*F75</f>
        <v>520000</v>
      </c>
    </row>
    <row r="76" spans="1:8" x14ac:dyDescent="0.3">
      <c r="B76" s="21">
        <v>4</v>
      </c>
      <c r="C76" s="46">
        <f>F41</f>
        <v>12000</v>
      </c>
      <c r="D76" s="21">
        <v>3</v>
      </c>
      <c r="E76" s="46">
        <f>F40</f>
        <v>141170</v>
      </c>
      <c r="F76" s="20">
        <v>10000</v>
      </c>
      <c r="G76" s="20">
        <v>171</v>
      </c>
      <c r="H76" s="20">
        <f t="shared" ref="H76:H81" si="5">G76*F76</f>
        <v>1710000</v>
      </c>
    </row>
    <row r="77" spans="1:8" x14ac:dyDescent="0.3">
      <c r="B77" s="21">
        <v>5</v>
      </c>
      <c r="C77" s="46">
        <f>SUM(F42:F49)+SUM(F5:F6)</f>
        <v>148480</v>
      </c>
      <c r="D77" s="45" t="s">
        <v>72</v>
      </c>
      <c r="E77" s="45"/>
      <c r="F77" s="20">
        <v>5000</v>
      </c>
      <c r="G77" s="20">
        <v>43</v>
      </c>
      <c r="H77" s="20">
        <f t="shared" si="5"/>
        <v>215000</v>
      </c>
    </row>
    <row r="78" spans="1:8" x14ac:dyDescent="0.3">
      <c r="B78" s="21">
        <v>8</v>
      </c>
      <c r="C78" s="46">
        <f>SUM(F50:F54)+SUM(F8:F10)</f>
        <v>128865</v>
      </c>
      <c r="D78" s="21">
        <v>6</v>
      </c>
      <c r="E78" s="47">
        <f>F7</f>
        <v>67463</v>
      </c>
      <c r="F78" s="20">
        <v>2000</v>
      </c>
      <c r="G78" s="20">
        <v>55</v>
      </c>
      <c r="H78" s="20">
        <f t="shared" si="5"/>
        <v>110000</v>
      </c>
    </row>
    <row r="79" spans="1:8" x14ac:dyDescent="0.3">
      <c r="B79" s="21">
        <v>11</v>
      </c>
      <c r="C79" s="46">
        <f>SUM(F55:F56)+SUM(F12:F13)</f>
        <v>292852</v>
      </c>
      <c r="D79" s="21">
        <v>9</v>
      </c>
      <c r="E79" s="47">
        <f>F11</f>
        <v>33550</v>
      </c>
      <c r="F79" s="20">
        <v>1000</v>
      </c>
      <c r="G79" s="20">
        <v>24</v>
      </c>
      <c r="H79" s="20">
        <f t="shared" si="5"/>
        <v>24000</v>
      </c>
    </row>
    <row r="80" spans="1:8" x14ac:dyDescent="0.3">
      <c r="B80" s="21">
        <v>12</v>
      </c>
      <c r="C80" s="46">
        <f>SUM(F57:F61)+F14</f>
        <v>155940</v>
      </c>
      <c r="D80" s="21">
        <v>16</v>
      </c>
      <c r="E80" s="47">
        <f>F18</f>
        <v>2000</v>
      </c>
      <c r="F80" s="20">
        <v>500</v>
      </c>
      <c r="G80" s="20">
        <v>4</v>
      </c>
      <c r="H80" s="20">
        <f t="shared" si="5"/>
        <v>2000</v>
      </c>
    </row>
    <row r="81" spans="2:8" x14ac:dyDescent="0.3">
      <c r="B81" s="21">
        <v>26</v>
      </c>
      <c r="C81" s="47">
        <f>F20</f>
        <v>50700</v>
      </c>
      <c r="D81" s="45" t="s">
        <v>73</v>
      </c>
      <c r="E81" s="45"/>
      <c r="F81" s="20">
        <v>100</v>
      </c>
      <c r="G81" s="20">
        <v>2</v>
      </c>
      <c r="H81" s="20">
        <f t="shared" si="5"/>
        <v>200</v>
      </c>
    </row>
    <row r="82" spans="2:8" x14ac:dyDescent="0.3">
      <c r="B82" s="21">
        <v>31</v>
      </c>
      <c r="C82" s="46">
        <f>SUM(F62:F64)+SUM(F21:F23)</f>
        <v>140170</v>
      </c>
      <c r="D82" s="21">
        <v>15</v>
      </c>
      <c r="E82" s="47">
        <f>SUM(F15:F17)</f>
        <v>160770</v>
      </c>
      <c r="F82" s="37">
        <f>SUM(H75:H81)</f>
        <v>2581200</v>
      </c>
      <c r="G82" s="37"/>
      <c r="H82" s="37"/>
    </row>
    <row r="83" spans="2:8" x14ac:dyDescent="0.3">
      <c r="B83" s="21">
        <v>36</v>
      </c>
      <c r="C83" s="46">
        <f>SUM(F65:F67)+SUM(F24:F25)</f>
        <v>760965</v>
      </c>
      <c r="D83" s="21">
        <v>23</v>
      </c>
      <c r="E83" s="47">
        <f>F19</f>
        <v>65200</v>
      </c>
      <c r="F83" s="37" t="s">
        <v>63</v>
      </c>
      <c r="G83" s="37"/>
      <c r="H83" s="37"/>
    </row>
    <row r="84" spans="2:8" x14ac:dyDescent="0.3">
      <c r="B84" s="21">
        <v>39</v>
      </c>
      <c r="C84" s="46">
        <f>SUM(F68:F70)+SUM(F26:F27)</f>
        <v>347950</v>
      </c>
      <c r="D84" s="45" t="s">
        <v>74</v>
      </c>
      <c r="E84" s="45"/>
      <c r="F84" s="20" t="s">
        <v>60</v>
      </c>
      <c r="G84" s="20" t="s">
        <v>61</v>
      </c>
      <c r="H84" s="20" t="s">
        <v>62</v>
      </c>
    </row>
    <row r="85" spans="2:8" x14ac:dyDescent="0.3">
      <c r="B85" s="21"/>
      <c r="C85" s="21"/>
      <c r="D85" s="48">
        <f>F28</f>
        <v>73125</v>
      </c>
      <c r="E85" s="45"/>
      <c r="F85" s="20">
        <v>20000</v>
      </c>
      <c r="G85" s="20">
        <v>45</v>
      </c>
      <c r="H85" s="20">
        <f>G85*F85</f>
        <v>900000</v>
      </c>
    </row>
    <row r="86" spans="2:8" x14ac:dyDescent="0.3">
      <c r="B86" s="49">
        <f>SUM(C76:C84)+E76+SUM(E78:E80)+SUM(E82:E83)+D85</f>
        <v>2581200</v>
      </c>
      <c r="C86" s="45"/>
      <c r="D86" s="45"/>
      <c r="E86" s="45"/>
      <c r="F86" s="20">
        <v>10000</v>
      </c>
      <c r="G86" s="20">
        <f>410+57</f>
        <v>467</v>
      </c>
      <c r="H86" s="20">
        <f t="shared" ref="H86:H95" si="6">G86*F86</f>
        <v>4670000</v>
      </c>
    </row>
    <row r="87" spans="2:8" x14ac:dyDescent="0.3">
      <c r="C87" s="33"/>
      <c r="F87" s="20">
        <v>5000</v>
      </c>
      <c r="G87" s="20">
        <v>193</v>
      </c>
      <c r="H87" s="20">
        <f t="shared" si="6"/>
        <v>965000</v>
      </c>
    </row>
    <row r="88" spans="2:8" x14ac:dyDescent="0.3">
      <c r="C88" s="33"/>
      <c r="F88" s="20">
        <v>2000</v>
      </c>
      <c r="G88" s="20">
        <v>79</v>
      </c>
      <c r="H88" s="20">
        <f t="shared" si="6"/>
        <v>158000</v>
      </c>
    </row>
    <row r="89" spans="2:8" x14ac:dyDescent="0.3">
      <c r="F89" s="20">
        <v>1000</v>
      </c>
      <c r="G89" s="20">
        <v>33</v>
      </c>
      <c r="H89" s="20">
        <f t="shared" si="6"/>
        <v>33000</v>
      </c>
    </row>
    <row r="90" spans="2:8" x14ac:dyDescent="0.3">
      <c r="F90" s="20">
        <v>500</v>
      </c>
      <c r="G90" s="20">
        <v>5</v>
      </c>
      <c r="H90" s="20">
        <f t="shared" si="6"/>
        <v>2500</v>
      </c>
    </row>
    <row r="91" spans="2:8" x14ac:dyDescent="0.3">
      <c r="F91" s="20">
        <v>100</v>
      </c>
      <c r="G91" s="20">
        <v>3</v>
      </c>
      <c r="H91" s="20">
        <f t="shared" si="6"/>
        <v>300</v>
      </c>
    </row>
    <row r="92" spans="2:8" x14ac:dyDescent="0.3">
      <c r="F92" s="20">
        <v>50</v>
      </c>
      <c r="G92" s="20">
        <v>12</v>
      </c>
      <c r="H92" s="20">
        <f t="shared" si="6"/>
        <v>600</v>
      </c>
    </row>
    <row r="93" spans="2:8" x14ac:dyDescent="0.3">
      <c r="F93" s="20">
        <v>20</v>
      </c>
      <c r="G93" s="20">
        <v>4</v>
      </c>
      <c r="H93" s="20">
        <f t="shared" si="6"/>
        <v>80</v>
      </c>
    </row>
    <row r="94" spans="2:8" x14ac:dyDescent="0.3">
      <c r="F94" s="20">
        <v>10</v>
      </c>
      <c r="G94" s="20">
        <v>1</v>
      </c>
      <c r="H94" s="20">
        <f t="shared" si="6"/>
        <v>10</v>
      </c>
    </row>
    <row r="95" spans="2:8" x14ac:dyDescent="0.3">
      <c r="F95" s="20">
        <v>1</v>
      </c>
      <c r="G95" s="20">
        <v>2</v>
      </c>
      <c r="H95" s="20">
        <f t="shared" si="6"/>
        <v>2</v>
      </c>
    </row>
    <row r="96" spans="2:8" x14ac:dyDescent="0.3">
      <c r="F96" s="37">
        <f>SUM(H85:H95)</f>
        <v>6729492</v>
      </c>
      <c r="G96" s="37"/>
      <c r="H96" s="37"/>
    </row>
  </sheetData>
  <mergeCells count="17">
    <mergeCell ref="A73:H73"/>
    <mergeCell ref="F82:H82"/>
    <mergeCell ref="F96:H96"/>
    <mergeCell ref="F83:H83"/>
    <mergeCell ref="B74:E74"/>
    <mergeCell ref="B75:C75"/>
    <mergeCell ref="D75:E75"/>
    <mergeCell ref="D77:E77"/>
    <mergeCell ref="D81:E81"/>
    <mergeCell ref="D84:E84"/>
    <mergeCell ref="D85:E85"/>
    <mergeCell ref="B86:E86"/>
    <mergeCell ref="A1:I1"/>
    <mergeCell ref="A2:I2"/>
    <mergeCell ref="A3:I3"/>
    <mergeCell ref="A37:H37"/>
    <mergeCell ref="A38:H38"/>
  </mergeCells>
  <pageMargins left="0.7" right="0.7" top="0.75" bottom="0.75" header="0.3" footer="0.3"/>
  <pageSetup paperSize="9" scale="7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2020-10-12T13:43:00Z</cp:lastPrinted>
  <dcterms:created xsi:type="dcterms:W3CDTF">2015-06-05T18:17:20Z</dcterms:created>
  <dcterms:modified xsi:type="dcterms:W3CDTF">2020-10-12T13:59:09Z</dcterms:modified>
</cp:coreProperties>
</file>