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C66" i="1" l="1"/>
  <c r="E54" i="1"/>
  <c r="D54" i="1"/>
  <c r="F6" i="1"/>
  <c r="F7" i="1"/>
  <c r="F8" i="1"/>
  <c r="F9" i="1"/>
  <c r="F10" i="1"/>
  <c r="F11" i="1"/>
  <c r="F12" i="1"/>
  <c r="F13" i="1"/>
  <c r="E58" i="1" s="1"/>
  <c r="F14" i="1"/>
  <c r="F15" i="1"/>
  <c r="F16" i="1"/>
  <c r="F17" i="1"/>
  <c r="E61" i="1" s="1"/>
  <c r="F18" i="1"/>
  <c r="E62" i="1" s="1"/>
  <c r="F19" i="1"/>
  <c r="F20" i="1"/>
  <c r="F21" i="1"/>
  <c r="F23" i="1"/>
  <c r="E66" i="1" s="1"/>
  <c r="F24" i="1"/>
  <c r="F25" i="1"/>
  <c r="F26" i="1"/>
  <c r="F27" i="1"/>
  <c r="E28" i="1"/>
  <c r="G28" i="1"/>
  <c r="D28" i="1"/>
  <c r="G56" i="1"/>
  <c r="E64" i="1" l="1"/>
  <c r="E57" i="1"/>
  <c r="E59" i="1"/>
  <c r="F53" i="1"/>
  <c r="F50" i="1"/>
  <c r="C63" i="1" s="1"/>
  <c r="H57" i="1"/>
  <c r="H58" i="1"/>
  <c r="H59" i="1"/>
  <c r="H60" i="1"/>
  <c r="H61" i="1"/>
  <c r="H62" i="1"/>
  <c r="H56" i="1"/>
  <c r="F63" i="1" l="1"/>
  <c r="F5" i="1"/>
  <c r="F28" i="1" l="1"/>
  <c r="H28" i="1" s="1"/>
  <c r="F49" i="1"/>
  <c r="F39" i="1"/>
  <c r="F37" i="1"/>
  <c r="F31" i="1"/>
  <c r="F51" i="1"/>
  <c r="F52" i="1"/>
  <c r="F46" i="1"/>
  <c r="C61" i="1" s="1"/>
  <c r="F40" i="1"/>
  <c r="F41" i="1"/>
  <c r="F42" i="1"/>
  <c r="F43" i="1"/>
  <c r="C64" i="1" l="1"/>
  <c r="F38" i="1"/>
  <c r="C59" i="1" s="1"/>
  <c r="F32" i="1"/>
  <c r="C57" i="1" s="1"/>
  <c r="F33" i="1" l="1"/>
  <c r="F48" i="1"/>
  <c r="F44" i="1"/>
  <c r="F45" i="1"/>
  <c r="C60" i="1" l="1"/>
  <c r="F36" i="1"/>
  <c r="F47" i="1"/>
  <c r="C62" i="1" s="1"/>
  <c r="F35" i="1"/>
  <c r="F34" i="1"/>
  <c r="C58" i="1" l="1"/>
  <c r="B67" i="1" s="1"/>
  <c r="F54" i="1"/>
</calcChain>
</file>

<file path=xl/sharedStrings.xml><?xml version="1.0" encoding="utf-8"?>
<sst xmlns="http://schemas.openxmlformats.org/spreadsheetml/2006/main" count="122" uniqueCount="64">
  <si>
    <t>№</t>
  </si>
  <si>
    <t>Код товара</t>
  </si>
  <si>
    <t>Наименование</t>
  </si>
  <si>
    <t>Приходная сумма</t>
  </si>
  <si>
    <t>Сумма кредита</t>
  </si>
  <si>
    <t>Прибыль</t>
  </si>
  <si>
    <t xml:space="preserve">Вид </t>
  </si>
  <si>
    <t xml:space="preserve">Шуба </t>
  </si>
  <si>
    <t>безналичный</t>
  </si>
  <si>
    <t>каспий кредит</t>
  </si>
  <si>
    <t>шуба</t>
  </si>
  <si>
    <t>каспий рассрочка</t>
  </si>
  <si>
    <t>Дата продажи</t>
  </si>
  <si>
    <t>Актив маркет</t>
  </si>
  <si>
    <t>Продажи наличкой, приходка</t>
  </si>
  <si>
    <t>iPhone 8+(20 г)</t>
  </si>
  <si>
    <t>Samsung A21S(20 г)</t>
  </si>
  <si>
    <t>Air Pods PRO(20 г)</t>
  </si>
  <si>
    <t xml:space="preserve"> Air Pods 1s(20 г)</t>
  </si>
  <si>
    <t>TV Samsung(20 г)</t>
  </si>
  <si>
    <t>Redmi Note 8(20 г)</t>
  </si>
  <si>
    <t>Air Pods 2s(20 г)</t>
  </si>
  <si>
    <t>Ноутбук HP(20 г)</t>
  </si>
  <si>
    <t>Apple Watch 3s(20 г)</t>
  </si>
  <si>
    <t>iPhone X(20 г)</t>
  </si>
  <si>
    <t>б/н</t>
  </si>
  <si>
    <t>Сумма реализации</t>
  </si>
  <si>
    <t>Вид</t>
  </si>
  <si>
    <t>Huawei P Smart(20 г)</t>
  </si>
  <si>
    <t>наличные</t>
  </si>
  <si>
    <t>Air pods 1(20 г)</t>
  </si>
  <si>
    <t>Iphone 11(20 г)</t>
  </si>
  <si>
    <t>Huawei P 30 lite(20 г)</t>
  </si>
  <si>
    <t>Samsung A30(20 г)</t>
  </si>
  <si>
    <t>Samsung A10s(20 г)</t>
  </si>
  <si>
    <t>Tecno Camon 12 AIR(20 г)</t>
  </si>
  <si>
    <t>Ноутбук Lenovo(20 г)</t>
  </si>
  <si>
    <t>Air Pods 1s(20 г)</t>
  </si>
  <si>
    <t>Apple watch 5s(20 Г)</t>
  </si>
  <si>
    <t>Iphone SE(20 г)</t>
  </si>
  <si>
    <t>Samsung S10(20 г)</t>
  </si>
  <si>
    <t>Huawei Y5 lite(20 г)</t>
  </si>
  <si>
    <t>Samsung A71(20 г)</t>
  </si>
  <si>
    <t>Системный блок Delux(20 г)</t>
  </si>
  <si>
    <t>Samsung Buds(20 г)</t>
  </si>
  <si>
    <t>Чехол</t>
  </si>
  <si>
    <t xml:space="preserve">Наличные </t>
  </si>
  <si>
    <t>Швейная Машина</t>
  </si>
  <si>
    <t>Samsung Buds+</t>
  </si>
  <si>
    <t xml:space="preserve">Альфа Расрочка </t>
  </si>
  <si>
    <t>Redmi note 8 pro</t>
  </si>
  <si>
    <t>Samsung a51</t>
  </si>
  <si>
    <t>Apple watch 3</t>
  </si>
  <si>
    <t>номинал</t>
  </si>
  <si>
    <t>количество</t>
  </si>
  <si>
    <t>сумма</t>
  </si>
  <si>
    <t>Безналичный расчет</t>
  </si>
  <si>
    <t>прибыль по Кз</t>
  </si>
  <si>
    <t>Астана</t>
  </si>
  <si>
    <t>Алматы</t>
  </si>
  <si>
    <t>Шымкент</t>
  </si>
  <si>
    <t>Караганда</t>
  </si>
  <si>
    <t>Тараз</t>
  </si>
  <si>
    <t>Актау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</si>
</sst>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6" xfId="0" applyNumberFormat="1" applyFont="1" applyFill="1" applyBorder="1" applyAlignment="1">
      <alignment horizontal="center" vertical="center"/>
    </xf>
    <xf numFmtId="3" fontId="2" fillId="7" borderId="5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9" zoomScaleNormal="100" workbookViewId="0">
      <selection activeCell="B65" sqref="B65:C66"/>
    </sheetView>
  </sheetViews>
  <sheetFormatPr defaultRowHeight="14.4" x14ac:dyDescent="0.3"/>
  <cols>
    <col min="1" max="1" width="3.88671875" style="16" customWidth="1"/>
    <col min="2" max="2" width="12.33203125" style="16" customWidth="1"/>
    <col min="3" max="3" width="21.6640625" style="16" customWidth="1"/>
    <col min="4" max="4" width="15" style="16" customWidth="1"/>
    <col min="5" max="5" width="16.33203125" style="16" customWidth="1"/>
    <col min="6" max="6" width="16.88671875" style="16" customWidth="1"/>
    <col min="7" max="7" width="19.5546875" style="16" customWidth="1"/>
    <col min="8" max="8" width="16.33203125" style="16" customWidth="1"/>
    <col min="9" max="9" width="12.5546875" style="16" customWidth="1"/>
    <col min="10" max="16384" width="8.88671875" style="16"/>
  </cols>
  <sheetData>
    <row r="1" spans="1:9" x14ac:dyDescent="0.3">
      <c r="A1" s="30">
        <v>44121</v>
      </c>
      <c r="B1" s="31"/>
      <c r="C1" s="31"/>
      <c r="D1" s="31"/>
      <c r="E1" s="31"/>
      <c r="F1" s="31"/>
      <c r="G1" s="31"/>
      <c r="H1" s="31"/>
      <c r="I1" s="32"/>
    </row>
    <row r="2" spans="1:9" x14ac:dyDescent="0.3">
      <c r="A2" s="33" t="s">
        <v>13</v>
      </c>
      <c r="B2" s="34"/>
      <c r="C2" s="34"/>
      <c r="D2" s="34"/>
      <c r="E2" s="34"/>
      <c r="F2" s="34"/>
      <c r="G2" s="34"/>
      <c r="H2" s="34"/>
      <c r="I2" s="35"/>
    </row>
    <row r="3" spans="1:9" x14ac:dyDescent="0.3">
      <c r="A3" s="36" t="s">
        <v>56</v>
      </c>
      <c r="B3" s="37"/>
      <c r="C3" s="37"/>
      <c r="D3" s="37"/>
      <c r="E3" s="37"/>
      <c r="F3" s="37"/>
      <c r="G3" s="37"/>
      <c r="H3" s="37"/>
      <c r="I3" s="38"/>
    </row>
    <row r="4" spans="1:9" ht="50.4" customHeight="1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6" t="s">
        <v>14</v>
      </c>
      <c r="H4" s="5" t="s">
        <v>6</v>
      </c>
      <c r="I4" s="7" t="s">
        <v>12</v>
      </c>
    </row>
    <row r="5" spans="1:9" s="17" customFormat="1" x14ac:dyDescent="0.3">
      <c r="A5" s="1">
        <v>1</v>
      </c>
      <c r="B5" s="11">
        <v>1069050</v>
      </c>
      <c r="C5" s="11" t="s">
        <v>23</v>
      </c>
      <c r="D5" s="13">
        <v>35300</v>
      </c>
      <c r="E5" s="13">
        <v>63375</v>
      </c>
      <c r="F5" s="22">
        <f>E5-D5</f>
        <v>28075</v>
      </c>
      <c r="G5" s="13">
        <v>6000</v>
      </c>
      <c r="H5" s="11" t="s">
        <v>25</v>
      </c>
      <c r="I5" s="4">
        <v>44118</v>
      </c>
    </row>
    <row r="6" spans="1:9" s="17" customFormat="1" x14ac:dyDescent="0.3">
      <c r="A6" s="1">
        <v>2</v>
      </c>
      <c r="B6" s="11">
        <v>5080228</v>
      </c>
      <c r="C6" s="11" t="s">
        <v>21</v>
      </c>
      <c r="D6" s="13">
        <v>23540</v>
      </c>
      <c r="E6" s="13">
        <v>34125</v>
      </c>
      <c r="F6" s="22">
        <f t="shared" ref="F6:F27" si="0">E6-D6</f>
        <v>10585</v>
      </c>
      <c r="G6" s="13">
        <v>27780</v>
      </c>
      <c r="H6" s="11" t="s">
        <v>25</v>
      </c>
      <c r="I6" s="4">
        <v>44118</v>
      </c>
    </row>
    <row r="7" spans="1:9" s="17" customFormat="1" x14ac:dyDescent="0.3">
      <c r="A7" s="1">
        <v>3</v>
      </c>
      <c r="B7" s="11">
        <v>6063652</v>
      </c>
      <c r="C7" s="11" t="s">
        <v>52</v>
      </c>
      <c r="D7" s="19">
        <v>36842</v>
      </c>
      <c r="E7" s="11">
        <v>58500</v>
      </c>
      <c r="F7" s="22">
        <f t="shared" si="0"/>
        <v>21658</v>
      </c>
      <c r="G7" s="13">
        <v>26330</v>
      </c>
      <c r="H7" s="1" t="s">
        <v>49</v>
      </c>
      <c r="I7" s="4">
        <v>44118</v>
      </c>
    </row>
    <row r="8" spans="1:9" s="17" customFormat="1" x14ac:dyDescent="0.3">
      <c r="A8" s="1">
        <v>4</v>
      </c>
      <c r="B8" s="2">
        <v>6059120</v>
      </c>
      <c r="C8" s="1" t="s">
        <v>10</v>
      </c>
      <c r="D8" s="3">
        <v>21160</v>
      </c>
      <c r="E8" s="3">
        <v>68390</v>
      </c>
      <c r="F8" s="22">
        <f t="shared" si="0"/>
        <v>47230</v>
      </c>
      <c r="G8" s="13">
        <v>40220</v>
      </c>
      <c r="H8" s="2" t="s">
        <v>8</v>
      </c>
      <c r="I8" s="21">
        <v>44119</v>
      </c>
    </row>
    <row r="9" spans="1:9" s="17" customFormat="1" x14ac:dyDescent="0.3">
      <c r="A9" s="1">
        <v>5</v>
      </c>
      <c r="B9" s="2">
        <v>8068197</v>
      </c>
      <c r="C9" s="1" t="s">
        <v>7</v>
      </c>
      <c r="D9" s="3">
        <v>100000</v>
      </c>
      <c r="E9" s="3">
        <v>178000</v>
      </c>
      <c r="F9" s="22">
        <f t="shared" si="0"/>
        <v>78000</v>
      </c>
      <c r="G9" s="13">
        <v>22730</v>
      </c>
      <c r="H9" s="2" t="s">
        <v>9</v>
      </c>
      <c r="I9" s="4">
        <v>44116</v>
      </c>
    </row>
    <row r="10" spans="1:9" s="17" customFormat="1" x14ac:dyDescent="0.3">
      <c r="A10" s="1">
        <v>6</v>
      </c>
      <c r="B10" s="11">
        <v>8072536</v>
      </c>
      <c r="C10" s="11" t="s">
        <v>16</v>
      </c>
      <c r="D10" s="13">
        <v>35290</v>
      </c>
      <c r="E10" s="13">
        <v>53625</v>
      </c>
      <c r="F10" s="22">
        <f t="shared" si="0"/>
        <v>18335</v>
      </c>
      <c r="G10" s="13">
        <v>213860</v>
      </c>
      <c r="H10" s="11" t="s">
        <v>25</v>
      </c>
      <c r="I10" s="4">
        <v>44118</v>
      </c>
    </row>
    <row r="11" spans="1:9" s="17" customFormat="1" x14ac:dyDescent="0.3">
      <c r="A11" s="1">
        <v>7</v>
      </c>
      <c r="B11" s="11">
        <v>12030520</v>
      </c>
      <c r="C11" s="11" t="s">
        <v>15</v>
      </c>
      <c r="D11" s="13">
        <v>100000</v>
      </c>
      <c r="E11" s="13">
        <v>151125</v>
      </c>
      <c r="F11" s="22">
        <f t="shared" si="0"/>
        <v>51125</v>
      </c>
      <c r="G11" s="13">
        <v>28000</v>
      </c>
      <c r="H11" s="11" t="s">
        <v>25</v>
      </c>
      <c r="I11" s="4">
        <v>44118</v>
      </c>
    </row>
    <row r="12" spans="1:9" s="17" customFormat="1" x14ac:dyDescent="0.3">
      <c r="A12" s="1">
        <v>8</v>
      </c>
      <c r="B12" s="11">
        <v>12030488</v>
      </c>
      <c r="C12" s="11" t="s">
        <v>24</v>
      </c>
      <c r="D12" s="13">
        <v>124450</v>
      </c>
      <c r="E12" s="13">
        <v>195000</v>
      </c>
      <c r="F12" s="22">
        <f t="shared" si="0"/>
        <v>70550</v>
      </c>
      <c r="G12" s="13">
        <v>122220</v>
      </c>
      <c r="H12" s="11" t="s">
        <v>25</v>
      </c>
      <c r="I12" s="4">
        <v>44118</v>
      </c>
    </row>
    <row r="13" spans="1:9" s="17" customFormat="1" x14ac:dyDescent="0.3">
      <c r="A13" s="1">
        <v>9</v>
      </c>
      <c r="B13" s="2">
        <v>13007519</v>
      </c>
      <c r="C13" s="1" t="s">
        <v>10</v>
      </c>
      <c r="D13" s="3">
        <v>60000</v>
      </c>
      <c r="E13" s="3">
        <v>124600</v>
      </c>
      <c r="F13" s="22">
        <f t="shared" si="0"/>
        <v>64600</v>
      </c>
      <c r="G13" s="13">
        <v>42110</v>
      </c>
      <c r="H13" s="2" t="s">
        <v>11</v>
      </c>
      <c r="I13" s="4">
        <v>44118</v>
      </c>
    </row>
    <row r="14" spans="1:9" s="17" customFormat="1" x14ac:dyDescent="0.3">
      <c r="A14" s="1">
        <v>10</v>
      </c>
      <c r="B14" s="2">
        <v>16031521</v>
      </c>
      <c r="C14" s="1" t="s">
        <v>7</v>
      </c>
      <c r="D14" s="3">
        <v>10000</v>
      </c>
      <c r="E14" s="3">
        <v>48850</v>
      </c>
      <c r="F14" s="22">
        <f t="shared" si="0"/>
        <v>38850</v>
      </c>
      <c r="G14" s="13">
        <v>142570</v>
      </c>
      <c r="H14" s="2" t="s">
        <v>8</v>
      </c>
      <c r="I14" s="4">
        <v>44116</v>
      </c>
    </row>
    <row r="15" spans="1:9" s="17" customFormat="1" x14ac:dyDescent="0.3">
      <c r="A15" s="1">
        <v>11</v>
      </c>
      <c r="B15" s="11">
        <v>16038827</v>
      </c>
      <c r="C15" s="11" t="s">
        <v>50</v>
      </c>
      <c r="D15" s="19">
        <v>40000</v>
      </c>
      <c r="E15" s="11">
        <v>82875</v>
      </c>
      <c r="F15" s="22">
        <f t="shared" si="0"/>
        <v>42875</v>
      </c>
      <c r="G15" s="13">
        <v>23530</v>
      </c>
      <c r="H15" s="1" t="s">
        <v>49</v>
      </c>
      <c r="I15" s="4">
        <v>44118</v>
      </c>
    </row>
    <row r="16" spans="1:9" s="17" customFormat="1" x14ac:dyDescent="0.3">
      <c r="A16" s="1">
        <v>12</v>
      </c>
      <c r="B16" s="11">
        <v>16038466</v>
      </c>
      <c r="C16" s="11" t="s">
        <v>51</v>
      </c>
      <c r="D16" s="19">
        <v>52940</v>
      </c>
      <c r="E16" s="11">
        <v>73125</v>
      </c>
      <c r="F16" s="22">
        <f t="shared" si="0"/>
        <v>20185</v>
      </c>
      <c r="G16" s="13">
        <v>27780</v>
      </c>
      <c r="H16" s="1" t="s">
        <v>49</v>
      </c>
      <c r="I16" s="4">
        <v>44118</v>
      </c>
    </row>
    <row r="17" spans="1:9" s="17" customFormat="1" x14ac:dyDescent="0.3">
      <c r="A17" s="1">
        <v>13</v>
      </c>
      <c r="B17" s="2">
        <v>19021962</v>
      </c>
      <c r="C17" s="1" t="s">
        <v>10</v>
      </c>
      <c r="D17" s="3">
        <v>66670</v>
      </c>
      <c r="E17" s="3">
        <v>195800</v>
      </c>
      <c r="F17" s="22">
        <f t="shared" si="0"/>
        <v>129130</v>
      </c>
      <c r="G17" s="13">
        <v>9470</v>
      </c>
      <c r="H17" s="2" t="s">
        <v>9</v>
      </c>
      <c r="I17" s="4">
        <v>44118</v>
      </c>
    </row>
    <row r="18" spans="1:9" s="17" customFormat="1" x14ac:dyDescent="0.3">
      <c r="A18" s="1">
        <v>14</v>
      </c>
      <c r="B18" s="2">
        <v>21002660</v>
      </c>
      <c r="C18" s="1" t="s">
        <v>7</v>
      </c>
      <c r="D18" s="3">
        <v>25000</v>
      </c>
      <c r="E18" s="3">
        <v>168385</v>
      </c>
      <c r="F18" s="22">
        <f t="shared" si="0"/>
        <v>143385</v>
      </c>
      <c r="G18" s="13">
        <v>100</v>
      </c>
      <c r="H18" s="2" t="s">
        <v>8</v>
      </c>
      <c r="I18" s="4">
        <v>44116</v>
      </c>
    </row>
    <row r="19" spans="1:9" s="17" customFormat="1" x14ac:dyDescent="0.3">
      <c r="A19" s="1">
        <v>15</v>
      </c>
      <c r="B19" s="11">
        <v>23009715</v>
      </c>
      <c r="C19" s="11" t="s">
        <v>47</v>
      </c>
      <c r="D19" s="14">
        <v>7800</v>
      </c>
      <c r="E19" s="13">
        <v>43875</v>
      </c>
      <c r="F19" s="22">
        <f t="shared" si="0"/>
        <v>36075</v>
      </c>
      <c r="G19" s="13">
        <v>17000</v>
      </c>
      <c r="H19" s="1" t="s">
        <v>49</v>
      </c>
      <c r="I19" s="4">
        <v>44118</v>
      </c>
    </row>
    <row r="20" spans="1:9" s="17" customFormat="1" x14ac:dyDescent="0.3">
      <c r="A20" s="1">
        <v>16</v>
      </c>
      <c r="B20" s="11">
        <v>23009553</v>
      </c>
      <c r="C20" s="11" t="s">
        <v>48</v>
      </c>
      <c r="D20" s="11">
        <v>21100</v>
      </c>
      <c r="E20" s="13">
        <v>37050</v>
      </c>
      <c r="F20" s="22">
        <f t="shared" si="0"/>
        <v>15950</v>
      </c>
      <c r="G20" s="13">
        <v>31580</v>
      </c>
      <c r="H20" s="1" t="s">
        <v>49</v>
      </c>
      <c r="I20" s="4">
        <v>44118</v>
      </c>
    </row>
    <row r="21" spans="1:9" s="17" customFormat="1" x14ac:dyDescent="0.3">
      <c r="A21" s="1">
        <v>17</v>
      </c>
      <c r="B21" s="11">
        <v>31007513</v>
      </c>
      <c r="C21" s="11" t="s">
        <v>22</v>
      </c>
      <c r="D21" s="13">
        <v>52630</v>
      </c>
      <c r="E21" s="13">
        <v>87750</v>
      </c>
      <c r="F21" s="22">
        <f t="shared" si="0"/>
        <v>35120</v>
      </c>
      <c r="G21" s="13">
        <v>100000</v>
      </c>
      <c r="H21" s="11" t="s">
        <v>25</v>
      </c>
      <c r="I21" s="4">
        <v>44118</v>
      </c>
    </row>
    <row r="22" spans="1:9" s="17" customFormat="1" x14ac:dyDescent="0.3">
      <c r="A22" s="1">
        <v>18</v>
      </c>
      <c r="B22" s="2">
        <v>32003392</v>
      </c>
      <c r="C22" s="1" t="s">
        <v>7</v>
      </c>
      <c r="D22" s="3">
        <v>52640</v>
      </c>
      <c r="E22" s="3">
        <v>224710</v>
      </c>
      <c r="F22" s="22">
        <v>171352</v>
      </c>
      <c r="G22" s="13">
        <v>31580</v>
      </c>
      <c r="H22" s="2" t="s">
        <v>8</v>
      </c>
      <c r="I22" s="4">
        <v>44116</v>
      </c>
    </row>
    <row r="23" spans="1:9" s="17" customFormat="1" x14ac:dyDescent="0.3">
      <c r="A23" s="1">
        <v>19</v>
      </c>
      <c r="B23" s="2">
        <v>34006686</v>
      </c>
      <c r="C23" s="1" t="s">
        <v>10</v>
      </c>
      <c r="D23" s="3">
        <v>88235</v>
      </c>
      <c r="E23" s="3">
        <v>240300</v>
      </c>
      <c r="F23" s="22">
        <f t="shared" si="0"/>
        <v>152065</v>
      </c>
      <c r="G23" s="13">
        <v>19360</v>
      </c>
      <c r="H23" s="2" t="s">
        <v>11</v>
      </c>
      <c r="I23" s="4">
        <v>44118</v>
      </c>
    </row>
    <row r="24" spans="1:9" s="17" customFormat="1" x14ac:dyDescent="0.3">
      <c r="A24" s="1">
        <v>20</v>
      </c>
      <c r="B24" s="11">
        <v>36004622</v>
      </c>
      <c r="C24" s="11" t="s">
        <v>17</v>
      </c>
      <c r="D24" s="13">
        <v>47370</v>
      </c>
      <c r="E24" s="13">
        <v>63375</v>
      </c>
      <c r="F24" s="22">
        <f t="shared" si="0"/>
        <v>16005</v>
      </c>
      <c r="G24" s="13">
        <v>86840</v>
      </c>
      <c r="H24" s="11" t="s">
        <v>25</v>
      </c>
      <c r="I24" s="4">
        <v>44118</v>
      </c>
    </row>
    <row r="25" spans="1:9" s="17" customFormat="1" ht="15" customHeight="1" x14ac:dyDescent="0.3">
      <c r="A25" s="1">
        <v>21</v>
      </c>
      <c r="B25" s="11">
        <v>36004602</v>
      </c>
      <c r="C25" s="11" t="s">
        <v>18</v>
      </c>
      <c r="D25" s="13">
        <v>17650</v>
      </c>
      <c r="E25" s="13">
        <v>29250</v>
      </c>
      <c r="F25" s="22">
        <f t="shared" si="0"/>
        <v>11600</v>
      </c>
      <c r="G25" s="13">
        <v>68420</v>
      </c>
      <c r="H25" s="11" t="s">
        <v>25</v>
      </c>
      <c r="I25" s="4">
        <v>44118</v>
      </c>
    </row>
    <row r="26" spans="1:9" s="17" customFormat="1" x14ac:dyDescent="0.3">
      <c r="A26" s="1">
        <v>22</v>
      </c>
      <c r="B26" s="11">
        <v>36004567</v>
      </c>
      <c r="C26" s="11" t="s">
        <v>19</v>
      </c>
      <c r="D26" s="13">
        <v>10530</v>
      </c>
      <c r="E26" s="13">
        <v>24375</v>
      </c>
      <c r="F26" s="22">
        <f t="shared" si="0"/>
        <v>13845</v>
      </c>
      <c r="G26" s="13">
        <v>117650</v>
      </c>
      <c r="H26" s="11" t="s">
        <v>25</v>
      </c>
      <c r="I26" s="4">
        <v>44118</v>
      </c>
    </row>
    <row r="27" spans="1:9" s="17" customFormat="1" x14ac:dyDescent="0.3">
      <c r="A27" s="1">
        <v>23</v>
      </c>
      <c r="B27" s="1">
        <v>36004569</v>
      </c>
      <c r="C27" s="1" t="s">
        <v>20</v>
      </c>
      <c r="D27" s="20">
        <v>31760</v>
      </c>
      <c r="E27" s="20">
        <v>53625</v>
      </c>
      <c r="F27" s="22">
        <f t="shared" si="0"/>
        <v>21865</v>
      </c>
      <c r="G27" s="13">
        <v>33330</v>
      </c>
      <c r="H27" s="1" t="s">
        <v>25</v>
      </c>
      <c r="I27" s="4">
        <v>44118</v>
      </c>
    </row>
    <row r="28" spans="1:9" x14ac:dyDescent="0.3">
      <c r="A28" s="8"/>
      <c r="B28" s="8"/>
      <c r="C28" s="8"/>
      <c r="D28" s="15">
        <f>SUM(D5:D27)</f>
        <v>1060907</v>
      </c>
      <c r="E28" s="15">
        <f t="shared" ref="E28:G28" si="1">SUM(E5:E27)</f>
        <v>2300085</v>
      </c>
      <c r="F28" s="15">
        <f t="shared" si="1"/>
        <v>1238460</v>
      </c>
      <c r="G28" s="15">
        <f t="shared" si="1"/>
        <v>1238460</v>
      </c>
      <c r="H28" s="9">
        <f>F28-G28</f>
        <v>0</v>
      </c>
      <c r="I28" s="8"/>
    </row>
    <row r="29" spans="1:9" x14ac:dyDescent="0.3">
      <c r="A29" s="39" t="s">
        <v>46</v>
      </c>
      <c r="B29" s="39"/>
      <c r="C29" s="39"/>
      <c r="D29" s="39"/>
      <c r="E29" s="39"/>
      <c r="F29" s="39"/>
      <c r="G29" s="39"/>
      <c r="H29" s="39"/>
    </row>
    <row r="30" spans="1:9" ht="28.8" x14ac:dyDescent="0.3">
      <c r="A30" s="10" t="s">
        <v>0</v>
      </c>
      <c r="B30" s="10" t="s">
        <v>1</v>
      </c>
      <c r="C30" s="10" t="s">
        <v>2</v>
      </c>
      <c r="D30" s="7" t="s">
        <v>3</v>
      </c>
      <c r="E30" s="7" t="s">
        <v>26</v>
      </c>
      <c r="F30" s="10" t="s">
        <v>5</v>
      </c>
      <c r="G30" s="7" t="s">
        <v>27</v>
      </c>
      <c r="H30" s="7" t="s">
        <v>12</v>
      </c>
    </row>
    <row r="31" spans="1:9" s="17" customFormat="1" x14ac:dyDescent="0.3">
      <c r="A31" s="11">
        <v>1</v>
      </c>
      <c r="B31" s="12">
        <v>1069141</v>
      </c>
      <c r="C31" s="12" t="s">
        <v>41</v>
      </c>
      <c r="D31" s="13">
        <v>6000</v>
      </c>
      <c r="E31" s="13">
        <v>20000</v>
      </c>
      <c r="F31" s="23">
        <f t="shared" ref="F31:F47" si="2">E31-D31</f>
        <v>14000</v>
      </c>
      <c r="G31" s="11" t="s">
        <v>29</v>
      </c>
      <c r="H31" s="4">
        <v>44120</v>
      </c>
    </row>
    <row r="32" spans="1:9" s="17" customFormat="1" x14ac:dyDescent="0.3">
      <c r="A32" s="11">
        <v>2</v>
      </c>
      <c r="B32" s="12">
        <v>1068969</v>
      </c>
      <c r="C32" s="12" t="s">
        <v>21</v>
      </c>
      <c r="D32" s="13">
        <v>27780</v>
      </c>
      <c r="E32" s="13">
        <v>40000</v>
      </c>
      <c r="F32" s="23">
        <f t="shared" si="2"/>
        <v>12220</v>
      </c>
      <c r="G32" s="11" t="s">
        <v>29</v>
      </c>
      <c r="H32" s="4">
        <v>44120</v>
      </c>
    </row>
    <row r="33" spans="1:8" s="17" customFormat="1" x14ac:dyDescent="0.3">
      <c r="A33" s="11">
        <v>3</v>
      </c>
      <c r="B33" s="12">
        <v>5080476</v>
      </c>
      <c r="C33" s="12" t="s">
        <v>28</v>
      </c>
      <c r="D33" s="13">
        <v>26330</v>
      </c>
      <c r="E33" s="13">
        <v>40000</v>
      </c>
      <c r="F33" s="23">
        <f t="shared" si="2"/>
        <v>13670</v>
      </c>
      <c r="G33" s="11" t="s">
        <v>29</v>
      </c>
      <c r="H33" s="4">
        <v>44116</v>
      </c>
    </row>
    <row r="34" spans="1:8" s="17" customFormat="1" x14ac:dyDescent="0.3">
      <c r="A34" s="11">
        <v>4</v>
      </c>
      <c r="B34" s="12">
        <v>5080269</v>
      </c>
      <c r="C34" s="12" t="s">
        <v>30</v>
      </c>
      <c r="D34" s="13">
        <v>22730</v>
      </c>
      <c r="E34" s="13">
        <v>40000</v>
      </c>
      <c r="F34" s="23">
        <f t="shared" si="2"/>
        <v>17270</v>
      </c>
      <c r="G34" s="11" t="s">
        <v>29</v>
      </c>
      <c r="H34" s="4">
        <v>44116</v>
      </c>
    </row>
    <row r="35" spans="1:8" s="17" customFormat="1" x14ac:dyDescent="0.3">
      <c r="A35" s="11">
        <v>5</v>
      </c>
      <c r="B35" s="12">
        <v>5080236</v>
      </c>
      <c r="C35" s="12" t="s">
        <v>31</v>
      </c>
      <c r="D35" s="13">
        <v>213860</v>
      </c>
      <c r="E35" s="13">
        <v>290000</v>
      </c>
      <c r="F35" s="23">
        <f t="shared" si="2"/>
        <v>76140</v>
      </c>
      <c r="G35" s="11" t="s">
        <v>29</v>
      </c>
      <c r="H35" s="4">
        <v>44116</v>
      </c>
    </row>
    <row r="36" spans="1:8" s="17" customFormat="1" x14ac:dyDescent="0.3">
      <c r="A36" s="11">
        <v>6</v>
      </c>
      <c r="B36" s="12">
        <v>5080045</v>
      </c>
      <c r="C36" s="12" t="s">
        <v>33</v>
      </c>
      <c r="D36" s="13">
        <v>28000</v>
      </c>
      <c r="E36" s="13">
        <v>45000</v>
      </c>
      <c r="F36" s="23">
        <f t="shared" si="2"/>
        <v>17000</v>
      </c>
      <c r="G36" s="11" t="s">
        <v>29</v>
      </c>
      <c r="H36" s="4">
        <v>44116</v>
      </c>
    </row>
    <row r="37" spans="1:8" s="17" customFormat="1" x14ac:dyDescent="0.3">
      <c r="A37" s="11">
        <v>7</v>
      </c>
      <c r="B37" s="12">
        <v>5080307</v>
      </c>
      <c r="C37" s="12" t="s">
        <v>40</v>
      </c>
      <c r="D37" s="13">
        <v>122220</v>
      </c>
      <c r="E37" s="13">
        <v>140000</v>
      </c>
      <c r="F37" s="23">
        <f t="shared" si="2"/>
        <v>17780</v>
      </c>
      <c r="G37" s="11" t="s">
        <v>29</v>
      </c>
      <c r="H37" s="4">
        <v>44120</v>
      </c>
    </row>
    <row r="38" spans="1:8" s="17" customFormat="1" x14ac:dyDescent="0.3">
      <c r="A38" s="11">
        <v>8</v>
      </c>
      <c r="B38" s="12">
        <v>8072148</v>
      </c>
      <c r="C38" s="12" t="s">
        <v>36</v>
      </c>
      <c r="D38" s="13">
        <v>42110</v>
      </c>
      <c r="E38" s="13">
        <v>80000</v>
      </c>
      <c r="F38" s="23">
        <f t="shared" si="2"/>
        <v>37890</v>
      </c>
      <c r="G38" s="11" t="s">
        <v>29</v>
      </c>
      <c r="H38" s="4">
        <v>44118</v>
      </c>
    </row>
    <row r="39" spans="1:8" s="17" customFormat="1" x14ac:dyDescent="0.3">
      <c r="A39" s="11">
        <v>9</v>
      </c>
      <c r="B39" s="12">
        <v>8072772</v>
      </c>
      <c r="C39" s="12" t="s">
        <v>39</v>
      </c>
      <c r="D39" s="13">
        <v>142570</v>
      </c>
      <c r="E39" s="13">
        <v>180000</v>
      </c>
      <c r="F39" s="23">
        <f t="shared" si="2"/>
        <v>37430</v>
      </c>
      <c r="G39" s="11" t="s">
        <v>29</v>
      </c>
      <c r="H39" s="4">
        <v>44120</v>
      </c>
    </row>
    <row r="40" spans="1:8" s="17" customFormat="1" x14ac:dyDescent="0.3">
      <c r="A40" s="11">
        <v>10</v>
      </c>
      <c r="B40" s="12">
        <v>8072742</v>
      </c>
      <c r="C40" s="12" t="s">
        <v>37</v>
      </c>
      <c r="D40" s="13">
        <v>23530</v>
      </c>
      <c r="E40" s="13">
        <v>45000</v>
      </c>
      <c r="F40" s="23">
        <f t="shared" si="2"/>
        <v>21470</v>
      </c>
      <c r="G40" s="11" t="s">
        <v>29</v>
      </c>
      <c r="H40" s="4">
        <v>44119</v>
      </c>
    </row>
    <row r="41" spans="1:8" s="17" customFormat="1" x14ac:dyDescent="0.3">
      <c r="A41" s="11">
        <v>11</v>
      </c>
      <c r="B41" s="12">
        <v>8072803</v>
      </c>
      <c r="C41" s="12" t="s">
        <v>21</v>
      </c>
      <c r="D41" s="13">
        <v>27780</v>
      </c>
      <c r="E41" s="13">
        <v>45000</v>
      </c>
      <c r="F41" s="23">
        <f t="shared" si="2"/>
        <v>17220</v>
      </c>
      <c r="G41" s="11" t="s">
        <v>29</v>
      </c>
      <c r="H41" s="4">
        <v>44119</v>
      </c>
    </row>
    <row r="42" spans="1:8" s="17" customFormat="1" x14ac:dyDescent="0.3">
      <c r="A42" s="11">
        <v>12</v>
      </c>
      <c r="B42" s="12">
        <v>8072942</v>
      </c>
      <c r="C42" s="12" t="s">
        <v>44</v>
      </c>
      <c r="D42" s="13">
        <v>9470</v>
      </c>
      <c r="E42" s="13">
        <v>15000</v>
      </c>
      <c r="F42" s="23">
        <f t="shared" si="2"/>
        <v>5530</v>
      </c>
      <c r="G42" s="11" t="s">
        <v>29</v>
      </c>
      <c r="H42" s="4">
        <v>44119</v>
      </c>
    </row>
    <row r="43" spans="1:8" s="17" customFormat="1" x14ac:dyDescent="0.3">
      <c r="A43" s="11">
        <v>13</v>
      </c>
      <c r="B43" s="12">
        <v>8070091</v>
      </c>
      <c r="C43" s="12" t="s">
        <v>45</v>
      </c>
      <c r="D43" s="13">
        <v>100</v>
      </c>
      <c r="E43" s="13">
        <v>200</v>
      </c>
      <c r="F43" s="23">
        <f t="shared" si="2"/>
        <v>100</v>
      </c>
      <c r="G43" s="11" t="s">
        <v>29</v>
      </c>
      <c r="H43" s="4">
        <v>44119</v>
      </c>
    </row>
    <row r="44" spans="1:8" s="17" customFormat="1" x14ac:dyDescent="0.3">
      <c r="A44" s="11">
        <v>14</v>
      </c>
      <c r="B44" s="12">
        <v>12030585</v>
      </c>
      <c r="C44" s="12" t="s">
        <v>34</v>
      </c>
      <c r="D44" s="13">
        <v>17000</v>
      </c>
      <c r="E44" s="13">
        <v>30000</v>
      </c>
      <c r="F44" s="23">
        <f t="shared" si="2"/>
        <v>13000</v>
      </c>
      <c r="G44" s="11" t="s">
        <v>29</v>
      </c>
      <c r="H44" s="4">
        <v>44117</v>
      </c>
    </row>
    <row r="45" spans="1:8" s="17" customFormat="1" x14ac:dyDescent="0.3">
      <c r="A45" s="11">
        <v>15</v>
      </c>
      <c r="B45" s="12">
        <v>12029972</v>
      </c>
      <c r="C45" s="12" t="s">
        <v>35</v>
      </c>
      <c r="D45" s="13">
        <v>31580</v>
      </c>
      <c r="E45" s="13">
        <v>45000</v>
      </c>
      <c r="F45" s="23">
        <f t="shared" si="2"/>
        <v>13420</v>
      </c>
      <c r="G45" s="11" t="s">
        <v>29</v>
      </c>
      <c r="H45" s="4">
        <v>44117</v>
      </c>
    </row>
    <row r="46" spans="1:8" s="17" customFormat="1" x14ac:dyDescent="0.3">
      <c r="A46" s="11">
        <v>16</v>
      </c>
      <c r="B46" s="12">
        <v>26010459</v>
      </c>
      <c r="C46" s="12" t="s">
        <v>43</v>
      </c>
      <c r="D46" s="13">
        <v>100000</v>
      </c>
      <c r="E46" s="13">
        <v>130000</v>
      </c>
      <c r="F46" s="23">
        <f t="shared" si="2"/>
        <v>30000</v>
      </c>
      <c r="G46" s="11" t="s">
        <v>29</v>
      </c>
      <c r="H46" s="4">
        <v>44119</v>
      </c>
    </row>
    <row r="47" spans="1:8" s="17" customFormat="1" x14ac:dyDescent="0.3">
      <c r="A47" s="11">
        <v>17</v>
      </c>
      <c r="B47" s="12">
        <v>31007461</v>
      </c>
      <c r="C47" s="12" t="s">
        <v>32</v>
      </c>
      <c r="D47" s="13">
        <v>31580</v>
      </c>
      <c r="E47" s="13">
        <v>65000</v>
      </c>
      <c r="F47" s="23">
        <f t="shared" si="2"/>
        <v>33420</v>
      </c>
      <c r="G47" s="11" t="s">
        <v>29</v>
      </c>
      <c r="H47" s="4">
        <v>44116</v>
      </c>
    </row>
    <row r="48" spans="1:8" s="17" customFormat="1" x14ac:dyDescent="0.3">
      <c r="A48" s="11">
        <v>18</v>
      </c>
      <c r="B48" s="12">
        <v>31007164</v>
      </c>
      <c r="C48" s="12" t="s">
        <v>30</v>
      </c>
      <c r="D48" s="13">
        <v>19360</v>
      </c>
      <c r="E48" s="13">
        <v>30000</v>
      </c>
      <c r="F48" s="23">
        <f t="shared" ref="F48:F53" si="3">E48-D48</f>
        <v>10640</v>
      </c>
      <c r="G48" s="11" t="s">
        <v>29</v>
      </c>
      <c r="H48" s="4">
        <v>44117</v>
      </c>
    </row>
    <row r="49" spans="1:8" s="17" customFormat="1" x14ac:dyDescent="0.3">
      <c r="A49" s="11">
        <v>19</v>
      </c>
      <c r="B49" s="12">
        <v>31007415</v>
      </c>
      <c r="C49" s="12" t="s">
        <v>38</v>
      </c>
      <c r="D49" s="13">
        <v>86840</v>
      </c>
      <c r="E49" s="13">
        <v>140000</v>
      </c>
      <c r="F49" s="23">
        <f t="shared" si="3"/>
        <v>53160</v>
      </c>
      <c r="G49" s="11" t="s">
        <v>29</v>
      </c>
      <c r="H49" s="4">
        <v>44120</v>
      </c>
    </row>
    <row r="50" spans="1:8" s="17" customFormat="1" x14ac:dyDescent="0.3">
      <c r="A50" s="11">
        <v>20</v>
      </c>
      <c r="B50" s="12">
        <v>36002797</v>
      </c>
      <c r="C50" s="12" t="s">
        <v>10</v>
      </c>
      <c r="D50" s="13">
        <v>40220</v>
      </c>
      <c r="E50" s="13">
        <v>250000</v>
      </c>
      <c r="F50" s="23">
        <f>E50-D50</f>
        <v>209780</v>
      </c>
      <c r="G50" s="11" t="s">
        <v>29</v>
      </c>
      <c r="H50" s="4">
        <v>44117</v>
      </c>
    </row>
    <row r="51" spans="1:8" s="17" customFormat="1" x14ac:dyDescent="0.3">
      <c r="A51" s="11">
        <v>21</v>
      </c>
      <c r="B51" s="12">
        <v>39002617</v>
      </c>
      <c r="C51" s="12" t="s">
        <v>42</v>
      </c>
      <c r="D51" s="13">
        <v>68420</v>
      </c>
      <c r="E51" s="13">
        <v>90000</v>
      </c>
      <c r="F51" s="23">
        <f t="shared" si="3"/>
        <v>21580</v>
      </c>
      <c r="G51" s="11" t="s">
        <v>29</v>
      </c>
      <c r="H51" s="4">
        <v>44120</v>
      </c>
    </row>
    <row r="52" spans="1:8" s="17" customFormat="1" x14ac:dyDescent="0.3">
      <c r="A52" s="11">
        <v>22</v>
      </c>
      <c r="B52" s="12">
        <v>39002435</v>
      </c>
      <c r="C52" s="12" t="s">
        <v>24</v>
      </c>
      <c r="D52" s="13">
        <v>117650</v>
      </c>
      <c r="E52" s="13">
        <v>200000</v>
      </c>
      <c r="F52" s="23">
        <f t="shared" si="3"/>
        <v>82350</v>
      </c>
      <c r="G52" s="11" t="s">
        <v>29</v>
      </c>
      <c r="H52" s="4">
        <v>44119</v>
      </c>
    </row>
    <row r="53" spans="1:8" s="17" customFormat="1" x14ac:dyDescent="0.3">
      <c r="A53" s="11">
        <v>23</v>
      </c>
      <c r="B53" s="12">
        <v>39002579</v>
      </c>
      <c r="C53" s="12" t="s">
        <v>20</v>
      </c>
      <c r="D53" s="13">
        <v>33330</v>
      </c>
      <c r="E53" s="13">
        <v>55000</v>
      </c>
      <c r="F53" s="23">
        <f t="shared" si="3"/>
        <v>21670</v>
      </c>
      <c r="G53" s="11" t="s">
        <v>29</v>
      </c>
      <c r="H53" s="4">
        <v>44119</v>
      </c>
    </row>
    <row r="54" spans="1:8" x14ac:dyDescent="0.3">
      <c r="A54" s="8"/>
      <c r="B54" s="8"/>
      <c r="C54" s="8"/>
      <c r="D54" s="15">
        <f>SUM(D31:D53)</f>
        <v>1238460</v>
      </c>
      <c r="E54" s="15">
        <f t="shared" ref="E54:F54" si="4">SUM(E31:E53)</f>
        <v>2015200</v>
      </c>
      <c r="F54" s="15">
        <f t="shared" si="4"/>
        <v>776740</v>
      </c>
      <c r="G54" s="8"/>
      <c r="H54" s="8"/>
    </row>
    <row r="55" spans="1:8" x14ac:dyDescent="0.3">
      <c r="B55" s="27" t="s">
        <v>57</v>
      </c>
      <c r="C55" s="27"/>
      <c r="D55" s="27"/>
      <c r="E55" s="27"/>
      <c r="F55" s="25" t="s">
        <v>53</v>
      </c>
      <c r="G55" s="18" t="s">
        <v>54</v>
      </c>
      <c r="H55" s="18" t="s">
        <v>55</v>
      </c>
    </row>
    <row r="56" spans="1:8" x14ac:dyDescent="0.3">
      <c r="B56" s="27" t="s">
        <v>58</v>
      </c>
      <c r="C56" s="27"/>
      <c r="D56" s="27" t="s">
        <v>59</v>
      </c>
      <c r="E56" s="27"/>
      <c r="F56" s="25">
        <v>20000</v>
      </c>
      <c r="G56" s="18">
        <f>19+12</f>
        <v>31</v>
      </c>
      <c r="H56" s="18">
        <f>G56*F56</f>
        <v>620000</v>
      </c>
    </row>
    <row r="57" spans="1:8" x14ac:dyDescent="0.3">
      <c r="B57" s="26">
        <v>1</v>
      </c>
      <c r="C57" s="23">
        <f>F5+SUM(F31:F32)</f>
        <v>54295</v>
      </c>
      <c r="D57" s="26">
        <v>6</v>
      </c>
      <c r="E57" s="23">
        <f>SUM(F7:F8)</f>
        <v>68888</v>
      </c>
      <c r="F57" s="25">
        <v>10000</v>
      </c>
      <c r="G57" s="18">
        <v>72</v>
      </c>
      <c r="H57" s="18">
        <f t="shared" ref="H57:H62" si="5">G57*F57</f>
        <v>720000</v>
      </c>
    </row>
    <row r="58" spans="1:8" x14ac:dyDescent="0.3">
      <c r="B58" s="26">
        <v>5</v>
      </c>
      <c r="C58" s="23">
        <f>F6+SUM(F33:F37)</f>
        <v>152445</v>
      </c>
      <c r="D58" s="26">
        <v>13</v>
      </c>
      <c r="E58" s="23">
        <f>F13</f>
        <v>64600</v>
      </c>
      <c r="F58" s="25">
        <v>5000</v>
      </c>
      <c r="G58" s="18">
        <v>71</v>
      </c>
      <c r="H58" s="18">
        <f t="shared" si="5"/>
        <v>355000</v>
      </c>
    </row>
    <row r="59" spans="1:8" x14ac:dyDescent="0.3">
      <c r="B59" s="26">
        <v>8</v>
      </c>
      <c r="C59" s="23">
        <f>SUM(F9:F10)+SUM(F38:F43)</f>
        <v>215975</v>
      </c>
      <c r="D59" s="26">
        <v>16</v>
      </c>
      <c r="E59" s="23">
        <f>SUM(F14:F16)</f>
        <v>101910</v>
      </c>
      <c r="F59" s="25">
        <v>2000</v>
      </c>
      <c r="G59" s="18">
        <v>10</v>
      </c>
      <c r="H59" s="18">
        <f t="shared" si="5"/>
        <v>20000</v>
      </c>
    </row>
    <row r="60" spans="1:8" x14ac:dyDescent="0.3">
      <c r="B60" s="26">
        <v>12</v>
      </c>
      <c r="C60" s="23">
        <f>SUM(F44:F45)+SUM(F11:F12)</f>
        <v>148095</v>
      </c>
      <c r="D60" s="27" t="s">
        <v>60</v>
      </c>
      <c r="E60" s="27"/>
      <c r="F60" s="25">
        <v>1000</v>
      </c>
      <c r="G60" s="18">
        <v>300</v>
      </c>
      <c r="H60" s="18">
        <f t="shared" si="5"/>
        <v>300000</v>
      </c>
    </row>
    <row r="61" spans="1:8" x14ac:dyDescent="0.3">
      <c r="B61" s="26">
        <v>26</v>
      </c>
      <c r="C61" s="23">
        <f>F46</f>
        <v>30000</v>
      </c>
      <c r="D61" s="26">
        <v>19</v>
      </c>
      <c r="E61" s="23">
        <f>F17</f>
        <v>129130</v>
      </c>
      <c r="F61" s="25">
        <v>100</v>
      </c>
      <c r="G61" s="18">
        <v>1</v>
      </c>
      <c r="H61" s="18">
        <f t="shared" si="5"/>
        <v>100</v>
      </c>
    </row>
    <row r="62" spans="1:8" x14ac:dyDescent="0.3">
      <c r="B62" s="26">
        <v>31</v>
      </c>
      <c r="C62" s="23">
        <f>SUM(F47:F49)+F21</f>
        <v>132340</v>
      </c>
      <c r="D62" s="26">
        <v>21</v>
      </c>
      <c r="E62" s="23">
        <f>F18</f>
        <v>143385</v>
      </c>
      <c r="F62" s="25">
        <v>50</v>
      </c>
      <c r="G62" s="18">
        <v>2</v>
      </c>
      <c r="H62" s="18">
        <f t="shared" si="5"/>
        <v>100</v>
      </c>
    </row>
    <row r="63" spans="1:8" x14ac:dyDescent="0.3">
      <c r="B63" s="26">
        <v>36</v>
      </c>
      <c r="C63" s="23">
        <f>SUM(F24:F27)+F50</f>
        <v>273095</v>
      </c>
      <c r="D63" s="42" t="s">
        <v>61</v>
      </c>
      <c r="E63" s="43"/>
      <c r="F63" s="40">
        <f>SUM(H56:H62)</f>
        <v>2015200</v>
      </c>
      <c r="G63" s="41"/>
      <c r="H63" s="41"/>
    </row>
    <row r="64" spans="1:8" x14ac:dyDescent="0.3">
      <c r="B64" s="26">
        <v>39</v>
      </c>
      <c r="C64" s="23">
        <f>SUM(F51:F53)</f>
        <v>125600</v>
      </c>
      <c r="D64" s="26">
        <v>23</v>
      </c>
      <c r="E64" s="23">
        <f>F19+F20</f>
        <v>52025</v>
      </c>
    </row>
    <row r="65" spans="2:6" x14ac:dyDescent="0.3">
      <c r="B65" s="27" t="s">
        <v>62</v>
      </c>
      <c r="C65" s="27"/>
      <c r="D65" s="27" t="s">
        <v>63</v>
      </c>
      <c r="E65" s="27"/>
    </row>
    <row r="66" spans="2:6" x14ac:dyDescent="0.3">
      <c r="B66" s="26">
        <v>32</v>
      </c>
      <c r="C66" s="23">
        <f>F22</f>
        <v>171352</v>
      </c>
      <c r="D66" s="26">
        <v>34</v>
      </c>
      <c r="E66" s="23">
        <f>F23</f>
        <v>152065</v>
      </c>
    </row>
    <row r="67" spans="2:6" x14ac:dyDescent="0.3">
      <c r="B67" s="28">
        <f>SUM(C57:C64)+SUM(E57:E59)+SUM(E61:E62)+E64+C66+E66</f>
        <v>2015200</v>
      </c>
      <c r="C67" s="29"/>
      <c r="D67" s="29"/>
      <c r="E67" s="29"/>
    </row>
    <row r="68" spans="2:6" x14ac:dyDescent="0.3">
      <c r="F68" s="24"/>
    </row>
    <row r="69" spans="2:6" x14ac:dyDescent="0.3">
      <c r="F69" s="24"/>
    </row>
  </sheetData>
  <mergeCells count="13">
    <mergeCell ref="B65:C65"/>
    <mergeCell ref="D65:E65"/>
    <mergeCell ref="B67:E67"/>
    <mergeCell ref="A1:I1"/>
    <mergeCell ref="A2:I2"/>
    <mergeCell ref="A3:I3"/>
    <mergeCell ref="A29:H29"/>
    <mergeCell ref="F63:H63"/>
    <mergeCell ref="B55:E55"/>
    <mergeCell ref="B56:C56"/>
    <mergeCell ref="D56:E56"/>
    <mergeCell ref="D60:E60"/>
    <mergeCell ref="D63:E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2020-10-17T11:53:16Z</dcterms:modified>
</cp:coreProperties>
</file>