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B77" i="1" l="1"/>
  <c r="E74" i="1"/>
  <c r="C75" i="1"/>
  <c r="C76" i="1"/>
  <c r="E72" i="1"/>
  <c r="E71" i="1"/>
  <c r="E70" i="1"/>
  <c r="E68" i="1"/>
  <c r="E67" i="1"/>
  <c r="C74" i="1"/>
  <c r="C73" i="1"/>
  <c r="C72" i="1"/>
  <c r="C71" i="1"/>
  <c r="C70" i="1"/>
  <c r="C69" i="1"/>
  <c r="C68" i="1"/>
  <c r="C67" i="1"/>
  <c r="E32" i="1" l="1"/>
  <c r="G32" i="1"/>
  <c r="H32" i="1"/>
  <c r="D32" i="1"/>
  <c r="F10" i="1"/>
  <c r="E62" i="1"/>
  <c r="D62" i="1"/>
  <c r="F13" i="1"/>
  <c r="F8" i="1"/>
  <c r="F12" i="1"/>
  <c r="F9" i="1"/>
  <c r="F15" i="1"/>
  <c r="F11" i="1"/>
  <c r="F6" i="1"/>
  <c r="F5" i="1"/>
  <c r="F32" i="1" s="1"/>
  <c r="F14" i="1"/>
  <c r="H67" i="1" l="1"/>
  <c r="H68" i="1"/>
  <c r="H69" i="1"/>
  <c r="H70" i="1"/>
  <c r="H71" i="1"/>
  <c r="H72" i="1"/>
  <c r="H66" i="1"/>
  <c r="F59" i="1"/>
  <c r="F35" i="1"/>
  <c r="F37" i="1"/>
  <c r="F55" i="1"/>
  <c r="F38" i="1"/>
  <c r="F39" i="1"/>
  <c r="F49" i="1"/>
  <c r="F60" i="1"/>
  <c r="F50" i="1"/>
  <c r="F61" i="1"/>
  <c r="F47" i="1"/>
  <c r="F40" i="1"/>
  <c r="F51" i="1"/>
  <c r="F53" i="1"/>
  <c r="F45" i="1"/>
  <c r="F41" i="1"/>
  <c r="F42" i="1"/>
  <c r="F43" i="1"/>
  <c r="F48" i="1"/>
  <c r="F52" i="1"/>
  <c r="F54" i="1"/>
  <c r="F44" i="1"/>
  <c r="F56" i="1"/>
  <c r="F58" i="1"/>
  <c r="F36" i="1"/>
  <c r="F57" i="1"/>
  <c r="F46" i="1"/>
  <c r="F62" i="1" l="1"/>
  <c r="F73" i="1"/>
</calcChain>
</file>

<file path=xl/sharedStrings.xml><?xml version="1.0" encoding="utf-8"?>
<sst xmlns="http://schemas.openxmlformats.org/spreadsheetml/2006/main" count="105" uniqueCount="55">
  <si>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</si>
  <si>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</si>
  <si>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</si>
  <si>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</si>
  <si>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</si>
  <si>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</si>
  <si>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</si>
  <si>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Пылесос Phillips(20 г)</t>
  </si>
  <si>
    <t>наличные</t>
  </si>
  <si>
    <t>Samsung J6+(20 г)</t>
  </si>
  <si>
    <t>Oppo A5s(20 г)</t>
  </si>
  <si>
    <t>Чехол</t>
  </si>
  <si>
    <t>Samsung A70(20 г)</t>
  </si>
  <si>
    <t>Samsung A51(20 г)</t>
  </si>
  <si>
    <t>Samsung S8+(20 г)</t>
  </si>
  <si>
    <t>Сумка</t>
  </si>
  <si>
    <t>iPhobe 6(20 г)</t>
  </si>
  <si>
    <t>Air Pods 2s(20 г)</t>
  </si>
  <si>
    <t>Samsung A50(20 г)</t>
  </si>
  <si>
    <t>Контроллер(20 г)</t>
  </si>
  <si>
    <t>Монитор LG(20 г)</t>
  </si>
  <si>
    <t>Ipad Air(20 г)</t>
  </si>
  <si>
    <t>Системный блок(20 г)</t>
  </si>
  <si>
    <t>Iphone 7(20 г)</t>
  </si>
  <si>
    <t>Samsung A20s(20 г)</t>
  </si>
  <si>
    <t>чехол</t>
  </si>
  <si>
    <t>Iphone X(20 г)</t>
  </si>
  <si>
    <t>Honor 7A(20 г)</t>
  </si>
  <si>
    <t>Samsung A7(20 г)</t>
  </si>
  <si>
    <t>Iphone 6S(20 г)</t>
  </si>
  <si>
    <t>наличный</t>
  </si>
  <si>
    <t>шуба</t>
  </si>
  <si>
    <t>Дата продажи</t>
  </si>
  <si>
    <t>итого наличными - 1 531 600 тг</t>
  </si>
  <si>
    <t>номинал</t>
  </si>
  <si>
    <t>количество</t>
  </si>
  <si>
    <t>сумма</t>
  </si>
  <si>
    <t>Сумма кредита</t>
  </si>
  <si>
    <t>Безналичный</t>
  </si>
  <si>
    <t>каспий кредит</t>
  </si>
  <si>
    <t>Redmi note 9s</t>
  </si>
  <si>
    <t xml:space="preserve">Альфа Расрочка </t>
  </si>
  <si>
    <t>Ноутбук Lenovo(20 г)</t>
  </si>
  <si>
    <t>Huawei Watch(20 г)</t>
  </si>
  <si>
    <t>iPhone 8(20 г)</t>
  </si>
  <si>
    <t>iPhone XS(20 г)</t>
  </si>
  <si>
    <t>Samsung S9(20 г)</t>
  </si>
  <si>
    <t>б/н</t>
  </si>
  <si>
    <t>прибыль по КЗ</t>
  </si>
  <si>
    <t>Астана</t>
  </si>
  <si>
    <t>Шымкент</t>
  </si>
  <si>
    <t>Алматы</t>
  </si>
  <si>
    <t>Актау</t>
  </si>
  <si>
    <t>Безналичный расчет</t>
  </si>
  <si>
    <t>Актив маркет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</si>
</sst>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40" zoomScale="85" zoomScaleNormal="85" workbookViewId="0">
      <selection activeCell="I21" sqref="I21"/>
    </sheetView>
  </sheetViews>
  <sheetFormatPr defaultRowHeight="14.4" x14ac:dyDescent="0.3"/>
  <cols>
    <col min="1" max="1" width="4.21875" style="23" customWidth="1"/>
    <col min="2" max="2" width="11.77734375" style="23" customWidth="1"/>
    <col min="3" max="3" width="26.33203125" style="23" customWidth="1"/>
    <col min="4" max="4" width="10.6640625" style="23" customWidth="1"/>
    <col min="5" max="5" width="12.6640625" style="23" customWidth="1"/>
    <col min="6" max="6" width="10.33203125" style="23" customWidth="1"/>
    <col min="7" max="7" width="15.33203125" style="23" customWidth="1"/>
    <col min="8" max="8" width="12.44140625" style="23" customWidth="1"/>
    <col min="9" max="9" width="11.44140625" style="23" customWidth="1"/>
    <col min="10" max="16384" width="8.88671875" style="23"/>
  </cols>
  <sheetData>
    <row r="1" spans="1:9" x14ac:dyDescent="0.3">
      <c r="A1" s="41">
        <v>44125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42" t="s">
        <v>54</v>
      </c>
      <c r="B2" s="42"/>
      <c r="C2" s="42"/>
      <c r="D2" s="42"/>
      <c r="E2" s="42"/>
      <c r="F2" s="42"/>
      <c r="G2" s="42"/>
      <c r="H2" s="42"/>
      <c r="I2" s="42"/>
    </row>
    <row r="3" spans="1:9" x14ac:dyDescent="0.3">
      <c r="A3" s="43" t="s">
        <v>53</v>
      </c>
      <c r="B3" s="43"/>
      <c r="C3" s="43"/>
      <c r="D3" s="43"/>
      <c r="E3" s="43"/>
      <c r="F3" s="43"/>
      <c r="G3" s="43"/>
      <c r="H3" s="43"/>
      <c r="I3" s="43"/>
    </row>
    <row r="4" spans="1:9" s="19" customFormat="1" ht="28.8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37</v>
      </c>
      <c r="F4" s="5" t="s">
        <v>5</v>
      </c>
      <c r="G4" s="2" t="s">
        <v>3</v>
      </c>
      <c r="H4" s="5" t="s">
        <v>6</v>
      </c>
      <c r="I4" s="5" t="s">
        <v>32</v>
      </c>
    </row>
    <row r="5" spans="1:9" s="19" customFormat="1" x14ac:dyDescent="0.3">
      <c r="A5" s="3">
        <v>1</v>
      </c>
      <c r="B5" s="6">
        <v>1069131</v>
      </c>
      <c r="C5" s="7" t="s">
        <v>46</v>
      </c>
      <c r="D5" s="8">
        <v>48394</v>
      </c>
      <c r="E5" s="8">
        <v>87750</v>
      </c>
      <c r="F5" s="17">
        <f>E5-D5</f>
        <v>39356</v>
      </c>
      <c r="G5" s="8">
        <v>23160</v>
      </c>
      <c r="H5" s="7" t="s">
        <v>47</v>
      </c>
      <c r="I5" s="18">
        <v>44123</v>
      </c>
    </row>
    <row r="6" spans="1:9" s="19" customFormat="1" x14ac:dyDescent="0.3">
      <c r="A6" s="3">
        <v>2</v>
      </c>
      <c r="B6" s="6">
        <v>5080597</v>
      </c>
      <c r="C6" s="7" t="s">
        <v>44</v>
      </c>
      <c r="D6" s="8">
        <v>80060</v>
      </c>
      <c r="E6" s="8">
        <v>97500</v>
      </c>
      <c r="F6" s="17">
        <f>E6-D6</f>
        <v>17440</v>
      </c>
      <c r="G6" s="8">
        <v>29410</v>
      </c>
      <c r="H6" s="7" t="s">
        <v>47</v>
      </c>
      <c r="I6" s="18">
        <v>44123</v>
      </c>
    </row>
    <row r="7" spans="1:9" s="19" customFormat="1" x14ac:dyDescent="0.3">
      <c r="A7" s="3">
        <v>3</v>
      </c>
      <c r="B7" s="6">
        <v>5069794</v>
      </c>
      <c r="C7" s="7" t="s">
        <v>45</v>
      </c>
      <c r="D7" s="8">
        <v>263160</v>
      </c>
      <c r="E7" s="8">
        <v>257400</v>
      </c>
      <c r="F7" s="17">
        <v>-5750</v>
      </c>
      <c r="G7" s="8">
        <v>55000</v>
      </c>
      <c r="H7" s="7" t="s">
        <v>47</v>
      </c>
      <c r="I7" s="18">
        <v>44123</v>
      </c>
    </row>
    <row r="8" spans="1:9" s="19" customFormat="1" x14ac:dyDescent="0.3">
      <c r="A8" s="3">
        <v>4</v>
      </c>
      <c r="B8" s="9">
        <v>6059527</v>
      </c>
      <c r="C8" s="3" t="s">
        <v>31</v>
      </c>
      <c r="D8" s="10">
        <v>65940</v>
      </c>
      <c r="E8" s="10">
        <v>175860</v>
      </c>
      <c r="F8" s="17">
        <f>E8-D8</f>
        <v>109920</v>
      </c>
      <c r="G8" s="8">
        <v>16670</v>
      </c>
      <c r="H8" s="9" t="s">
        <v>38</v>
      </c>
      <c r="I8" s="18">
        <v>44122</v>
      </c>
    </row>
    <row r="9" spans="1:9" s="19" customFormat="1" ht="28.8" x14ac:dyDescent="0.3">
      <c r="A9" s="3">
        <v>5</v>
      </c>
      <c r="B9" s="11">
        <v>6064022</v>
      </c>
      <c r="C9" s="3" t="s">
        <v>40</v>
      </c>
      <c r="D9" s="12">
        <v>47370</v>
      </c>
      <c r="E9" s="3">
        <v>74250</v>
      </c>
      <c r="F9" s="17">
        <f>E9-D9</f>
        <v>26880</v>
      </c>
      <c r="G9" s="8">
        <v>52640</v>
      </c>
      <c r="H9" s="4" t="s">
        <v>41</v>
      </c>
      <c r="I9" s="18">
        <v>44123</v>
      </c>
    </row>
    <row r="10" spans="1:9" s="19" customFormat="1" x14ac:dyDescent="0.3">
      <c r="A10" s="3">
        <v>6</v>
      </c>
      <c r="B10" s="9">
        <v>7059572</v>
      </c>
      <c r="C10" s="3" t="s">
        <v>31</v>
      </c>
      <c r="D10" s="10">
        <v>93400</v>
      </c>
      <c r="E10" s="10">
        <v>361490</v>
      </c>
      <c r="F10" s="17">
        <f>E10-D10</f>
        <v>268090</v>
      </c>
      <c r="G10" s="8">
        <v>100</v>
      </c>
      <c r="H10" s="9" t="s">
        <v>38</v>
      </c>
      <c r="I10" s="18">
        <v>44122</v>
      </c>
    </row>
    <row r="11" spans="1:9" s="19" customFormat="1" x14ac:dyDescent="0.3">
      <c r="A11" s="3">
        <v>7</v>
      </c>
      <c r="B11" s="6">
        <v>8072635</v>
      </c>
      <c r="C11" s="7" t="s">
        <v>43</v>
      </c>
      <c r="D11" s="8">
        <v>20000</v>
      </c>
      <c r="E11" s="8">
        <v>48750</v>
      </c>
      <c r="F11" s="17">
        <f>E11-D11</f>
        <v>28750</v>
      </c>
      <c r="G11" s="8">
        <v>100</v>
      </c>
      <c r="H11" s="7" t="s">
        <v>47</v>
      </c>
      <c r="I11" s="18">
        <v>44123</v>
      </c>
    </row>
    <row r="12" spans="1:9" s="19" customFormat="1" x14ac:dyDescent="0.3">
      <c r="A12" s="3">
        <v>8</v>
      </c>
      <c r="B12" s="13">
        <v>9017712</v>
      </c>
      <c r="C12" s="3" t="s">
        <v>31</v>
      </c>
      <c r="D12" s="14">
        <v>133330</v>
      </c>
      <c r="E12" s="14">
        <v>240300</v>
      </c>
      <c r="F12" s="17">
        <f>E12-D12</f>
        <v>106970</v>
      </c>
      <c r="G12" s="8">
        <v>45000</v>
      </c>
      <c r="H12" s="15" t="s">
        <v>39</v>
      </c>
      <c r="I12" s="18">
        <v>44123</v>
      </c>
    </row>
    <row r="13" spans="1:9" s="19" customFormat="1" x14ac:dyDescent="0.3">
      <c r="A13" s="3">
        <v>9</v>
      </c>
      <c r="B13" s="9">
        <v>17045370</v>
      </c>
      <c r="C13" s="3" t="s">
        <v>31</v>
      </c>
      <c r="D13" s="10">
        <v>100000</v>
      </c>
      <c r="E13" s="10">
        <v>214940</v>
      </c>
      <c r="F13" s="17">
        <f>E13-D13</f>
        <v>114940</v>
      </c>
      <c r="G13" s="8">
        <v>21180</v>
      </c>
      <c r="H13" s="9" t="s">
        <v>38</v>
      </c>
      <c r="I13" s="18">
        <v>44122</v>
      </c>
    </row>
    <row r="14" spans="1:9" s="19" customFormat="1" x14ac:dyDescent="0.3">
      <c r="A14" s="3">
        <v>10</v>
      </c>
      <c r="B14" s="9">
        <v>31002844</v>
      </c>
      <c r="C14" s="3" t="s">
        <v>31</v>
      </c>
      <c r="D14" s="10">
        <v>100000</v>
      </c>
      <c r="E14" s="10">
        <v>166090</v>
      </c>
      <c r="F14" s="17">
        <f>E14-D14</f>
        <v>66090</v>
      </c>
      <c r="G14" s="8">
        <v>23530</v>
      </c>
      <c r="H14" s="9" t="s">
        <v>38</v>
      </c>
      <c r="I14" s="18">
        <v>44122</v>
      </c>
    </row>
    <row r="15" spans="1:9" s="19" customFormat="1" x14ac:dyDescent="0.3">
      <c r="A15" s="3">
        <v>11</v>
      </c>
      <c r="B15" s="6">
        <v>31007234</v>
      </c>
      <c r="C15" s="7" t="s">
        <v>42</v>
      </c>
      <c r="D15" s="8">
        <v>150910</v>
      </c>
      <c r="E15" s="8">
        <v>243750</v>
      </c>
      <c r="F15" s="17">
        <f t="shared" ref="F15" si="0">E15-D15</f>
        <v>92840</v>
      </c>
      <c r="G15" s="8">
        <v>36840</v>
      </c>
      <c r="H15" s="7" t="s">
        <v>47</v>
      </c>
      <c r="I15" s="18">
        <v>44123</v>
      </c>
    </row>
    <row r="16" spans="1:9" s="19" customFormat="1" x14ac:dyDescent="0.3">
      <c r="A16" s="3"/>
      <c r="B16" s="6"/>
      <c r="C16" s="7"/>
      <c r="D16" s="8"/>
      <c r="E16" s="8"/>
      <c r="F16" s="17"/>
      <c r="G16" s="8">
        <v>35300</v>
      </c>
      <c r="H16" s="7"/>
      <c r="I16" s="18"/>
    </row>
    <row r="17" spans="1:9" s="19" customFormat="1" x14ac:dyDescent="0.3">
      <c r="A17" s="3"/>
      <c r="B17" s="6"/>
      <c r="C17" s="7"/>
      <c r="D17" s="8"/>
      <c r="E17" s="8"/>
      <c r="F17" s="17"/>
      <c r="G17" s="8">
        <v>100</v>
      </c>
      <c r="H17" s="7"/>
      <c r="I17" s="18"/>
    </row>
    <row r="18" spans="1:9" s="19" customFormat="1" x14ac:dyDescent="0.3">
      <c r="A18" s="3"/>
      <c r="B18" s="6"/>
      <c r="C18" s="7"/>
      <c r="D18" s="8"/>
      <c r="E18" s="8"/>
      <c r="F18" s="17"/>
      <c r="G18" s="8">
        <v>100</v>
      </c>
      <c r="H18" s="7"/>
      <c r="I18" s="18"/>
    </row>
    <row r="19" spans="1:9" s="19" customFormat="1" x14ac:dyDescent="0.3">
      <c r="A19" s="3"/>
      <c r="B19" s="6"/>
      <c r="C19" s="7"/>
      <c r="D19" s="8"/>
      <c r="E19" s="8"/>
      <c r="F19" s="17"/>
      <c r="G19" s="8">
        <v>0</v>
      </c>
      <c r="H19" s="7"/>
      <c r="I19" s="18"/>
    </row>
    <row r="20" spans="1:9" s="19" customFormat="1" x14ac:dyDescent="0.3">
      <c r="A20" s="3"/>
      <c r="B20" s="6"/>
      <c r="C20" s="7"/>
      <c r="D20" s="8"/>
      <c r="E20" s="8"/>
      <c r="F20" s="17"/>
      <c r="G20" s="8">
        <v>63160</v>
      </c>
      <c r="H20" s="7"/>
      <c r="I20" s="18"/>
    </row>
    <row r="21" spans="1:9" s="19" customFormat="1" x14ac:dyDescent="0.3">
      <c r="A21" s="3"/>
      <c r="B21" s="6"/>
      <c r="C21" s="7"/>
      <c r="D21" s="8"/>
      <c r="E21" s="8"/>
      <c r="F21" s="17"/>
      <c r="G21" s="8">
        <v>44450</v>
      </c>
      <c r="H21" s="7"/>
      <c r="I21" s="18"/>
    </row>
    <row r="22" spans="1:9" s="19" customFormat="1" x14ac:dyDescent="0.3">
      <c r="A22" s="3"/>
      <c r="B22" s="6"/>
      <c r="C22" s="7"/>
      <c r="D22" s="8"/>
      <c r="E22" s="8"/>
      <c r="F22" s="17"/>
      <c r="G22" s="8">
        <v>55600</v>
      </c>
      <c r="H22" s="7"/>
      <c r="I22" s="18"/>
    </row>
    <row r="23" spans="1:9" s="19" customFormat="1" x14ac:dyDescent="0.3">
      <c r="A23" s="3"/>
      <c r="B23" s="6"/>
      <c r="C23" s="7"/>
      <c r="D23" s="8"/>
      <c r="E23" s="8"/>
      <c r="F23" s="17"/>
      <c r="G23" s="8">
        <v>25260</v>
      </c>
      <c r="H23" s="7"/>
      <c r="I23" s="18"/>
    </row>
    <row r="24" spans="1:9" s="19" customFormat="1" x14ac:dyDescent="0.3">
      <c r="A24" s="3"/>
      <c r="B24" s="6"/>
      <c r="C24" s="7"/>
      <c r="D24" s="8"/>
      <c r="E24" s="8"/>
      <c r="F24" s="17"/>
      <c r="G24" s="8">
        <v>100</v>
      </c>
      <c r="H24" s="7"/>
      <c r="I24" s="18"/>
    </row>
    <row r="25" spans="1:9" s="19" customFormat="1" x14ac:dyDescent="0.3">
      <c r="A25" s="3"/>
      <c r="B25" s="6"/>
      <c r="C25" s="7"/>
      <c r="D25" s="8"/>
      <c r="E25" s="8"/>
      <c r="F25" s="17"/>
      <c r="G25" s="8">
        <v>122220</v>
      </c>
      <c r="H25" s="7"/>
      <c r="I25" s="18"/>
    </row>
    <row r="26" spans="1:9" s="19" customFormat="1" x14ac:dyDescent="0.3">
      <c r="A26" s="3"/>
      <c r="B26" s="6"/>
      <c r="C26" s="7"/>
      <c r="D26" s="8"/>
      <c r="E26" s="8"/>
      <c r="F26" s="17"/>
      <c r="G26" s="8">
        <v>10800</v>
      </c>
      <c r="H26" s="7"/>
      <c r="I26" s="18"/>
    </row>
    <row r="27" spans="1:9" s="19" customFormat="1" x14ac:dyDescent="0.3">
      <c r="A27" s="3"/>
      <c r="B27" s="6"/>
      <c r="C27" s="7"/>
      <c r="D27" s="8"/>
      <c r="E27" s="8"/>
      <c r="F27" s="17"/>
      <c r="G27" s="8">
        <v>20000</v>
      </c>
      <c r="H27" s="7"/>
      <c r="I27" s="18"/>
    </row>
    <row r="28" spans="1:9" s="19" customFormat="1" x14ac:dyDescent="0.3">
      <c r="A28" s="3"/>
      <c r="B28" s="6"/>
      <c r="C28" s="7"/>
      <c r="D28" s="8"/>
      <c r="E28" s="8"/>
      <c r="F28" s="17"/>
      <c r="G28" s="8">
        <v>15800</v>
      </c>
      <c r="H28" s="7"/>
      <c r="I28" s="18"/>
    </row>
    <row r="29" spans="1:9" s="19" customFormat="1" x14ac:dyDescent="0.3">
      <c r="A29" s="3"/>
      <c r="B29" s="6"/>
      <c r="C29" s="7"/>
      <c r="D29" s="8"/>
      <c r="E29" s="8"/>
      <c r="F29" s="17"/>
      <c r="G29" s="16">
        <v>26316</v>
      </c>
      <c r="H29" s="7"/>
      <c r="I29" s="18"/>
    </row>
    <row r="30" spans="1:9" s="19" customFormat="1" x14ac:dyDescent="0.3">
      <c r="A30" s="3"/>
      <c r="B30" s="6"/>
      <c r="C30" s="7"/>
      <c r="D30" s="8"/>
      <c r="E30" s="8"/>
      <c r="F30" s="17"/>
      <c r="G30" s="16">
        <v>69000</v>
      </c>
      <c r="H30" s="7"/>
      <c r="I30" s="18"/>
    </row>
    <row r="31" spans="1:9" s="19" customFormat="1" x14ac:dyDescent="0.3">
      <c r="A31" s="3"/>
      <c r="B31" s="6"/>
      <c r="C31" s="7"/>
      <c r="D31" s="8"/>
      <c r="E31" s="8"/>
      <c r="F31" s="17"/>
      <c r="G31" s="16">
        <v>73690</v>
      </c>
      <c r="H31" s="7"/>
      <c r="I31" s="18"/>
    </row>
    <row r="32" spans="1:9" s="21" customFormat="1" x14ac:dyDescent="0.3">
      <c r="A32" s="20"/>
      <c r="B32" s="6"/>
      <c r="C32" s="7"/>
      <c r="D32" s="8">
        <f>SUM(D5:D31)</f>
        <v>1102564</v>
      </c>
      <c r="E32" s="8">
        <f t="shared" ref="E32:H32" si="1">SUM(E5:E31)</f>
        <v>1968080</v>
      </c>
      <c r="F32" s="8">
        <f t="shared" si="1"/>
        <v>865526</v>
      </c>
      <c r="G32" s="8">
        <f t="shared" si="1"/>
        <v>865526</v>
      </c>
      <c r="H32" s="8">
        <f t="shared" si="1"/>
        <v>0</v>
      </c>
      <c r="I32" s="20"/>
    </row>
    <row r="33" spans="1:8" x14ac:dyDescent="0.3">
      <c r="A33" s="43" t="s">
        <v>8</v>
      </c>
      <c r="B33" s="43"/>
      <c r="C33" s="43"/>
      <c r="D33" s="43"/>
      <c r="E33" s="43"/>
      <c r="F33" s="43"/>
      <c r="G33" s="43"/>
      <c r="H33" s="43"/>
    </row>
    <row r="34" spans="1:8" ht="28.8" x14ac:dyDescent="0.3">
      <c r="A34" s="1" t="s">
        <v>0</v>
      </c>
      <c r="B34" s="1" t="s">
        <v>1</v>
      </c>
      <c r="C34" s="1" t="s">
        <v>2</v>
      </c>
      <c r="D34" s="2" t="s">
        <v>3</v>
      </c>
      <c r="E34" s="2" t="s">
        <v>4</v>
      </c>
      <c r="F34" s="1" t="s">
        <v>5</v>
      </c>
      <c r="G34" s="2" t="s">
        <v>6</v>
      </c>
      <c r="H34" s="2" t="s">
        <v>32</v>
      </c>
    </row>
    <row r="35" spans="1:8" s="19" customFormat="1" x14ac:dyDescent="0.3">
      <c r="A35" s="7">
        <v>1</v>
      </c>
      <c r="B35" s="7">
        <v>1069154</v>
      </c>
      <c r="C35" s="7" t="s">
        <v>10</v>
      </c>
      <c r="D35" s="8">
        <v>16670</v>
      </c>
      <c r="E35" s="8">
        <v>30000</v>
      </c>
      <c r="F35" s="17">
        <f>E35-D35</f>
        <v>13330</v>
      </c>
      <c r="G35" s="7" t="s">
        <v>8</v>
      </c>
      <c r="H35" s="18">
        <v>44124</v>
      </c>
    </row>
    <row r="36" spans="1:8" s="19" customFormat="1" x14ac:dyDescent="0.3">
      <c r="A36" s="7">
        <v>2</v>
      </c>
      <c r="B36" s="7">
        <v>3106609</v>
      </c>
      <c r="C36" s="7" t="s">
        <v>31</v>
      </c>
      <c r="D36" s="16">
        <v>69000</v>
      </c>
      <c r="E36" s="16">
        <v>150000</v>
      </c>
      <c r="F36" s="17">
        <f>E36-D36</f>
        <v>81000</v>
      </c>
      <c r="G36" s="7" t="s">
        <v>30</v>
      </c>
      <c r="H36" s="18">
        <v>44122</v>
      </c>
    </row>
    <row r="37" spans="1:8" s="19" customFormat="1" x14ac:dyDescent="0.3">
      <c r="A37" s="7">
        <v>3</v>
      </c>
      <c r="B37" s="7">
        <v>4047393</v>
      </c>
      <c r="C37" s="7" t="s">
        <v>11</v>
      </c>
      <c r="D37" s="8">
        <v>100</v>
      </c>
      <c r="E37" s="8">
        <v>200</v>
      </c>
      <c r="F37" s="17">
        <f>E37-D37</f>
        <v>100</v>
      </c>
      <c r="G37" s="7" t="s">
        <v>8</v>
      </c>
      <c r="H37" s="18">
        <v>44123</v>
      </c>
    </row>
    <row r="38" spans="1:8" s="19" customFormat="1" x14ac:dyDescent="0.3">
      <c r="A38" s="7">
        <v>4</v>
      </c>
      <c r="B38" s="7">
        <v>5080646</v>
      </c>
      <c r="C38" s="7" t="s">
        <v>13</v>
      </c>
      <c r="D38" s="8">
        <v>52640</v>
      </c>
      <c r="E38" s="8">
        <v>70000</v>
      </c>
      <c r="F38" s="17">
        <f>E38-D38</f>
        <v>17360</v>
      </c>
      <c r="G38" s="7" t="s">
        <v>8</v>
      </c>
      <c r="H38" s="18">
        <v>44123</v>
      </c>
    </row>
    <row r="39" spans="1:8" s="19" customFormat="1" x14ac:dyDescent="0.3">
      <c r="A39" s="7">
        <v>5</v>
      </c>
      <c r="B39" s="7">
        <v>5080658</v>
      </c>
      <c r="C39" s="7" t="s">
        <v>14</v>
      </c>
      <c r="D39" s="8">
        <v>36840</v>
      </c>
      <c r="E39" s="8">
        <v>40000</v>
      </c>
      <c r="F39" s="17">
        <f>E39-D39</f>
        <v>3160</v>
      </c>
      <c r="G39" s="7" t="s">
        <v>8</v>
      </c>
      <c r="H39" s="18">
        <v>44123</v>
      </c>
    </row>
    <row r="40" spans="1:8" s="19" customFormat="1" x14ac:dyDescent="0.3">
      <c r="A40" s="7">
        <v>6</v>
      </c>
      <c r="B40" s="7">
        <v>5077905</v>
      </c>
      <c r="C40" s="7" t="s">
        <v>11</v>
      </c>
      <c r="D40" s="8">
        <v>100</v>
      </c>
      <c r="E40" s="8">
        <v>200</v>
      </c>
      <c r="F40" s="17">
        <f>E40-D40</f>
        <v>100</v>
      </c>
      <c r="G40" s="7" t="s">
        <v>8</v>
      </c>
      <c r="H40" s="18">
        <v>44121</v>
      </c>
    </row>
    <row r="41" spans="1:8" s="19" customFormat="1" x14ac:dyDescent="0.3">
      <c r="A41" s="7">
        <v>7</v>
      </c>
      <c r="B41" s="7">
        <v>5078699</v>
      </c>
      <c r="C41" s="7" t="s">
        <v>22</v>
      </c>
      <c r="D41" s="8">
        <v>44450</v>
      </c>
      <c r="E41" s="8">
        <v>90000</v>
      </c>
      <c r="F41" s="17">
        <f>E41-D41</f>
        <v>45550</v>
      </c>
      <c r="G41" s="7" t="s">
        <v>8</v>
      </c>
      <c r="H41" s="18">
        <v>44121</v>
      </c>
    </row>
    <row r="42" spans="1:8" s="19" customFormat="1" x14ac:dyDescent="0.3">
      <c r="A42" s="7">
        <v>8</v>
      </c>
      <c r="B42" s="7">
        <v>5080494</v>
      </c>
      <c r="C42" s="7" t="s">
        <v>23</v>
      </c>
      <c r="D42" s="8">
        <v>55600</v>
      </c>
      <c r="E42" s="8">
        <v>70000</v>
      </c>
      <c r="F42" s="17">
        <f>E42-D42</f>
        <v>14400</v>
      </c>
      <c r="G42" s="7" t="s">
        <v>8</v>
      </c>
      <c r="H42" s="18">
        <v>44121</v>
      </c>
    </row>
    <row r="43" spans="1:8" s="19" customFormat="1" x14ac:dyDescent="0.3">
      <c r="A43" s="7">
        <v>9</v>
      </c>
      <c r="B43" s="7">
        <v>5080567</v>
      </c>
      <c r="C43" s="7" t="s">
        <v>24</v>
      </c>
      <c r="D43" s="8">
        <v>25260</v>
      </c>
      <c r="E43" s="8">
        <v>45000</v>
      </c>
      <c r="F43" s="17">
        <f>E43-D43</f>
        <v>19740</v>
      </c>
      <c r="G43" s="7" t="s">
        <v>8</v>
      </c>
      <c r="H43" s="18">
        <v>44121</v>
      </c>
    </row>
    <row r="44" spans="1:8" s="19" customFormat="1" x14ac:dyDescent="0.3">
      <c r="A44" s="7">
        <v>10</v>
      </c>
      <c r="B44" s="7">
        <v>5080478</v>
      </c>
      <c r="C44" s="7" t="s">
        <v>28</v>
      </c>
      <c r="D44" s="8">
        <v>20000</v>
      </c>
      <c r="E44" s="8">
        <v>20000</v>
      </c>
      <c r="F44" s="17">
        <f>E44-D44</f>
        <v>0</v>
      </c>
      <c r="G44" s="7" t="s">
        <v>8</v>
      </c>
      <c r="H44" s="18">
        <v>44121</v>
      </c>
    </row>
    <row r="45" spans="1:8" s="19" customFormat="1" x14ac:dyDescent="0.3">
      <c r="A45" s="7">
        <v>11</v>
      </c>
      <c r="B45" s="7">
        <v>8072569</v>
      </c>
      <c r="C45" s="7" t="s">
        <v>21</v>
      </c>
      <c r="D45" s="8">
        <v>63160</v>
      </c>
      <c r="E45" s="8">
        <v>65000</v>
      </c>
      <c r="F45" s="17">
        <f>E45-D45</f>
        <v>1840</v>
      </c>
      <c r="G45" s="7" t="s">
        <v>8</v>
      </c>
      <c r="H45" s="18">
        <v>44121</v>
      </c>
    </row>
    <row r="46" spans="1:8" s="19" customFormat="1" x14ac:dyDescent="0.3">
      <c r="A46" s="7">
        <v>12</v>
      </c>
      <c r="B46" s="7">
        <v>11032636</v>
      </c>
      <c r="C46" s="7" t="s">
        <v>7</v>
      </c>
      <c r="D46" s="8">
        <v>23530</v>
      </c>
      <c r="E46" s="8">
        <v>45000</v>
      </c>
      <c r="F46" s="17">
        <f>E46-D46</f>
        <v>21470</v>
      </c>
      <c r="G46" s="7" t="s">
        <v>8</v>
      </c>
      <c r="H46" s="18">
        <v>44124</v>
      </c>
    </row>
    <row r="47" spans="1:8" s="19" customFormat="1" x14ac:dyDescent="0.3">
      <c r="A47" s="7">
        <v>13</v>
      </c>
      <c r="B47" s="7">
        <v>11033167</v>
      </c>
      <c r="C47" s="7" t="s">
        <v>18</v>
      </c>
      <c r="D47" s="8">
        <v>35300</v>
      </c>
      <c r="E47" s="8">
        <v>48000</v>
      </c>
      <c r="F47" s="17">
        <f>E47-D47</f>
        <v>12700</v>
      </c>
      <c r="G47" s="7" t="s">
        <v>8</v>
      </c>
      <c r="H47" s="18">
        <v>44122</v>
      </c>
    </row>
    <row r="48" spans="1:8" s="19" customFormat="1" x14ac:dyDescent="0.3">
      <c r="A48" s="7">
        <v>14</v>
      </c>
      <c r="B48" s="7">
        <v>11031239</v>
      </c>
      <c r="C48" s="7" t="s">
        <v>25</v>
      </c>
      <c r="D48" s="8">
        <v>100</v>
      </c>
      <c r="E48" s="8">
        <v>200</v>
      </c>
      <c r="F48" s="17">
        <f>E48-D48</f>
        <v>100</v>
      </c>
      <c r="G48" s="7" t="s">
        <v>8</v>
      </c>
      <c r="H48" s="18">
        <v>44121</v>
      </c>
    </row>
    <row r="49" spans="1:8" s="19" customFormat="1" x14ac:dyDescent="0.3">
      <c r="A49" s="7">
        <v>15</v>
      </c>
      <c r="B49" s="7">
        <v>12027178</v>
      </c>
      <c r="C49" s="7" t="s">
        <v>15</v>
      </c>
      <c r="D49" s="8">
        <v>100</v>
      </c>
      <c r="E49" s="8">
        <v>3000</v>
      </c>
      <c r="F49" s="17">
        <f>E49-D49</f>
        <v>2900</v>
      </c>
      <c r="G49" s="7" t="s">
        <v>8</v>
      </c>
      <c r="H49" s="18">
        <v>44123</v>
      </c>
    </row>
    <row r="50" spans="1:8" s="19" customFormat="1" x14ac:dyDescent="0.3">
      <c r="A50" s="7">
        <v>16</v>
      </c>
      <c r="B50" s="7">
        <v>12030505</v>
      </c>
      <c r="C50" s="7" t="s">
        <v>13</v>
      </c>
      <c r="D50" s="8">
        <v>55000</v>
      </c>
      <c r="E50" s="8">
        <v>85000</v>
      </c>
      <c r="F50" s="17">
        <f>E50-D50</f>
        <v>30000</v>
      </c>
      <c r="G50" s="7" t="s">
        <v>8</v>
      </c>
      <c r="H50" s="18">
        <v>44122</v>
      </c>
    </row>
    <row r="51" spans="1:8" s="19" customFormat="1" x14ac:dyDescent="0.3">
      <c r="A51" s="7">
        <v>17</v>
      </c>
      <c r="B51" s="7">
        <v>12029930</v>
      </c>
      <c r="C51" s="7" t="s">
        <v>19</v>
      </c>
      <c r="D51" s="8">
        <v>100</v>
      </c>
      <c r="E51" s="8">
        <v>10000</v>
      </c>
      <c r="F51" s="17">
        <f>E51-D51</f>
        <v>9900</v>
      </c>
      <c r="G51" s="7" t="s">
        <v>8</v>
      </c>
      <c r="H51" s="18">
        <v>44121</v>
      </c>
    </row>
    <row r="52" spans="1:8" s="19" customFormat="1" x14ac:dyDescent="0.3">
      <c r="A52" s="7">
        <v>18</v>
      </c>
      <c r="B52" s="7">
        <v>12029998</v>
      </c>
      <c r="C52" s="7" t="s">
        <v>26</v>
      </c>
      <c r="D52" s="8">
        <v>122220</v>
      </c>
      <c r="E52" s="8">
        <v>190000</v>
      </c>
      <c r="F52" s="17">
        <f>E52-D52</f>
        <v>67780</v>
      </c>
      <c r="G52" s="7" t="s">
        <v>8</v>
      </c>
      <c r="H52" s="18">
        <v>44121</v>
      </c>
    </row>
    <row r="53" spans="1:8" s="19" customFormat="1" x14ac:dyDescent="0.3">
      <c r="A53" s="7">
        <v>19</v>
      </c>
      <c r="B53" s="7">
        <v>26010459</v>
      </c>
      <c r="C53" s="7" t="s">
        <v>20</v>
      </c>
      <c r="D53" s="8">
        <v>0</v>
      </c>
      <c r="E53" s="8">
        <v>35000</v>
      </c>
      <c r="F53" s="17">
        <f>E53-D53</f>
        <v>35000</v>
      </c>
      <c r="G53" s="7" t="s">
        <v>8</v>
      </c>
      <c r="H53" s="18">
        <v>44121</v>
      </c>
    </row>
    <row r="54" spans="1:8" s="19" customFormat="1" x14ac:dyDescent="0.3">
      <c r="A54" s="7">
        <v>20</v>
      </c>
      <c r="B54" s="7">
        <v>26010612</v>
      </c>
      <c r="C54" s="7" t="s">
        <v>27</v>
      </c>
      <c r="D54" s="8">
        <v>10800</v>
      </c>
      <c r="E54" s="8">
        <v>25000</v>
      </c>
      <c r="F54" s="17">
        <f>E54-D54</f>
        <v>14200</v>
      </c>
      <c r="G54" s="7" t="s">
        <v>8</v>
      </c>
      <c r="H54" s="18">
        <v>44121</v>
      </c>
    </row>
    <row r="55" spans="1:8" s="19" customFormat="1" x14ac:dyDescent="0.3">
      <c r="A55" s="7">
        <v>21</v>
      </c>
      <c r="B55" s="7">
        <v>31007429</v>
      </c>
      <c r="C55" s="7" t="s">
        <v>12</v>
      </c>
      <c r="D55" s="8">
        <v>45000</v>
      </c>
      <c r="E55" s="8">
        <v>80000</v>
      </c>
      <c r="F55" s="17">
        <f>E55-D55</f>
        <v>35000</v>
      </c>
      <c r="G55" s="7" t="s">
        <v>8</v>
      </c>
      <c r="H55" s="18">
        <v>44123</v>
      </c>
    </row>
    <row r="56" spans="1:8" s="19" customFormat="1" x14ac:dyDescent="0.3">
      <c r="A56" s="7">
        <v>22</v>
      </c>
      <c r="B56" s="7">
        <v>31007611</v>
      </c>
      <c r="C56" s="7" t="s">
        <v>29</v>
      </c>
      <c r="D56" s="8">
        <v>15800</v>
      </c>
      <c r="E56" s="8">
        <v>25000</v>
      </c>
      <c r="F56" s="17">
        <f>E56-D56</f>
        <v>9200</v>
      </c>
      <c r="G56" s="7" t="s">
        <v>8</v>
      </c>
      <c r="H56" s="18">
        <v>44121</v>
      </c>
    </row>
    <row r="57" spans="1:8" s="19" customFormat="1" x14ac:dyDescent="0.3">
      <c r="A57" s="7">
        <v>23</v>
      </c>
      <c r="B57" s="7">
        <v>31005345</v>
      </c>
      <c r="C57" s="7" t="s">
        <v>31</v>
      </c>
      <c r="D57" s="16">
        <v>73690</v>
      </c>
      <c r="E57" s="16">
        <v>150000</v>
      </c>
      <c r="F57" s="17">
        <f>E57-D57</f>
        <v>76310</v>
      </c>
      <c r="G57" s="7" t="s">
        <v>30</v>
      </c>
      <c r="H57" s="18">
        <v>44125</v>
      </c>
    </row>
    <row r="58" spans="1:8" s="19" customFormat="1" x14ac:dyDescent="0.3">
      <c r="A58" s="7">
        <v>24</v>
      </c>
      <c r="B58" s="7">
        <v>34005844</v>
      </c>
      <c r="C58" s="7" t="s">
        <v>31</v>
      </c>
      <c r="D58" s="16">
        <v>26316</v>
      </c>
      <c r="E58" s="16">
        <v>130000</v>
      </c>
      <c r="F58" s="17">
        <f>E58-D58</f>
        <v>103684</v>
      </c>
      <c r="G58" s="7" t="s">
        <v>30</v>
      </c>
      <c r="H58" s="18">
        <v>44122</v>
      </c>
    </row>
    <row r="59" spans="1:8" s="19" customFormat="1" x14ac:dyDescent="0.3">
      <c r="A59" s="7">
        <v>25</v>
      </c>
      <c r="B59" s="7">
        <v>36004395</v>
      </c>
      <c r="C59" s="7" t="s">
        <v>9</v>
      </c>
      <c r="D59" s="8">
        <v>21180</v>
      </c>
      <c r="E59" s="8">
        <v>40000</v>
      </c>
      <c r="F59" s="17">
        <f t="shared" ref="F59" si="2">E59-D59</f>
        <v>18820</v>
      </c>
      <c r="G59" s="7" t="s">
        <v>8</v>
      </c>
      <c r="H59" s="18">
        <v>44124</v>
      </c>
    </row>
    <row r="60" spans="1:8" s="19" customFormat="1" x14ac:dyDescent="0.3">
      <c r="A60" s="7">
        <v>26</v>
      </c>
      <c r="B60" s="7">
        <v>39002569</v>
      </c>
      <c r="C60" s="7" t="s">
        <v>16</v>
      </c>
      <c r="D60" s="8">
        <v>29410</v>
      </c>
      <c r="E60" s="8">
        <v>45000</v>
      </c>
      <c r="F60" s="17">
        <f>E60-D60</f>
        <v>15590</v>
      </c>
      <c r="G60" s="7" t="s">
        <v>8</v>
      </c>
      <c r="H60" s="18">
        <v>44122</v>
      </c>
    </row>
    <row r="61" spans="1:8" s="19" customFormat="1" x14ac:dyDescent="0.3">
      <c r="A61" s="7">
        <v>27</v>
      </c>
      <c r="B61" s="7">
        <v>39002641</v>
      </c>
      <c r="C61" s="7" t="s">
        <v>17</v>
      </c>
      <c r="D61" s="8">
        <v>23160</v>
      </c>
      <c r="E61" s="8">
        <v>40000</v>
      </c>
      <c r="F61" s="17">
        <f>E61-D61</f>
        <v>16840</v>
      </c>
      <c r="G61" s="7" t="s">
        <v>8</v>
      </c>
      <c r="H61" s="18">
        <v>44122</v>
      </c>
    </row>
    <row r="62" spans="1:8" x14ac:dyDescent="0.3">
      <c r="A62" s="24"/>
      <c r="B62" s="24"/>
      <c r="C62" s="24"/>
      <c r="D62" s="25">
        <f>SUM(D35:D61)</f>
        <v>865526</v>
      </c>
      <c r="E62" s="25">
        <f t="shared" ref="E62:F62" si="3">SUM(E35:E61)</f>
        <v>1531600</v>
      </c>
      <c r="F62" s="25">
        <f t="shared" si="3"/>
        <v>666074</v>
      </c>
      <c r="G62" s="24"/>
      <c r="H62" s="24"/>
    </row>
    <row r="63" spans="1:8" s="19" customFormat="1" x14ac:dyDescent="0.3">
      <c r="A63" s="26"/>
      <c r="B63" s="26"/>
      <c r="C63" s="26"/>
      <c r="D63" s="27"/>
      <c r="E63" s="27"/>
      <c r="F63" s="27"/>
      <c r="G63" s="26"/>
      <c r="H63" s="26"/>
    </row>
    <row r="64" spans="1:8" x14ac:dyDescent="0.3">
      <c r="A64" s="22" t="s">
        <v>33</v>
      </c>
      <c r="B64" s="22"/>
      <c r="C64" s="22"/>
      <c r="D64" s="22"/>
      <c r="E64" s="22"/>
      <c r="F64" s="22"/>
      <c r="G64" s="22"/>
      <c r="H64" s="22"/>
    </row>
    <row r="65" spans="2:8" x14ac:dyDescent="0.3">
      <c r="B65" s="33" t="s">
        <v>48</v>
      </c>
      <c r="C65" s="33"/>
      <c r="D65" s="33"/>
      <c r="E65" s="33"/>
      <c r="F65" s="32" t="s">
        <v>34</v>
      </c>
      <c r="G65" s="28" t="s">
        <v>35</v>
      </c>
      <c r="H65" s="28" t="s">
        <v>36</v>
      </c>
    </row>
    <row r="66" spans="2:8" x14ac:dyDescent="0.3">
      <c r="B66" s="33" t="s">
        <v>49</v>
      </c>
      <c r="C66" s="33"/>
      <c r="D66" s="33" t="s">
        <v>51</v>
      </c>
      <c r="E66" s="33"/>
      <c r="F66" s="32">
        <v>20000</v>
      </c>
      <c r="G66" s="28">
        <v>15</v>
      </c>
      <c r="H66" s="28">
        <f>G66*F66</f>
        <v>300000</v>
      </c>
    </row>
    <row r="67" spans="2:8" x14ac:dyDescent="0.3">
      <c r="B67" s="34">
        <v>1</v>
      </c>
      <c r="C67" s="35">
        <f>F35+F5</f>
        <v>52686</v>
      </c>
      <c r="D67" s="34">
        <v>6</v>
      </c>
      <c r="E67" s="35">
        <f>SUM(F8:F9)</f>
        <v>136800</v>
      </c>
      <c r="F67" s="32">
        <v>10000</v>
      </c>
      <c r="G67" s="28">
        <v>84</v>
      </c>
      <c r="H67" s="28">
        <f t="shared" ref="H67:H72" si="4">G67*F67</f>
        <v>840000</v>
      </c>
    </row>
    <row r="68" spans="2:8" x14ac:dyDescent="0.3">
      <c r="B68" s="34">
        <v>4</v>
      </c>
      <c r="C68" s="35">
        <f>F37</f>
        <v>100</v>
      </c>
      <c r="D68" s="34">
        <v>9</v>
      </c>
      <c r="E68" s="35">
        <f>F12</f>
        <v>106970</v>
      </c>
      <c r="F68" s="32">
        <v>5000</v>
      </c>
      <c r="G68" s="28">
        <v>58</v>
      </c>
      <c r="H68" s="28">
        <f t="shared" si="4"/>
        <v>290000</v>
      </c>
    </row>
    <row r="69" spans="2:8" x14ac:dyDescent="0.3">
      <c r="B69" s="34">
        <v>5</v>
      </c>
      <c r="C69" s="35">
        <f>SUM(F38:F44)+SUM(F6:F7)</f>
        <v>112000</v>
      </c>
      <c r="D69" s="36" t="s">
        <v>50</v>
      </c>
      <c r="E69" s="36"/>
      <c r="F69" s="32">
        <v>2000</v>
      </c>
      <c r="G69" s="28">
        <v>32</v>
      </c>
      <c r="H69" s="28">
        <f t="shared" si="4"/>
        <v>64000</v>
      </c>
    </row>
    <row r="70" spans="2:8" x14ac:dyDescent="0.3">
      <c r="B70" s="34">
        <v>8</v>
      </c>
      <c r="C70" s="35">
        <f>F45+F11</f>
        <v>30590</v>
      </c>
      <c r="D70" s="34">
        <v>3</v>
      </c>
      <c r="E70" s="35">
        <f>F36</f>
        <v>81000</v>
      </c>
      <c r="F70" s="32">
        <v>1000</v>
      </c>
      <c r="G70" s="28">
        <v>37</v>
      </c>
      <c r="H70" s="28">
        <f t="shared" si="4"/>
        <v>37000</v>
      </c>
    </row>
    <row r="71" spans="2:8" x14ac:dyDescent="0.3">
      <c r="B71" s="34">
        <v>11</v>
      </c>
      <c r="C71" s="35">
        <f>SUM(F46:F48)</f>
        <v>34270</v>
      </c>
      <c r="D71" s="34">
        <v>7</v>
      </c>
      <c r="E71" s="35">
        <f>F10</f>
        <v>268090</v>
      </c>
      <c r="F71" s="32">
        <v>100</v>
      </c>
      <c r="G71" s="28">
        <v>2</v>
      </c>
      <c r="H71" s="28">
        <f t="shared" si="4"/>
        <v>200</v>
      </c>
    </row>
    <row r="72" spans="2:8" x14ac:dyDescent="0.3">
      <c r="B72" s="34">
        <v>12</v>
      </c>
      <c r="C72" s="35">
        <f>SUM(F49:F52)</f>
        <v>110580</v>
      </c>
      <c r="D72" s="34">
        <v>17</v>
      </c>
      <c r="E72" s="35">
        <f>F13</f>
        <v>114940</v>
      </c>
      <c r="F72" s="32">
        <v>50</v>
      </c>
      <c r="G72" s="28">
        <v>8</v>
      </c>
      <c r="H72" s="28">
        <f t="shared" si="4"/>
        <v>400</v>
      </c>
    </row>
    <row r="73" spans="2:8" x14ac:dyDescent="0.3">
      <c r="B73" s="34">
        <v>26</v>
      </c>
      <c r="C73" s="35">
        <f>SUM(F53:F54)</f>
        <v>49200</v>
      </c>
      <c r="D73" s="39" t="s">
        <v>52</v>
      </c>
      <c r="E73" s="40"/>
      <c r="F73" s="29">
        <f>SUM(H66:H72)</f>
        <v>1531600</v>
      </c>
      <c r="G73" s="29"/>
      <c r="H73" s="30"/>
    </row>
    <row r="74" spans="2:8" x14ac:dyDescent="0.3">
      <c r="B74" s="34">
        <v>31</v>
      </c>
      <c r="C74" s="35">
        <f>SUM(F55:F57)+SUM(F14:F15)</f>
        <v>279440</v>
      </c>
      <c r="D74" s="34">
        <v>34</v>
      </c>
      <c r="E74" s="35">
        <f>F58</f>
        <v>103684</v>
      </c>
    </row>
    <row r="75" spans="2:8" x14ac:dyDescent="0.3">
      <c r="B75" s="34">
        <v>36</v>
      </c>
      <c r="C75" s="35">
        <f>F59</f>
        <v>18820</v>
      </c>
      <c r="D75" s="34"/>
      <c r="E75" s="34"/>
    </row>
    <row r="76" spans="2:8" x14ac:dyDescent="0.3">
      <c r="B76" s="34">
        <v>39</v>
      </c>
      <c r="C76" s="35">
        <f>SUM(F60:F61)</f>
        <v>32430</v>
      </c>
      <c r="D76" s="34"/>
      <c r="E76" s="34"/>
    </row>
    <row r="77" spans="2:8" x14ac:dyDescent="0.3">
      <c r="B77" s="37">
        <f>SUM(C67:C76)+SUM(E67:E68)+SUM(E70:E72)+E74</f>
        <v>1531600</v>
      </c>
      <c r="C77" s="33"/>
      <c r="D77" s="33"/>
      <c r="E77" s="33"/>
    </row>
    <row r="78" spans="2:8" x14ac:dyDescent="0.3">
      <c r="C78" s="31"/>
    </row>
    <row r="81" spans="5:5" x14ac:dyDescent="0.3">
      <c r="E81" s="38"/>
    </row>
  </sheetData>
  <mergeCells count="12">
    <mergeCell ref="B77:E77"/>
    <mergeCell ref="D73:E73"/>
    <mergeCell ref="A3:I3"/>
    <mergeCell ref="A1:I1"/>
    <mergeCell ref="A2:I2"/>
    <mergeCell ref="A33:H33"/>
    <mergeCell ref="A64:H64"/>
    <mergeCell ref="F73:H73"/>
    <mergeCell ref="B65:E65"/>
    <mergeCell ref="B66:C66"/>
    <mergeCell ref="D66:E66"/>
    <mergeCell ref="D69:E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2020-10-21T06:39:15Z</dcterms:modified>
</cp:coreProperties>
</file>