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отчеты обощенные наличка и безнал\"/>
    </mc:Choice>
  </mc:AlternateContent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E50" i="1"/>
  <c r="C48" i="1"/>
  <c r="C47" i="1"/>
  <c r="C46" i="1"/>
  <c r="C45" i="1"/>
  <c r="C44" i="1"/>
  <c r="E48" i="1"/>
  <c r="E46" i="1"/>
  <c r="E45" i="1"/>
  <c r="C52" i="1"/>
  <c r="C51" i="1"/>
  <c r="C50" i="1"/>
  <c r="C49" i="1"/>
  <c r="E44" i="1"/>
  <c r="E40" i="1"/>
  <c r="F40" i="1"/>
  <c r="D40" i="1"/>
  <c r="G5" i="1"/>
  <c r="F6" i="1"/>
  <c r="F8" i="1"/>
  <c r="F9" i="1"/>
  <c r="F10" i="1"/>
  <c r="F11" i="1"/>
  <c r="F12" i="1"/>
  <c r="F13" i="1"/>
  <c r="F14" i="1"/>
  <c r="F15" i="1"/>
  <c r="F16" i="1"/>
  <c r="F17" i="1"/>
  <c r="F18" i="1"/>
  <c r="G21" i="1"/>
  <c r="D24" i="1"/>
  <c r="F5" i="1"/>
  <c r="F21" i="1" l="1"/>
  <c r="H21" i="1"/>
  <c r="F27" i="1" l="1"/>
  <c r="F28" i="1"/>
  <c r="F29" i="1"/>
  <c r="F38" i="1"/>
  <c r="F39" i="1"/>
  <c r="F35" i="1"/>
  <c r="H44" i="1"/>
  <c r="H45" i="1"/>
  <c r="H46" i="1"/>
  <c r="H47" i="1"/>
  <c r="H48" i="1"/>
  <c r="H43" i="1"/>
  <c r="F24" i="1"/>
  <c r="F34" i="1"/>
  <c r="F30" i="1"/>
  <c r="F26" i="1"/>
  <c r="F49" i="1" l="1"/>
  <c r="F33" i="1"/>
  <c r="F37" i="1"/>
  <c r="F32" i="1" l="1"/>
  <c r="F31" i="1"/>
  <c r="F36" i="1"/>
  <c r="F25" i="1"/>
</calcChain>
</file>

<file path=xl/sharedStrings.xml><?xml version="1.0" encoding="utf-8"?>
<sst xmlns="http://schemas.openxmlformats.org/spreadsheetml/2006/main" count="89" uniqueCount="51">
  <si>
    <t>№</t>
  </si>
  <si>
    <t>Код товара</t>
  </si>
  <si>
    <t>Наименование</t>
  </si>
  <si>
    <t>Приходная сумма</t>
  </si>
  <si>
    <t>Сумма реализации</t>
  </si>
  <si>
    <t>Прибыль</t>
  </si>
  <si>
    <t>Вид</t>
  </si>
  <si>
    <t>Huawei P40 lite(20 г)</t>
  </si>
  <si>
    <t>наличные</t>
  </si>
  <si>
    <t>Air Pods 2s(20 г)</t>
  </si>
  <si>
    <t>Samsung A01(20 г)</t>
  </si>
  <si>
    <t>Redmi 9A(20 г)</t>
  </si>
  <si>
    <t>Контроллер PS 4(20 г)</t>
  </si>
  <si>
    <t>Redmi 7A(20 г)</t>
  </si>
  <si>
    <t>Samsung A40(20 г)</t>
  </si>
  <si>
    <t>мышь</t>
  </si>
  <si>
    <t>Ноутбук HP(20 г)</t>
  </si>
  <si>
    <t>Samsung A10s(20 г)</t>
  </si>
  <si>
    <t>Samsung A50(20 г)</t>
  </si>
  <si>
    <t>Iphone XS MAX(20 г)</t>
  </si>
  <si>
    <t>MacBook PRO 13(20 г)</t>
  </si>
  <si>
    <t>Air pods 1(20 г)</t>
  </si>
  <si>
    <t>Дата продажи</t>
  </si>
  <si>
    <t>Актив маркет</t>
  </si>
  <si>
    <t>Безналичный расчет</t>
  </si>
  <si>
    <t xml:space="preserve">номинал </t>
  </si>
  <si>
    <t>количество</t>
  </si>
  <si>
    <t>сумма</t>
  </si>
  <si>
    <t>шуба</t>
  </si>
  <si>
    <t>всего наличными - 1 386 500 тг</t>
  </si>
  <si>
    <t>прибыль по КЗ</t>
  </si>
  <si>
    <t>Сумма кредита</t>
  </si>
  <si>
    <t xml:space="preserve">Вид </t>
  </si>
  <si>
    <t>Samsung Buds(20 г)</t>
  </si>
  <si>
    <t>Air pods 2s(20 г)</t>
  </si>
  <si>
    <t>Ноутбук Asus(20 г)</t>
  </si>
  <si>
    <t>Iphone 7+(20 г)</t>
  </si>
  <si>
    <t>б/н</t>
  </si>
  <si>
    <t>Samsung S7 edge</t>
  </si>
  <si>
    <t xml:space="preserve">Альфа Расрочка </t>
  </si>
  <si>
    <t>Samsung S9+</t>
  </si>
  <si>
    <t>Ноутбук Asus</t>
  </si>
  <si>
    <t>Airpods</t>
  </si>
  <si>
    <t>Перфоратор(20 г)</t>
  </si>
  <si>
    <t>Ноутбук Lenovo(20 г)</t>
  </si>
  <si>
    <t>безналичный</t>
  </si>
  <si>
    <t>Астана</t>
  </si>
  <si>
    <t>Приходная сумма (наличка)</t>
  </si>
  <si>
    <t>Алматы</t>
  </si>
  <si>
    <t>Шымкент</t>
  </si>
  <si>
    <t>Караганда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</si>
</sst>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/>
    </xf>
    <xf numFmtId="49" fontId="2" fillId="0" borderId="1" xfId="1" applyNumberFormat="1" applyFont="1" applyFill="1" applyBorder="1" applyAlignment="1">
      <alignment horizontal="center"/>
    </xf>
    <xf numFmtId="3" fontId="2" fillId="0" borderId="1" xfId="1" applyNumberFormat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14" fontId="2" fillId="5" borderId="3" xfId="0" applyNumberFormat="1" applyFont="1" applyFill="1" applyBorder="1" applyAlignment="1">
      <alignment horizontal="center"/>
    </xf>
    <xf numFmtId="14" fontId="2" fillId="5" borderId="4" xfId="0" applyNumberFormat="1" applyFont="1" applyFill="1" applyBorder="1" applyAlignment="1">
      <alignment horizontal="center"/>
    </xf>
    <xf numFmtId="14" fontId="2" fillId="5" borderId="5" xfId="0" applyNumberFormat="1" applyFont="1" applyFill="1" applyBorder="1" applyAlignment="1">
      <alignment horizontal="center"/>
    </xf>
    <xf numFmtId="14" fontId="2" fillId="4" borderId="3" xfId="0" applyNumberFormat="1" applyFont="1" applyFill="1" applyBorder="1" applyAlignment="1">
      <alignment horizontal="center"/>
    </xf>
    <xf numFmtId="14" fontId="2" fillId="4" borderId="4" xfId="0" applyNumberFormat="1" applyFont="1" applyFill="1" applyBorder="1" applyAlignment="1">
      <alignment horizontal="center"/>
    </xf>
    <xf numFmtId="14" fontId="2" fillId="4" borderId="5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/>
    </xf>
    <xf numFmtId="3" fontId="3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3" fontId="2" fillId="8" borderId="1" xfId="0" applyNumberFormat="1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zoomScale="85" zoomScaleNormal="85" workbookViewId="0">
      <selection activeCell="F52" sqref="F52"/>
    </sheetView>
  </sheetViews>
  <sheetFormatPr defaultRowHeight="14.4" x14ac:dyDescent="0.3"/>
  <cols>
    <col min="1" max="1" width="5" style="9" customWidth="1"/>
    <col min="2" max="2" width="13.88671875" style="9" customWidth="1"/>
    <col min="3" max="3" width="19.109375" style="9" customWidth="1"/>
    <col min="4" max="4" width="11.6640625" style="9" customWidth="1"/>
    <col min="5" max="5" width="15.44140625" style="9" customWidth="1"/>
    <col min="6" max="6" width="10.44140625" style="9" customWidth="1"/>
    <col min="7" max="7" width="11.6640625" style="9" customWidth="1"/>
    <col min="8" max="8" width="18.44140625" style="9" customWidth="1"/>
    <col min="9" max="9" width="12.21875" style="9" customWidth="1"/>
    <col min="10" max="16384" width="8.88671875" style="9"/>
  </cols>
  <sheetData>
    <row r="1" spans="1:9" x14ac:dyDescent="0.3">
      <c r="A1" s="11">
        <v>44128</v>
      </c>
      <c r="B1" s="12"/>
      <c r="C1" s="12"/>
      <c r="D1" s="12"/>
      <c r="E1" s="12"/>
      <c r="F1" s="12"/>
      <c r="G1" s="12"/>
      <c r="H1" s="12"/>
      <c r="I1" s="12"/>
    </row>
    <row r="2" spans="1:9" x14ac:dyDescent="0.3">
      <c r="A2" s="31" t="s">
        <v>23</v>
      </c>
      <c r="B2" s="32"/>
      <c r="C2" s="32"/>
      <c r="D2" s="32"/>
      <c r="E2" s="32"/>
      <c r="F2" s="32"/>
      <c r="G2" s="32"/>
      <c r="H2" s="32"/>
      <c r="I2" s="33"/>
    </row>
    <row r="3" spans="1:9" x14ac:dyDescent="0.3">
      <c r="A3" s="34" t="s">
        <v>24</v>
      </c>
      <c r="B3" s="35"/>
      <c r="C3" s="35"/>
      <c r="D3" s="35"/>
      <c r="E3" s="35"/>
      <c r="F3" s="35"/>
      <c r="G3" s="35"/>
      <c r="H3" s="35"/>
      <c r="I3" s="36"/>
    </row>
    <row r="4" spans="1:9" ht="43.2" x14ac:dyDescent="0.3">
      <c r="A4" s="1" t="s">
        <v>0</v>
      </c>
      <c r="B4" s="37" t="s">
        <v>1</v>
      </c>
      <c r="C4" s="38" t="s">
        <v>2</v>
      </c>
      <c r="D4" s="38" t="s">
        <v>3</v>
      </c>
      <c r="E4" s="38" t="s">
        <v>31</v>
      </c>
      <c r="F4" s="39" t="s">
        <v>5</v>
      </c>
      <c r="G4" s="1" t="s">
        <v>47</v>
      </c>
      <c r="H4" s="38" t="s">
        <v>32</v>
      </c>
      <c r="I4" s="38" t="s">
        <v>22</v>
      </c>
    </row>
    <row r="5" spans="1:9" s="43" customFormat="1" x14ac:dyDescent="0.3">
      <c r="A5" s="3">
        <v>1</v>
      </c>
      <c r="B5" s="26">
        <v>1069121</v>
      </c>
      <c r="C5" s="2" t="s">
        <v>18</v>
      </c>
      <c r="D5" s="4">
        <v>41180</v>
      </c>
      <c r="E5" s="4">
        <v>53625</v>
      </c>
      <c r="F5" s="47">
        <f>E5-D5</f>
        <v>12445</v>
      </c>
      <c r="G5" s="4">
        <f>19880+50</f>
        <v>19930</v>
      </c>
      <c r="H5" s="2" t="s">
        <v>37</v>
      </c>
      <c r="I5" s="27">
        <v>44124</v>
      </c>
    </row>
    <row r="6" spans="1:9" s="43" customFormat="1" x14ac:dyDescent="0.3">
      <c r="A6" s="3">
        <v>2</v>
      </c>
      <c r="B6" s="26">
        <v>1069136</v>
      </c>
      <c r="C6" s="2" t="s">
        <v>35</v>
      </c>
      <c r="D6" s="4">
        <v>50000</v>
      </c>
      <c r="E6" s="4">
        <v>87750</v>
      </c>
      <c r="F6" s="47">
        <f t="shared" ref="F6:F18" si="0">E6-D6</f>
        <v>37750</v>
      </c>
      <c r="G6" s="4">
        <v>58830</v>
      </c>
      <c r="H6" s="2" t="s">
        <v>37</v>
      </c>
      <c r="I6" s="27">
        <v>44124</v>
      </c>
    </row>
    <row r="7" spans="1:9" s="43" customFormat="1" x14ac:dyDescent="0.3">
      <c r="A7" s="3">
        <v>3</v>
      </c>
      <c r="B7" s="28">
        <v>2053715</v>
      </c>
      <c r="C7" s="21" t="s">
        <v>28</v>
      </c>
      <c r="D7" s="29">
        <v>150000</v>
      </c>
      <c r="E7" s="29">
        <v>341950</v>
      </c>
      <c r="F7" s="47">
        <v>191905</v>
      </c>
      <c r="G7" s="4">
        <v>41200</v>
      </c>
      <c r="H7" s="30" t="s">
        <v>45</v>
      </c>
      <c r="I7" s="27">
        <v>44125</v>
      </c>
    </row>
    <row r="8" spans="1:9" s="43" customFormat="1" x14ac:dyDescent="0.3">
      <c r="A8" s="3">
        <v>4</v>
      </c>
      <c r="B8" s="26">
        <v>5079984</v>
      </c>
      <c r="C8" s="2" t="s">
        <v>33</v>
      </c>
      <c r="D8" s="4">
        <v>11800</v>
      </c>
      <c r="E8" s="4">
        <v>19500</v>
      </c>
      <c r="F8" s="47">
        <f t="shared" si="0"/>
        <v>7700</v>
      </c>
      <c r="G8" s="4">
        <v>46510</v>
      </c>
      <c r="H8" s="2" t="s">
        <v>37</v>
      </c>
      <c r="I8" s="27">
        <v>44124</v>
      </c>
    </row>
    <row r="9" spans="1:9" s="43" customFormat="1" x14ac:dyDescent="0.3">
      <c r="A9" s="3">
        <v>5</v>
      </c>
      <c r="B9" s="26">
        <v>8072983</v>
      </c>
      <c r="C9" s="2" t="s">
        <v>34</v>
      </c>
      <c r="D9" s="4">
        <v>21050</v>
      </c>
      <c r="E9" s="4">
        <v>29250</v>
      </c>
      <c r="F9" s="47">
        <f t="shared" si="0"/>
        <v>8200</v>
      </c>
      <c r="G9" s="4">
        <v>13400</v>
      </c>
      <c r="H9" s="2" t="s">
        <v>37</v>
      </c>
      <c r="I9" s="27">
        <v>44124</v>
      </c>
    </row>
    <row r="10" spans="1:9" s="43" customFormat="1" x14ac:dyDescent="0.3">
      <c r="A10" s="3">
        <v>6</v>
      </c>
      <c r="B10" s="26">
        <v>12030124</v>
      </c>
      <c r="C10" s="2" t="s">
        <v>36</v>
      </c>
      <c r="D10" s="4">
        <v>60000</v>
      </c>
      <c r="E10" s="4">
        <v>117000</v>
      </c>
      <c r="F10" s="47">
        <f t="shared" si="0"/>
        <v>57000</v>
      </c>
      <c r="G10" s="4">
        <v>163000</v>
      </c>
      <c r="H10" s="2" t="s">
        <v>37</v>
      </c>
      <c r="I10" s="27">
        <v>44124</v>
      </c>
    </row>
    <row r="11" spans="1:9" s="43" customFormat="1" x14ac:dyDescent="0.3">
      <c r="A11" s="3">
        <v>7</v>
      </c>
      <c r="B11" s="40">
        <v>12030550</v>
      </c>
      <c r="C11" s="3" t="s">
        <v>19</v>
      </c>
      <c r="D11" s="4">
        <v>153770</v>
      </c>
      <c r="E11" s="4">
        <v>253500</v>
      </c>
      <c r="F11" s="47">
        <f t="shared" si="0"/>
        <v>99730</v>
      </c>
      <c r="G11" s="4">
        <v>15300</v>
      </c>
      <c r="H11" s="2" t="s">
        <v>37</v>
      </c>
      <c r="I11" s="27">
        <v>44125</v>
      </c>
    </row>
    <row r="12" spans="1:9" s="43" customFormat="1" x14ac:dyDescent="0.3">
      <c r="A12" s="3">
        <v>8</v>
      </c>
      <c r="B12" s="28">
        <v>13029930</v>
      </c>
      <c r="C12" s="21" t="s">
        <v>28</v>
      </c>
      <c r="D12" s="29">
        <v>38890</v>
      </c>
      <c r="E12" s="29">
        <v>175860</v>
      </c>
      <c r="F12" s="47">
        <f t="shared" si="0"/>
        <v>136970</v>
      </c>
      <c r="G12" s="4">
        <v>21050</v>
      </c>
      <c r="H12" s="30" t="s">
        <v>45</v>
      </c>
      <c r="I12" s="27">
        <v>44125</v>
      </c>
    </row>
    <row r="13" spans="1:9" s="43" customFormat="1" x14ac:dyDescent="0.3">
      <c r="A13" s="3">
        <v>9</v>
      </c>
      <c r="B13" s="2">
        <v>15022726</v>
      </c>
      <c r="C13" s="2" t="s">
        <v>40</v>
      </c>
      <c r="D13" s="5">
        <v>75000</v>
      </c>
      <c r="E13" s="41">
        <v>99000</v>
      </c>
      <c r="F13" s="47">
        <f t="shared" si="0"/>
        <v>24000</v>
      </c>
      <c r="G13" s="4">
        <v>15290</v>
      </c>
      <c r="H13" s="2" t="s">
        <v>39</v>
      </c>
      <c r="I13" s="27">
        <v>44124</v>
      </c>
    </row>
    <row r="14" spans="1:9" s="43" customFormat="1" x14ac:dyDescent="0.3">
      <c r="A14" s="3">
        <v>10</v>
      </c>
      <c r="B14" s="2">
        <v>15022515</v>
      </c>
      <c r="C14" s="2" t="s">
        <v>41</v>
      </c>
      <c r="D14" s="2">
        <v>60000</v>
      </c>
      <c r="E14" s="5">
        <v>168300</v>
      </c>
      <c r="F14" s="47">
        <f t="shared" si="0"/>
        <v>108300</v>
      </c>
      <c r="G14" s="4">
        <v>32000</v>
      </c>
      <c r="H14" s="2" t="s">
        <v>39</v>
      </c>
      <c r="I14" s="27">
        <v>44124</v>
      </c>
    </row>
    <row r="15" spans="1:9" s="43" customFormat="1" x14ac:dyDescent="0.3">
      <c r="A15" s="3">
        <v>11</v>
      </c>
      <c r="B15" s="2">
        <v>15022726</v>
      </c>
      <c r="C15" s="2" t="s">
        <v>42</v>
      </c>
      <c r="D15" s="2">
        <v>20000</v>
      </c>
      <c r="E15" s="2">
        <v>44550</v>
      </c>
      <c r="F15" s="47">
        <f t="shared" si="0"/>
        <v>24550</v>
      </c>
      <c r="G15" s="4">
        <v>54945</v>
      </c>
      <c r="H15" s="2" t="s">
        <v>39</v>
      </c>
      <c r="I15" s="27">
        <v>44124</v>
      </c>
    </row>
    <row r="16" spans="1:9" s="43" customFormat="1" x14ac:dyDescent="0.3">
      <c r="A16" s="3">
        <v>12</v>
      </c>
      <c r="B16" s="2">
        <v>27007134</v>
      </c>
      <c r="C16" s="2" t="s">
        <v>38</v>
      </c>
      <c r="D16" s="42">
        <v>22220</v>
      </c>
      <c r="E16" s="2">
        <v>34650</v>
      </c>
      <c r="F16" s="47">
        <f t="shared" si="0"/>
        <v>12430</v>
      </c>
      <c r="G16" s="4">
        <v>23550</v>
      </c>
      <c r="H16" s="2" t="s">
        <v>39</v>
      </c>
      <c r="I16" s="27">
        <v>44124</v>
      </c>
    </row>
    <row r="17" spans="1:9" s="43" customFormat="1" x14ac:dyDescent="0.3">
      <c r="A17" s="3">
        <v>13</v>
      </c>
      <c r="B17" s="40">
        <v>31007463</v>
      </c>
      <c r="C17" s="3" t="s">
        <v>43</v>
      </c>
      <c r="D17" s="4">
        <v>7370</v>
      </c>
      <c r="E17" s="4">
        <v>9750</v>
      </c>
      <c r="F17" s="47">
        <f t="shared" si="0"/>
        <v>2380</v>
      </c>
      <c r="G17" s="4">
        <v>1000</v>
      </c>
      <c r="H17" s="2" t="s">
        <v>37</v>
      </c>
      <c r="I17" s="27">
        <v>44125</v>
      </c>
    </row>
    <row r="18" spans="1:9" s="43" customFormat="1" x14ac:dyDescent="0.3">
      <c r="A18" s="3">
        <v>14</v>
      </c>
      <c r="B18" s="40">
        <v>36004924</v>
      </c>
      <c r="C18" s="3" t="s">
        <v>44</v>
      </c>
      <c r="D18" s="4">
        <v>50000</v>
      </c>
      <c r="E18" s="4">
        <v>107250</v>
      </c>
      <c r="F18" s="47">
        <f t="shared" si="0"/>
        <v>57250</v>
      </c>
      <c r="G18" s="4">
        <v>254580</v>
      </c>
      <c r="H18" s="2" t="s">
        <v>37</v>
      </c>
      <c r="I18" s="27">
        <v>44125</v>
      </c>
    </row>
    <row r="19" spans="1:9" s="43" customFormat="1" x14ac:dyDescent="0.3">
      <c r="A19" s="3"/>
      <c r="B19" s="3"/>
      <c r="C19" s="3"/>
      <c r="D19" s="3"/>
      <c r="E19" s="3"/>
      <c r="F19" s="47"/>
      <c r="G19" s="4">
        <v>20000</v>
      </c>
      <c r="H19" s="2"/>
      <c r="I19" s="3"/>
    </row>
    <row r="20" spans="1:9" s="43" customFormat="1" x14ac:dyDescent="0.3">
      <c r="A20" s="3"/>
      <c r="B20" s="3"/>
      <c r="C20" s="3"/>
      <c r="D20" s="3"/>
      <c r="E20" s="3"/>
      <c r="F20" s="47"/>
      <c r="G20" s="4">
        <v>25</v>
      </c>
      <c r="H20" s="2"/>
      <c r="I20" s="3"/>
    </row>
    <row r="21" spans="1:9" x14ac:dyDescent="0.3">
      <c r="A21" s="22"/>
      <c r="B21" s="22"/>
      <c r="C21" s="22"/>
      <c r="D21" s="22"/>
      <c r="E21" s="22"/>
      <c r="F21" s="23">
        <f>SUM(F5:F20)</f>
        <v>780610</v>
      </c>
      <c r="G21" s="45">
        <f>SUM(G5:G20)</f>
        <v>780610</v>
      </c>
      <c r="H21" s="23">
        <f>F21-G21</f>
        <v>0</v>
      </c>
      <c r="I21" s="22"/>
    </row>
    <row r="22" spans="1:9" x14ac:dyDescent="0.3">
      <c r="A22" s="13" t="s">
        <v>24</v>
      </c>
      <c r="B22" s="13"/>
      <c r="C22" s="13"/>
      <c r="D22" s="13"/>
      <c r="E22" s="13"/>
      <c r="F22" s="13"/>
      <c r="G22" s="13"/>
      <c r="H22" s="13"/>
      <c r="I22" s="13"/>
    </row>
    <row r="23" spans="1:9" ht="28.8" x14ac:dyDescent="0.3">
      <c r="A23" s="10" t="s">
        <v>0</v>
      </c>
      <c r="B23" s="10" t="s">
        <v>1</v>
      </c>
      <c r="C23" s="10" t="s">
        <v>2</v>
      </c>
      <c r="D23" s="6" t="s">
        <v>3</v>
      </c>
      <c r="E23" s="6" t="s">
        <v>4</v>
      </c>
      <c r="F23" s="10" t="s">
        <v>5</v>
      </c>
      <c r="G23" s="6" t="s">
        <v>6</v>
      </c>
      <c r="H23" s="6" t="s">
        <v>22</v>
      </c>
    </row>
    <row r="24" spans="1:9" s="43" customFormat="1" x14ac:dyDescent="0.3">
      <c r="A24" s="2">
        <v>1</v>
      </c>
      <c r="B24" s="3">
        <v>1069060</v>
      </c>
      <c r="C24" s="3" t="s">
        <v>17</v>
      </c>
      <c r="D24" s="4">
        <f>19880+50</f>
        <v>19930</v>
      </c>
      <c r="E24" s="4">
        <v>30000</v>
      </c>
      <c r="F24" s="46">
        <f>E24-D24</f>
        <v>10070</v>
      </c>
      <c r="G24" s="2" t="s">
        <v>8</v>
      </c>
      <c r="H24" s="27">
        <v>44125</v>
      </c>
    </row>
    <row r="25" spans="1:9" s="43" customFormat="1" x14ac:dyDescent="0.3">
      <c r="A25" s="2">
        <v>2</v>
      </c>
      <c r="B25" s="3">
        <v>4053308</v>
      </c>
      <c r="C25" s="3" t="s">
        <v>7</v>
      </c>
      <c r="D25" s="4">
        <v>58830</v>
      </c>
      <c r="E25" s="4">
        <v>90000</v>
      </c>
      <c r="F25" s="46">
        <f>E25-D25</f>
        <v>31170</v>
      </c>
      <c r="G25" s="2" t="s">
        <v>8</v>
      </c>
      <c r="H25" s="27">
        <v>44127</v>
      </c>
    </row>
    <row r="26" spans="1:9" s="43" customFormat="1" x14ac:dyDescent="0.3">
      <c r="A26" s="2">
        <v>3</v>
      </c>
      <c r="B26" s="3">
        <v>5080458</v>
      </c>
      <c r="C26" s="3" t="s">
        <v>14</v>
      </c>
      <c r="D26" s="4">
        <v>41200</v>
      </c>
      <c r="E26" s="4">
        <v>50000</v>
      </c>
      <c r="F26" s="46">
        <f>E26-D26</f>
        <v>8800</v>
      </c>
      <c r="G26" s="2" t="s">
        <v>8</v>
      </c>
      <c r="H26" s="27">
        <v>44125</v>
      </c>
    </row>
    <row r="27" spans="1:9" s="43" customFormat="1" x14ac:dyDescent="0.3">
      <c r="A27" s="2">
        <v>4</v>
      </c>
      <c r="B27" s="3">
        <v>5080501</v>
      </c>
      <c r="C27" s="3" t="s">
        <v>18</v>
      </c>
      <c r="D27" s="4">
        <v>46510</v>
      </c>
      <c r="E27" s="4">
        <v>60000</v>
      </c>
      <c r="F27" s="46">
        <f>E27-D27</f>
        <v>13490</v>
      </c>
      <c r="G27" s="2" t="s">
        <v>8</v>
      </c>
      <c r="H27" s="27">
        <v>44125</v>
      </c>
    </row>
    <row r="28" spans="1:9" s="43" customFormat="1" x14ac:dyDescent="0.3">
      <c r="A28" s="2">
        <v>5</v>
      </c>
      <c r="B28" s="3">
        <v>5080549</v>
      </c>
      <c r="C28" s="3" t="s">
        <v>10</v>
      </c>
      <c r="D28" s="4">
        <v>13400</v>
      </c>
      <c r="E28" s="4">
        <v>20000</v>
      </c>
      <c r="F28" s="46">
        <f>E28-D28</f>
        <v>6600</v>
      </c>
      <c r="G28" s="2" t="s">
        <v>8</v>
      </c>
      <c r="H28" s="27">
        <v>44125</v>
      </c>
    </row>
    <row r="29" spans="1:9" s="43" customFormat="1" x14ac:dyDescent="0.3">
      <c r="A29" s="2">
        <v>6</v>
      </c>
      <c r="B29" s="3">
        <v>5079961</v>
      </c>
      <c r="C29" s="3" t="s">
        <v>19</v>
      </c>
      <c r="D29" s="4">
        <v>163000</v>
      </c>
      <c r="E29" s="4">
        <v>250000</v>
      </c>
      <c r="F29" s="46">
        <f>E29-D29</f>
        <v>87000</v>
      </c>
      <c r="G29" s="2" t="s">
        <v>8</v>
      </c>
      <c r="H29" s="27">
        <v>44125</v>
      </c>
    </row>
    <row r="30" spans="1:9" s="43" customFormat="1" x14ac:dyDescent="0.3">
      <c r="A30" s="2">
        <v>7</v>
      </c>
      <c r="B30" s="3">
        <v>8071113</v>
      </c>
      <c r="C30" s="3" t="s">
        <v>15</v>
      </c>
      <c r="D30" s="4">
        <v>25</v>
      </c>
      <c r="E30" s="4">
        <v>1000</v>
      </c>
      <c r="F30" s="46">
        <f>E30-D30</f>
        <v>975</v>
      </c>
      <c r="G30" s="2" t="s">
        <v>8</v>
      </c>
      <c r="H30" s="27">
        <v>44125</v>
      </c>
    </row>
    <row r="31" spans="1:9" s="43" customFormat="1" x14ac:dyDescent="0.3">
      <c r="A31" s="2">
        <v>8</v>
      </c>
      <c r="B31" s="3">
        <v>11033200</v>
      </c>
      <c r="C31" s="3" t="s">
        <v>10</v>
      </c>
      <c r="D31" s="4">
        <v>15300</v>
      </c>
      <c r="E31" s="4">
        <v>25000</v>
      </c>
      <c r="F31" s="46">
        <f>E31-D31</f>
        <v>9700</v>
      </c>
      <c r="G31" s="2" t="s">
        <v>8</v>
      </c>
      <c r="H31" s="27">
        <v>44127</v>
      </c>
    </row>
    <row r="32" spans="1:9" s="43" customFormat="1" x14ac:dyDescent="0.3">
      <c r="A32" s="2">
        <v>9</v>
      </c>
      <c r="B32" s="3">
        <v>11033273</v>
      </c>
      <c r="C32" s="3" t="s">
        <v>11</v>
      </c>
      <c r="D32" s="4">
        <v>21050</v>
      </c>
      <c r="E32" s="4">
        <v>45000</v>
      </c>
      <c r="F32" s="46">
        <f>E32-D32</f>
        <v>23950</v>
      </c>
      <c r="G32" s="2" t="s">
        <v>8</v>
      </c>
      <c r="H32" s="27">
        <v>44127</v>
      </c>
    </row>
    <row r="33" spans="1:8" s="43" customFormat="1" x14ac:dyDescent="0.3">
      <c r="A33" s="2">
        <v>10</v>
      </c>
      <c r="B33" s="3">
        <v>12030569</v>
      </c>
      <c r="C33" s="3" t="s">
        <v>13</v>
      </c>
      <c r="D33" s="4">
        <v>15290</v>
      </c>
      <c r="E33" s="4">
        <v>25000</v>
      </c>
      <c r="F33" s="46">
        <f>E33-D33</f>
        <v>9710</v>
      </c>
      <c r="G33" s="2" t="s">
        <v>8</v>
      </c>
      <c r="H33" s="27">
        <v>44126</v>
      </c>
    </row>
    <row r="34" spans="1:8" s="43" customFormat="1" x14ac:dyDescent="0.3">
      <c r="A34" s="2">
        <v>11</v>
      </c>
      <c r="B34" s="3">
        <v>12030158</v>
      </c>
      <c r="C34" s="3" t="s">
        <v>16</v>
      </c>
      <c r="D34" s="4">
        <v>32000</v>
      </c>
      <c r="E34" s="4">
        <v>100000</v>
      </c>
      <c r="F34" s="46">
        <f>E34-D34</f>
        <v>68000</v>
      </c>
      <c r="G34" s="2" t="s">
        <v>8</v>
      </c>
      <c r="H34" s="27">
        <v>44125</v>
      </c>
    </row>
    <row r="35" spans="1:8" s="43" customFormat="1" x14ac:dyDescent="0.3">
      <c r="A35" s="2">
        <v>12</v>
      </c>
      <c r="B35" s="3">
        <v>17037430</v>
      </c>
      <c r="C35" s="3" t="s">
        <v>28</v>
      </c>
      <c r="D35" s="4">
        <v>54945</v>
      </c>
      <c r="E35" s="4">
        <v>250000</v>
      </c>
      <c r="F35" s="46">
        <f>E35-D35</f>
        <v>195055</v>
      </c>
      <c r="G35" s="2" t="s">
        <v>8</v>
      </c>
      <c r="H35" s="27">
        <v>44126</v>
      </c>
    </row>
    <row r="36" spans="1:8" s="43" customFormat="1" x14ac:dyDescent="0.3">
      <c r="A36" s="2">
        <v>13</v>
      </c>
      <c r="B36" s="3">
        <v>36004790</v>
      </c>
      <c r="C36" s="3" t="s">
        <v>9</v>
      </c>
      <c r="D36" s="4">
        <v>23550</v>
      </c>
      <c r="E36" s="4">
        <v>40000</v>
      </c>
      <c r="F36" s="46">
        <f>E36-D36</f>
        <v>16450</v>
      </c>
      <c r="G36" s="2" t="s">
        <v>8</v>
      </c>
      <c r="H36" s="27">
        <v>44127</v>
      </c>
    </row>
    <row r="37" spans="1:8" s="43" customFormat="1" x14ac:dyDescent="0.3">
      <c r="A37" s="2">
        <v>14</v>
      </c>
      <c r="B37" s="3">
        <v>36004333</v>
      </c>
      <c r="C37" s="3" t="s">
        <v>12</v>
      </c>
      <c r="D37" s="4">
        <v>1000</v>
      </c>
      <c r="E37" s="4">
        <v>10000</v>
      </c>
      <c r="F37" s="46">
        <f>E37-D37</f>
        <v>9000</v>
      </c>
      <c r="G37" s="2" t="s">
        <v>8</v>
      </c>
      <c r="H37" s="27">
        <v>44126</v>
      </c>
    </row>
    <row r="38" spans="1:8" s="43" customFormat="1" x14ac:dyDescent="0.3">
      <c r="A38" s="2">
        <v>15</v>
      </c>
      <c r="B38" s="3">
        <v>36004439</v>
      </c>
      <c r="C38" s="3" t="s">
        <v>20</v>
      </c>
      <c r="D38" s="4">
        <v>254580</v>
      </c>
      <c r="E38" s="4">
        <v>370000</v>
      </c>
      <c r="F38" s="46">
        <f>E38-D38</f>
        <v>115420</v>
      </c>
      <c r="G38" s="2" t="s">
        <v>8</v>
      </c>
      <c r="H38" s="27">
        <v>44125</v>
      </c>
    </row>
    <row r="39" spans="1:8" s="43" customFormat="1" x14ac:dyDescent="0.3">
      <c r="A39" s="2">
        <v>16</v>
      </c>
      <c r="B39" s="3">
        <v>39002563</v>
      </c>
      <c r="C39" s="3" t="s">
        <v>21</v>
      </c>
      <c r="D39" s="4">
        <v>20000</v>
      </c>
      <c r="E39" s="4">
        <v>20500</v>
      </c>
      <c r="F39" s="46">
        <f>E39-D39</f>
        <v>500</v>
      </c>
      <c r="G39" s="2" t="s">
        <v>8</v>
      </c>
      <c r="H39" s="27">
        <v>44125</v>
      </c>
    </row>
    <row r="40" spans="1:8" x14ac:dyDescent="0.3">
      <c r="A40" s="7"/>
      <c r="B40" s="7"/>
      <c r="C40" s="7"/>
      <c r="D40" s="8">
        <f>SUM(D24:D39)</f>
        <v>780610</v>
      </c>
      <c r="E40" s="8">
        <f t="shared" ref="E40:F40" si="1">SUM(E24:E39)</f>
        <v>1386500</v>
      </c>
      <c r="F40" s="8">
        <f t="shared" si="1"/>
        <v>605890</v>
      </c>
      <c r="G40" s="7"/>
      <c r="H40" s="7"/>
    </row>
    <row r="41" spans="1:8" x14ac:dyDescent="0.3">
      <c r="A41" s="18" t="s">
        <v>29</v>
      </c>
      <c r="B41" s="19"/>
      <c r="C41" s="19"/>
      <c r="D41" s="19"/>
      <c r="E41" s="19"/>
      <c r="F41" s="19"/>
      <c r="G41" s="19"/>
      <c r="H41" s="20"/>
    </row>
    <row r="42" spans="1:8" x14ac:dyDescent="0.3">
      <c r="B42" s="48" t="s">
        <v>30</v>
      </c>
      <c r="C42" s="48"/>
      <c r="D42" s="48"/>
      <c r="E42" s="48"/>
      <c r="F42" s="24" t="s">
        <v>25</v>
      </c>
      <c r="G42" s="17" t="s">
        <v>26</v>
      </c>
      <c r="H42" s="17" t="s">
        <v>27</v>
      </c>
    </row>
    <row r="43" spans="1:8" x14ac:dyDescent="0.3">
      <c r="B43" s="49" t="s">
        <v>46</v>
      </c>
      <c r="C43" s="50"/>
      <c r="D43" s="49" t="s">
        <v>48</v>
      </c>
      <c r="E43" s="50"/>
      <c r="F43" s="25">
        <v>20000</v>
      </c>
      <c r="G43" s="14">
        <v>3</v>
      </c>
      <c r="H43" s="14">
        <f>G43*F43</f>
        <v>60000</v>
      </c>
    </row>
    <row r="44" spans="1:8" x14ac:dyDescent="0.3">
      <c r="B44" s="51">
        <v>1</v>
      </c>
      <c r="C44" s="52">
        <f>F24+SUM(F5:F6)</f>
        <v>60265</v>
      </c>
      <c r="D44" s="51">
        <v>2</v>
      </c>
      <c r="E44" s="53">
        <f>F7</f>
        <v>191905</v>
      </c>
      <c r="F44" s="25">
        <v>10000</v>
      </c>
      <c r="G44" s="14">
        <v>104</v>
      </c>
      <c r="H44" s="14">
        <f t="shared" ref="H44:H48" si="2">G44*F44</f>
        <v>1040000</v>
      </c>
    </row>
    <row r="45" spans="1:8" x14ac:dyDescent="0.3">
      <c r="B45" s="51">
        <v>4</v>
      </c>
      <c r="C45" s="52">
        <f>F25</f>
        <v>31170</v>
      </c>
      <c r="D45" s="51">
        <v>13</v>
      </c>
      <c r="E45" s="53">
        <f>F12</f>
        <v>136970</v>
      </c>
      <c r="F45" s="25">
        <v>5000</v>
      </c>
      <c r="G45" s="14">
        <v>39</v>
      </c>
      <c r="H45" s="14">
        <f t="shared" si="2"/>
        <v>195000</v>
      </c>
    </row>
    <row r="46" spans="1:8" x14ac:dyDescent="0.3">
      <c r="B46" s="51">
        <v>5</v>
      </c>
      <c r="C46" s="52">
        <f>SUM(F26:F29)+F8</f>
        <v>123590</v>
      </c>
      <c r="D46" s="51">
        <v>27</v>
      </c>
      <c r="E46" s="53">
        <f>F16</f>
        <v>12430</v>
      </c>
      <c r="F46" s="25">
        <v>2000</v>
      </c>
      <c r="G46" s="14">
        <v>38</v>
      </c>
      <c r="H46" s="14">
        <f t="shared" si="2"/>
        <v>76000</v>
      </c>
    </row>
    <row r="47" spans="1:8" x14ac:dyDescent="0.3">
      <c r="B47" s="51">
        <v>8</v>
      </c>
      <c r="C47" s="52">
        <f>F30+F9</f>
        <v>9175</v>
      </c>
      <c r="D47" s="49" t="s">
        <v>49</v>
      </c>
      <c r="E47" s="50"/>
      <c r="F47" s="25">
        <v>1000</v>
      </c>
      <c r="G47" s="14">
        <v>15</v>
      </c>
      <c r="H47" s="14">
        <f t="shared" si="2"/>
        <v>15000</v>
      </c>
    </row>
    <row r="48" spans="1:8" x14ac:dyDescent="0.3">
      <c r="B48" s="51">
        <v>11</v>
      </c>
      <c r="C48" s="52">
        <f>SUM(F31:F32)</f>
        <v>33650</v>
      </c>
      <c r="D48" s="51">
        <v>17</v>
      </c>
      <c r="E48" s="52">
        <f>F35</f>
        <v>195055</v>
      </c>
      <c r="F48" s="25">
        <v>500</v>
      </c>
      <c r="G48" s="14">
        <v>1</v>
      </c>
      <c r="H48" s="14">
        <f t="shared" si="2"/>
        <v>500</v>
      </c>
    </row>
    <row r="49" spans="2:8" x14ac:dyDescent="0.3">
      <c r="B49" s="51">
        <v>12</v>
      </c>
      <c r="C49" s="52">
        <f>SUM(F33:F34)+SUM(F10:F11)</f>
        <v>234440</v>
      </c>
      <c r="D49" s="49" t="s">
        <v>50</v>
      </c>
      <c r="E49" s="50"/>
      <c r="F49" s="15">
        <f>SUM(H43:H48)</f>
        <v>1386500</v>
      </c>
      <c r="G49" s="15"/>
      <c r="H49" s="16"/>
    </row>
    <row r="50" spans="2:8" x14ac:dyDescent="0.3">
      <c r="B50" s="51">
        <v>31</v>
      </c>
      <c r="C50" s="53">
        <f>F17</f>
        <v>2380</v>
      </c>
      <c r="D50" s="51">
        <v>15</v>
      </c>
      <c r="E50" s="53">
        <f>SUM(F13:F15)</f>
        <v>156850</v>
      </c>
    </row>
    <row r="51" spans="2:8" x14ac:dyDescent="0.3">
      <c r="B51" s="51">
        <v>36</v>
      </c>
      <c r="C51" s="52">
        <f>SUM(F36:F38)+F18</f>
        <v>198120</v>
      </c>
      <c r="D51" s="51"/>
      <c r="E51" s="51"/>
    </row>
    <row r="52" spans="2:8" x14ac:dyDescent="0.3">
      <c r="B52" s="51">
        <v>39</v>
      </c>
      <c r="C52" s="52">
        <f>F39</f>
        <v>500</v>
      </c>
      <c r="D52" s="51"/>
      <c r="E52" s="51"/>
    </row>
    <row r="53" spans="2:8" x14ac:dyDescent="0.3">
      <c r="B53" s="54">
        <f>SUM(C44:C52)+SUM(E44:E46)+E48+E50</f>
        <v>1386500</v>
      </c>
      <c r="C53" s="48"/>
      <c r="D53" s="48"/>
      <c r="E53" s="48"/>
    </row>
    <row r="56" spans="2:8" x14ac:dyDescent="0.3">
      <c r="E56" s="44"/>
    </row>
  </sheetData>
  <mergeCells count="12">
    <mergeCell ref="D43:E43"/>
    <mergeCell ref="D47:E47"/>
    <mergeCell ref="B53:E53"/>
    <mergeCell ref="D49:E49"/>
    <mergeCell ref="A1:I1"/>
    <mergeCell ref="A22:I22"/>
    <mergeCell ref="F49:H49"/>
    <mergeCell ref="A41:H41"/>
    <mergeCell ref="B42:E42"/>
    <mergeCell ref="A2:I2"/>
    <mergeCell ref="A3:I3"/>
    <mergeCell ref="B43:C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2020-10-24T05:46:55Z</dcterms:modified>
</cp:coreProperties>
</file>