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отчеты обощенные наличка и безнал\"/>
    </mc:Choice>
  </mc:AlternateContent>
  <bookViews>
    <workbookView xWindow="0" yWindow="0" windowWidth="22260" windowHeight="1264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4" i="1" l="1"/>
  <c r="E68" i="1"/>
  <c r="F68" i="1"/>
  <c r="D68" i="1"/>
  <c r="F39" i="1" l="1"/>
  <c r="F19" i="1" l="1"/>
  <c r="G77" i="1" s="1"/>
  <c r="F20" i="1"/>
  <c r="G80" i="1" s="1"/>
  <c r="F21" i="1"/>
  <c r="G82" i="1" s="1"/>
  <c r="F22" i="1"/>
  <c r="E85" i="1" s="1"/>
  <c r="F23" i="1"/>
  <c r="G83" i="1" s="1"/>
  <c r="F24" i="1"/>
  <c r="F25" i="1"/>
  <c r="F26" i="1"/>
  <c r="F27" i="1"/>
  <c r="F28" i="1"/>
  <c r="F14" i="1"/>
  <c r="F18" i="1"/>
  <c r="F16" i="1"/>
  <c r="G76" i="1" s="1"/>
  <c r="F12" i="1"/>
  <c r="F13" i="1"/>
  <c r="F15" i="1"/>
  <c r="F11" i="1"/>
  <c r="F9" i="1"/>
  <c r="F6" i="1"/>
  <c r="F7" i="1"/>
  <c r="F8" i="1"/>
  <c r="F5" i="1"/>
  <c r="G34" i="1"/>
  <c r="F61" i="1"/>
  <c r="F65" i="1"/>
  <c r="F55" i="1"/>
  <c r="E80" i="1" s="1"/>
  <c r="F40" i="1"/>
  <c r="G74" i="1" s="1"/>
  <c r="F54" i="1"/>
  <c r="G75" i="1" s="1"/>
  <c r="F45" i="1"/>
  <c r="F34" i="1" l="1"/>
  <c r="F51" i="1"/>
  <c r="F52" i="1"/>
  <c r="F56" i="1"/>
  <c r="F57" i="1"/>
  <c r="F62" i="1"/>
  <c r="F64" i="1"/>
  <c r="F49" i="1"/>
  <c r="F53" i="1"/>
  <c r="E79" i="1" s="1"/>
  <c r="F46" i="1"/>
  <c r="F48" i="1"/>
  <c r="E77" i="1" s="1"/>
  <c r="F43" i="1"/>
  <c r="F63" i="1"/>
  <c r="F47" i="1"/>
  <c r="F38" i="1"/>
  <c r="F58" i="1"/>
  <c r="F44" i="1"/>
  <c r="F41" i="1"/>
  <c r="E75" i="1" s="1"/>
  <c r="F42" i="1"/>
  <c r="F66" i="1"/>
  <c r="F67" i="1"/>
  <c r="E83" i="1" s="1"/>
  <c r="F50" i="1"/>
  <c r="F59" i="1"/>
  <c r="F60" i="1"/>
  <c r="E76" i="1" l="1"/>
  <c r="E78" i="1"/>
  <c r="G85" i="1"/>
  <c r="E82" i="1"/>
  <c r="E81" i="1"/>
  <c r="H34" i="1"/>
  <c r="D86" i="1" l="1"/>
</calcChain>
</file>

<file path=xl/sharedStrings.xml><?xml version="1.0" encoding="utf-8"?>
<sst xmlns="http://schemas.openxmlformats.org/spreadsheetml/2006/main" count="134" uniqueCount="65">
  <si>
    <t>№</t>
  </si>
  <si>
    <t>Код товара</t>
  </si>
  <si>
    <t>Наименование</t>
  </si>
  <si>
    <t>Приходная сумма</t>
  </si>
  <si>
    <t>Сумма реализации</t>
  </si>
  <si>
    <t>Прибыль</t>
  </si>
  <si>
    <t>Вид</t>
  </si>
  <si>
    <t>Сумка</t>
  </si>
  <si>
    <t>наличные</t>
  </si>
  <si>
    <t>сумка</t>
  </si>
  <si>
    <t>Дата продажи</t>
  </si>
  <si>
    <t>iPhone XR(20 г)</t>
  </si>
  <si>
    <t>Huawei Y6(20 г)</t>
  </si>
  <si>
    <t>Nokia 6,1(20 г)</t>
  </si>
  <si>
    <t>Samsung A10s(20 г)</t>
  </si>
  <si>
    <t>Чехол</t>
  </si>
  <si>
    <t>PS4 Slim(20 г)</t>
  </si>
  <si>
    <t>Контроллер</t>
  </si>
  <si>
    <t>Samsung A01(20 г)</t>
  </si>
  <si>
    <t>Air Pods PRO(20 г)</t>
  </si>
  <si>
    <t>Ноутбук Acer(20 г)</t>
  </si>
  <si>
    <t>Amazfit Bip(20 г)</t>
  </si>
  <si>
    <t>Redmi 7A(20 г)</t>
  </si>
  <si>
    <t>Mi Band 5(20 г)</t>
  </si>
  <si>
    <t>Samsung Buds(20 г)</t>
  </si>
  <si>
    <t>Apple Watch 1(20 г)</t>
  </si>
  <si>
    <t>Huawei Watch(20 г)</t>
  </si>
  <si>
    <t>Iphone 11(20 г)</t>
  </si>
  <si>
    <t>OPPO F7(20 г)</t>
  </si>
  <si>
    <t>Samsung A10(20 г)</t>
  </si>
  <si>
    <t>Samsung A30(20 г)</t>
  </si>
  <si>
    <t>Air pods 2(20 г)</t>
  </si>
  <si>
    <t>Vivo 17(20 г)</t>
  </si>
  <si>
    <t>Телевизор Samsung (20 г)</t>
  </si>
  <si>
    <t>шуба</t>
  </si>
  <si>
    <t>итого наличными - 1 837 700 тг</t>
  </si>
  <si>
    <t>Актив маркет</t>
  </si>
  <si>
    <t>голд</t>
  </si>
  <si>
    <t>каспий кредит</t>
  </si>
  <si>
    <t>безналичный</t>
  </si>
  <si>
    <t>Каспий ред</t>
  </si>
  <si>
    <t>каспий ред</t>
  </si>
  <si>
    <t>Продажи наличкой, приходка</t>
  </si>
  <si>
    <t>Redmi Note 8t(20 г)</t>
  </si>
  <si>
    <t>Ноутбук Lenovo Yoga(20 г)</t>
  </si>
  <si>
    <t>Iphone SE(20 г)</t>
  </si>
  <si>
    <t>чехол</t>
  </si>
  <si>
    <t>Air pods PRO(20 г)</t>
  </si>
  <si>
    <t>Iphone 7(20 г)</t>
  </si>
  <si>
    <t xml:space="preserve">б/н </t>
  </si>
  <si>
    <t xml:space="preserve">Samsung tv </t>
  </si>
  <si>
    <t xml:space="preserve">apple watch 5 40mm </t>
  </si>
  <si>
    <t xml:space="preserve">Альфа Расрочка </t>
  </si>
  <si>
    <t xml:space="preserve">iphone 11 pro max </t>
  </si>
  <si>
    <t>Iphone XS</t>
  </si>
  <si>
    <t>Iphune X</t>
  </si>
  <si>
    <t>альфа банк</t>
  </si>
  <si>
    <t>Держатель для планшета зарядное устройство</t>
  </si>
  <si>
    <t>прибыль по КЗ</t>
  </si>
  <si>
    <t>Астана</t>
  </si>
  <si>
    <t>Алматы</t>
  </si>
  <si>
    <t>Тараз</t>
  </si>
  <si>
    <t>Актобе</t>
  </si>
  <si>
    <t>Кокшетау</t>
  </si>
  <si>
    <t>Караганда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</si>
</sst>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9"/>
  <sheetViews>
    <sheetView tabSelected="1" topLeftCell="A63" zoomScaleNormal="100" workbookViewId="0">
      <selection activeCell="A36" sqref="A36:H86"/>
    </sheetView>
  </sheetViews>
  <sheetFormatPr defaultRowHeight="14.4" x14ac:dyDescent="0.3"/>
  <cols>
    <col min="1" max="1" width="3.5546875" style="16" customWidth="1"/>
    <col min="2" max="2" width="10.21875" style="16" customWidth="1"/>
    <col min="3" max="3" width="31.5546875" style="16" customWidth="1"/>
    <col min="4" max="4" width="8.88671875" style="16"/>
    <col min="5" max="5" width="12.33203125" style="16" customWidth="1"/>
    <col min="6" max="6" width="13.6640625" style="16" customWidth="1"/>
    <col min="7" max="7" width="17.88671875" style="16" customWidth="1"/>
    <col min="8" max="8" width="22" style="16" customWidth="1"/>
    <col min="9" max="9" width="12.5546875" style="16" customWidth="1"/>
    <col min="10" max="16384" width="8.88671875" style="16"/>
  </cols>
  <sheetData>
    <row r="1" spans="1:9" x14ac:dyDescent="0.3">
      <c r="A1" s="46">
        <v>44134</v>
      </c>
      <c r="B1" s="47"/>
      <c r="C1" s="47"/>
      <c r="D1" s="47"/>
      <c r="E1" s="47"/>
      <c r="F1" s="47"/>
      <c r="G1" s="47"/>
      <c r="H1" s="47"/>
      <c r="I1" s="48"/>
    </row>
    <row r="2" spans="1:9" x14ac:dyDescent="0.3">
      <c r="A2" s="43" t="s">
        <v>36</v>
      </c>
      <c r="B2" s="44"/>
      <c r="C2" s="44"/>
      <c r="D2" s="44"/>
      <c r="E2" s="44"/>
      <c r="F2" s="44"/>
      <c r="G2" s="44"/>
      <c r="H2" s="44"/>
      <c r="I2" s="45"/>
    </row>
    <row r="3" spans="1:9" x14ac:dyDescent="0.3">
      <c r="A3" s="40" t="s">
        <v>8</v>
      </c>
      <c r="B3" s="41"/>
      <c r="C3" s="41"/>
      <c r="D3" s="41"/>
      <c r="E3" s="41"/>
      <c r="F3" s="41"/>
      <c r="G3" s="41"/>
      <c r="H3" s="41"/>
      <c r="I3" s="42"/>
    </row>
    <row r="4" spans="1:9" ht="43.2" x14ac:dyDescent="0.3">
      <c r="A4" s="7" t="s">
        <v>0</v>
      </c>
      <c r="B4" s="7" t="s">
        <v>1</v>
      </c>
      <c r="C4" s="7" t="s">
        <v>2</v>
      </c>
      <c r="D4" s="8" t="s">
        <v>3</v>
      </c>
      <c r="E4" s="8" t="s">
        <v>4</v>
      </c>
      <c r="F4" s="7" t="s">
        <v>5</v>
      </c>
      <c r="G4" s="8" t="s">
        <v>42</v>
      </c>
      <c r="H4" s="8" t="s">
        <v>6</v>
      </c>
      <c r="I4" s="8" t="s">
        <v>10</v>
      </c>
    </row>
    <row r="5" spans="1:9" s="18" customFormat="1" x14ac:dyDescent="0.3">
      <c r="A5" s="6">
        <v>1</v>
      </c>
      <c r="B5" s="6">
        <v>4053506</v>
      </c>
      <c r="C5" s="6" t="s">
        <v>44</v>
      </c>
      <c r="D5" s="9">
        <v>105260</v>
      </c>
      <c r="E5" s="9">
        <v>195000</v>
      </c>
      <c r="F5" s="27">
        <f>E5-D5</f>
        <v>89740</v>
      </c>
      <c r="G5" s="4">
        <v>480</v>
      </c>
      <c r="H5" s="6" t="s">
        <v>49</v>
      </c>
      <c r="I5" s="17">
        <v>44132</v>
      </c>
    </row>
    <row r="6" spans="1:9" s="18" customFormat="1" x14ac:dyDescent="0.3">
      <c r="A6" s="6">
        <v>2</v>
      </c>
      <c r="B6" s="6">
        <v>5080746</v>
      </c>
      <c r="C6" s="6" t="s">
        <v>43</v>
      </c>
      <c r="D6" s="9">
        <v>44440</v>
      </c>
      <c r="E6" s="9">
        <v>53625</v>
      </c>
      <c r="F6" s="27">
        <f t="shared" ref="F6:F8" si="0">E6-D6</f>
        <v>9185</v>
      </c>
      <c r="G6" s="4">
        <v>100</v>
      </c>
      <c r="H6" s="6" t="s">
        <v>49</v>
      </c>
      <c r="I6" s="17">
        <v>44132</v>
      </c>
    </row>
    <row r="7" spans="1:9" s="18" customFormat="1" x14ac:dyDescent="0.3">
      <c r="A7" s="6">
        <v>3</v>
      </c>
      <c r="B7" s="6">
        <v>8073210</v>
      </c>
      <c r="C7" s="6" t="s">
        <v>45</v>
      </c>
      <c r="D7" s="9">
        <v>105260</v>
      </c>
      <c r="E7" s="9">
        <v>165750</v>
      </c>
      <c r="F7" s="27">
        <f t="shared" si="0"/>
        <v>60490</v>
      </c>
      <c r="G7" s="4">
        <v>10530</v>
      </c>
      <c r="H7" s="6" t="s">
        <v>49</v>
      </c>
      <c r="I7" s="17">
        <v>44132</v>
      </c>
    </row>
    <row r="8" spans="1:9" s="18" customFormat="1" x14ac:dyDescent="0.3">
      <c r="A8" s="6">
        <v>4</v>
      </c>
      <c r="B8" s="10">
        <v>8071188</v>
      </c>
      <c r="C8" s="6" t="s">
        <v>34</v>
      </c>
      <c r="D8" s="11">
        <v>20090</v>
      </c>
      <c r="E8" s="11">
        <v>136780</v>
      </c>
      <c r="F8" s="27">
        <f t="shared" si="0"/>
        <v>116690</v>
      </c>
      <c r="G8" s="3">
        <v>120000</v>
      </c>
      <c r="H8" s="10" t="s">
        <v>37</v>
      </c>
      <c r="I8" s="17">
        <v>44131</v>
      </c>
    </row>
    <row r="9" spans="1:9" s="18" customFormat="1" x14ac:dyDescent="0.3">
      <c r="A9" s="33">
        <v>5</v>
      </c>
      <c r="B9" s="52">
        <v>8073136</v>
      </c>
      <c r="C9" s="33" t="s">
        <v>34</v>
      </c>
      <c r="D9" s="50">
        <v>26320</v>
      </c>
      <c r="E9" s="50">
        <v>45505</v>
      </c>
      <c r="F9" s="51">
        <f>E9-D9</f>
        <v>19185</v>
      </c>
      <c r="G9" s="4">
        <v>18000</v>
      </c>
      <c r="H9" s="12" t="s">
        <v>37</v>
      </c>
      <c r="I9" s="17">
        <v>44131</v>
      </c>
    </row>
    <row r="10" spans="1:9" s="18" customFormat="1" x14ac:dyDescent="0.3">
      <c r="A10" s="33"/>
      <c r="B10" s="52"/>
      <c r="C10" s="33"/>
      <c r="D10" s="50"/>
      <c r="E10" s="50"/>
      <c r="F10" s="51"/>
      <c r="G10" s="4">
        <v>10000</v>
      </c>
      <c r="H10" s="10" t="s">
        <v>41</v>
      </c>
      <c r="I10" s="17">
        <v>44131</v>
      </c>
    </row>
    <row r="11" spans="1:9" s="18" customFormat="1" x14ac:dyDescent="0.3">
      <c r="A11" s="6">
        <v>6</v>
      </c>
      <c r="B11" s="6">
        <v>8073290</v>
      </c>
      <c r="C11" s="6" t="s">
        <v>47</v>
      </c>
      <c r="D11" s="9">
        <v>42110</v>
      </c>
      <c r="E11" s="9">
        <v>68250</v>
      </c>
      <c r="F11" s="27">
        <f>E11-D11</f>
        <v>26140</v>
      </c>
      <c r="G11" s="4">
        <v>52630</v>
      </c>
      <c r="H11" s="6" t="s">
        <v>49</v>
      </c>
      <c r="I11" s="17">
        <v>44132</v>
      </c>
    </row>
    <row r="12" spans="1:9" s="18" customFormat="1" x14ac:dyDescent="0.3">
      <c r="A12" s="6">
        <v>7</v>
      </c>
      <c r="B12" s="6">
        <v>11028029</v>
      </c>
      <c r="C12" s="6" t="s">
        <v>46</v>
      </c>
      <c r="D12" s="9">
        <v>2</v>
      </c>
      <c r="E12" s="9">
        <v>819</v>
      </c>
      <c r="F12" s="27">
        <f t="shared" ref="F12:F15" si="1">E12-D12</f>
        <v>817</v>
      </c>
      <c r="G12" s="4">
        <v>10600</v>
      </c>
      <c r="H12" s="6" t="s">
        <v>49</v>
      </c>
      <c r="I12" s="17">
        <v>44132</v>
      </c>
    </row>
    <row r="13" spans="1:9" s="18" customFormat="1" x14ac:dyDescent="0.3">
      <c r="A13" s="6">
        <v>8</v>
      </c>
      <c r="B13" s="6">
        <v>11032664</v>
      </c>
      <c r="C13" s="6" t="s">
        <v>46</v>
      </c>
      <c r="D13" s="9">
        <v>0</v>
      </c>
      <c r="E13" s="9">
        <v>293</v>
      </c>
      <c r="F13" s="27">
        <f t="shared" si="1"/>
        <v>293</v>
      </c>
      <c r="G13" s="4">
        <v>1100</v>
      </c>
      <c r="H13" s="6" t="s">
        <v>49</v>
      </c>
      <c r="I13" s="17">
        <v>44132</v>
      </c>
    </row>
    <row r="14" spans="1:9" s="18" customFormat="1" x14ac:dyDescent="0.3">
      <c r="A14" s="6">
        <v>9</v>
      </c>
      <c r="B14" s="3">
        <v>11026611</v>
      </c>
      <c r="C14" s="3" t="s">
        <v>9</v>
      </c>
      <c r="D14" s="3">
        <v>0</v>
      </c>
      <c r="E14" s="3">
        <v>1950</v>
      </c>
      <c r="F14" s="27">
        <f>E14-D14</f>
        <v>1950</v>
      </c>
      <c r="G14" s="4">
        <v>0</v>
      </c>
      <c r="H14" s="6" t="s">
        <v>49</v>
      </c>
      <c r="I14" s="19"/>
    </row>
    <row r="15" spans="1:9" s="18" customFormat="1" x14ac:dyDescent="0.3">
      <c r="A15" s="6">
        <v>10</v>
      </c>
      <c r="B15" s="6">
        <v>13033564</v>
      </c>
      <c r="C15" s="6" t="s">
        <v>53</v>
      </c>
      <c r="D15" s="13">
        <v>330000</v>
      </c>
      <c r="E15" s="6">
        <v>435600</v>
      </c>
      <c r="F15" s="27">
        <f t="shared" si="1"/>
        <v>105600</v>
      </c>
      <c r="G15" s="3">
        <v>11800</v>
      </c>
      <c r="H15" s="13" t="s">
        <v>52</v>
      </c>
      <c r="I15" s="17">
        <v>44132</v>
      </c>
    </row>
    <row r="16" spans="1:9" s="18" customFormat="1" x14ac:dyDescent="0.3">
      <c r="A16" s="33">
        <v>11</v>
      </c>
      <c r="B16" s="52">
        <v>14021443</v>
      </c>
      <c r="C16" s="33" t="s">
        <v>34</v>
      </c>
      <c r="D16" s="50">
        <v>84330</v>
      </c>
      <c r="E16" s="50">
        <v>143405</v>
      </c>
      <c r="F16" s="51">
        <f>E16-D16</f>
        <v>59075</v>
      </c>
      <c r="G16" s="4">
        <v>16670</v>
      </c>
      <c r="H16" s="12" t="s">
        <v>39</v>
      </c>
      <c r="I16" s="17">
        <v>44131</v>
      </c>
    </row>
    <row r="17" spans="1:9" s="18" customFormat="1" x14ac:dyDescent="0.3">
      <c r="A17" s="33"/>
      <c r="B17" s="52"/>
      <c r="C17" s="33"/>
      <c r="D17" s="50"/>
      <c r="E17" s="50"/>
      <c r="F17" s="51"/>
      <c r="G17" s="4">
        <v>50</v>
      </c>
      <c r="H17" s="10" t="s">
        <v>40</v>
      </c>
      <c r="I17" s="17">
        <v>44131</v>
      </c>
    </row>
    <row r="18" spans="1:9" s="18" customFormat="1" x14ac:dyDescent="0.3">
      <c r="A18" s="6">
        <v>12</v>
      </c>
      <c r="B18" s="6">
        <v>14023735</v>
      </c>
      <c r="C18" s="6" t="s">
        <v>50</v>
      </c>
      <c r="D18" s="13">
        <v>133330</v>
      </c>
      <c r="E18" s="6">
        <v>168300</v>
      </c>
      <c r="F18" s="27">
        <f>E18-D18</f>
        <v>34970</v>
      </c>
      <c r="G18" s="4">
        <v>35300</v>
      </c>
      <c r="H18" s="13" t="s">
        <v>52</v>
      </c>
      <c r="I18" s="17">
        <v>44132</v>
      </c>
    </row>
    <row r="19" spans="1:9" s="18" customFormat="1" x14ac:dyDescent="0.3">
      <c r="A19" s="6">
        <v>13</v>
      </c>
      <c r="B19" s="6">
        <v>16039095</v>
      </c>
      <c r="C19" s="6" t="s">
        <v>51</v>
      </c>
      <c r="D19" s="13">
        <v>83335</v>
      </c>
      <c r="E19" s="6">
        <v>123750</v>
      </c>
      <c r="F19" s="27">
        <f t="shared" ref="F19:F28" si="2">E19-D19</f>
        <v>40415</v>
      </c>
      <c r="G19" s="4">
        <v>52840</v>
      </c>
      <c r="H19" s="13" t="s">
        <v>52</v>
      </c>
      <c r="I19" s="17">
        <v>44132</v>
      </c>
    </row>
    <row r="20" spans="1:9" s="20" customFormat="1" x14ac:dyDescent="0.3">
      <c r="A20" s="6">
        <v>14</v>
      </c>
      <c r="B20" s="10">
        <v>18033831</v>
      </c>
      <c r="C20" s="6" t="s">
        <v>34</v>
      </c>
      <c r="D20" s="11">
        <v>53330</v>
      </c>
      <c r="E20" s="11">
        <v>178290</v>
      </c>
      <c r="F20" s="27">
        <f t="shared" si="2"/>
        <v>124960</v>
      </c>
      <c r="G20" s="3">
        <v>64460</v>
      </c>
      <c r="H20" s="10" t="s">
        <v>37</v>
      </c>
      <c r="I20" s="17">
        <v>44131</v>
      </c>
    </row>
    <row r="21" spans="1:9" s="18" customFormat="1" x14ac:dyDescent="0.3">
      <c r="A21" s="6">
        <v>15</v>
      </c>
      <c r="B21" s="10">
        <v>22033883</v>
      </c>
      <c r="C21" s="6" t="s">
        <v>34</v>
      </c>
      <c r="D21" s="11">
        <v>32970</v>
      </c>
      <c r="E21" s="11">
        <v>178000</v>
      </c>
      <c r="F21" s="27">
        <f t="shared" si="2"/>
        <v>145030</v>
      </c>
      <c r="G21" s="4">
        <v>80000</v>
      </c>
      <c r="H21" s="10" t="s">
        <v>38</v>
      </c>
      <c r="I21" s="17">
        <v>44131</v>
      </c>
    </row>
    <row r="22" spans="1:9" s="18" customFormat="1" x14ac:dyDescent="0.3">
      <c r="A22" s="6">
        <v>16</v>
      </c>
      <c r="B22" s="6">
        <v>23009473</v>
      </c>
      <c r="C22" s="6" t="s">
        <v>54</v>
      </c>
      <c r="D22" s="14">
        <v>177150</v>
      </c>
      <c r="E22" s="14">
        <v>227700</v>
      </c>
      <c r="F22" s="27">
        <f t="shared" si="2"/>
        <v>50550</v>
      </c>
      <c r="G22" s="4">
        <v>130000</v>
      </c>
      <c r="H22" s="13" t="s">
        <v>52</v>
      </c>
      <c r="I22" s="17">
        <v>44132</v>
      </c>
    </row>
    <row r="23" spans="1:9" s="18" customFormat="1" x14ac:dyDescent="0.3">
      <c r="A23" s="6">
        <v>17</v>
      </c>
      <c r="B23" s="6">
        <v>28013274</v>
      </c>
      <c r="C23" s="6" t="s">
        <v>55</v>
      </c>
      <c r="D23" s="6">
        <v>136840</v>
      </c>
      <c r="E23" s="6">
        <v>220000</v>
      </c>
      <c r="F23" s="27">
        <f t="shared" si="2"/>
        <v>83160</v>
      </c>
      <c r="G23" s="4">
        <v>25000</v>
      </c>
      <c r="H23" s="6" t="s">
        <v>56</v>
      </c>
      <c r="I23" s="17">
        <v>44132</v>
      </c>
    </row>
    <row r="24" spans="1:9" s="18" customFormat="1" x14ac:dyDescent="0.3">
      <c r="A24" s="6">
        <v>18</v>
      </c>
      <c r="B24" s="10">
        <v>31005007</v>
      </c>
      <c r="C24" s="6" t="s">
        <v>34</v>
      </c>
      <c r="D24" s="11">
        <v>73690</v>
      </c>
      <c r="E24" s="11">
        <v>178290</v>
      </c>
      <c r="F24" s="27">
        <f t="shared" si="2"/>
        <v>104600</v>
      </c>
      <c r="G24" s="4">
        <v>5300</v>
      </c>
      <c r="H24" s="10" t="s">
        <v>37</v>
      </c>
      <c r="I24" s="17">
        <v>44131</v>
      </c>
    </row>
    <row r="25" spans="1:9" s="18" customFormat="1" x14ac:dyDescent="0.3">
      <c r="A25" s="6">
        <v>19</v>
      </c>
      <c r="B25" s="6">
        <v>31006806</v>
      </c>
      <c r="C25" s="6" t="s">
        <v>33</v>
      </c>
      <c r="D25" s="9">
        <v>130000</v>
      </c>
      <c r="E25" s="9">
        <v>151125</v>
      </c>
      <c r="F25" s="27">
        <f t="shared" si="2"/>
        <v>21125</v>
      </c>
      <c r="G25" s="4">
        <v>15790</v>
      </c>
      <c r="H25" s="6" t="s">
        <v>49</v>
      </c>
      <c r="I25" s="17">
        <v>44132</v>
      </c>
    </row>
    <row r="26" spans="1:9" s="18" customFormat="1" x14ac:dyDescent="0.3">
      <c r="A26" s="6">
        <v>20</v>
      </c>
      <c r="B26" s="10">
        <v>36000509</v>
      </c>
      <c r="C26" s="6" t="s">
        <v>34</v>
      </c>
      <c r="D26" s="11">
        <v>136835</v>
      </c>
      <c r="E26" s="11">
        <v>142400</v>
      </c>
      <c r="F26" s="27">
        <f t="shared" si="2"/>
        <v>5565</v>
      </c>
      <c r="G26" s="4">
        <v>25000</v>
      </c>
      <c r="H26" s="10" t="s">
        <v>38</v>
      </c>
      <c r="I26" s="17">
        <v>44131</v>
      </c>
    </row>
    <row r="27" spans="1:9" s="18" customFormat="1" x14ac:dyDescent="0.3">
      <c r="A27" s="6">
        <v>21</v>
      </c>
      <c r="B27" s="6">
        <v>36004870</v>
      </c>
      <c r="C27" s="6" t="s">
        <v>31</v>
      </c>
      <c r="D27" s="9">
        <v>25880</v>
      </c>
      <c r="E27" s="9">
        <v>39000</v>
      </c>
      <c r="F27" s="27">
        <f t="shared" si="2"/>
        <v>13120</v>
      </c>
      <c r="G27" s="4">
        <v>21050</v>
      </c>
      <c r="H27" s="6" t="s">
        <v>49</v>
      </c>
      <c r="I27" s="17">
        <v>44132</v>
      </c>
    </row>
    <row r="28" spans="1:9" s="18" customFormat="1" x14ac:dyDescent="0.3">
      <c r="A28" s="6">
        <v>22</v>
      </c>
      <c r="B28" s="6">
        <v>36005020</v>
      </c>
      <c r="C28" s="6" t="s">
        <v>48</v>
      </c>
      <c r="D28" s="9">
        <v>45000</v>
      </c>
      <c r="E28" s="9">
        <v>78000</v>
      </c>
      <c r="F28" s="27">
        <f t="shared" si="2"/>
        <v>33000</v>
      </c>
      <c r="G28" s="4">
        <v>15790</v>
      </c>
      <c r="H28" s="6" t="s">
        <v>49</v>
      </c>
      <c r="I28" s="17">
        <v>44132</v>
      </c>
    </row>
    <row r="29" spans="1:9" s="18" customFormat="1" x14ac:dyDescent="0.3">
      <c r="A29" s="6"/>
      <c r="B29" s="3"/>
      <c r="C29" s="3"/>
      <c r="D29" s="3"/>
      <c r="E29" s="3"/>
      <c r="F29" s="27"/>
      <c r="G29" s="4">
        <v>125000</v>
      </c>
      <c r="H29" s="6"/>
      <c r="I29" s="19"/>
    </row>
    <row r="30" spans="1:9" s="18" customFormat="1" x14ac:dyDescent="0.3">
      <c r="A30" s="6"/>
      <c r="B30" s="6"/>
      <c r="C30" s="6"/>
      <c r="D30" s="6"/>
      <c r="E30" s="6"/>
      <c r="F30" s="28"/>
      <c r="G30" s="4">
        <v>22220</v>
      </c>
      <c r="H30" s="6"/>
      <c r="I30" s="6"/>
    </row>
    <row r="31" spans="1:9" s="18" customFormat="1" x14ac:dyDescent="0.3">
      <c r="A31" s="6"/>
      <c r="B31" s="6"/>
      <c r="C31" s="6"/>
      <c r="D31" s="6"/>
      <c r="E31" s="6"/>
      <c r="F31" s="28"/>
      <c r="G31" s="4">
        <v>38950</v>
      </c>
      <c r="H31" s="9"/>
      <c r="I31" s="6"/>
    </row>
    <row r="32" spans="1:9" s="18" customFormat="1" x14ac:dyDescent="0.3">
      <c r="A32" s="6"/>
      <c r="B32" s="6"/>
      <c r="C32" s="6"/>
      <c r="D32" s="6"/>
      <c r="E32" s="6"/>
      <c r="F32" s="28"/>
      <c r="G32" s="4">
        <v>33330</v>
      </c>
      <c r="H32" s="6"/>
      <c r="I32" s="6"/>
    </row>
    <row r="33" spans="1:9" s="18" customFormat="1" x14ac:dyDescent="0.3">
      <c r="A33" s="6"/>
      <c r="B33" s="6"/>
      <c r="C33" s="6"/>
      <c r="D33" s="6"/>
      <c r="E33" s="6"/>
      <c r="F33" s="28"/>
      <c r="G33" s="4">
        <v>203670</v>
      </c>
      <c r="H33" s="6"/>
      <c r="I33" s="6"/>
    </row>
    <row r="34" spans="1:9" x14ac:dyDescent="0.3">
      <c r="A34" s="21"/>
      <c r="B34" s="21"/>
      <c r="C34" s="21"/>
      <c r="D34" s="21"/>
      <c r="E34" s="21"/>
      <c r="F34" s="22">
        <f>SUM(F5:F33)</f>
        <v>1145660</v>
      </c>
      <c r="G34" s="22">
        <f>SUM(G5:G33)</f>
        <v>1145660</v>
      </c>
      <c r="H34" s="15">
        <f>F34-G34</f>
        <v>0</v>
      </c>
      <c r="I34" s="21"/>
    </row>
    <row r="36" spans="1:9" x14ac:dyDescent="0.3">
      <c r="A36" s="34" t="s">
        <v>8</v>
      </c>
      <c r="B36" s="35"/>
      <c r="C36" s="35"/>
      <c r="D36" s="35"/>
      <c r="E36" s="35"/>
      <c r="F36" s="35"/>
      <c r="G36" s="35"/>
      <c r="H36" s="36"/>
    </row>
    <row r="37" spans="1:9" ht="43.2" x14ac:dyDescent="0.3">
      <c r="A37" s="1" t="s">
        <v>0</v>
      </c>
      <c r="B37" s="1" t="s">
        <v>1</v>
      </c>
      <c r="C37" s="1" t="s">
        <v>2</v>
      </c>
      <c r="D37" s="2" t="s">
        <v>3</v>
      </c>
      <c r="E37" s="2" t="s">
        <v>4</v>
      </c>
      <c r="F37" s="1" t="s">
        <v>5</v>
      </c>
      <c r="G37" s="2" t="s">
        <v>6</v>
      </c>
      <c r="H37" s="2" t="s">
        <v>10</v>
      </c>
    </row>
    <row r="38" spans="1:9" s="18" customFormat="1" x14ac:dyDescent="0.3">
      <c r="A38" s="3">
        <v>1</v>
      </c>
      <c r="B38" s="3">
        <v>1069277</v>
      </c>
      <c r="C38" s="3" t="s">
        <v>22</v>
      </c>
      <c r="D38" s="4">
        <v>10530</v>
      </c>
      <c r="E38" s="4">
        <v>20000</v>
      </c>
      <c r="F38" s="26">
        <f t="shared" ref="F38:F44" si="3">E38-D38</f>
        <v>9470</v>
      </c>
      <c r="G38" s="3" t="s">
        <v>8</v>
      </c>
      <c r="H38" s="23">
        <v>44133</v>
      </c>
    </row>
    <row r="39" spans="1:9" s="18" customFormat="1" x14ac:dyDescent="0.3">
      <c r="A39" s="3">
        <v>2</v>
      </c>
      <c r="B39" s="3">
        <v>1068692</v>
      </c>
      <c r="C39" s="3" t="s">
        <v>9</v>
      </c>
      <c r="D39" s="54">
        <v>0</v>
      </c>
      <c r="E39" s="54">
        <v>3000</v>
      </c>
      <c r="F39" s="26">
        <f>E39-D39</f>
        <v>3000</v>
      </c>
      <c r="G39" s="3" t="s">
        <v>8</v>
      </c>
      <c r="H39" s="56">
        <v>44128</v>
      </c>
    </row>
    <row r="40" spans="1:9" s="18" customFormat="1" x14ac:dyDescent="0.3">
      <c r="A40" s="3">
        <v>3</v>
      </c>
      <c r="B40" s="3">
        <v>2052683</v>
      </c>
      <c r="C40" s="3" t="s">
        <v>34</v>
      </c>
      <c r="D40" s="3">
        <v>120000</v>
      </c>
      <c r="E40" s="4">
        <v>230000</v>
      </c>
      <c r="F40" s="26">
        <f t="shared" si="3"/>
        <v>110000</v>
      </c>
      <c r="G40" s="3" t="s">
        <v>8</v>
      </c>
      <c r="H40" s="23">
        <v>44133</v>
      </c>
    </row>
    <row r="41" spans="1:9" s="18" customFormat="1" x14ac:dyDescent="0.3">
      <c r="A41" s="3">
        <v>4</v>
      </c>
      <c r="B41" s="3">
        <v>4053490</v>
      </c>
      <c r="C41" s="3" t="s">
        <v>14</v>
      </c>
      <c r="D41" s="4">
        <v>18000</v>
      </c>
      <c r="E41" s="4">
        <v>28000</v>
      </c>
      <c r="F41" s="26">
        <f t="shared" si="3"/>
        <v>10000</v>
      </c>
      <c r="G41" s="3" t="s">
        <v>8</v>
      </c>
      <c r="H41" s="23">
        <v>44133</v>
      </c>
    </row>
    <row r="42" spans="1:9" s="18" customFormat="1" x14ac:dyDescent="0.3">
      <c r="A42" s="3">
        <v>5</v>
      </c>
      <c r="B42" s="3">
        <v>4053493</v>
      </c>
      <c r="C42" s="3" t="s">
        <v>25</v>
      </c>
      <c r="D42" s="4">
        <v>10000</v>
      </c>
      <c r="E42" s="4">
        <v>25000</v>
      </c>
      <c r="F42" s="26">
        <f t="shared" si="3"/>
        <v>15000</v>
      </c>
      <c r="G42" s="3" t="s">
        <v>8</v>
      </c>
      <c r="H42" s="23">
        <v>44133</v>
      </c>
    </row>
    <row r="43" spans="1:9" s="18" customFormat="1" x14ac:dyDescent="0.3">
      <c r="A43" s="3">
        <v>6</v>
      </c>
      <c r="B43" s="3">
        <v>4053474</v>
      </c>
      <c r="C43" s="3" t="s">
        <v>19</v>
      </c>
      <c r="D43" s="4">
        <v>52630</v>
      </c>
      <c r="E43" s="4">
        <v>70000</v>
      </c>
      <c r="F43" s="26">
        <f t="shared" si="3"/>
        <v>17370</v>
      </c>
      <c r="G43" s="3" t="s">
        <v>8</v>
      </c>
      <c r="H43" s="23">
        <v>44131</v>
      </c>
    </row>
    <row r="44" spans="1:9" s="18" customFormat="1" x14ac:dyDescent="0.3">
      <c r="A44" s="3">
        <v>7</v>
      </c>
      <c r="B44" s="3">
        <v>5080632</v>
      </c>
      <c r="C44" s="3" t="s">
        <v>24</v>
      </c>
      <c r="D44" s="4">
        <v>10600</v>
      </c>
      <c r="E44" s="4">
        <v>15000</v>
      </c>
      <c r="F44" s="26">
        <f t="shared" si="3"/>
        <v>4400</v>
      </c>
      <c r="G44" s="3" t="s">
        <v>8</v>
      </c>
      <c r="H44" s="23">
        <v>44133</v>
      </c>
    </row>
    <row r="45" spans="1:9" s="24" customFormat="1" x14ac:dyDescent="0.3">
      <c r="A45" s="3">
        <v>8</v>
      </c>
      <c r="B45" s="3">
        <v>5078699</v>
      </c>
      <c r="C45" s="3" t="s">
        <v>7</v>
      </c>
      <c r="D45" s="4">
        <v>1100</v>
      </c>
      <c r="E45" s="4">
        <v>1500</v>
      </c>
      <c r="F45" s="26">
        <f t="shared" ref="F45:F67" si="4">E45-D45</f>
        <v>400</v>
      </c>
      <c r="G45" s="3" t="s">
        <v>8</v>
      </c>
      <c r="H45" s="23">
        <v>44128</v>
      </c>
    </row>
    <row r="46" spans="1:9" s="18" customFormat="1" x14ac:dyDescent="0.3">
      <c r="A46" s="3">
        <v>9</v>
      </c>
      <c r="B46" s="3">
        <v>5080840</v>
      </c>
      <c r="C46" s="3" t="s">
        <v>17</v>
      </c>
      <c r="D46" s="4">
        <v>0</v>
      </c>
      <c r="E46" s="4">
        <v>10000</v>
      </c>
      <c r="F46" s="26">
        <f t="shared" ref="F46:F55" si="5">E46-D46</f>
        <v>10000</v>
      </c>
      <c r="G46" s="3" t="s">
        <v>8</v>
      </c>
      <c r="H46" s="23">
        <v>44131</v>
      </c>
    </row>
    <row r="47" spans="1:9" s="18" customFormat="1" x14ac:dyDescent="0.3">
      <c r="A47" s="3">
        <v>10</v>
      </c>
      <c r="B47" s="3">
        <v>5080422</v>
      </c>
      <c r="C47" s="3" t="s">
        <v>21</v>
      </c>
      <c r="D47" s="3">
        <v>11800</v>
      </c>
      <c r="E47" s="3">
        <v>13000</v>
      </c>
      <c r="F47" s="26">
        <f t="shared" si="5"/>
        <v>1200</v>
      </c>
      <c r="G47" s="3" t="s">
        <v>8</v>
      </c>
      <c r="H47" s="23">
        <v>44133</v>
      </c>
    </row>
    <row r="48" spans="1:9" s="18" customFormat="1" x14ac:dyDescent="0.3">
      <c r="A48" s="3">
        <v>11</v>
      </c>
      <c r="B48" s="3">
        <v>8073153</v>
      </c>
      <c r="C48" s="3" t="s">
        <v>18</v>
      </c>
      <c r="D48" s="4">
        <v>16670</v>
      </c>
      <c r="E48" s="4">
        <v>25000</v>
      </c>
      <c r="F48" s="26">
        <f t="shared" si="5"/>
        <v>8330</v>
      </c>
      <c r="G48" s="3" t="s">
        <v>8</v>
      </c>
      <c r="H48" s="23">
        <v>44131</v>
      </c>
    </row>
    <row r="49" spans="1:8" s="18" customFormat="1" x14ac:dyDescent="0.3">
      <c r="A49" s="3">
        <v>12</v>
      </c>
      <c r="B49" s="3">
        <v>11030021</v>
      </c>
      <c r="C49" s="3" t="s">
        <v>15</v>
      </c>
      <c r="D49" s="4">
        <v>50</v>
      </c>
      <c r="E49" s="4">
        <v>200</v>
      </c>
      <c r="F49" s="26">
        <f t="shared" si="5"/>
        <v>150</v>
      </c>
      <c r="G49" s="3" t="s">
        <v>8</v>
      </c>
      <c r="H49" s="23">
        <v>44131</v>
      </c>
    </row>
    <row r="50" spans="1:8" s="18" customFormat="1" x14ac:dyDescent="0.3">
      <c r="A50" s="3">
        <v>13</v>
      </c>
      <c r="B50" s="3">
        <v>11033214</v>
      </c>
      <c r="C50" s="3" t="s">
        <v>28</v>
      </c>
      <c r="D50" s="4">
        <v>35300</v>
      </c>
      <c r="E50" s="4">
        <v>45000</v>
      </c>
      <c r="F50" s="26">
        <f t="shared" si="5"/>
        <v>9700</v>
      </c>
      <c r="G50" s="3" t="s">
        <v>8</v>
      </c>
      <c r="H50" s="23">
        <v>44133</v>
      </c>
    </row>
    <row r="51" spans="1:8" s="24" customFormat="1" x14ac:dyDescent="0.3">
      <c r="A51" s="3">
        <v>14</v>
      </c>
      <c r="B51" s="3">
        <v>11030580</v>
      </c>
      <c r="C51" s="3" t="s">
        <v>57</v>
      </c>
      <c r="D51" s="4">
        <v>480</v>
      </c>
      <c r="E51" s="4">
        <v>3000</v>
      </c>
      <c r="F51" s="26">
        <f t="shared" si="5"/>
        <v>2520</v>
      </c>
      <c r="G51" s="3" t="s">
        <v>8</v>
      </c>
      <c r="H51" s="23">
        <v>44128</v>
      </c>
    </row>
    <row r="52" spans="1:8" s="24" customFormat="1" x14ac:dyDescent="0.3">
      <c r="A52" s="3">
        <v>15</v>
      </c>
      <c r="B52" s="3">
        <v>11032364</v>
      </c>
      <c r="C52" s="3" t="s">
        <v>9</v>
      </c>
      <c r="D52" s="4">
        <v>100</v>
      </c>
      <c r="E52" s="4">
        <v>2000</v>
      </c>
      <c r="F52" s="26">
        <f t="shared" si="5"/>
        <v>1900</v>
      </c>
      <c r="G52" s="3" t="s">
        <v>8</v>
      </c>
      <c r="H52" s="23">
        <v>44128</v>
      </c>
    </row>
    <row r="53" spans="1:8" s="18" customFormat="1" x14ac:dyDescent="0.3">
      <c r="A53" s="3">
        <v>16</v>
      </c>
      <c r="B53" s="3">
        <v>12029930</v>
      </c>
      <c r="C53" s="3" t="s">
        <v>16</v>
      </c>
      <c r="D53" s="4">
        <v>52840</v>
      </c>
      <c r="E53" s="4">
        <v>85000</v>
      </c>
      <c r="F53" s="26">
        <f t="shared" si="5"/>
        <v>32160</v>
      </c>
      <c r="G53" s="3" t="s">
        <v>8</v>
      </c>
      <c r="H53" s="23">
        <v>44131</v>
      </c>
    </row>
    <row r="54" spans="1:8" s="18" customFormat="1" x14ac:dyDescent="0.3">
      <c r="A54" s="3">
        <v>17</v>
      </c>
      <c r="B54" s="3">
        <v>13029508</v>
      </c>
      <c r="C54" s="3" t="s">
        <v>34</v>
      </c>
      <c r="D54" s="3">
        <v>64460</v>
      </c>
      <c r="E54" s="4">
        <v>150000</v>
      </c>
      <c r="F54" s="26">
        <f t="shared" si="5"/>
        <v>85540</v>
      </c>
      <c r="G54" s="3" t="s">
        <v>8</v>
      </c>
      <c r="H54" s="23">
        <v>44133</v>
      </c>
    </row>
    <row r="55" spans="1:8" s="18" customFormat="1" x14ac:dyDescent="0.3">
      <c r="A55" s="3">
        <v>18</v>
      </c>
      <c r="B55" s="3">
        <v>26010788</v>
      </c>
      <c r="C55" s="3" t="s">
        <v>33</v>
      </c>
      <c r="D55" s="4">
        <v>80000</v>
      </c>
      <c r="E55" s="4">
        <v>135000</v>
      </c>
      <c r="F55" s="26">
        <f t="shared" si="5"/>
        <v>55000</v>
      </c>
      <c r="G55" s="3" t="s">
        <v>8</v>
      </c>
      <c r="H55" s="23">
        <v>44133</v>
      </c>
    </row>
    <row r="56" spans="1:8" s="18" customFormat="1" x14ac:dyDescent="0.3">
      <c r="A56" s="3">
        <v>19</v>
      </c>
      <c r="B56" s="3">
        <v>31007759</v>
      </c>
      <c r="C56" s="3" t="s">
        <v>11</v>
      </c>
      <c r="D56" s="4">
        <v>130000</v>
      </c>
      <c r="E56" s="4">
        <v>200000</v>
      </c>
      <c r="F56" s="26">
        <f t="shared" si="4"/>
        <v>70000</v>
      </c>
      <c r="G56" s="3" t="s">
        <v>8</v>
      </c>
      <c r="H56" s="23">
        <v>44131</v>
      </c>
    </row>
    <row r="57" spans="1:8" s="18" customFormat="1" x14ac:dyDescent="0.3">
      <c r="A57" s="3">
        <v>20</v>
      </c>
      <c r="B57" s="3">
        <v>31007756</v>
      </c>
      <c r="C57" s="3" t="s">
        <v>12</v>
      </c>
      <c r="D57" s="4">
        <v>25000</v>
      </c>
      <c r="E57" s="4">
        <v>35000</v>
      </c>
      <c r="F57" s="26">
        <f t="shared" si="4"/>
        <v>10000</v>
      </c>
      <c r="G57" s="3" t="s">
        <v>8</v>
      </c>
      <c r="H57" s="23">
        <v>44131</v>
      </c>
    </row>
    <row r="58" spans="1:8" s="18" customFormat="1" x14ac:dyDescent="0.3">
      <c r="A58" s="3">
        <v>21</v>
      </c>
      <c r="B58" s="3">
        <v>31007834</v>
      </c>
      <c r="C58" s="3" t="s">
        <v>23</v>
      </c>
      <c r="D58" s="4">
        <v>5300</v>
      </c>
      <c r="E58" s="4">
        <v>10000</v>
      </c>
      <c r="F58" s="26">
        <f>E58-D58</f>
        <v>4700</v>
      </c>
      <c r="G58" s="3" t="s">
        <v>8</v>
      </c>
      <c r="H58" s="23">
        <v>44133</v>
      </c>
    </row>
    <row r="59" spans="1:8" s="18" customFormat="1" x14ac:dyDescent="0.3">
      <c r="A59" s="3">
        <v>22</v>
      </c>
      <c r="B59" s="3">
        <v>31007851</v>
      </c>
      <c r="C59" s="3" t="s">
        <v>29</v>
      </c>
      <c r="D59" s="4">
        <v>15790</v>
      </c>
      <c r="E59" s="4">
        <v>25000</v>
      </c>
      <c r="F59" s="26">
        <f>E59-D59</f>
        <v>9210</v>
      </c>
      <c r="G59" s="3" t="s">
        <v>8</v>
      </c>
      <c r="H59" s="23">
        <v>44133</v>
      </c>
    </row>
    <row r="60" spans="1:8" s="18" customFormat="1" x14ac:dyDescent="0.3">
      <c r="A60" s="3">
        <v>23</v>
      </c>
      <c r="B60" s="3">
        <v>31007808</v>
      </c>
      <c r="C60" s="3" t="s">
        <v>30</v>
      </c>
      <c r="D60" s="4">
        <v>25000</v>
      </c>
      <c r="E60" s="4">
        <v>35000</v>
      </c>
      <c r="F60" s="26">
        <f>E60-D60</f>
        <v>10000</v>
      </c>
      <c r="G60" s="3" t="s">
        <v>8</v>
      </c>
      <c r="H60" s="23">
        <v>44133</v>
      </c>
    </row>
    <row r="61" spans="1:8" s="18" customFormat="1" x14ac:dyDescent="0.3">
      <c r="A61" s="3">
        <v>24</v>
      </c>
      <c r="B61" s="3">
        <v>36005167</v>
      </c>
      <c r="C61" s="3" t="s">
        <v>31</v>
      </c>
      <c r="D61" s="4">
        <v>21050</v>
      </c>
      <c r="E61" s="4">
        <v>35000</v>
      </c>
      <c r="F61" s="26">
        <f>E61-D61</f>
        <v>13950</v>
      </c>
      <c r="G61" s="3" t="s">
        <v>8</v>
      </c>
      <c r="H61" s="23">
        <v>44133</v>
      </c>
    </row>
    <row r="62" spans="1:8" s="18" customFormat="1" x14ac:dyDescent="0.3">
      <c r="A62" s="3">
        <v>25</v>
      </c>
      <c r="B62" s="3">
        <v>36005113</v>
      </c>
      <c r="C62" s="3" t="s">
        <v>13</v>
      </c>
      <c r="D62" s="4">
        <v>15790</v>
      </c>
      <c r="E62" s="4">
        <v>25000</v>
      </c>
      <c r="F62" s="26">
        <f t="shared" si="4"/>
        <v>9210</v>
      </c>
      <c r="G62" s="3" t="s">
        <v>8</v>
      </c>
      <c r="H62" s="23">
        <v>44131</v>
      </c>
    </row>
    <row r="63" spans="1:8" s="18" customFormat="1" x14ac:dyDescent="0.3">
      <c r="A63" s="3">
        <v>26</v>
      </c>
      <c r="B63" s="3">
        <v>36004491</v>
      </c>
      <c r="C63" s="3" t="s">
        <v>20</v>
      </c>
      <c r="D63" s="4">
        <v>125000</v>
      </c>
      <c r="E63" s="4">
        <v>200000</v>
      </c>
      <c r="F63" s="26">
        <f>E63-D63</f>
        <v>75000</v>
      </c>
      <c r="G63" s="3" t="s">
        <v>8</v>
      </c>
      <c r="H63" s="23">
        <v>44131</v>
      </c>
    </row>
    <row r="64" spans="1:8" s="18" customFormat="1" x14ac:dyDescent="0.3">
      <c r="A64" s="3">
        <v>27</v>
      </c>
      <c r="B64" s="3">
        <v>37005179</v>
      </c>
      <c r="C64" s="3" t="s">
        <v>14</v>
      </c>
      <c r="D64" s="4">
        <v>22220</v>
      </c>
      <c r="E64" s="4">
        <v>37000</v>
      </c>
      <c r="F64" s="26">
        <f t="shared" si="4"/>
        <v>14780</v>
      </c>
      <c r="G64" s="3" t="s">
        <v>8</v>
      </c>
      <c r="H64" s="23">
        <v>44131</v>
      </c>
    </row>
    <row r="65" spans="1:8" s="18" customFormat="1" x14ac:dyDescent="0.3">
      <c r="A65" s="3">
        <v>28</v>
      </c>
      <c r="B65" s="3">
        <v>37005220</v>
      </c>
      <c r="C65" s="3" t="s">
        <v>32</v>
      </c>
      <c r="D65" s="4">
        <v>38950</v>
      </c>
      <c r="E65" s="4">
        <v>60000</v>
      </c>
      <c r="F65" s="26">
        <f>E65-D65</f>
        <v>21050</v>
      </c>
      <c r="G65" s="3" t="s">
        <v>8</v>
      </c>
      <c r="H65" s="23">
        <v>44133</v>
      </c>
    </row>
    <row r="66" spans="1:8" s="18" customFormat="1" x14ac:dyDescent="0.3">
      <c r="A66" s="3">
        <v>29</v>
      </c>
      <c r="B66" s="3">
        <v>37005011</v>
      </c>
      <c r="C66" s="3" t="s">
        <v>26</v>
      </c>
      <c r="D66" s="4">
        <v>33330</v>
      </c>
      <c r="E66" s="4">
        <v>55000</v>
      </c>
      <c r="F66" s="26">
        <f t="shared" si="4"/>
        <v>21670</v>
      </c>
      <c r="G66" s="3" t="s">
        <v>8</v>
      </c>
      <c r="H66" s="23">
        <v>44133</v>
      </c>
    </row>
    <row r="67" spans="1:8" s="18" customFormat="1" x14ac:dyDescent="0.3">
      <c r="A67" s="3">
        <v>30</v>
      </c>
      <c r="B67" s="3">
        <v>39002542</v>
      </c>
      <c r="C67" s="3" t="s">
        <v>27</v>
      </c>
      <c r="D67" s="4">
        <v>203670</v>
      </c>
      <c r="E67" s="4">
        <v>260000</v>
      </c>
      <c r="F67" s="26">
        <f t="shared" si="4"/>
        <v>56330</v>
      </c>
      <c r="G67" s="3" t="s">
        <v>8</v>
      </c>
      <c r="H67" s="23">
        <v>44133</v>
      </c>
    </row>
    <row r="68" spans="1:8" x14ac:dyDescent="0.3">
      <c r="A68" s="5"/>
      <c r="B68" s="5"/>
      <c r="C68" s="5"/>
      <c r="D68" s="55">
        <f>SUM(D38:D67)</f>
        <v>1145660</v>
      </c>
      <c r="E68" s="55">
        <f t="shared" ref="E68:F68" si="6">SUM(E38:E67)</f>
        <v>1837700</v>
      </c>
      <c r="F68" s="55">
        <f t="shared" si="6"/>
        <v>692040</v>
      </c>
      <c r="G68" s="5"/>
      <c r="H68" s="5"/>
    </row>
    <row r="70" spans="1:8" x14ac:dyDescent="0.3">
      <c r="A70" s="37" t="s">
        <v>35</v>
      </c>
      <c r="B70" s="38"/>
      <c r="C70" s="38"/>
      <c r="D70" s="38"/>
      <c r="E70" s="38"/>
      <c r="F70" s="38"/>
      <c r="G70" s="38"/>
      <c r="H70" s="39"/>
    </row>
    <row r="72" spans="1:8" x14ac:dyDescent="0.3">
      <c r="D72" s="49" t="s">
        <v>58</v>
      </c>
      <c r="E72" s="49"/>
      <c r="F72" s="49"/>
      <c r="G72" s="49"/>
    </row>
    <row r="73" spans="1:8" x14ac:dyDescent="0.3">
      <c r="D73" s="49" t="s">
        <v>59</v>
      </c>
      <c r="E73" s="49"/>
      <c r="F73" s="49" t="s">
        <v>60</v>
      </c>
      <c r="G73" s="49"/>
    </row>
    <row r="74" spans="1:8" x14ac:dyDescent="0.3">
      <c r="D74" s="29">
        <v>1</v>
      </c>
      <c r="E74" s="30">
        <f>F38+F39</f>
        <v>12470</v>
      </c>
      <c r="F74" s="29">
        <v>2</v>
      </c>
      <c r="G74" s="30">
        <f>F40</f>
        <v>110000</v>
      </c>
    </row>
    <row r="75" spans="1:8" x14ac:dyDescent="0.3">
      <c r="D75" s="29">
        <v>4</v>
      </c>
      <c r="E75" s="30">
        <f>SUM(F41:F43)+F5</f>
        <v>132110</v>
      </c>
      <c r="F75" s="29">
        <v>13</v>
      </c>
      <c r="G75" s="30">
        <f>F54+F15</f>
        <v>191140</v>
      </c>
    </row>
    <row r="76" spans="1:8" x14ac:dyDescent="0.3">
      <c r="D76" s="29">
        <v>5</v>
      </c>
      <c r="E76" s="30">
        <f>SUM(F44:F47)+F6</f>
        <v>25185</v>
      </c>
      <c r="F76" s="29">
        <v>14</v>
      </c>
      <c r="G76" s="30">
        <f>SUM(F16:F18)</f>
        <v>94045</v>
      </c>
    </row>
    <row r="77" spans="1:8" x14ac:dyDescent="0.3">
      <c r="D77" s="29">
        <v>8</v>
      </c>
      <c r="E77" s="30">
        <f>F48+SUM(F7:F11)</f>
        <v>230835</v>
      </c>
      <c r="F77" s="29">
        <v>16</v>
      </c>
      <c r="G77" s="31">
        <f>F19</f>
        <v>40415</v>
      </c>
    </row>
    <row r="78" spans="1:8" x14ac:dyDescent="0.3">
      <c r="D78" s="29">
        <v>11</v>
      </c>
      <c r="E78" s="30">
        <f>SUM(F49:F52)+SUM(F12:F14)</f>
        <v>17330</v>
      </c>
      <c r="F78" s="29"/>
      <c r="G78" s="32"/>
    </row>
    <row r="79" spans="1:8" x14ac:dyDescent="0.3">
      <c r="D79" s="29">
        <v>12</v>
      </c>
      <c r="E79" s="30">
        <f>F53</f>
        <v>32160</v>
      </c>
      <c r="F79" s="37" t="s">
        <v>61</v>
      </c>
      <c r="G79" s="39"/>
    </row>
    <row r="80" spans="1:8" x14ac:dyDescent="0.3">
      <c r="D80" s="29">
        <v>26</v>
      </c>
      <c r="E80" s="30">
        <f>F55</f>
        <v>55000</v>
      </c>
      <c r="F80" s="29">
        <v>18</v>
      </c>
      <c r="G80" s="31">
        <f>F20</f>
        <v>124960</v>
      </c>
    </row>
    <row r="81" spans="4:7" x14ac:dyDescent="0.3">
      <c r="D81" s="29">
        <v>31</v>
      </c>
      <c r="E81" s="30">
        <f>SUM(F56:F60)+SUM(F24:F25)</f>
        <v>229635</v>
      </c>
      <c r="F81" s="37" t="s">
        <v>62</v>
      </c>
      <c r="G81" s="39"/>
    </row>
    <row r="82" spans="4:7" x14ac:dyDescent="0.3">
      <c r="D82" s="29">
        <v>36</v>
      </c>
      <c r="E82" s="30">
        <f>SUM(F61:F63)+SUM(F26:F28)</f>
        <v>149845</v>
      </c>
      <c r="F82" s="29">
        <v>22</v>
      </c>
      <c r="G82" s="31">
        <f>F21</f>
        <v>145030</v>
      </c>
    </row>
    <row r="83" spans="4:7" x14ac:dyDescent="0.3">
      <c r="D83" s="29">
        <v>39</v>
      </c>
      <c r="E83" s="30">
        <f>F67</f>
        <v>56330</v>
      </c>
      <c r="F83" s="29">
        <v>28</v>
      </c>
      <c r="G83" s="31">
        <f>F23</f>
        <v>83160</v>
      </c>
    </row>
    <row r="84" spans="4:7" x14ac:dyDescent="0.3">
      <c r="D84" s="37" t="s">
        <v>64</v>
      </c>
      <c r="E84" s="39"/>
      <c r="F84" s="37" t="s">
        <v>63</v>
      </c>
      <c r="G84" s="39"/>
    </row>
    <row r="85" spans="4:7" x14ac:dyDescent="0.3">
      <c r="D85" s="29">
        <v>23</v>
      </c>
      <c r="E85" s="31">
        <f>F22</f>
        <v>50550</v>
      </c>
      <c r="F85" s="29">
        <v>37</v>
      </c>
      <c r="G85" s="30">
        <f>SUM(F64:F66)</f>
        <v>57500</v>
      </c>
    </row>
    <row r="86" spans="4:7" x14ac:dyDescent="0.3">
      <c r="D86" s="53">
        <f>SUM(E74:E83)+E85+SUM(G74:G77)+G80+G82+G83+G85+G78</f>
        <v>1837700</v>
      </c>
      <c r="E86" s="49"/>
      <c r="F86" s="49"/>
      <c r="G86" s="49"/>
    </row>
    <row r="88" spans="4:7" x14ac:dyDescent="0.3">
      <c r="F88" s="25"/>
    </row>
    <row r="89" spans="4:7" x14ac:dyDescent="0.3">
      <c r="F89" s="25"/>
    </row>
  </sheetData>
  <mergeCells count="25">
    <mergeCell ref="D86:G86"/>
    <mergeCell ref="F79:G79"/>
    <mergeCell ref="F81:G81"/>
    <mergeCell ref="F84:G84"/>
    <mergeCell ref="D84:E84"/>
    <mergeCell ref="A2:I2"/>
    <mergeCell ref="A1:I1"/>
    <mergeCell ref="D72:G72"/>
    <mergeCell ref="D73:E73"/>
    <mergeCell ref="F73:G73"/>
    <mergeCell ref="E16:E17"/>
    <mergeCell ref="E9:E10"/>
    <mergeCell ref="F9:F10"/>
    <mergeCell ref="F16:F17"/>
    <mergeCell ref="A16:A17"/>
    <mergeCell ref="B16:B17"/>
    <mergeCell ref="D16:D17"/>
    <mergeCell ref="A9:A10"/>
    <mergeCell ref="B9:B10"/>
    <mergeCell ref="D9:D10"/>
    <mergeCell ref="C9:C10"/>
    <mergeCell ref="C16:C17"/>
    <mergeCell ref="A36:H36"/>
    <mergeCell ref="A70:H70"/>
    <mergeCell ref="A3:I3"/>
  </mergeCells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2020-10-31T06:00:42Z</cp:lastPrinted>
  <dcterms:created xsi:type="dcterms:W3CDTF">2015-06-05T18:17:20Z</dcterms:created>
  <dcterms:modified xsi:type="dcterms:W3CDTF">2020-10-31T06:00:45Z</dcterms:modified>
</cp:coreProperties>
</file>