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H73" i="1"/>
  <c r="D61" i="1"/>
  <c r="E61" i="1"/>
  <c r="G31" i="1"/>
  <c r="F19" i="1"/>
  <c r="F20" i="1"/>
  <c r="F21" i="1"/>
  <c r="F22" i="1"/>
  <c r="F9" i="1"/>
  <c r="F5" i="1"/>
  <c r="H67" i="1" s="1"/>
  <c r="F10" i="1"/>
  <c r="F11" i="1"/>
  <c r="H70" i="1" s="1"/>
  <c r="F8" i="1"/>
  <c r="H68" i="1" s="1"/>
  <c r="F14" i="1"/>
  <c r="H71" i="1" s="1"/>
  <c r="F7" i="1"/>
  <c r="F16" i="1"/>
  <c r="F6" i="1"/>
  <c r="F15" i="1"/>
  <c r="F18" i="1"/>
  <c r="H77" i="1" s="1"/>
  <c r="F17" i="1"/>
  <c r="F13" i="1"/>
  <c r="F73" i="1" s="1"/>
  <c r="F23" i="1"/>
  <c r="F24" i="1"/>
  <c r="F25" i="1"/>
  <c r="F26" i="1"/>
  <c r="F27" i="1"/>
  <c r="F28" i="1"/>
  <c r="F29" i="1"/>
  <c r="F30" i="1"/>
  <c r="F12" i="1"/>
  <c r="F78" i="1" s="1"/>
  <c r="F45" i="1"/>
  <c r="F71" i="1" s="1"/>
  <c r="F42" i="1"/>
  <c r="F70" i="1" s="1"/>
  <c r="F48" i="1"/>
  <c r="F72" i="1" s="1"/>
  <c r="F52" i="1"/>
  <c r="F74" i="1" s="1"/>
  <c r="F46" i="1"/>
  <c r="F53" i="1"/>
  <c r="F47" i="1"/>
  <c r="F37" i="1"/>
  <c r="F68" i="1" s="1"/>
  <c r="F39" i="1"/>
  <c r="F43" i="1"/>
  <c r="F35" i="1"/>
  <c r="F67" i="1" s="1"/>
  <c r="F54" i="1"/>
  <c r="F50" i="1"/>
  <c r="F55" i="1"/>
  <c r="F41" i="1"/>
  <c r="F69" i="1" s="1"/>
  <c r="F56" i="1"/>
  <c r="F44" i="1"/>
  <c r="F59" i="1"/>
  <c r="F75" i="1" s="1"/>
  <c r="F38" i="1"/>
  <c r="F57" i="1"/>
  <c r="F58" i="1"/>
  <c r="F49" i="1"/>
  <c r="H69" i="1" s="1"/>
  <c r="F60" i="1"/>
  <c r="F36" i="1"/>
  <c r="F77" i="1" s="1"/>
  <c r="F51" i="1"/>
  <c r="H75" i="1" s="1"/>
  <c r="F40" i="1"/>
  <c r="F61" i="1" l="1"/>
  <c r="F31" i="1"/>
  <c r="H31" i="1" l="1"/>
</calcChain>
</file>

<file path=xl/sharedStrings.xml><?xml version="1.0" encoding="utf-8"?>
<sst xmlns="http://schemas.openxmlformats.org/spreadsheetml/2006/main" count="108" uniqueCount="48">
  <si>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</si>
  <si>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</si>
  <si>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</si>
  <si>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</si>
  <si>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</si>
  <si>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</si>
  <si>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</si>
  <si>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наличные</t>
  </si>
  <si>
    <t>Дата продажи</t>
  </si>
  <si>
    <t>iPhone XR(20 г)</t>
  </si>
  <si>
    <t>шуба</t>
  </si>
  <si>
    <t>Актив маркет</t>
  </si>
  <si>
    <t>каспий кредит</t>
  </si>
  <si>
    <t>безналичный</t>
  </si>
  <si>
    <t>Продажи наличкой, приходка</t>
  </si>
  <si>
    <t>прибыль по КЗ</t>
  </si>
  <si>
    <t>Астана</t>
  </si>
  <si>
    <t>Алматы</t>
  </si>
  <si>
    <t>Тараз</t>
  </si>
  <si>
    <t>Актобе</t>
  </si>
  <si>
    <t>Кокшетау</t>
  </si>
  <si>
    <t>Пила циркулярная ТОМП(20 г)</t>
  </si>
  <si>
    <t>iPhone 6s(20 г)</t>
  </si>
  <si>
    <t>Redmi Note 5(20 г)</t>
  </si>
  <si>
    <t>Redmi Note 7(20 г)</t>
  </si>
  <si>
    <t>Samsung A8(20 г)</t>
  </si>
  <si>
    <t>Huawei P40 lite(20 г)</t>
  </si>
  <si>
    <t>Huawei Y8p(20 г)</t>
  </si>
  <si>
    <t>Meizu PRO 6+(20 г)</t>
  </si>
  <si>
    <t>Samsung J6+(20 г)</t>
  </si>
  <si>
    <t>Samsung A51(20 г)</t>
  </si>
  <si>
    <t>Samsung A50(20 г)</t>
  </si>
  <si>
    <t>Samsung Watch(20 г)</t>
  </si>
  <si>
    <t>Redmi 8(20 г)</t>
  </si>
  <si>
    <t>Дрель Makita(20 г)</t>
  </si>
  <si>
    <t>Электросамокат Xiaomi(20 г)</t>
  </si>
  <si>
    <t>Samsung Tab S8(20 г)</t>
  </si>
  <si>
    <t>Samsung J2(20 г)</t>
  </si>
  <si>
    <t>перевод</t>
  </si>
  <si>
    <t>OPPO A3s(20 г)</t>
  </si>
  <si>
    <t>наличный</t>
  </si>
  <si>
    <t>Apple Watch 4s(20 г)</t>
  </si>
  <si>
    <t>iPhone 7(20 г)</t>
  </si>
  <si>
    <t>TV LG(20 г)</t>
  </si>
  <si>
    <t>итого наличными - 1 810 000 тг</t>
  </si>
  <si>
    <t>Голд</t>
  </si>
  <si>
    <t>б/н</t>
  </si>
  <si>
    <t>Шымкент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</si>
</sst>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3"/>
  <sheetViews>
    <sheetView tabSelected="1" topLeftCell="A10" zoomScale="115" zoomScaleNormal="115" workbookViewId="0">
      <selection activeCell="L25" sqref="L25"/>
    </sheetView>
  </sheetViews>
  <sheetFormatPr defaultRowHeight="14.4" x14ac:dyDescent="0.3"/>
  <cols>
    <col min="1" max="1" width="3.5546875" style="30" customWidth="1"/>
    <col min="2" max="2" width="10.21875" style="30" customWidth="1"/>
    <col min="3" max="3" width="22.109375" style="30" customWidth="1"/>
    <col min="4" max="4" width="8.88671875" style="30"/>
    <col min="5" max="5" width="12.33203125" style="30" customWidth="1"/>
    <col min="6" max="6" width="13.6640625" style="30" customWidth="1"/>
    <col min="7" max="7" width="17.88671875" style="30" customWidth="1"/>
    <col min="8" max="8" width="22" style="30" customWidth="1"/>
    <col min="9" max="9" width="12.5546875" style="30" customWidth="1"/>
    <col min="10" max="16384" width="8.88671875" style="30"/>
  </cols>
  <sheetData>
    <row r="1" spans="1:9" x14ac:dyDescent="0.3">
      <c r="A1" s="52">
        <v>44137</v>
      </c>
      <c r="B1" s="53"/>
      <c r="C1" s="53"/>
      <c r="D1" s="53"/>
      <c r="E1" s="53"/>
      <c r="F1" s="53"/>
      <c r="G1" s="53"/>
      <c r="H1" s="53"/>
      <c r="I1" s="54"/>
    </row>
    <row r="2" spans="1:9" x14ac:dyDescent="0.3">
      <c r="A2" s="49" t="s">
        <v>11</v>
      </c>
      <c r="B2" s="50"/>
      <c r="C2" s="50"/>
      <c r="D2" s="50"/>
      <c r="E2" s="50"/>
      <c r="F2" s="50"/>
      <c r="G2" s="50"/>
      <c r="H2" s="50"/>
      <c r="I2" s="51"/>
    </row>
    <row r="3" spans="1:9" x14ac:dyDescent="0.3">
      <c r="A3" s="45" t="s">
        <v>7</v>
      </c>
      <c r="B3" s="46"/>
      <c r="C3" s="46"/>
      <c r="D3" s="46"/>
      <c r="E3" s="46"/>
      <c r="F3" s="47"/>
      <c r="G3" s="47"/>
      <c r="H3" s="47"/>
      <c r="I3" s="48"/>
    </row>
    <row r="4" spans="1:9" ht="43.2" x14ac:dyDescent="0.3">
      <c r="A4" s="6" t="s">
        <v>0</v>
      </c>
      <c r="B4" s="6" t="s">
        <v>1</v>
      </c>
      <c r="C4" s="6" t="s">
        <v>2</v>
      </c>
      <c r="D4" s="7" t="s">
        <v>3</v>
      </c>
      <c r="E4" s="7" t="s">
        <v>4</v>
      </c>
      <c r="F4" s="33" t="s">
        <v>5</v>
      </c>
      <c r="G4" s="7" t="s">
        <v>14</v>
      </c>
      <c r="H4" s="7" t="s">
        <v>6</v>
      </c>
      <c r="I4" s="7" t="s">
        <v>8</v>
      </c>
    </row>
    <row r="5" spans="1:9" s="16" customFormat="1" x14ac:dyDescent="0.3">
      <c r="A5" s="20">
        <v>1</v>
      </c>
      <c r="B5" s="25">
        <v>2053130</v>
      </c>
      <c r="C5" s="20" t="s">
        <v>10</v>
      </c>
      <c r="D5" s="24">
        <v>53330</v>
      </c>
      <c r="E5" s="24">
        <v>99050</v>
      </c>
      <c r="F5" s="34">
        <f t="shared" ref="F5:F13" si="0">E5-D5</f>
        <v>45720</v>
      </c>
      <c r="G5" s="29">
        <v>8420</v>
      </c>
      <c r="H5" s="25" t="s">
        <v>45</v>
      </c>
      <c r="I5" s="12">
        <v>44132</v>
      </c>
    </row>
    <row r="6" spans="1:9" s="16" customFormat="1" x14ac:dyDescent="0.3">
      <c r="A6" s="20">
        <v>2</v>
      </c>
      <c r="B6" s="25">
        <v>4053226</v>
      </c>
      <c r="C6" s="20" t="s">
        <v>10</v>
      </c>
      <c r="D6" s="24">
        <v>80000</v>
      </c>
      <c r="E6" s="24">
        <v>142400</v>
      </c>
      <c r="F6" s="34">
        <f t="shared" si="0"/>
        <v>62400</v>
      </c>
      <c r="G6" s="4">
        <v>18150</v>
      </c>
      <c r="H6" s="25" t="s">
        <v>12</v>
      </c>
      <c r="I6" s="15">
        <v>44133</v>
      </c>
    </row>
    <row r="7" spans="1:9" s="16" customFormat="1" x14ac:dyDescent="0.3">
      <c r="A7" s="20">
        <v>3</v>
      </c>
      <c r="B7" s="25">
        <v>8068177</v>
      </c>
      <c r="C7" s="20" t="s">
        <v>10</v>
      </c>
      <c r="D7" s="24">
        <v>65940</v>
      </c>
      <c r="E7" s="24">
        <v>160200</v>
      </c>
      <c r="F7" s="34">
        <f t="shared" si="0"/>
        <v>94260</v>
      </c>
      <c r="G7" s="29">
        <v>35000</v>
      </c>
      <c r="H7" s="25" t="s">
        <v>12</v>
      </c>
      <c r="I7" s="12">
        <v>44132</v>
      </c>
    </row>
    <row r="8" spans="1:9" s="16" customFormat="1" x14ac:dyDescent="0.3">
      <c r="A8" s="20">
        <v>4</v>
      </c>
      <c r="B8" s="25">
        <v>9019836</v>
      </c>
      <c r="C8" s="20" t="s">
        <v>10</v>
      </c>
      <c r="D8" s="24">
        <v>66665</v>
      </c>
      <c r="E8" s="24">
        <v>80100</v>
      </c>
      <c r="F8" s="34">
        <f t="shared" si="0"/>
        <v>13435</v>
      </c>
      <c r="G8" s="4">
        <v>23530</v>
      </c>
      <c r="H8" s="25" t="s">
        <v>12</v>
      </c>
      <c r="I8" s="12">
        <v>44132</v>
      </c>
    </row>
    <row r="9" spans="1:9" s="16" customFormat="1" x14ac:dyDescent="0.3">
      <c r="A9" s="20">
        <v>5</v>
      </c>
      <c r="B9" s="25">
        <v>13028793</v>
      </c>
      <c r="C9" s="20" t="s">
        <v>10</v>
      </c>
      <c r="D9" s="24">
        <v>87910</v>
      </c>
      <c r="E9" s="24">
        <v>138670</v>
      </c>
      <c r="F9" s="34">
        <f t="shared" si="0"/>
        <v>50760</v>
      </c>
      <c r="G9" s="29">
        <v>21050</v>
      </c>
      <c r="H9" s="25" t="s">
        <v>45</v>
      </c>
      <c r="I9" s="12">
        <v>44132</v>
      </c>
    </row>
    <row r="10" spans="1:9" s="16" customFormat="1" x14ac:dyDescent="0.3">
      <c r="A10" s="20">
        <v>6</v>
      </c>
      <c r="B10" s="25">
        <v>13027591</v>
      </c>
      <c r="C10" s="20" t="s">
        <v>10</v>
      </c>
      <c r="D10" s="24">
        <v>76920</v>
      </c>
      <c r="E10" s="24">
        <v>293100</v>
      </c>
      <c r="F10" s="34">
        <f t="shared" si="0"/>
        <v>216180</v>
      </c>
      <c r="G10" s="29">
        <v>121050</v>
      </c>
      <c r="H10" s="25" t="s">
        <v>13</v>
      </c>
      <c r="I10" s="12">
        <v>44132</v>
      </c>
    </row>
    <row r="11" spans="1:9" s="16" customFormat="1" x14ac:dyDescent="0.3">
      <c r="A11" s="20">
        <v>7</v>
      </c>
      <c r="B11" s="25">
        <v>14021884</v>
      </c>
      <c r="C11" s="20" t="s">
        <v>10</v>
      </c>
      <c r="D11" s="24">
        <v>73690</v>
      </c>
      <c r="E11" s="24">
        <v>148575</v>
      </c>
      <c r="F11" s="34">
        <f t="shared" si="0"/>
        <v>74885</v>
      </c>
      <c r="G11" s="4">
        <v>21050</v>
      </c>
      <c r="H11" s="25" t="s">
        <v>45</v>
      </c>
      <c r="I11" s="12">
        <v>44132</v>
      </c>
    </row>
    <row r="12" spans="1:9" s="16" customFormat="1" x14ac:dyDescent="0.3">
      <c r="A12" s="20">
        <v>8</v>
      </c>
      <c r="B12" s="25">
        <v>25013491</v>
      </c>
      <c r="C12" s="20" t="s">
        <v>10</v>
      </c>
      <c r="D12" s="24">
        <v>93320</v>
      </c>
      <c r="E12" s="24">
        <v>202239</v>
      </c>
      <c r="F12" s="34">
        <f t="shared" si="0"/>
        <v>108919</v>
      </c>
      <c r="G12" s="29">
        <v>8420</v>
      </c>
      <c r="H12" s="25" t="s">
        <v>13</v>
      </c>
      <c r="I12" s="12">
        <v>44132</v>
      </c>
    </row>
    <row r="13" spans="1:9" s="16" customFormat="1" x14ac:dyDescent="0.3">
      <c r="A13" s="20">
        <v>9</v>
      </c>
      <c r="B13" s="20">
        <v>26010024</v>
      </c>
      <c r="C13" s="20" t="s">
        <v>43</v>
      </c>
      <c r="D13" s="8">
        <v>90000</v>
      </c>
      <c r="E13" s="8">
        <v>117000</v>
      </c>
      <c r="F13" s="34">
        <f t="shared" si="0"/>
        <v>27000</v>
      </c>
      <c r="G13" s="4">
        <v>31580</v>
      </c>
      <c r="H13" s="20" t="s">
        <v>46</v>
      </c>
      <c r="I13" s="12">
        <v>44134</v>
      </c>
    </row>
    <row r="14" spans="1:9" s="16" customFormat="1" x14ac:dyDescent="0.3">
      <c r="A14" s="20">
        <v>10</v>
      </c>
      <c r="B14" s="25">
        <v>29001790</v>
      </c>
      <c r="C14" s="20" t="s">
        <v>10</v>
      </c>
      <c r="D14" s="24">
        <v>100000</v>
      </c>
      <c r="E14" s="24">
        <v>151300</v>
      </c>
      <c r="F14" s="34">
        <f t="shared" ref="F14:F22" si="1">E14-D14</f>
        <v>51300</v>
      </c>
      <c r="G14" s="4">
        <v>58830</v>
      </c>
      <c r="H14" s="25" t="s">
        <v>12</v>
      </c>
      <c r="I14" s="12">
        <v>44132</v>
      </c>
    </row>
    <row r="15" spans="1:9" s="16" customFormat="1" x14ac:dyDescent="0.3">
      <c r="A15" s="20">
        <v>11</v>
      </c>
      <c r="B15" s="25">
        <v>29002588</v>
      </c>
      <c r="C15" s="20" t="s">
        <v>10</v>
      </c>
      <c r="D15" s="24">
        <v>66380</v>
      </c>
      <c r="E15" s="24">
        <v>116263</v>
      </c>
      <c r="F15" s="34">
        <f>E15-D15</f>
        <v>49883</v>
      </c>
      <c r="G15" s="4">
        <v>52630</v>
      </c>
      <c r="H15" s="25" t="s">
        <v>13</v>
      </c>
      <c r="I15" s="12">
        <v>44133</v>
      </c>
    </row>
    <row r="16" spans="1:9" s="16" customFormat="1" x14ac:dyDescent="0.3">
      <c r="A16" s="20">
        <v>12</v>
      </c>
      <c r="B16" s="25">
        <v>36003873</v>
      </c>
      <c r="C16" s="20" t="s">
        <v>10</v>
      </c>
      <c r="D16" s="24">
        <v>61110</v>
      </c>
      <c r="E16" s="24">
        <v>195400</v>
      </c>
      <c r="F16" s="34">
        <f t="shared" si="1"/>
        <v>134290</v>
      </c>
      <c r="G16" s="4">
        <v>16130</v>
      </c>
      <c r="H16" s="25" t="s">
        <v>13</v>
      </c>
      <c r="I16" s="12">
        <v>44133</v>
      </c>
    </row>
    <row r="17" spans="1:9" s="16" customFormat="1" x14ac:dyDescent="0.3">
      <c r="A17" s="20">
        <v>13</v>
      </c>
      <c r="B17" s="20">
        <v>36004952</v>
      </c>
      <c r="C17" s="20" t="s">
        <v>42</v>
      </c>
      <c r="D17" s="8">
        <v>47060</v>
      </c>
      <c r="E17" s="8">
        <v>68250</v>
      </c>
      <c r="F17" s="34">
        <f>E17-D17</f>
        <v>21190</v>
      </c>
      <c r="G17" s="4">
        <v>31580</v>
      </c>
      <c r="H17" s="20" t="s">
        <v>46</v>
      </c>
      <c r="I17" s="12">
        <v>44134</v>
      </c>
    </row>
    <row r="18" spans="1:9" s="16" customFormat="1" x14ac:dyDescent="0.3">
      <c r="A18" s="20">
        <v>14</v>
      </c>
      <c r="B18" s="20">
        <v>37004753</v>
      </c>
      <c r="C18" s="20" t="s">
        <v>41</v>
      </c>
      <c r="D18" s="8">
        <v>53570</v>
      </c>
      <c r="E18" s="8">
        <v>102375</v>
      </c>
      <c r="F18" s="34">
        <f t="shared" si="1"/>
        <v>48805</v>
      </c>
      <c r="G18" s="4">
        <v>40000</v>
      </c>
      <c r="H18" s="20" t="s">
        <v>46</v>
      </c>
      <c r="I18" s="12">
        <v>44134</v>
      </c>
    </row>
    <row r="19" spans="1:9" s="16" customFormat="1" x14ac:dyDescent="0.3">
      <c r="A19" s="20"/>
      <c r="B19" s="3"/>
      <c r="C19" s="3"/>
      <c r="D19" s="3"/>
      <c r="E19" s="3"/>
      <c r="F19" s="34">
        <f t="shared" si="1"/>
        <v>0</v>
      </c>
      <c r="G19" s="4">
        <v>6000</v>
      </c>
      <c r="H19" s="9"/>
      <c r="I19" s="12"/>
    </row>
    <row r="20" spans="1:9" s="16" customFormat="1" x14ac:dyDescent="0.3">
      <c r="A20" s="20"/>
      <c r="B20" s="3"/>
      <c r="C20" s="3"/>
      <c r="D20" s="3"/>
      <c r="E20" s="3"/>
      <c r="F20" s="34">
        <f t="shared" si="1"/>
        <v>0</v>
      </c>
      <c r="G20" s="4">
        <v>50030</v>
      </c>
      <c r="H20" s="25"/>
      <c r="I20" s="12"/>
    </row>
    <row r="21" spans="1:9" s="16" customFormat="1" x14ac:dyDescent="0.3">
      <c r="A21" s="20"/>
      <c r="B21" s="20"/>
      <c r="C21" s="20"/>
      <c r="D21" s="20"/>
      <c r="E21" s="20"/>
      <c r="F21" s="34">
        <f t="shared" si="1"/>
        <v>0</v>
      </c>
      <c r="G21" s="4">
        <v>35290</v>
      </c>
      <c r="H21" s="25"/>
      <c r="I21" s="12"/>
    </row>
    <row r="22" spans="1:9" s="16" customFormat="1" x14ac:dyDescent="0.3">
      <c r="A22" s="20"/>
      <c r="B22" s="20"/>
      <c r="C22" s="20"/>
      <c r="D22" s="10"/>
      <c r="E22" s="10"/>
      <c r="F22" s="34">
        <f t="shared" si="1"/>
        <v>0</v>
      </c>
      <c r="G22" s="4">
        <v>5890</v>
      </c>
      <c r="H22" s="9"/>
      <c r="I22" s="12"/>
    </row>
    <row r="23" spans="1:9" s="16" customFormat="1" x14ac:dyDescent="0.3">
      <c r="A23" s="20"/>
      <c r="B23" s="20"/>
      <c r="C23" s="20"/>
      <c r="D23" s="20"/>
      <c r="E23" s="20"/>
      <c r="F23" s="34">
        <f t="shared" ref="F23:F30" si="2">E23-D23</f>
        <v>0</v>
      </c>
      <c r="G23" s="4">
        <v>15000</v>
      </c>
      <c r="H23" s="20"/>
      <c r="I23" s="12"/>
    </row>
    <row r="24" spans="1:9" s="16" customFormat="1" x14ac:dyDescent="0.3">
      <c r="A24" s="20"/>
      <c r="B24" s="25"/>
      <c r="C24" s="20"/>
      <c r="D24" s="24"/>
      <c r="E24" s="24"/>
      <c r="F24" s="34">
        <f t="shared" si="2"/>
        <v>0</v>
      </c>
      <c r="G24" s="36">
        <v>60240</v>
      </c>
      <c r="H24" s="25"/>
      <c r="I24" s="12"/>
    </row>
    <row r="25" spans="1:9" s="16" customFormat="1" x14ac:dyDescent="0.3">
      <c r="A25" s="20"/>
      <c r="B25" s="20"/>
      <c r="C25" s="20"/>
      <c r="D25" s="8"/>
      <c r="E25" s="8"/>
      <c r="F25" s="34">
        <f t="shared" si="2"/>
        <v>0</v>
      </c>
      <c r="G25" s="36">
        <v>57500</v>
      </c>
      <c r="H25" s="20"/>
      <c r="I25" s="12"/>
    </row>
    <row r="26" spans="1:9" s="16" customFormat="1" x14ac:dyDescent="0.3">
      <c r="A26" s="20"/>
      <c r="B26" s="25"/>
      <c r="C26" s="20"/>
      <c r="D26" s="24"/>
      <c r="E26" s="24"/>
      <c r="F26" s="34">
        <f t="shared" si="2"/>
        <v>0</v>
      </c>
      <c r="G26" s="29">
        <v>550</v>
      </c>
      <c r="H26" s="25"/>
      <c r="I26" s="12"/>
    </row>
    <row r="27" spans="1:9" s="16" customFormat="1" x14ac:dyDescent="0.3">
      <c r="A27" s="20"/>
      <c r="B27" s="20"/>
      <c r="C27" s="20"/>
      <c r="D27" s="8"/>
      <c r="E27" s="8"/>
      <c r="F27" s="34">
        <f t="shared" si="2"/>
        <v>0</v>
      </c>
      <c r="G27" s="36">
        <v>69500</v>
      </c>
      <c r="H27" s="20"/>
      <c r="I27" s="12"/>
    </row>
    <row r="28" spans="1:9" s="16" customFormat="1" x14ac:dyDescent="0.3">
      <c r="A28" s="32"/>
      <c r="B28" s="32"/>
      <c r="C28" s="32"/>
      <c r="D28" s="35"/>
      <c r="E28" s="35"/>
      <c r="F28" s="18">
        <f t="shared" si="2"/>
        <v>0</v>
      </c>
      <c r="G28" s="36">
        <v>98900</v>
      </c>
      <c r="H28" s="20"/>
      <c r="I28" s="12"/>
    </row>
    <row r="29" spans="1:9" s="16" customFormat="1" x14ac:dyDescent="0.3">
      <c r="A29" s="20"/>
      <c r="B29" s="3"/>
      <c r="C29" s="3"/>
      <c r="D29" s="3"/>
      <c r="E29" s="3"/>
      <c r="F29" s="18">
        <f t="shared" si="2"/>
        <v>0</v>
      </c>
      <c r="G29" s="36">
        <v>80500</v>
      </c>
      <c r="H29" s="20"/>
      <c r="I29" s="3"/>
    </row>
    <row r="30" spans="1:9" s="16" customFormat="1" x14ac:dyDescent="0.3">
      <c r="A30" s="20"/>
      <c r="B30" s="20"/>
      <c r="C30" s="20"/>
      <c r="D30" s="20"/>
      <c r="E30" s="20"/>
      <c r="F30" s="18">
        <f t="shared" si="2"/>
        <v>0</v>
      </c>
      <c r="G30" s="36">
        <v>32120</v>
      </c>
      <c r="H30" s="20"/>
      <c r="I30" s="20"/>
    </row>
    <row r="31" spans="1:9" x14ac:dyDescent="0.3">
      <c r="A31" s="13"/>
      <c r="B31" s="13"/>
      <c r="C31" s="13"/>
      <c r="D31" s="13"/>
      <c r="E31" s="13"/>
      <c r="F31" s="14">
        <f>SUM(F5:F30)</f>
        <v>999027</v>
      </c>
      <c r="G31" s="14">
        <f>SUM(G5:G30)</f>
        <v>998940</v>
      </c>
      <c r="H31" s="11">
        <f>F31-G31</f>
        <v>87</v>
      </c>
      <c r="I31" s="13"/>
    </row>
    <row r="33" spans="1:8" x14ac:dyDescent="0.3">
      <c r="A33" s="39" t="s">
        <v>7</v>
      </c>
      <c r="B33" s="40"/>
      <c r="C33" s="40"/>
      <c r="D33" s="40"/>
      <c r="E33" s="40"/>
      <c r="F33" s="40"/>
      <c r="G33" s="40"/>
      <c r="H33" s="41"/>
    </row>
    <row r="34" spans="1:8" ht="43.2" x14ac:dyDescent="0.3">
      <c r="A34" s="1" t="s">
        <v>0</v>
      </c>
      <c r="B34" s="1" t="s">
        <v>1</v>
      </c>
      <c r="C34" s="1" t="s">
        <v>2</v>
      </c>
      <c r="D34" s="2" t="s">
        <v>3</v>
      </c>
      <c r="E34" s="2" t="s">
        <v>4</v>
      </c>
      <c r="F34" s="1" t="s">
        <v>5</v>
      </c>
      <c r="G34" s="2" t="s">
        <v>6</v>
      </c>
      <c r="H34" s="2" t="s">
        <v>8</v>
      </c>
    </row>
    <row r="35" spans="1:8" s="16" customFormat="1" x14ac:dyDescent="0.3">
      <c r="A35" s="3">
        <v>1</v>
      </c>
      <c r="B35" s="29">
        <v>1069273</v>
      </c>
      <c r="C35" s="29" t="s">
        <v>31</v>
      </c>
      <c r="D35" s="4">
        <v>40000</v>
      </c>
      <c r="E35" s="4">
        <v>55000</v>
      </c>
      <c r="F35" s="17">
        <f t="shared" ref="F35:F41" si="3">E35-D35</f>
        <v>15000</v>
      </c>
      <c r="G35" s="3" t="s">
        <v>7</v>
      </c>
      <c r="H35" s="15">
        <v>44134</v>
      </c>
    </row>
    <row r="36" spans="1:8" s="16" customFormat="1" x14ac:dyDescent="0.3">
      <c r="A36" s="3">
        <v>2</v>
      </c>
      <c r="B36" s="29">
        <v>3105997</v>
      </c>
      <c r="C36" s="3" t="s">
        <v>10</v>
      </c>
      <c r="D36" s="36">
        <v>80500</v>
      </c>
      <c r="E36" s="36">
        <v>171000</v>
      </c>
      <c r="F36" s="17">
        <f t="shared" si="3"/>
        <v>90500</v>
      </c>
      <c r="G36" s="29" t="s">
        <v>40</v>
      </c>
      <c r="H36" s="15">
        <v>44135</v>
      </c>
    </row>
    <row r="37" spans="1:8" s="16" customFormat="1" x14ac:dyDescent="0.3">
      <c r="A37" s="3">
        <v>3</v>
      </c>
      <c r="B37" s="29">
        <v>4053487</v>
      </c>
      <c r="C37" s="29" t="s">
        <v>28</v>
      </c>
      <c r="D37" s="4">
        <v>16130</v>
      </c>
      <c r="E37" s="4">
        <v>20000</v>
      </c>
      <c r="F37" s="17">
        <f t="shared" si="3"/>
        <v>3870</v>
      </c>
      <c r="G37" s="3" t="s">
        <v>38</v>
      </c>
      <c r="H37" s="15">
        <v>44134</v>
      </c>
    </row>
    <row r="38" spans="1:8" s="16" customFormat="1" x14ac:dyDescent="0.3">
      <c r="A38" s="3">
        <v>4</v>
      </c>
      <c r="B38" s="29">
        <v>4051219</v>
      </c>
      <c r="C38" s="3" t="s">
        <v>10</v>
      </c>
      <c r="D38" s="36">
        <v>60240</v>
      </c>
      <c r="E38" s="36">
        <v>190000</v>
      </c>
      <c r="F38" s="17">
        <f t="shared" si="3"/>
        <v>129760</v>
      </c>
      <c r="G38" s="29" t="s">
        <v>40</v>
      </c>
      <c r="H38" s="15">
        <v>44135</v>
      </c>
    </row>
    <row r="39" spans="1:8" s="16" customFormat="1" x14ac:dyDescent="0.3">
      <c r="A39" s="3">
        <v>5</v>
      </c>
      <c r="B39" s="29">
        <v>5080906</v>
      </c>
      <c r="C39" s="29" t="s">
        <v>29</v>
      </c>
      <c r="D39" s="4">
        <v>18150</v>
      </c>
      <c r="E39" s="4">
        <v>20000</v>
      </c>
      <c r="F39" s="17">
        <f t="shared" si="3"/>
        <v>1850</v>
      </c>
      <c r="G39" s="3" t="s">
        <v>38</v>
      </c>
      <c r="H39" s="15">
        <v>44134</v>
      </c>
    </row>
    <row r="40" spans="1:8" s="16" customFormat="1" x14ac:dyDescent="0.3">
      <c r="A40" s="3">
        <v>6</v>
      </c>
      <c r="B40" s="29">
        <v>5080831</v>
      </c>
      <c r="C40" s="29" t="s">
        <v>21</v>
      </c>
      <c r="D40" s="29">
        <v>8420</v>
      </c>
      <c r="E40" s="29">
        <v>10000</v>
      </c>
      <c r="F40" s="17">
        <f t="shared" si="3"/>
        <v>1580</v>
      </c>
      <c r="G40" s="29" t="s">
        <v>7</v>
      </c>
      <c r="H40" s="15">
        <v>44135</v>
      </c>
    </row>
    <row r="41" spans="1:8" s="16" customFormat="1" x14ac:dyDescent="0.3">
      <c r="A41" s="3">
        <v>7</v>
      </c>
      <c r="B41" s="29">
        <v>5080736</v>
      </c>
      <c r="C41" s="29" t="s">
        <v>35</v>
      </c>
      <c r="D41" s="4">
        <v>50030</v>
      </c>
      <c r="E41" s="4">
        <v>80000</v>
      </c>
      <c r="F41" s="17">
        <f t="shared" si="3"/>
        <v>29970</v>
      </c>
      <c r="G41" s="3" t="s">
        <v>38</v>
      </c>
      <c r="H41" s="15">
        <v>44134</v>
      </c>
    </row>
    <row r="42" spans="1:8" s="16" customFormat="1" x14ac:dyDescent="0.3">
      <c r="A42" s="3">
        <v>8</v>
      </c>
      <c r="B42" s="29">
        <v>8073352</v>
      </c>
      <c r="C42" s="29" t="s">
        <v>23</v>
      </c>
      <c r="D42" s="29">
        <v>8420</v>
      </c>
      <c r="E42" s="29">
        <v>20000</v>
      </c>
      <c r="F42" s="17">
        <f t="shared" ref="F42:F60" si="4">E42-D42</f>
        <v>11580</v>
      </c>
      <c r="G42" s="29" t="s">
        <v>7</v>
      </c>
      <c r="H42" s="15">
        <v>44135</v>
      </c>
    </row>
    <row r="43" spans="1:8" s="16" customFormat="1" x14ac:dyDescent="0.3">
      <c r="A43" s="3">
        <v>9</v>
      </c>
      <c r="B43" s="29">
        <v>8073302</v>
      </c>
      <c r="C43" s="29" t="s">
        <v>30</v>
      </c>
      <c r="D43" s="4">
        <v>52630</v>
      </c>
      <c r="E43" s="4">
        <v>70000</v>
      </c>
      <c r="F43" s="17">
        <f>E43-D43</f>
        <v>17370</v>
      </c>
      <c r="G43" s="3" t="s">
        <v>7</v>
      </c>
      <c r="H43" s="15">
        <v>44134</v>
      </c>
    </row>
    <row r="44" spans="1:8" s="16" customFormat="1" x14ac:dyDescent="0.3">
      <c r="A44" s="3">
        <v>10</v>
      </c>
      <c r="B44" s="29">
        <v>8072724</v>
      </c>
      <c r="C44" s="29" t="s">
        <v>37</v>
      </c>
      <c r="D44" s="4">
        <v>5890</v>
      </c>
      <c r="E44" s="4">
        <v>18000</v>
      </c>
      <c r="F44" s="17">
        <f>E44-D44</f>
        <v>12110</v>
      </c>
      <c r="G44" s="3" t="s">
        <v>7</v>
      </c>
      <c r="H44" s="15">
        <v>44134</v>
      </c>
    </row>
    <row r="45" spans="1:8" s="16" customFormat="1" x14ac:dyDescent="0.3">
      <c r="A45" s="3">
        <v>11</v>
      </c>
      <c r="B45" s="29">
        <v>11033370</v>
      </c>
      <c r="C45" s="29" t="s">
        <v>22</v>
      </c>
      <c r="D45" s="29">
        <v>21050</v>
      </c>
      <c r="E45" s="29">
        <v>45000</v>
      </c>
      <c r="F45" s="17">
        <f>E45-D45</f>
        <v>23950</v>
      </c>
      <c r="G45" s="29" t="s">
        <v>7</v>
      </c>
      <c r="H45" s="28">
        <v>44135</v>
      </c>
    </row>
    <row r="46" spans="1:8" s="16" customFormat="1" x14ac:dyDescent="0.3">
      <c r="A46" s="3">
        <v>12</v>
      </c>
      <c r="B46" s="29">
        <v>11033259</v>
      </c>
      <c r="C46" s="29" t="s">
        <v>25</v>
      </c>
      <c r="D46" s="4">
        <v>23530</v>
      </c>
      <c r="E46" s="4">
        <v>40000</v>
      </c>
      <c r="F46" s="17">
        <f>E46-D46</f>
        <v>16470</v>
      </c>
      <c r="G46" s="3" t="s">
        <v>7</v>
      </c>
      <c r="H46" s="28">
        <v>44135</v>
      </c>
    </row>
    <row r="47" spans="1:8" s="16" customFormat="1" x14ac:dyDescent="0.3">
      <c r="A47" s="3">
        <v>13</v>
      </c>
      <c r="B47" s="29">
        <v>11033335</v>
      </c>
      <c r="C47" s="29" t="s">
        <v>27</v>
      </c>
      <c r="D47" s="29">
        <v>35000</v>
      </c>
      <c r="E47" s="29">
        <v>60000</v>
      </c>
      <c r="F47" s="17">
        <f>E47-D47</f>
        <v>25000</v>
      </c>
      <c r="G47" s="29" t="s">
        <v>7</v>
      </c>
      <c r="H47" s="15">
        <v>44134</v>
      </c>
    </row>
    <row r="48" spans="1:8" s="16" customFormat="1" x14ac:dyDescent="0.3">
      <c r="A48" s="3">
        <v>14</v>
      </c>
      <c r="B48" s="29">
        <v>12030930</v>
      </c>
      <c r="C48" s="29" t="s">
        <v>9</v>
      </c>
      <c r="D48" s="29">
        <v>121050</v>
      </c>
      <c r="E48" s="29">
        <v>160000</v>
      </c>
      <c r="F48" s="17">
        <f t="shared" si="4"/>
        <v>38950</v>
      </c>
      <c r="G48" s="29" t="s">
        <v>7</v>
      </c>
      <c r="H48" s="28">
        <v>44135</v>
      </c>
    </row>
    <row r="49" spans="1:8" s="16" customFormat="1" x14ac:dyDescent="0.3">
      <c r="A49" s="3">
        <v>15</v>
      </c>
      <c r="B49" s="29">
        <v>13016333</v>
      </c>
      <c r="C49" s="3" t="s">
        <v>10</v>
      </c>
      <c r="D49" s="36">
        <v>69500</v>
      </c>
      <c r="E49" s="36">
        <v>133000</v>
      </c>
      <c r="F49" s="17">
        <f>E49-D49</f>
        <v>63500</v>
      </c>
      <c r="G49" s="29" t="s">
        <v>40</v>
      </c>
      <c r="H49" s="28">
        <v>44135</v>
      </c>
    </row>
    <row r="50" spans="1:8" s="16" customFormat="1" x14ac:dyDescent="0.3">
      <c r="A50" s="3">
        <v>16</v>
      </c>
      <c r="B50" s="29">
        <v>26010839</v>
      </c>
      <c r="C50" s="29" t="s">
        <v>33</v>
      </c>
      <c r="D50" s="4">
        <v>31580</v>
      </c>
      <c r="E50" s="4">
        <v>40000</v>
      </c>
      <c r="F50" s="17">
        <f>E50-D50</f>
        <v>8420</v>
      </c>
      <c r="G50" s="3" t="s">
        <v>7</v>
      </c>
      <c r="H50" s="15">
        <v>44134</v>
      </c>
    </row>
    <row r="51" spans="1:8" s="16" customFormat="1" x14ac:dyDescent="0.3">
      <c r="A51" s="3">
        <v>17</v>
      </c>
      <c r="B51" s="29">
        <v>28009152</v>
      </c>
      <c r="C51" s="3" t="s">
        <v>10</v>
      </c>
      <c r="D51" s="36">
        <v>32120</v>
      </c>
      <c r="E51" s="36">
        <v>140000</v>
      </c>
      <c r="F51" s="17">
        <f>E51-D51</f>
        <v>107880</v>
      </c>
      <c r="G51" s="29" t="s">
        <v>40</v>
      </c>
      <c r="H51" s="28">
        <v>44134</v>
      </c>
    </row>
    <row r="52" spans="1:8" s="16" customFormat="1" x14ac:dyDescent="0.3">
      <c r="A52" s="3">
        <v>18</v>
      </c>
      <c r="B52" s="29">
        <v>31007871</v>
      </c>
      <c r="C52" s="29" t="s">
        <v>24</v>
      </c>
      <c r="D52" s="4">
        <v>21050</v>
      </c>
      <c r="E52" s="4">
        <v>35000</v>
      </c>
      <c r="F52" s="17">
        <f t="shared" si="4"/>
        <v>13950</v>
      </c>
      <c r="G52" s="3" t="s">
        <v>7</v>
      </c>
      <c r="H52" s="15">
        <v>44135</v>
      </c>
    </row>
    <row r="53" spans="1:8" s="16" customFormat="1" x14ac:dyDescent="0.3">
      <c r="A53" s="3">
        <v>19</v>
      </c>
      <c r="B53" s="29">
        <v>31007551</v>
      </c>
      <c r="C53" s="29" t="s">
        <v>26</v>
      </c>
      <c r="D53" s="4">
        <v>58830</v>
      </c>
      <c r="E53" s="4">
        <v>80000</v>
      </c>
      <c r="F53" s="17">
        <f t="shared" si="4"/>
        <v>21170</v>
      </c>
      <c r="G53" s="3" t="s">
        <v>7</v>
      </c>
      <c r="H53" s="15">
        <v>44135</v>
      </c>
    </row>
    <row r="54" spans="1:8" s="16" customFormat="1" x14ac:dyDescent="0.3">
      <c r="A54" s="3">
        <v>20</v>
      </c>
      <c r="B54" s="29">
        <v>31007822</v>
      </c>
      <c r="C54" s="29" t="s">
        <v>32</v>
      </c>
      <c r="D54" s="4">
        <v>31580</v>
      </c>
      <c r="E54" s="4">
        <v>60000</v>
      </c>
      <c r="F54" s="17">
        <f t="shared" si="4"/>
        <v>28420</v>
      </c>
      <c r="G54" s="3" t="s">
        <v>38</v>
      </c>
      <c r="H54" s="15">
        <v>44134</v>
      </c>
    </row>
    <row r="55" spans="1:8" s="16" customFormat="1" x14ac:dyDescent="0.3">
      <c r="A55" s="3">
        <v>21</v>
      </c>
      <c r="B55" s="29">
        <v>31007181</v>
      </c>
      <c r="C55" s="29" t="s">
        <v>34</v>
      </c>
      <c r="D55" s="4">
        <v>6000</v>
      </c>
      <c r="E55" s="4">
        <v>8000</v>
      </c>
      <c r="F55" s="17">
        <f t="shared" si="4"/>
        <v>2000</v>
      </c>
      <c r="G55" s="3" t="s">
        <v>7</v>
      </c>
      <c r="H55" s="15">
        <v>44134</v>
      </c>
    </row>
    <row r="56" spans="1:8" s="16" customFormat="1" x14ac:dyDescent="0.3">
      <c r="A56" s="3">
        <v>22</v>
      </c>
      <c r="B56" s="29">
        <v>31007566</v>
      </c>
      <c r="C56" s="29" t="s">
        <v>36</v>
      </c>
      <c r="D56" s="4">
        <v>35290</v>
      </c>
      <c r="E56" s="4">
        <v>40000</v>
      </c>
      <c r="F56" s="17">
        <f t="shared" si="4"/>
        <v>4710</v>
      </c>
      <c r="G56" s="3" t="s">
        <v>38</v>
      </c>
      <c r="H56" s="15">
        <v>44134</v>
      </c>
    </row>
    <row r="57" spans="1:8" s="16" customFormat="1" x14ac:dyDescent="0.3">
      <c r="A57" s="3">
        <v>23</v>
      </c>
      <c r="B57" s="29">
        <v>31004999</v>
      </c>
      <c r="C57" s="3" t="s">
        <v>10</v>
      </c>
      <c r="D57" s="36">
        <v>57500</v>
      </c>
      <c r="E57" s="36">
        <v>150000</v>
      </c>
      <c r="F57" s="17">
        <f>E57-D57</f>
        <v>92500</v>
      </c>
      <c r="G57" s="29" t="s">
        <v>40</v>
      </c>
      <c r="H57" s="28">
        <v>44135</v>
      </c>
    </row>
    <row r="58" spans="1:8" s="16" customFormat="1" x14ac:dyDescent="0.3">
      <c r="A58" s="3">
        <v>24</v>
      </c>
      <c r="B58" s="29">
        <v>32005394</v>
      </c>
      <c r="C58" s="3" t="s">
        <v>10</v>
      </c>
      <c r="D58" s="29">
        <v>550</v>
      </c>
      <c r="E58" s="36">
        <v>30000</v>
      </c>
      <c r="F58" s="17">
        <f>E58-D58</f>
        <v>29450</v>
      </c>
      <c r="G58" s="29" t="s">
        <v>40</v>
      </c>
      <c r="H58" s="15">
        <v>44135</v>
      </c>
    </row>
    <row r="59" spans="1:8" s="16" customFormat="1" x14ac:dyDescent="0.3">
      <c r="A59" s="3">
        <v>25</v>
      </c>
      <c r="B59" s="29">
        <v>36005063</v>
      </c>
      <c r="C59" s="29" t="s">
        <v>39</v>
      </c>
      <c r="D59" s="4">
        <v>15000</v>
      </c>
      <c r="E59" s="4">
        <v>25000</v>
      </c>
      <c r="F59" s="17">
        <f t="shared" si="4"/>
        <v>10000</v>
      </c>
      <c r="G59" s="3" t="s">
        <v>7</v>
      </c>
      <c r="H59" s="15">
        <v>44129</v>
      </c>
    </row>
    <row r="60" spans="1:8" s="16" customFormat="1" x14ac:dyDescent="0.3">
      <c r="A60" s="3">
        <v>26</v>
      </c>
      <c r="B60" s="29">
        <v>36000507</v>
      </c>
      <c r="C60" s="3" t="s">
        <v>10</v>
      </c>
      <c r="D60" s="36">
        <v>98900</v>
      </c>
      <c r="E60" s="36">
        <v>110000</v>
      </c>
      <c r="F60" s="17">
        <f t="shared" si="4"/>
        <v>11100</v>
      </c>
      <c r="G60" s="29" t="s">
        <v>40</v>
      </c>
      <c r="H60" s="15">
        <v>44135</v>
      </c>
    </row>
    <row r="61" spans="1:8" x14ac:dyDescent="0.3">
      <c r="A61" s="5"/>
      <c r="B61" s="5"/>
      <c r="C61" s="5"/>
      <c r="D61" s="27">
        <f>SUM(D35:D60)</f>
        <v>998940</v>
      </c>
      <c r="E61" s="27">
        <f t="shared" ref="E61:F61" si="5">SUM(E35:E60)</f>
        <v>1810000</v>
      </c>
      <c r="F61" s="27">
        <f t="shared" si="5"/>
        <v>811060</v>
      </c>
      <c r="G61" s="5"/>
      <c r="H61" s="5"/>
    </row>
    <row r="63" spans="1:8" x14ac:dyDescent="0.3">
      <c r="A63" s="42" t="s">
        <v>44</v>
      </c>
      <c r="B63" s="43"/>
      <c r="C63" s="43"/>
      <c r="D63" s="43"/>
      <c r="E63" s="43"/>
      <c r="F63" s="43"/>
      <c r="G63" s="43"/>
      <c r="H63" s="44"/>
    </row>
    <row r="64" spans="1:8" x14ac:dyDescent="0.3">
      <c r="A64" s="37"/>
      <c r="B64" s="37"/>
      <c r="C64" s="37"/>
      <c r="D64" s="37"/>
      <c r="E64" s="21"/>
      <c r="F64" s="21"/>
      <c r="G64" s="21"/>
      <c r="H64" s="22"/>
    </row>
    <row r="65" spans="5:8" x14ac:dyDescent="0.3">
      <c r="E65" s="38" t="s">
        <v>15</v>
      </c>
      <c r="F65" s="38"/>
      <c r="G65" s="38"/>
      <c r="H65" s="38"/>
    </row>
    <row r="66" spans="5:8" x14ac:dyDescent="0.3">
      <c r="E66" s="38" t="s">
        <v>16</v>
      </c>
      <c r="F66" s="38"/>
      <c r="G66" s="38" t="s">
        <v>17</v>
      </c>
      <c r="H66" s="38"/>
    </row>
    <row r="67" spans="5:8" x14ac:dyDescent="0.3">
      <c r="E67" s="23">
        <v>1</v>
      </c>
      <c r="F67" s="26">
        <f>F35</f>
        <v>15000</v>
      </c>
      <c r="G67" s="23">
        <v>2</v>
      </c>
      <c r="H67" s="26">
        <f>F5</f>
        <v>45720</v>
      </c>
    </row>
    <row r="68" spans="5:8" x14ac:dyDescent="0.3">
      <c r="E68" s="23">
        <v>4</v>
      </c>
      <c r="F68" s="26">
        <f>F37+F38+F6</f>
        <v>196030</v>
      </c>
      <c r="G68" s="23">
        <v>9</v>
      </c>
      <c r="H68" s="26">
        <f>F8</f>
        <v>13435</v>
      </c>
    </row>
    <row r="69" spans="5:8" x14ac:dyDescent="0.3">
      <c r="E69" s="23">
        <v>5</v>
      </c>
      <c r="F69" s="26">
        <f>F39+F40+F41</f>
        <v>33400</v>
      </c>
      <c r="G69" s="23">
        <v>13</v>
      </c>
      <c r="H69" s="26">
        <f>F49+SUM(F9:F10)</f>
        <v>330440</v>
      </c>
    </row>
    <row r="70" spans="5:8" x14ac:dyDescent="0.3">
      <c r="E70" s="23">
        <v>8</v>
      </c>
      <c r="F70" s="26">
        <f>SUM(F42:F44)+F7</f>
        <v>135320</v>
      </c>
      <c r="G70" s="23">
        <v>14</v>
      </c>
      <c r="H70" s="19">
        <f>F11</f>
        <v>74885</v>
      </c>
    </row>
    <row r="71" spans="5:8" x14ac:dyDescent="0.3">
      <c r="E71" s="23">
        <v>11</v>
      </c>
      <c r="F71" s="26">
        <f>SUM(F45:F47)</f>
        <v>65420</v>
      </c>
      <c r="G71" s="23">
        <v>29</v>
      </c>
      <c r="H71" s="26">
        <f>F14+F15</f>
        <v>101183</v>
      </c>
    </row>
    <row r="72" spans="5:8" x14ac:dyDescent="0.3">
      <c r="E72" s="23">
        <v>12</v>
      </c>
      <c r="F72" s="26">
        <f>F48</f>
        <v>38950</v>
      </c>
      <c r="G72" s="38" t="s">
        <v>18</v>
      </c>
      <c r="H72" s="38"/>
    </row>
    <row r="73" spans="5:8" x14ac:dyDescent="0.3">
      <c r="E73" s="23">
        <v>26</v>
      </c>
      <c r="F73" s="26">
        <f>F50+F13</f>
        <v>35420</v>
      </c>
      <c r="G73" s="23">
        <v>32</v>
      </c>
      <c r="H73" s="19">
        <f>F58</f>
        <v>29450</v>
      </c>
    </row>
    <row r="74" spans="5:8" x14ac:dyDescent="0.3">
      <c r="E74" s="23">
        <v>31</v>
      </c>
      <c r="F74" s="26">
        <f>SUM(F52:F57)</f>
        <v>162750</v>
      </c>
      <c r="G74" s="38" t="s">
        <v>19</v>
      </c>
      <c r="H74" s="38"/>
    </row>
    <row r="75" spans="5:8" x14ac:dyDescent="0.3">
      <c r="E75" s="23">
        <v>36</v>
      </c>
      <c r="F75" s="26">
        <f>F59+F60+F16+F17</f>
        <v>176580</v>
      </c>
      <c r="G75" s="23">
        <v>28</v>
      </c>
      <c r="H75" s="19">
        <f>F51</f>
        <v>107880</v>
      </c>
    </row>
    <row r="76" spans="5:8" x14ac:dyDescent="0.3">
      <c r="E76" s="38" t="s">
        <v>47</v>
      </c>
      <c r="F76" s="38"/>
      <c r="G76" s="38" t="s">
        <v>20</v>
      </c>
      <c r="H76" s="38"/>
    </row>
    <row r="77" spans="5:8" x14ac:dyDescent="0.3">
      <c r="E77" s="23">
        <v>3</v>
      </c>
      <c r="F77" s="19">
        <f>F36</f>
        <v>90500</v>
      </c>
      <c r="G77" s="23">
        <v>37</v>
      </c>
      <c r="H77" s="26">
        <f>F18</f>
        <v>48805</v>
      </c>
    </row>
    <row r="78" spans="5:8" x14ac:dyDescent="0.3">
      <c r="E78" s="23">
        <v>25</v>
      </c>
      <c r="F78" s="19">
        <f>F12</f>
        <v>108919</v>
      </c>
      <c r="G78" s="23"/>
      <c r="H78" s="23"/>
    </row>
    <row r="79" spans="5:8" x14ac:dyDescent="0.3">
      <c r="E79" s="55">
        <f>SUM(F67:F75)+SUM(F77:F78)+SUM(H67:H71)+H73+H75+H77</f>
        <v>1810087</v>
      </c>
      <c r="F79" s="38"/>
      <c r="G79" s="38"/>
      <c r="H79" s="38"/>
    </row>
    <row r="82" spans="6:6" x14ac:dyDescent="0.3">
      <c r="F82" s="31"/>
    </row>
    <row r="83" spans="6:6" x14ac:dyDescent="0.3">
      <c r="F83" s="31"/>
    </row>
  </sheetData>
  <mergeCells count="13">
    <mergeCell ref="A1:I1"/>
    <mergeCell ref="E79:H79"/>
    <mergeCell ref="A3:I3"/>
    <mergeCell ref="E65:H65"/>
    <mergeCell ref="E66:F66"/>
    <mergeCell ref="G66:H66"/>
    <mergeCell ref="A2:I2"/>
    <mergeCell ref="G72:H72"/>
    <mergeCell ref="G74:H74"/>
    <mergeCell ref="E76:F76"/>
    <mergeCell ref="G76:H76"/>
    <mergeCell ref="A33:H33"/>
    <mergeCell ref="A63:H63"/>
  </mergeCells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2020-10-31T06:00:42Z</cp:lastPrinted>
  <dcterms:created xsi:type="dcterms:W3CDTF">2015-06-05T18:17:20Z</dcterms:created>
  <dcterms:modified xsi:type="dcterms:W3CDTF">2020-11-04T04:48:11Z</dcterms:modified>
</cp:coreProperties>
</file>