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bookViews>
    <workbookView xWindow="0" yWindow="0" windowWidth="23235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F105" i="1"/>
  <c r="G113" i="1"/>
  <c r="F34" i="1"/>
  <c r="F35" i="1"/>
  <c r="F3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93" i="1" l="1"/>
  <c r="H105" i="1" l="1"/>
  <c r="H106" i="1"/>
  <c r="H107" i="1"/>
  <c r="H109" i="1"/>
  <c r="F5" i="1"/>
  <c r="G50" i="1"/>
  <c r="E99" i="1"/>
  <c r="D99" i="1"/>
  <c r="F39" i="1"/>
  <c r="F40" i="1"/>
  <c r="F41" i="1"/>
  <c r="F42" i="1"/>
  <c r="F43" i="1"/>
  <c r="F44" i="1"/>
  <c r="F45" i="1"/>
  <c r="F46" i="1"/>
  <c r="F47" i="1"/>
  <c r="F48" i="1"/>
  <c r="F49" i="1"/>
  <c r="F114" i="1" l="1"/>
  <c r="H108" i="1"/>
  <c r="F50" i="1"/>
  <c r="H50" i="1" s="1"/>
  <c r="F61" i="1" l="1"/>
  <c r="F62" i="1"/>
  <c r="F63" i="1"/>
  <c r="F64" i="1"/>
  <c r="F65" i="1"/>
  <c r="F73" i="1"/>
  <c r="F89" i="1"/>
  <c r="F58" i="1"/>
  <c r="F86" i="1"/>
  <c r="F78" i="1"/>
  <c r="F95" i="1" l="1"/>
  <c r="F81" i="1"/>
  <c r="F55" i="1"/>
  <c r="F83" i="1"/>
  <c r="F75" i="1"/>
  <c r="F98" i="1"/>
  <c r="F87" i="1"/>
  <c r="F68" i="1"/>
  <c r="F56" i="1"/>
  <c r="F74" i="1"/>
  <c r="F88" i="1"/>
  <c r="F71" i="1"/>
  <c r="F96" i="1"/>
  <c r="F59" i="1"/>
  <c r="F57" i="1"/>
  <c r="F60" i="1"/>
  <c r="F106" i="1" l="1"/>
  <c r="F80" i="1"/>
  <c r="F54" i="1"/>
  <c r="F66" i="1"/>
  <c r="F69" i="1"/>
  <c r="F70" i="1"/>
  <c r="F67" i="1"/>
  <c r="F82" i="1"/>
  <c r="F94" i="1"/>
  <c r="F107" i="1" l="1"/>
  <c r="F92" i="1"/>
  <c r="F72" i="1"/>
  <c r="F97" i="1"/>
  <c r="H111" i="1" s="1"/>
  <c r="F76" i="1"/>
  <c r="F109" i="1" s="1"/>
  <c r="F84" i="1"/>
  <c r="F85" i="1"/>
  <c r="F90" i="1"/>
  <c r="F77" i="1"/>
  <c r="F110" i="1" s="1"/>
  <c r="F79" i="1"/>
  <c r="F91" i="1"/>
  <c r="F99" i="1" l="1"/>
  <c r="F112" i="1"/>
  <c r="F113" i="1"/>
  <c r="F108" i="1"/>
  <c r="E115" i="1" l="1"/>
</calcChain>
</file>

<file path=xl/sharedStrings.xml><?xml version="1.0" encoding="utf-8"?>
<sst xmlns="http://schemas.openxmlformats.org/spreadsheetml/2006/main" count="179" uniqueCount="84">
  <si>
    <t>№</t>
  </si>
  <si>
    <t>Код товара</t>
  </si>
  <si>
    <t>Наименование</t>
  </si>
  <si>
    <t>Приходная сумма</t>
  </si>
  <si>
    <t>Сумма реализации</t>
  </si>
  <si>
    <t>Прибыль</t>
  </si>
  <si>
    <t>Вид</t>
  </si>
  <si>
    <t>наличные</t>
  </si>
  <si>
    <t>Дата продажи</t>
  </si>
  <si>
    <t>шуба</t>
  </si>
  <si>
    <t>Актив маркет</t>
  </si>
  <si>
    <t>Продажи наличкой, приходка</t>
  </si>
  <si>
    <t>прибыль по КЗ</t>
  </si>
  <si>
    <t>Астана</t>
  </si>
  <si>
    <t>Алматы</t>
  </si>
  <si>
    <t>перевод</t>
  </si>
  <si>
    <t>iPhone 7(20 г)</t>
  </si>
  <si>
    <t>сумка</t>
  </si>
  <si>
    <t>Air pods 1(20 г)</t>
  </si>
  <si>
    <t>Ноутбук Asus(20 г)</t>
  </si>
  <si>
    <t>Samsung A01(20 г)</t>
  </si>
  <si>
    <t>Samsung J5(20 г)</t>
  </si>
  <si>
    <t>Наличные</t>
  </si>
  <si>
    <t>Samsung A40(20 г)</t>
  </si>
  <si>
    <t>Air Pods 1s(20 г)</t>
  </si>
  <si>
    <t>Чехол</t>
  </si>
  <si>
    <t>iPhone 6(20 г)</t>
  </si>
  <si>
    <t xml:space="preserve">Альфа Расрочка </t>
  </si>
  <si>
    <t>Голд</t>
  </si>
  <si>
    <t>безналичный</t>
  </si>
  <si>
    <t>каспий рассрочка</t>
  </si>
  <si>
    <t>Ноутбук Acer(20 г)</t>
  </si>
  <si>
    <t>б/н</t>
  </si>
  <si>
    <t>Безналичные</t>
  </si>
  <si>
    <t>чистая</t>
  </si>
  <si>
    <t>OPPO A52(20 г)</t>
  </si>
  <si>
    <t>Iphone 7(20 г)</t>
  </si>
  <si>
    <t>Air pods 1-2(20 г)</t>
  </si>
  <si>
    <t>Перфоратор Bosch(20 г)</t>
  </si>
  <si>
    <t>Iphone 11(20 г)</t>
  </si>
  <si>
    <t>клавиатура</t>
  </si>
  <si>
    <t>Ноутбук HP(20 г)</t>
  </si>
  <si>
    <t>Телевизор Samsung (20 г)</t>
  </si>
  <si>
    <t>Iphone XR(20 г)</t>
  </si>
  <si>
    <t>Huawei Y5(20 г)</t>
  </si>
  <si>
    <t>Samsung A6(20 г)</t>
  </si>
  <si>
    <t>Samsung A10(20 г)</t>
  </si>
  <si>
    <t>Часы Jacques(20 г)</t>
  </si>
  <si>
    <t>Часы Tissot(20 г)</t>
  </si>
  <si>
    <t>Шнур HDMI(20 г)</t>
  </si>
  <si>
    <t>TV LG(20 г)</t>
  </si>
  <si>
    <t>Mac Book PRO(20 г)</t>
  </si>
  <si>
    <t>Дисковод Apple</t>
  </si>
  <si>
    <t>Air Pods PRO(20 г)</t>
  </si>
  <si>
    <t>Meizu M5(20 г)</t>
  </si>
  <si>
    <t>Ноутбук Lenovo(20 г)</t>
  </si>
  <si>
    <t>Samsung Note 8(20 г)</t>
  </si>
  <si>
    <t>Huawei P Smart Z(20 г)</t>
  </si>
  <si>
    <t>PS PRO(20 г)</t>
  </si>
  <si>
    <t xml:space="preserve">Джойстик </t>
  </si>
  <si>
    <t>Часы Garmin(10 г)</t>
  </si>
  <si>
    <t>Xiaomi Mi A3(20 u)</t>
  </si>
  <si>
    <t>Samsung A51(20 г)</t>
  </si>
  <si>
    <t>Перевод</t>
  </si>
  <si>
    <t>iPhone 11(20 г)</t>
  </si>
  <si>
    <t>Samsung A10s(20 г)</t>
  </si>
  <si>
    <t>набор ключей satagood tools(20 г)</t>
  </si>
  <si>
    <t>Нетбук Asus(20 г)</t>
  </si>
  <si>
    <t>ШУБА</t>
  </si>
  <si>
    <t>iPhone 11 PRO(20 г)</t>
  </si>
  <si>
    <t>Углорез HMAI(20 г)</t>
  </si>
  <si>
    <t>iPhone 11 PRO MAX(20 г)</t>
  </si>
  <si>
    <t>каспи рассрочка</t>
  </si>
  <si>
    <t>Samsung A21s(20 г)</t>
  </si>
  <si>
    <t>iPhone X(20 г)</t>
  </si>
  <si>
    <t>Mac Book 2017(20 г)</t>
  </si>
  <si>
    <t>air pods 2</t>
  </si>
  <si>
    <t>Samsung a51</t>
  </si>
  <si>
    <t>Держатель автомобильный - сумка</t>
  </si>
  <si>
    <t>Кокшетау</t>
  </si>
  <si>
    <t>наличные (комиссия)</t>
  </si>
  <si>
    <t>перевод (комиссия)</t>
  </si>
  <si>
    <t>12 100 - комиссия</t>
  </si>
  <si>
    <t>итого наличными - 2 396 300 тг.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</si>
</sst>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3" fillId="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3" fontId="2" fillId="0" borderId="1" xfId="1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3" fontId="3" fillId="0" borderId="7" xfId="1" applyNumberFormat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3" fontId="2" fillId="0" borderId="1" xfId="1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9"/>
  <sheetViews>
    <sheetView tabSelected="1" topLeftCell="A103" zoomScale="160" zoomScaleNormal="160" workbookViewId="0">
      <selection activeCell="F112" sqref="F112"/>
    </sheetView>
  </sheetViews>
  <sheetFormatPr defaultColWidth="8.85546875" defaultRowHeight="15" x14ac:dyDescent="0.25"/>
  <cols>
    <col min="1" max="1" width="3.5703125" style="10" customWidth="1"/>
    <col min="2" max="2" width="10.28515625" style="10" customWidth="1"/>
    <col min="3" max="3" width="24.28515625" style="10" customWidth="1"/>
    <col min="4" max="4" width="8.85546875" style="10"/>
    <col min="5" max="5" width="12.28515625" style="10" customWidth="1"/>
    <col min="6" max="6" width="13.7109375" style="10" customWidth="1"/>
    <col min="7" max="7" width="20.85546875" style="10" customWidth="1"/>
    <col min="8" max="8" width="22" style="10" customWidth="1"/>
    <col min="9" max="9" width="10.7109375" style="10" customWidth="1"/>
    <col min="10" max="16384" width="8.85546875" style="10"/>
  </cols>
  <sheetData>
    <row r="1" spans="1:9" x14ac:dyDescent="0.25">
      <c r="A1" s="51">
        <v>44140</v>
      </c>
      <c r="B1" s="52"/>
      <c r="C1" s="52"/>
      <c r="D1" s="52"/>
      <c r="E1" s="52"/>
      <c r="F1" s="52"/>
      <c r="G1" s="52"/>
      <c r="H1" s="52"/>
      <c r="I1" s="53"/>
    </row>
    <row r="2" spans="1:9" x14ac:dyDescent="0.25">
      <c r="A2" s="57" t="s">
        <v>10</v>
      </c>
      <c r="B2" s="58"/>
      <c r="C2" s="58"/>
      <c r="D2" s="58"/>
      <c r="E2" s="58"/>
      <c r="F2" s="58"/>
      <c r="G2" s="58"/>
      <c r="H2" s="58"/>
      <c r="I2" s="59"/>
    </row>
    <row r="3" spans="1:9" x14ac:dyDescent="0.25">
      <c r="A3" s="54" t="s">
        <v>33</v>
      </c>
      <c r="B3" s="55"/>
      <c r="C3" s="55"/>
      <c r="D3" s="55"/>
      <c r="E3" s="55"/>
      <c r="F3" s="47"/>
      <c r="G3" s="47"/>
      <c r="H3" s="47"/>
      <c r="I3" s="56"/>
    </row>
    <row r="4" spans="1:9" ht="45" x14ac:dyDescent="0.25">
      <c r="A4" s="2" t="s">
        <v>0</v>
      </c>
      <c r="B4" s="2" t="s">
        <v>1</v>
      </c>
      <c r="C4" s="2" t="s">
        <v>2</v>
      </c>
      <c r="D4" s="3" t="s">
        <v>3</v>
      </c>
      <c r="E4" s="3" t="s">
        <v>4</v>
      </c>
      <c r="F4" s="8" t="s">
        <v>5</v>
      </c>
      <c r="G4" s="3" t="s">
        <v>11</v>
      </c>
      <c r="H4" s="3" t="s">
        <v>6</v>
      </c>
      <c r="I4" s="3" t="s">
        <v>8</v>
      </c>
    </row>
    <row r="5" spans="1:9" s="11" customFormat="1" x14ac:dyDescent="0.25">
      <c r="A5" s="25">
        <v>1</v>
      </c>
      <c r="B5" s="1">
        <v>1068692</v>
      </c>
      <c r="C5" s="1" t="s">
        <v>31</v>
      </c>
      <c r="D5" s="33">
        <v>60000</v>
      </c>
      <c r="E5" s="33">
        <v>126750</v>
      </c>
      <c r="F5" s="9">
        <f>E5-D5</f>
        <v>66750</v>
      </c>
      <c r="G5" s="32">
        <v>20000</v>
      </c>
      <c r="H5" s="1" t="s">
        <v>32</v>
      </c>
      <c r="I5" s="24">
        <v>44138</v>
      </c>
    </row>
    <row r="6" spans="1:9" s="11" customFormat="1" x14ac:dyDescent="0.25">
      <c r="A6" s="25">
        <v>2</v>
      </c>
      <c r="B6" s="1">
        <v>1069122</v>
      </c>
      <c r="C6" s="1" t="s">
        <v>64</v>
      </c>
      <c r="D6" s="33">
        <v>188390</v>
      </c>
      <c r="E6" s="33">
        <v>282750</v>
      </c>
      <c r="F6" s="9">
        <f t="shared" ref="F6:F38" si="0">E6-D6</f>
        <v>94360</v>
      </c>
      <c r="G6" s="32">
        <v>0</v>
      </c>
      <c r="H6" s="1" t="s">
        <v>32</v>
      </c>
      <c r="I6" s="24">
        <v>44139</v>
      </c>
    </row>
    <row r="7" spans="1:9" s="11" customFormat="1" x14ac:dyDescent="0.25">
      <c r="A7" s="25">
        <v>3</v>
      </c>
      <c r="B7" s="1">
        <v>1069286</v>
      </c>
      <c r="C7" s="1" t="s">
        <v>65</v>
      </c>
      <c r="D7" s="33">
        <v>16130</v>
      </c>
      <c r="E7" s="33">
        <v>27300</v>
      </c>
      <c r="F7" s="9">
        <f t="shared" si="0"/>
        <v>11170</v>
      </c>
      <c r="G7" s="33">
        <v>10</v>
      </c>
      <c r="H7" s="1" t="s">
        <v>32</v>
      </c>
      <c r="I7" s="24">
        <v>44138</v>
      </c>
    </row>
    <row r="8" spans="1:9" s="11" customFormat="1" x14ac:dyDescent="0.25">
      <c r="A8" s="25">
        <v>4</v>
      </c>
      <c r="B8" s="1">
        <v>4053545</v>
      </c>
      <c r="C8" s="1" t="s">
        <v>66</v>
      </c>
      <c r="D8" s="33">
        <v>5260</v>
      </c>
      <c r="E8" s="33">
        <v>14625</v>
      </c>
      <c r="F8" s="9">
        <f t="shared" si="0"/>
        <v>9365</v>
      </c>
      <c r="G8" s="33">
        <v>10</v>
      </c>
      <c r="H8" s="1" t="s">
        <v>32</v>
      </c>
      <c r="I8" s="24">
        <v>44138</v>
      </c>
    </row>
    <row r="9" spans="1:9" s="11" customFormat="1" x14ac:dyDescent="0.25">
      <c r="A9" s="25">
        <v>5</v>
      </c>
      <c r="B9" s="18">
        <v>5080566</v>
      </c>
      <c r="C9" s="25" t="s">
        <v>9</v>
      </c>
      <c r="D9" s="19">
        <v>16340</v>
      </c>
      <c r="E9" s="19">
        <v>24763</v>
      </c>
      <c r="F9" s="9">
        <f t="shared" si="0"/>
        <v>8423</v>
      </c>
      <c r="G9" s="33">
        <v>23540</v>
      </c>
      <c r="H9" s="18" t="s">
        <v>28</v>
      </c>
      <c r="I9" s="24">
        <v>44138</v>
      </c>
    </row>
    <row r="10" spans="1:9" s="11" customFormat="1" x14ac:dyDescent="0.25">
      <c r="A10" s="25">
        <v>6</v>
      </c>
      <c r="B10" s="1">
        <v>5080869</v>
      </c>
      <c r="C10" s="1" t="s">
        <v>73</v>
      </c>
      <c r="D10" s="33">
        <v>35500</v>
      </c>
      <c r="E10" s="33">
        <v>58500</v>
      </c>
      <c r="F10" s="9">
        <f t="shared" si="0"/>
        <v>23000</v>
      </c>
      <c r="G10" s="33">
        <v>47100</v>
      </c>
      <c r="H10" s="1" t="s">
        <v>32</v>
      </c>
      <c r="I10" s="24">
        <v>44139</v>
      </c>
    </row>
    <row r="11" spans="1:9" s="11" customFormat="1" x14ac:dyDescent="0.25">
      <c r="A11" s="25">
        <v>7</v>
      </c>
      <c r="B11" s="1">
        <v>5080698</v>
      </c>
      <c r="C11" s="1" t="s">
        <v>70</v>
      </c>
      <c r="D11" s="1">
        <v>11120</v>
      </c>
      <c r="E11" s="1">
        <v>34125</v>
      </c>
      <c r="F11" s="9">
        <f t="shared" si="0"/>
        <v>23005</v>
      </c>
      <c r="G11" s="33">
        <v>13350</v>
      </c>
      <c r="H11" s="1" t="s">
        <v>32</v>
      </c>
      <c r="I11" s="24">
        <v>44139</v>
      </c>
    </row>
    <row r="12" spans="1:9" s="11" customFormat="1" x14ac:dyDescent="0.25">
      <c r="A12" s="25">
        <v>8</v>
      </c>
      <c r="B12" s="1">
        <v>5080295</v>
      </c>
      <c r="C12" s="1" t="s">
        <v>67</v>
      </c>
      <c r="D12" s="33">
        <v>47060</v>
      </c>
      <c r="E12" s="33">
        <v>107250</v>
      </c>
      <c r="F12" s="9">
        <f t="shared" si="0"/>
        <v>60190</v>
      </c>
      <c r="G12" s="32">
        <v>52940</v>
      </c>
      <c r="H12" s="1" t="s">
        <v>32</v>
      </c>
      <c r="I12" s="24">
        <v>44138</v>
      </c>
    </row>
    <row r="13" spans="1:9" s="11" customFormat="1" x14ac:dyDescent="0.25">
      <c r="A13" s="25">
        <v>9</v>
      </c>
      <c r="B13" s="35">
        <v>6062029</v>
      </c>
      <c r="C13" s="23" t="s">
        <v>9</v>
      </c>
      <c r="D13" s="36">
        <v>63160</v>
      </c>
      <c r="E13" s="19">
        <v>138670</v>
      </c>
      <c r="F13" s="9">
        <f t="shared" si="0"/>
        <v>75510</v>
      </c>
      <c r="G13" s="32">
        <v>32260</v>
      </c>
      <c r="H13" s="18" t="s">
        <v>29</v>
      </c>
      <c r="I13" s="24">
        <v>44140</v>
      </c>
    </row>
    <row r="14" spans="1:9" s="11" customFormat="1" x14ac:dyDescent="0.25">
      <c r="A14" s="25">
        <v>10</v>
      </c>
      <c r="B14" s="1">
        <v>8073167</v>
      </c>
      <c r="C14" s="1" t="s">
        <v>55</v>
      </c>
      <c r="D14" s="33">
        <v>77780</v>
      </c>
      <c r="E14" s="33">
        <v>165750</v>
      </c>
      <c r="F14" s="9">
        <f t="shared" si="0"/>
        <v>87970</v>
      </c>
      <c r="G14" s="32">
        <v>0</v>
      </c>
      <c r="H14" s="1" t="s">
        <v>32</v>
      </c>
      <c r="I14" s="24">
        <v>44138</v>
      </c>
    </row>
    <row r="15" spans="1:9" s="11" customFormat="1" x14ac:dyDescent="0.25">
      <c r="A15" s="25">
        <v>11</v>
      </c>
      <c r="B15" s="18">
        <v>8071745</v>
      </c>
      <c r="C15" s="25" t="s">
        <v>68</v>
      </c>
      <c r="D15" s="19">
        <v>17650</v>
      </c>
      <c r="E15" s="19">
        <v>99050</v>
      </c>
      <c r="F15" s="9">
        <f t="shared" si="0"/>
        <v>81400</v>
      </c>
      <c r="G15" s="33">
        <v>86900</v>
      </c>
      <c r="H15" s="18" t="s">
        <v>28</v>
      </c>
      <c r="I15" s="24">
        <v>44139</v>
      </c>
    </row>
    <row r="16" spans="1:9" s="11" customFormat="1" x14ac:dyDescent="0.25">
      <c r="A16" s="25">
        <v>12</v>
      </c>
      <c r="B16" s="1">
        <v>8070775</v>
      </c>
      <c r="C16" s="1" t="s">
        <v>25</v>
      </c>
      <c r="D16" s="33">
        <v>10</v>
      </c>
      <c r="E16" s="33">
        <v>98</v>
      </c>
      <c r="F16" s="9">
        <f t="shared" si="0"/>
        <v>88</v>
      </c>
      <c r="G16" s="33">
        <v>2000</v>
      </c>
      <c r="H16" s="1" t="s">
        <v>32</v>
      </c>
      <c r="I16" s="24">
        <v>44138</v>
      </c>
    </row>
    <row r="17" spans="1:9" s="11" customFormat="1" x14ac:dyDescent="0.25">
      <c r="A17" s="25">
        <v>13</v>
      </c>
      <c r="B17" s="1">
        <v>8073185</v>
      </c>
      <c r="C17" s="1" t="s">
        <v>71</v>
      </c>
      <c r="D17" s="33">
        <v>142570</v>
      </c>
      <c r="E17" s="33">
        <v>292500</v>
      </c>
      <c r="F17" s="9">
        <f t="shared" si="0"/>
        <v>149930</v>
      </c>
      <c r="G17" s="32">
        <v>10</v>
      </c>
      <c r="H17" s="1" t="s">
        <v>32</v>
      </c>
      <c r="I17" s="24">
        <v>44139</v>
      </c>
    </row>
    <row r="18" spans="1:9" s="11" customFormat="1" x14ac:dyDescent="0.25">
      <c r="A18" s="25">
        <v>14</v>
      </c>
      <c r="B18" s="1">
        <v>8073498</v>
      </c>
      <c r="C18" s="1" t="s">
        <v>26</v>
      </c>
      <c r="D18" s="33">
        <v>23160</v>
      </c>
      <c r="E18" s="33">
        <v>39000</v>
      </c>
      <c r="F18" s="9">
        <f t="shared" si="0"/>
        <v>15840</v>
      </c>
      <c r="G18" s="33">
        <v>14200</v>
      </c>
      <c r="H18" s="38" t="s">
        <v>27</v>
      </c>
      <c r="I18" s="24">
        <v>44139</v>
      </c>
    </row>
    <row r="19" spans="1:9" s="11" customFormat="1" x14ac:dyDescent="0.25">
      <c r="A19" s="25">
        <v>15</v>
      </c>
      <c r="B19" s="18">
        <v>9020821</v>
      </c>
      <c r="C19" s="25" t="s">
        <v>68</v>
      </c>
      <c r="D19" s="19">
        <v>205000</v>
      </c>
      <c r="E19" s="19">
        <v>297150</v>
      </c>
      <c r="F19" s="9">
        <f t="shared" si="0"/>
        <v>92150</v>
      </c>
      <c r="G19" s="33">
        <v>15000</v>
      </c>
      <c r="H19" s="18" t="s">
        <v>28</v>
      </c>
      <c r="I19" s="24">
        <v>44139</v>
      </c>
    </row>
    <row r="20" spans="1:9" s="11" customFormat="1" x14ac:dyDescent="0.25">
      <c r="A20" s="25">
        <v>16</v>
      </c>
      <c r="B20" s="1">
        <v>11033302</v>
      </c>
      <c r="C20" s="1" t="s">
        <v>24</v>
      </c>
      <c r="D20" s="33">
        <v>17650</v>
      </c>
      <c r="E20" s="33">
        <v>29250</v>
      </c>
      <c r="F20" s="9">
        <f t="shared" si="0"/>
        <v>11600</v>
      </c>
      <c r="G20" s="33">
        <v>36840</v>
      </c>
      <c r="H20" s="1" t="s">
        <v>32</v>
      </c>
      <c r="I20" s="24">
        <v>44139</v>
      </c>
    </row>
    <row r="21" spans="1:9" s="11" customFormat="1" x14ac:dyDescent="0.25">
      <c r="A21" s="25">
        <v>17</v>
      </c>
      <c r="B21" s="1">
        <v>11033303</v>
      </c>
      <c r="C21" s="1" t="s">
        <v>74</v>
      </c>
      <c r="D21" s="33">
        <v>117650</v>
      </c>
      <c r="E21" s="33">
        <v>175500</v>
      </c>
      <c r="F21" s="9">
        <f t="shared" si="0"/>
        <v>57850</v>
      </c>
      <c r="G21" s="33">
        <v>105260</v>
      </c>
      <c r="H21" s="1" t="s">
        <v>32</v>
      </c>
      <c r="I21" s="24">
        <v>44139</v>
      </c>
    </row>
    <row r="22" spans="1:9" s="11" customFormat="1" x14ac:dyDescent="0.25">
      <c r="A22" s="25">
        <v>18</v>
      </c>
      <c r="B22" s="1">
        <v>12030940</v>
      </c>
      <c r="C22" s="1" t="s">
        <v>19</v>
      </c>
      <c r="D22" s="1">
        <v>112910</v>
      </c>
      <c r="E22" s="1">
        <v>175500</v>
      </c>
      <c r="F22" s="9">
        <f t="shared" si="0"/>
        <v>62590</v>
      </c>
      <c r="G22" s="33">
        <v>33330</v>
      </c>
      <c r="H22" s="1" t="s">
        <v>32</v>
      </c>
      <c r="I22" s="24">
        <v>44138</v>
      </c>
    </row>
    <row r="23" spans="1:9" s="11" customFormat="1" x14ac:dyDescent="0.25">
      <c r="A23" s="25">
        <v>19</v>
      </c>
      <c r="B23" s="1">
        <v>12030400</v>
      </c>
      <c r="C23" s="1" t="s">
        <v>69</v>
      </c>
      <c r="D23" s="1">
        <v>230000</v>
      </c>
      <c r="E23" s="1">
        <v>292500</v>
      </c>
      <c r="F23" s="9">
        <f t="shared" si="0"/>
        <v>62500</v>
      </c>
      <c r="G23" s="32">
        <v>5880</v>
      </c>
      <c r="H23" s="1" t="s">
        <v>32</v>
      </c>
      <c r="I23" s="24">
        <v>44139</v>
      </c>
    </row>
    <row r="24" spans="1:9" s="11" customFormat="1" x14ac:dyDescent="0.25">
      <c r="A24" s="25">
        <v>20</v>
      </c>
      <c r="B24" s="18">
        <v>14020989</v>
      </c>
      <c r="C24" s="25" t="s">
        <v>68</v>
      </c>
      <c r="D24" s="19">
        <v>50000</v>
      </c>
      <c r="E24" s="19">
        <v>142400</v>
      </c>
      <c r="F24" s="9">
        <f t="shared" si="0"/>
        <v>92400</v>
      </c>
      <c r="G24" s="33">
        <v>63530</v>
      </c>
      <c r="H24" s="18" t="s">
        <v>72</v>
      </c>
      <c r="I24" s="24">
        <v>44139</v>
      </c>
    </row>
    <row r="25" spans="1:9" s="11" customFormat="1" x14ac:dyDescent="0.25">
      <c r="A25" s="25">
        <v>21</v>
      </c>
      <c r="B25" s="18">
        <v>16032233</v>
      </c>
      <c r="C25" s="25" t="s">
        <v>68</v>
      </c>
      <c r="D25" s="19">
        <v>30000</v>
      </c>
      <c r="E25" s="19">
        <v>133500</v>
      </c>
      <c r="F25" s="9">
        <f t="shared" si="0"/>
        <v>103500</v>
      </c>
      <c r="G25" s="33">
        <v>21050</v>
      </c>
      <c r="H25" s="18" t="s">
        <v>30</v>
      </c>
      <c r="I25" s="24">
        <v>44139</v>
      </c>
    </row>
    <row r="26" spans="1:9" s="11" customFormat="1" x14ac:dyDescent="0.25">
      <c r="A26" s="25">
        <v>22</v>
      </c>
      <c r="B26" s="1">
        <v>16039492</v>
      </c>
      <c r="C26" s="1" t="s">
        <v>76</v>
      </c>
      <c r="D26" s="38">
        <v>26320</v>
      </c>
      <c r="E26" s="1">
        <v>39600</v>
      </c>
      <c r="F26" s="9">
        <f t="shared" si="0"/>
        <v>13280</v>
      </c>
      <c r="G26" s="33">
        <v>105880</v>
      </c>
      <c r="H26" s="38" t="s">
        <v>27</v>
      </c>
      <c r="I26" s="24">
        <v>44139</v>
      </c>
    </row>
    <row r="27" spans="1:9" s="11" customFormat="1" x14ac:dyDescent="0.25">
      <c r="A27" s="25">
        <v>23</v>
      </c>
      <c r="B27" s="1">
        <v>26010594</v>
      </c>
      <c r="C27" s="1" t="s">
        <v>31</v>
      </c>
      <c r="D27" s="33">
        <v>117650</v>
      </c>
      <c r="E27" s="33">
        <v>175500</v>
      </c>
      <c r="F27" s="9">
        <f t="shared" si="0"/>
        <v>57850</v>
      </c>
      <c r="G27" s="33">
        <v>0</v>
      </c>
      <c r="H27" s="1" t="s">
        <v>32</v>
      </c>
      <c r="I27" s="24">
        <v>44138</v>
      </c>
    </row>
    <row r="28" spans="1:9" s="11" customFormat="1" x14ac:dyDescent="0.25">
      <c r="A28" s="25">
        <v>24</v>
      </c>
      <c r="B28" s="1">
        <v>26010815</v>
      </c>
      <c r="C28" s="1" t="s">
        <v>64</v>
      </c>
      <c r="D28" s="33">
        <v>186120</v>
      </c>
      <c r="E28" s="33">
        <v>263250</v>
      </c>
      <c r="F28" s="9">
        <f t="shared" si="0"/>
        <v>77130</v>
      </c>
      <c r="G28" s="33">
        <v>40000</v>
      </c>
      <c r="H28" s="1" t="s">
        <v>32</v>
      </c>
      <c r="I28" s="24">
        <v>44139</v>
      </c>
    </row>
    <row r="29" spans="1:9" s="11" customFormat="1" x14ac:dyDescent="0.25">
      <c r="A29" s="25">
        <v>25</v>
      </c>
      <c r="B29" s="1">
        <v>26010763</v>
      </c>
      <c r="C29" s="1" t="s">
        <v>75</v>
      </c>
      <c r="D29" s="33">
        <v>90000</v>
      </c>
      <c r="E29" s="33">
        <v>156000</v>
      </c>
      <c r="F29" s="9">
        <f t="shared" si="0"/>
        <v>66000</v>
      </c>
      <c r="G29" s="33">
        <v>49000</v>
      </c>
      <c r="H29" s="1" t="s">
        <v>32</v>
      </c>
      <c r="I29" s="24">
        <v>44139</v>
      </c>
    </row>
    <row r="30" spans="1:9" s="11" customFormat="1" x14ac:dyDescent="0.25">
      <c r="A30" s="25">
        <v>26</v>
      </c>
      <c r="B30" s="1">
        <v>27007312</v>
      </c>
      <c r="C30" s="1" t="s">
        <v>77</v>
      </c>
      <c r="D30" s="38">
        <v>55560</v>
      </c>
      <c r="E30" s="1">
        <v>74250</v>
      </c>
      <c r="F30" s="9">
        <f t="shared" si="0"/>
        <v>18690</v>
      </c>
      <c r="G30" s="33">
        <v>45000</v>
      </c>
      <c r="H30" s="38" t="s">
        <v>27</v>
      </c>
      <c r="I30" s="24">
        <v>44139</v>
      </c>
    </row>
    <row r="31" spans="1:9" s="11" customFormat="1" x14ac:dyDescent="0.25">
      <c r="A31" s="25">
        <v>27</v>
      </c>
      <c r="B31" s="1">
        <v>31007800</v>
      </c>
      <c r="C31" s="1" t="s">
        <v>31</v>
      </c>
      <c r="D31" s="1">
        <v>35000</v>
      </c>
      <c r="E31" s="1">
        <v>68250</v>
      </c>
      <c r="F31" s="9">
        <f t="shared" si="0"/>
        <v>33250</v>
      </c>
      <c r="G31" s="32">
        <v>120000</v>
      </c>
      <c r="H31" s="1" t="s">
        <v>32</v>
      </c>
      <c r="I31" s="24">
        <v>44139</v>
      </c>
    </row>
    <row r="32" spans="1:9" s="11" customFormat="1" x14ac:dyDescent="0.25">
      <c r="A32" s="25">
        <v>28</v>
      </c>
      <c r="B32" s="1">
        <v>31007920</v>
      </c>
      <c r="C32" s="1" t="s">
        <v>45</v>
      </c>
      <c r="D32" s="33">
        <v>20000</v>
      </c>
      <c r="E32" s="33">
        <v>29250</v>
      </c>
      <c r="F32" s="9">
        <f t="shared" si="0"/>
        <v>9250</v>
      </c>
      <c r="G32" s="32">
        <v>4450</v>
      </c>
      <c r="H32" s="1" t="s">
        <v>32</v>
      </c>
      <c r="I32" s="24">
        <v>44139</v>
      </c>
    </row>
    <row r="33" spans="1:9" s="11" customFormat="1" x14ac:dyDescent="0.25">
      <c r="A33" s="25">
        <v>29</v>
      </c>
      <c r="B33" s="1">
        <v>36004705</v>
      </c>
      <c r="C33" s="1" t="s">
        <v>24</v>
      </c>
      <c r="D33" s="1">
        <v>23660</v>
      </c>
      <c r="E33" s="1">
        <v>34125</v>
      </c>
      <c r="F33" s="9">
        <f t="shared" si="0"/>
        <v>10465</v>
      </c>
      <c r="G33" s="33">
        <v>25600</v>
      </c>
      <c r="H33" s="1" t="s">
        <v>32</v>
      </c>
      <c r="I33" s="24">
        <v>44137</v>
      </c>
    </row>
    <row r="34" spans="1:9" s="11" customFormat="1" x14ac:dyDescent="0.25">
      <c r="A34" s="25">
        <v>30</v>
      </c>
      <c r="B34" s="1">
        <v>39002596</v>
      </c>
      <c r="C34" s="1" t="s">
        <v>64</v>
      </c>
      <c r="D34" s="1">
        <v>198570</v>
      </c>
      <c r="E34" s="1">
        <v>253500</v>
      </c>
      <c r="F34" s="9">
        <f t="shared" si="0"/>
        <v>54930</v>
      </c>
      <c r="G34" s="32">
        <v>30000</v>
      </c>
      <c r="H34" s="1" t="s">
        <v>32</v>
      </c>
      <c r="I34" s="24">
        <v>44138</v>
      </c>
    </row>
    <row r="35" spans="1:9" s="11" customFormat="1" x14ac:dyDescent="0.25">
      <c r="A35" s="25">
        <v>31</v>
      </c>
      <c r="B35" s="1">
        <v>39002834</v>
      </c>
      <c r="C35" s="1" t="s">
        <v>73</v>
      </c>
      <c r="D35" s="33">
        <v>30000</v>
      </c>
      <c r="E35" s="33">
        <v>53625</v>
      </c>
      <c r="F35" s="9">
        <f t="shared" si="0"/>
        <v>23625</v>
      </c>
      <c r="G35" s="33">
        <v>1000</v>
      </c>
      <c r="H35" s="38" t="s">
        <v>27</v>
      </c>
      <c r="I35" s="24">
        <v>44139</v>
      </c>
    </row>
    <row r="36" spans="1:9" s="11" customFormat="1" x14ac:dyDescent="0.25">
      <c r="A36" s="25"/>
      <c r="B36" s="1"/>
      <c r="C36" s="1"/>
      <c r="D36" s="1"/>
      <c r="E36" s="1"/>
      <c r="F36" s="9">
        <v>9499</v>
      </c>
      <c r="G36" s="33">
        <v>44450</v>
      </c>
      <c r="H36" s="1"/>
      <c r="I36" s="24"/>
    </row>
    <row r="37" spans="1:9" s="11" customFormat="1" x14ac:dyDescent="0.25">
      <c r="A37" s="39"/>
      <c r="B37" s="35"/>
      <c r="C37" s="23"/>
      <c r="D37" s="36"/>
      <c r="E37" s="19"/>
      <c r="F37" s="9">
        <v>0</v>
      </c>
      <c r="G37" s="33">
        <v>27800</v>
      </c>
      <c r="H37" s="25"/>
      <c r="I37" s="24"/>
    </row>
    <row r="38" spans="1:9" s="11" customFormat="1" x14ac:dyDescent="0.25">
      <c r="A38" s="20"/>
      <c r="B38" s="22"/>
      <c r="C38" s="22"/>
      <c r="D38" s="21"/>
      <c r="E38" s="21"/>
      <c r="F38" s="9">
        <f t="shared" ref="F38:F49" si="1">E38-D38</f>
        <v>0</v>
      </c>
      <c r="G38" s="33">
        <v>55560</v>
      </c>
      <c r="H38" s="17"/>
      <c r="I38" s="24"/>
    </row>
    <row r="39" spans="1:9" s="11" customFormat="1" x14ac:dyDescent="0.25">
      <c r="A39" s="25"/>
      <c r="B39" s="25"/>
      <c r="C39" s="25"/>
      <c r="D39" s="25"/>
      <c r="E39" s="25"/>
      <c r="F39" s="9">
        <f t="shared" si="1"/>
        <v>0</v>
      </c>
      <c r="G39" s="33">
        <v>10530</v>
      </c>
      <c r="H39" s="25"/>
      <c r="I39" s="24"/>
    </row>
    <row r="40" spans="1:9" s="11" customFormat="1" x14ac:dyDescent="0.25">
      <c r="A40" s="25"/>
      <c r="B40" s="25"/>
      <c r="C40" s="25"/>
      <c r="D40" s="25"/>
      <c r="E40" s="25"/>
      <c r="F40" s="9">
        <f t="shared" si="1"/>
        <v>0</v>
      </c>
      <c r="G40" s="33">
        <v>15790</v>
      </c>
      <c r="H40" s="25"/>
      <c r="I40" s="25"/>
    </row>
    <row r="41" spans="1:9" s="11" customFormat="1" x14ac:dyDescent="0.25">
      <c r="A41" s="25"/>
      <c r="B41" s="25"/>
      <c r="C41" s="25"/>
      <c r="D41" s="25"/>
      <c r="E41" s="25"/>
      <c r="F41" s="9">
        <f t="shared" si="1"/>
        <v>0</v>
      </c>
      <c r="G41" s="33">
        <v>38890</v>
      </c>
      <c r="H41" s="25"/>
      <c r="I41" s="24"/>
    </row>
    <row r="42" spans="1:9" s="11" customFormat="1" x14ac:dyDescent="0.25">
      <c r="A42" s="25"/>
      <c r="B42" s="25"/>
      <c r="C42" s="25"/>
      <c r="D42" s="25"/>
      <c r="E42" s="25"/>
      <c r="F42" s="9">
        <f t="shared" si="1"/>
        <v>0</v>
      </c>
      <c r="G42" s="32">
        <v>53760</v>
      </c>
      <c r="H42" s="25"/>
      <c r="I42" s="25"/>
    </row>
    <row r="43" spans="1:9" s="11" customFormat="1" x14ac:dyDescent="0.25">
      <c r="A43" s="25"/>
      <c r="B43" s="25"/>
      <c r="C43" s="25"/>
      <c r="D43" s="25"/>
      <c r="E43" s="25"/>
      <c r="F43" s="9">
        <f t="shared" si="1"/>
        <v>0</v>
      </c>
      <c r="G43" s="32">
        <v>55290</v>
      </c>
      <c r="H43" s="18"/>
      <c r="I43" s="24"/>
    </row>
    <row r="44" spans="1:9" s="11" customFormat="1" x14ac:dyDescent="0.25">
      <c r="A44" s="25"/>
      <c r="B44" s="7"/>
      <c r="C44" s="25"/>
      <c r="D44" s="6"/>
      <c r="E44" s="6"/>
      <c r="F44" s="9">
        <f t="shared" si="1"/>
        <v>0</v>
      </c>
      <c r="G44" s="32">
        <v>25560</v>
      </c>
      <c r="H44" s="18"/>
      <c r="I44" s="24"/>
    </row>
    <row r="45" spans="1:9" s="11" customFormat="1" x14ac:dyDescent="0.25">
      <c r="A45" s="25"/>
      <c r="B45" s="7"/>
      <c r="C45" s="25"/>
      <c r="D45" s="6"/>
      <c r="E45" s="6"/>
      <c r="F45" s="9">
        <f t="shared" si="1"/>
        <v>0</v>
      </c>
      <c r="G45" s="33">
        <v>16840</v>
      </c>
      <c r="H45" s="18"/>
      <c r="I45" s="24"/>
    </row>
    <row r="46" spans="1:9" s="11" customFormat="1" x14ac:dyDescent="0.25">
      <c r="A46" s="25"/>
      <c r="B46" s="7"/>
      <c r="C46" s="25"/>
      <c r="D46" s="6"/>
      <c r="E46" s="6"/>
      <c r="F46" s="9">
        <f t="shared" si="1"/>
        <v>0</v>
      </c>
      <c r="G46" s="32">
        <v>10750</v>
      </c>
      <c r="H46" s="18"/>
      <c r="I46" s="24"/>
    </row>
    <row r="47" spans="1:9" s="11" customFormat="1" x14ac:dyDescent="0.25">
      <c r="A47" s="25"/>
      <c r="B47" s="7"/>
      <c r="C47" s="25"/>
      <c r="D47" s="6"/>
      <c r="E47" s="6"/>
      <c r="F47" s="9">
        <f t="shared" si="1"/>
        <v>0</v>
      </c>
      <c r="G47" s="33">
        <v>10530</v>
      </c>
      <c r="H47" s="18"/>
      <c r="I47" s="24"/>
    </row>
    <row r="48" spans="1:9" s="11" customFormat="1" x14ac:dyDescent="0.25">
      <c r="A48" s="25"/>
      <c r="B48" s="7"/>
      <c r="C48" s="25"/>
      <c r="D48" s="6"/>
      <c r="E48" s="6"/>
      <c r="F48" s="9">
        <f t="shared" si="1"/>
        <v>0</v>
      </c>
      <c r="G48" s="32">
        <v>203670</v>
      </c>
      <c r="H48" s="18"/>
      <c r="I48" s="24"/>
    </row>
    <row r="49" spans="1:9" s="11" customFormat="1" x14ac:dyDescent="0.25">
      <c r="A49" s="25"/>
      <c r="B49" s="7"/>
      <c r="C49" s="25"/>
      <c r="D49" s="6"/>
      <c r="E49" s="6"/>
      <c r="F49" s="9">
        <f t="shared" si="1"/>
        <v>0</v>
      </c>
      <c r="G49" s="33">
        <v>0</v>
      </c>
      <c r="H49" s="18"/>
      <c r="I49" s="24"/>
    </row>
    <row r="50" spans="1:9" x14ac:dyDescent="0.25">
      <c r="A50" s="4"/>
      <c r="B50" s="4"/>
      <c r="C50" s="4"/>
      <c r="D50" s="4"/>
      <c r="E50" s="4"/>
      <c r="F50" s="5">
        <f>SUM(F5:F49)</f>
        <v>1563560</v>
      </c>
      <c r="G50" s="5">
        <f>SUM(G5:G49)</f>
        <v>1563560</v>
      </c>
      <c r="H50" s="5">
        <f>F50-G50</f>
        <v>0</v>
      </c>
      <c r="I50" s="4"/>
    </row>
    <row r="52" spans="1:9" x14ac:dyDescent="0.25">
      <c r="A52" s="46" t="s">
        <v>7</v>
      </c>
      <c r="B52" s="47"/>
      <c r="C52" s="47"/>
      <c r="D52" s="47"/>
      <c r="E52" s="47"/>
      <c r="F52" s="47"/>
      <c r="G52" s="47"/>
      <c r="H52" s="47"/>
      <c r="I52" s="26"/>
    </row>
    <row r="53" spans="1:9" ht="45" x14ac:dyDescent="0.25">
      <c r="A53" s="2" t="s">
        <v>0</v>
      </c>
      <c r="B53" s="2" t="s">
        <v>1</v>
      </c>
      <c r="C53" s="2" t="s">
        <v>2</v>
      </c>
      <c r="D53" s="3" t="s">
        <v>3</v>
      </c>
      <c r="E53" s="3" t="s">
        <v>4</v>
      </c>
      <c r="F53" s="2" t="s">
        <v>5</v>
      </c>
      <c r="G53" s="3" t="s">
        <v>6</v>
      </c>
      <c r="H53" s="3" t="s">
        <v>8</v>
      </c>
      <c r="I53" s="26"/>
    </row>
    <row r="54" spans="1:9" s="11" customFormat="1" x14ac:dyDescent="0.25">
      <c r="A54" s="25">
        <v>1</v>
      </c>
      <c r="B54" s="32">
        <v>1069301</v>
      </c>
      <c r="C54" s="32" t="s">
        <v>18</v>
      </c>
      <c r="D54" s="32">
        <v>20000</v>
      </c>
      <c r="E54" s="32">
        <v>35000</v>
      </c>
      <c r="F54" s="12">
        <f t="shared" ref="F54:F91" si="2">E54-D54</f>
        <v>15000</v>
      </c>
      <c r="G54" s="32" t="s">
        <v>15</v>
      </c>
      <c r="H54" s="24">
        <v>44141</v>
      </c>
      <c r="I54" s="26"/>
    </row>
    <row r="55" spans="1:9" s="11" customFormat="1" x14ac:dyDescent="0.25">
      <c r="A55" s="25">
        <v>2</v>
      </c>
      <c r="B55" s="32">
        <v>1069129</v>
      </c>
      <c r="C55" s="32" t="s">
        <v>49</v>
      </c>
      <c r="D55" s="32">
        <v>0</v>
      </c>
      <c r="E55" s="32">
        <v>200</v>
      </c>
      <c r="F55" s="12">
        <f t="shared" si="2"/>
        <v>200</v>
      </c>
      <c r="G55" s="32" t="s">
        <v>7</v>
      </c>
      <c r="H55" s="24">
        <v>44142</v>
      </c>
      <c r="I55" s="26"/>
    </row>
    <row r="56" spans="1:9" s="11" customFormat="1" x14ac:dyDescent="0.25">
      <c r="A56" s="25">
        <v>3</v>
      </c>
      <c r="B56" s="32">
        <v>4051875</v>
      </c>
      <c r="C56" s="32" t="s">
        <v>25</v>
      </c>
      <c r="D56" s="33">
        <v>10</v>
      </c>
      <c r="E56" s="33">
        <v>500</v>
      </c>
      <c r="F56" s="12">
        <f t="shared" si="2"/>
        <v>490</v>
      </c>
      <c r="G56" s="1" t="s">
        <v>7</v>
      </c>
      <c r="H56" s="24">
        <v>44142</v>
      </c>
      <c r="I56" s="26"/>
    </row>
    <row r="57" spans="1:9" s="11" customFormat="1" x14ac:dyDescent="0.25">
      <c r="A57" s="25">
        <v>4</v>
      </c>
      <c r="B57" s="32">
        <v>4052042</v>
      </c>
      <c r="C57" s="32" t="s">
        <v>25</v>
      </c>
      <c r="D57" s="33">
        <v>10</v>
      </c>
      <c r="E57" s="33">
        <v>200</v>
      </c>
      <c r="F57" s="12">
        <f t="shared" si="2"/>
        <v>190</v>
      </c>
      <c r="G57" s="1" t="s">
        <v>80</v>
      </c>
      <c r="H57" s="24">
        <v>44142</v>
      </c>
      <c r="I57" s="26"/>
    </row>
    <row r="58" spans="1:9" s="11" customFormat="1" x14ac:dyDescent="0.25">
      <c r="A58" s="25">
        <v>5</v>
      </c>
      <c r="B58" s="32">
        <v>5079648</v>
      </c>
      <c r="C58" s="32" t="s">
        <v>60</v>
      </c>
      <c r="D58" s="33">
        <v>23540</v>
      </c>
      <c r="E58" s="33">
        <v>37000</v>
      </c>
      <c r="F58" s="12">
        <f t="shared" si="2"/>
        <v>13460</v>
      </c>
      <c r="G58" s="1" t="s">
        <v>22</v>
      </c>
      <c r="H58" s="24">
        <v>44143</v>
      </c>
      <c r="I58" s="26"/>
    </row>
    <row r="59" spans="1:9" s="11" customFormat="1" x14ac:dyDescent="0.25">
      <c r="A59" s="25">
        <v>6</v>
      </c>
      <c r="B59" s="32">
        <v>5080855</v>
      </c>
      <c r="C59" s="32" t="s">
        <v>55</v>
      </c>
      <c r="D59" s="33">
        <v>47100</v>
      </c>
      <c r="E59" s="33">
        <v>60000</v>
      </c>
      <c r="F59" s="12">
        <f t="shared" si="2"/>
        <v>12900</v>
      </c>
      <c r="G59" s="1" t="s">
        <v>15</v>
      </c>
      <c r="H59" s="24">
        <v>44142</v>
      </c>
      <c r="I59" s="26"/>
    </row>
    <row r="60" spans="1:9" s="11" customFormat="1" x14ac:dyDescent="0.25">
      <c r="A60" s="25">
        <v>7</v>
      </c>
      <c r="B60" s="32">
        <v>5080047</v>
      </c>
      <c r="C60" s="32" t="s">
        <v>21</v>
      </c>
      <c r="D60" s="33">
        <v>13350</v>
      </c>
      <c r="E60" s="33">
        <v>14000</v>
      </c>
      <c r="F60" s="12">
        <f t="shared" si="2"/>
        <v>650</v>
      </c>
      <c r="G60" s="1" t="s">
        <v>7</v>
      </c>
      <c r="H60" s="24">
        <v>44142</v>
      </c>
      <c r="I60" s="26"/>
    </row>
    <row r="61" spans="1:9" s="11" customFormat="1" x14ac:dyDescent="0.25">
      <c r="A61" s="25">
        <v>8</v>
      </c>
      <c r="B61" s="32">
        <v>5080808</v>
      </c>
      <c r="C61" s="32" t="s">
        <v>56</v>
      </c>
      <c r="D61" s="32">
        <v>52940</v>
      </c>
      <c r="E61" s="32">
        <v>60000</v>
      </c>
      <c r="F61" s="12">
        <f t="shared" si="2"/>
        <v>7060</v>
      </c>
      <c r="G61" s="32" t="s">
        <v>22</v>
      </c>
      <c r="H61" s="24">
        <v>44143</v>
      </c>
      <c r="I61" s="26"/>
    </row>
    <row r="62" spans="1:9" s="11" customFormat="1" x14ac:dyDescent="0.25">
      <c r="A62" s="25">
        <v>9</v>
      </c>
      <c r="B62" s="32">
        <v>5079820</v>
      </c>
      <c r="C62" s="32" t="s">
        <v>57</v>
      </c>
      <c r="D62" s="32">
        <v>32260</v>
      </c>
      <c r="E62" s="32">
        <v>60000</v>
      </c>
      <c r="F62" s="12">
        <f t="shared" si="2"/>
        <v>27740</v>
      </c>
      <c r="G62" s="32" t="s">
        <v>22</v>
      </c>
      <c r="H62" s="24">
        <v>44143</v>
      </c>
      <c r="I62" s="26"/>
    </row>
    <row r="63" spans="1:9" s="11" customFormat="1" x14ac:dyDescent="0.25">
      <c r="A63" s="25">
        <v>10</v>
      </c>
      <c r="B63" s="32">
        <v>5079280</v>
      </c>
      <c r="C63" s="32" t="s">
        <v>25</v>
      </c>
      <c r="D63" s="32">
        <v>0</v>
      </c>
      <c r="E63" s="32">
        <v>500</v>
      </c>
      <c r="F63" s="12">
        <f t="shared" si="2"/>
        <v>500</v>
      </c>
      <c r="G63" s="32" t="s">
        <v>22</v>
      </c>
      <c r="H63" s="24">
        <v>44143</v>
      </c>
      <c r="I63" s="26"/>
    </row>
    <row r="64" spans="1:9" s="11" customFormat="1" x14ac:dyDescent="0.25">
      <c r="A64" s="25">
        <v>11</v>
      </c>
      <c r="B64" s="32">
        <v>5079965</v>
      </c>
      <c r="C64" s="32" t="s">
        <v>58</v>
      </c>
      <c r="D64" s="33">
        <v>86900</v>
      </c>
      <c r="E64" s="33">
        <v>110000</v>
      </c>
      <c r="F64" s="12">
        <f t="shared" si="2"/>
        <v>23100</v>
      </c>
      <c r="G64" s="1" t="s">
        <v>22</v>
      </c>
      <c r="H64" s="24">
        <v>44143</v>
      </c>
      <c r="I64" s="37"/>
    </row>
    <row r="65" spans="1:9" s="11" customFormat="1" x14ac:dyDescent="0.25">
      <c r="A65" s="25">
        <v>12</v>
      </c>
      <c r="B65" s="32">
        <v>5079965</v>
      </c>
      <c r="C65" s="32" t="s">
        <v>59</v>
      </c>
      <c r="D65" s="33">
        <v>2000</v>
      </c>
      <c r="E65" s="33">
        <v>15000</v>
      </c>
      <c r="F65" s="12">
        <f t="shared" si="2"/>
        <v>13000</v>
      </c>
      <c r="G65" s="1" t="s">
        <v>22</v>
      </c>
      <c r="H65" s="24">
        <v>44143</v>
      </c>
      <c r="I65" s="26"/>
    </row>
    <row r="66" spans="1:9" s="11" customFormat="1" x14ac:dyDescent="0.25">
      <c r="A66" s="25">
        <v>13</v>
      </c>
      <c r="B66" s="32">
        <v>5078679</v>
      </c>
      <c r="C66" s="32" t="s">
        <v>17</v>
      </c>
      <c r="D66" s="32">
        <v>10</v>
      </c>
      <c r="E66" s="32">
        <v>2000</v>
      </c>
      <c r="F66" s="12">
        <f t="shared" si="2"/>
        <v>1990</v>
      </c>
      <c r="G66" s="32" t="s">
        <v>80</v>
      </c>
      <c r="H66" s="24">
        <v>44141</v>
      </c>
      <c r="I66" s="26"/>
    </row>
    <row r="67" spans="1:9" s="11" customFormat="1" x14ac:dyDescent="0.25">
      <c r="A67" s="25">
        <v>14</v>
      </c>
      <c r="B67" s="32">
        <v>5080832</v>
      </c>
      <c r="C67" s="32" t="s">
        <v>44</v>
      </c>
      <c r="D67" s="33">
        <v>14200</v>
      </c>
      <c r="E67" s="33">
        <v>20000</v>
      </c>
      <c r="F67" s="12">
        <f t="shared" si="2"/>
        <v>5800</v>
      </c>
      <c r="G67" s="1" t="s">
        <v>7</v>
      </c>
      <c r="H67" s="24">
        <v>44141</v>
      </c>
      <c r="I67" s="26"/>
    </row>
    <row r="68" spans="1:9" s="11" customFormat="1" x14ac:dyDescent="0.25">
      <c r="A68" s="25">
        <v>15</v>
      </c>
      <c r="B68" s="32">
        <v>5081047</v>
      </c>
      <c r="C68" s="32" t="s">
        <v>21</v>
      </c>
      <c r="D68" s="33">
        <v>15000</v>
      </c>
      <c r="E68" s="33">
        <v>25000</v>
      </c>
      <c r="F68" s="12">
        <f t="shared" si="2"/>
        <v>10000</v>
      </c>
      <c r="G68" s="1" t="s">
        <v>7</v>
      </c>
      <c r="H68" s="24">
        <v>44142</v>
      </c>
      <c r="I68" s="37"/>
    </row>
    <row r="69" spans="1:9" s="11" customFormat="1" x14ac:dyDescent="0.25">
      <c r="A69" s="25">
        <v>16</v>
      </c>
      <c r="B69" s="32">
        <v>8073528</v>
      </c>
      <c r="C69" s="32" t="s">
        <v>36</v>
      </c>
      <c r="D69" s="33">
        <v>36840</v>
      </c>
      <c r="E69" s="33">
        <v>55000</v>
      </c>
      <c r="F69" s="12">
        <f t="shared" si="2"/>
        <v>18160</v>
      </c>
      <c r="G69" s="1" t="s">
        <v>15</v>
      </c>
      <c r="H69" s="24">
        <v>44141</v>
      </c>
      <c r="I69" s="37"/>
    </row>
    <row r="70" spans="1:9" s="11" customFormat="1" x14ac:dyDescent="0.25">
      <c r="A70" s="25">
        <v>17</v>
      </c>
      <c r="B70" s="32">
        <v>8073565</v>
      </c>
      <c r="C70" s="32" t="s">
        <v>43</v>
      </c>
      <c r="D70" s="33">
        <v>105260</v>
      </c>
      <c r="E70" s="33">
        <v>170000</v>
      </c>
      <c r="F70" s="12">
        <f t="shared" si="2"/>
        <v>64740</v>
      </c>
      <c r="G70" s="1" t="s">
        <v>7</v>
      </c>
      <c r="H70" s="24">
        <v>44141</v>
      </c>
      <c r="I70" s="26"/>
    </row>
    <row r="71" spans="1:9" s="11" customFormat="1" x14ac:dyDescent="0.25">
      <c r="A71" s="25">
        <v>18</v>
      </c>
      <c r="B71" s="32">
        <v>8073431</v>
      </c>
      <c r="C71" s="32" t="s">
        <v>23</v>
      </c>
      <c r="D71" s="33">
        <v>33330</v>
      </c>
      <c r="E71" s="33">
        <v>45000</v>
      </c>
      <c r="F71" s="12">
        <f t="shared" si="2"/>
        <v>11670</v>
      </c>
      <c r="G71" s="1" t="s">
        <v>15</v>
      </c>
      <c r="H71" s="24">
        <v>44142</v>
      </c>
      <c r="I71" s="26"/>
    </row>
    <row r="72" spans="1:9" s="11" customFormat="1" x14ac:dyDescent="0.25">
      <c r="A72" s="25">
        <v>19</v>
      </c>
      <c r="B72" s="32">
        <v>8072328</v>
      </c>
      <c r="C72" s="32" t="s">
        <v>38</v>
      </c>
      <c r="D72" s="32">
        <v>5880</v>
      </c>
      <c r="E72" s="32">
        <v>15000</v>
      </c>
      <c r="F72" s="12">
        <f t="shared" si="2"/>
        <v>9120</v>
      </c>
      <c r="G72" s="32" t="s">
        <v>7</v>
      </c>
      <c r="H72" s="24">
        <v>44140</v>
      </c>
      <c r="I72" s="26"/>
    </row>
    <row r="73" spans="1:9" s="11" customFormat="1" x14ac:dyDescent="0.25">
      <c r="A73" s="25">
        <v>20</v>
      </c>
      <c r="B73" s="32">
        <v>8073305</v>
      </c>
      <c r="C73" s="32" t="s">
        <v>16</v>
      </c>
      <c r="D73" s="33">
        <v>63530</v>
      </c>
      <c r="E73" s="33">
        <v>80000</v>
      </c>
      <c r="F73" s="12">
        <f t="shared" si="2"/>
        <v>16470</v>
      </c>
      <c r="G73" s="1" t="s">
        <v>63</v>
      </c>
      <c r="H73" s="24">
        <v>44143</v>
      </c>
      <c r="I73" s="26"/>
    </row>
    <row r="74" spans="1:9" s="11" customFormat="1" x14ac:dyDescent="0.25">
      <c r="A74" s="25">
        <v>21</v>
      </c>
      <c r="B74" s="32">
        <v>8073604</v>
      </c>
      <c r="C74" s="32" t="s">
        <v>24</v>
      </c>
      <c r="D74" s="33">
        <v>21050</v>
      </c>
      <c r="E74" s="33">
        <v>30000</v>
      </c>
      <c r="F74" s="12">
        <f t="shared" si="2"/>
        <v>8950</v>
      </c>
      <c r="G74" s="1" t="s">
        <v>15</v>
      </c>
      <c r="H74" s="24">
        <v>44142</v>
      </c>
      <c r="I74" s="26"/>
    </row>
    <row r="75" spans="1:9" s="11" customFormat="1" x14ac:dyDescent="0.25">
      <c r="A75" s="25">
        <v>22</v>
      </c>
      <c r="B75" s="32">
        <v>8073266</v>
      </c>
      <c r="C75" s="32" t="s">
        <v>51</v>
      </c>
      <c r="D75" s="33">
        <v>105880</v>
      </c>
      <c r="E75" s="33">
        <v>250000</v>
      </c>
      <c r="F75" s="12">
        <f t="shared" si="2"/>
        <v>144120</v>
      </c>
      <c r="G75" s="1" t="s">
        <v>15</v>
      </c>
      <c r="H75" s="24">
        <v>44142</v>
      </c>
      <c r="I75" s="37"/>
    </row>
    <row r="76" spans="1:9" s="11" customFormat="1" x14ac:dyDescent="0.25">
      <c r="A76" s="25">
        <v>23</v>
      </c>
      <c r="B76" s="32">
        <v>11026656</v>
      </c>
      <c r="C76" s="32" t="s">
        <v>78</v>
      </c>
      <c r="D76" s="33">
        <v>0</v>
      </c>
      <c r="E76" s="33">
        <v>3000</v>
      </c>
      <c r="F76" s="12">
        <f t="shared" si="2"/>
        <v>3000</v>
      </c>
      <c r="G76" s="1" t="s">
        <v>15</v>
      </c>
      <c r="H76" s="24">
        <v>44140</v>
      </c>
      <c r="I76" s="37"/>
    </row>
    <row r="77" spans="1:9" s="11" customFormat="1" x14ac:dyDescent="0.25">
      <c r="A77" s="25">
        <v>24</v>
      </c>
      <c r="B77" s="32">
        <v>12030994</v>
      </c>
      <c r="C77" s="32" t="s">
        <v>36</v>
      </c>
      <c r="D77" s="33">
        <v>40000</v>
      </c>
      <c r="E77" s="33">
        <v>65000</v>
      </c>
      <c r="F77" s="12">
        <f t="shared" si="2"/>
        <v>25000</v>
      </c>
      <c r="G77" s="1" t="s">
        <v>7</v>
      </c>
      <c r="H77" s="24">
        <v>44140</v>
      </c>
      <c r="I77" s="37"/>
    </row>
    <row r="78" spans="1:9" s="11" customFormat="1" x14ac:dyDescent="0.25">
      <c r="A78" s="25">
        <v>25</v>
      </c>
      <c r="B78" s="32">
        <v>26010828</v>
      </c>
      <c r="C78" s="32" t="s">
        <v>62</v>
      </c>
      <c r="D78" s="33">
        <v>49000</v>
      </c>
      <c r="E78" s="33">
        <v>75000</v>
      </c>
      <c r="F78" s="12">
        <f t="shared" si="2"/>
        <v>26000</v>
      </c>
      <c r="G78" s="1" t="s">
        <v>22</v>
      </c>
      <c r="H78" s="24">
        <v>44143</v>
      </c>
      <c r="I78" s="26"/>
    </row>
    <row r="79" spans="1:9" s="11" customFormat="1" x14ac:dyDescent="0.25">
      <c r="A79" s="25">
        <v>26</v>
      </c>
      <c r="B79" s="32">
        <v>26010964</v>
      </c>
      <c r="C79" s="32" t="s">
        <v>41</v>
      </c>
      <c r="D79" s="33">
        <v>45000</v>
      </c>
      <c r="E79" s="33">
        <v>100000</v>
      </c>
      <c r="F79" s="12">
        <f t="shared" si="2"/>
        <v>55000</v>
      </c>
      <c r="G79" s="1" t="s">
        <v>7</v>
      </c>
      <c r="H79" s="24">
        <v>44140</v>
      </c>
      <c r="I79" s="26"/>
    </row>
    <row r="80" spans="1:9" s="11" customFormat="1" x14ac:dyDescent="0.25">
      <c r="A80" s="25">
        <v>27</v>
      </c>
      <c r="B80" s="32">
        <v>26010666</v>
      </c>
      <c r="C80" s="32" t="s">
        <v>42</v>
      </c>
      <c r="D80" s="32">
        <v>120000</v>
      </c>
      <c r="E80" s="32">
        <v>130000</v>
      </c>
      <c r="F80" s="12">
        <f t="shared" si="2"/>
        <v>10000</v>
      </c>
      <c r="G80" s="32" t="s">
        <v>7</v>
      </c>
      <c r="H80" s="24">
        <v>44141</v>
      </c>
      <c r="I80" s="26"/>
    </row>
    <row r="81" spans="1:9" s="11" customFormat="1" x14ac:dyDescent="0.25">
      <c r="A81" s="25">
        <v>28</v>
      </c>
      <c r="B81" s="32">
        <v>26010423</v>
      </c>
      <c r="C81" s="32" t="s">
        <v>48</v>
      </c>
      <c r="D81" s="32">
        <v>4450</v>
      </c>
      <c r="E81" s="32">
        <v>30000</v>
      </c>
      <c r="F81" s="12">
        <f t="shared" si="2"/>
        <v>25550</v>
      </c>
      <c r="G81" s="32" t="s">
        <v>15</v>
      </c>
      <c r="H81" s="24">
        <v>44142</v>
      </c>
      <c r="I81" s="26"/>
    </row>
    <row r="82" spans="1:9" s="11" customFormat="1" x14ac:dyDescent="0.25">
      <c r="A82" s="25">
        <v>29</v>
      </c>
      <c r="B82" s="32">
        <v>26010902</v>
      </c>
      <c r="C82" s="32" t="s">
        <v>45</v>
      </c>
      <c r="D82" s="33">
        <v>25600</v>
      </c>
      <c r="E82" s="33">
        <v>35000</v>
      </c>
      <c r="F82" s="12">
        <f>E82-D82</f>
        <v>9400</v>
      </c>
      <c r="G82" s="1" t="s">
        <v>7</v>
      </c>
      <c r="H82" s="24">
        <v>44141</v>
      </c>
      <c r="I82" s="26"/>
    </row>
    <row r="83" spans="1:9" s="11" customFormat="1" x14ac:dyDescent="0.25">
      <c r="A83" s="25">
        <v>30</v>
      </c>
      <c r="B83" s="32">
        <v>26010784</v>
      </c>
      <c r="C83" s="32" t="s">
        <v>50</v>
      </c>
      <c r="D83" s="32">
        <v>30000</v>
      </c>
      <c r="E83" s="32">
        <v>40000</v>
      </c>
      <c r="F83" s="12">
        <f t="shared" si="2"/>
        <v>10000</v>
      </c>
      <c r="G83" s="32" t="s">
        <v>15</v>
      </c>
      <c r="H83" s="24">
        <v>44142</v>
      </c>
      <c r="I83" s="26"/>
    </row>
    <row r="84" spans="1:9" s="11" customFormat="1" x14ac:dyDescent="0.25">
      <c r="A84" s="25">
        <v>31</v>
      </c>
      <c r="B84" s="32">
        <v>31006790</v>
      </c>
      <c r="C84" s="32" t="s">
        <v>40</v>
      </c>
      <c r="D84" s="33">
        <v>1000</v>
      </c>
      <c r="E84" s="33">
        <v>1000</v>
      </c>
      <c r="F84" s="12">
        <f t="shared" si="2"/>
        <v>0</v>
      </c>
      <c r="G84" s="1" t="s">
        <v>7</v>
      </c>
      <c r="H84" s="24">
        <v>44140</v>
      </c>
      <c r="I84" s="37"/>
    </row>
    <row r="85" spans="1:9" s="11" customFormat="1" x14ac:dyDescent="0.25">
      <c r="A85" s="25">
        <v>32</v>
      </c>
      <c r="B85" s="32">
        <v>31007877</v>
      </c>
      <c r="C85" s="32" t="s">
        <v>36</v>
      </c>
      <c r="D85" s="33">
        <v>44450</v>
      </c>
      <c r="E85" s="33">
        <v>60000</v>
      </c>
      <c r="F85" s="12">
        <f t="shared" si="2"/>
        <v>15550</v>
      </c>
      <c r="G85" s="1" t="s">
        <v>7</v>
      </c>
      <c r="H85" s="24">
        <v>44140</v>
      </c>
      <c r="I85" s="26"/>
    </row>
    <row r="86" spans="1:9" s="11" customFormat="1" x14ac:dyDescent="0.25">
      <c r="A86" s="25">
        <v>33</v>
      </c>
      <c r="B86" s="32">
        <v>31007945</v>
      </c>
      <c r="C86" s="32" t="s">
        <v>61</v>
      </c>
      <c r="D86" s="33">
        <v>27800</v>
      </c>
      <c r="E86" s="33">
        <v>55000</v>
      </c>
      <c r="F86" s="12">
        <f t="shared" si="2"/>
        <v>27200</v>
      </c>
      <c r="G86" s="1" t="s">
        <v>63</v>
      </c>
      <c r="H86" s="24">
        <v>44143</v>
      </c>
      <c r="I86" s="26"/>
    </row>
    <row r="87" spans="1:9" s="11" customFormat="1" x14ac:dyDescent="0.25">
      <c r="A87" s="25">
        <v>34</v>
      </c>
      <c r="B87" s="32">
        <v>31007894</v>
      </c>
      <c r="C87" s="32" t="s">
        <v>53</v>
      </c>
      <c r="D87" s="33">
        <v>55560</v>
      </c>
      <c r="E87" s="33">
        <v>70000</v>
      </c>
      <c r="F87" s="12">
        <f t="shared" si="2"/>
        <v>14440</v>
      </c>
      <c r="G87" s="1" t="s">
        <v>15</v>
      </c>
      <c r="H87" s="24">
        <v>44142</v>
      </c>
      <c r="I87" s="37"/>
    </row>
    <row r="88" spans="1:9" s="11" customFormat="1" x14ac:dyDescent="0.25">
      <c r="A88" s="25">
        <v>35</v>
      </c>
      <c r="B88" s="32">
        <v>31008027</v>
      </c>
      <c r="C88" s="32" t="s">
        <v>20</v>
      </c>
      <c r="D88" s="33">
        <v>10530</v>
      </c>
      <c r="E88" s="33">
        <v>20000</v>
      </c>
      <c r="F88" s="12">
        <f t="shared" si="2"/>
        <v>9470</v>
      </c>
      <c r="G88" s="1" t="s">
        <v>15</v>
      </c>
      <c r="H88" s="24">
        <v>44142</v>
      </c>
      <c r="I88" s="26"/>
    </row>
    <row r="89" spans="1:9" s="11" customFormat="1" x14ac:dyDescent="0.25">
      <c r="A89" s="25">
        <v>36</v>
      </c>
      <c r="B89" s="32">
        <v>31008063</v>
      </c>
      <c r="C89" s="32" t="s">
        <v>24</v>
      </c>
      <c r="D89" s="33">
        <v>15790</v>
      </c>
      <c r="E89" s="33">
        <v>30000</v>
      </c>
      <c r="F89" s="12">
        <f t="shared" si="2"/>
        <v>14210</v>
      </c>
      <c r="G89" s="1" t="s">
        <v>22</v>
      </c>
      <c r="H89" s="24">
        <v>44143</v>
      </c>
      <c r="I89" s="37"/>
    </row>
    <row r="90" spans="1:9" s="11" customFormat="1" x14ac:dyDescent="0.25">
      <c r="A90" s="25">
        <v>37</v>
      </c>
      <c r="B90" s="32">
        <v>36005123</v>
      </c>
      <c r="C90" s="32" t="s">
        <v>41</v>
      </c>
      <c r="D90" s="33">
        <v>38890</v>
      </c>
      <c r="E90" s="33">
        <v>75000</v>
      </c>
      <c r="F90" s="12">
        <f t="shared" si="2"/>
        <v>36110</v>
      </c>
      <c r="G90" s="1" t="s">
        <v>7</v>
      </c>
      <c r="H90" s="24">
        <v>44140</v>
      </c>
      <c r="I90" s="37"/>
    </row>
    <row r="91" spans="1:9" s="11" customFormat="1" x14ac:dyDescent="0.25">
      <c r="A91" s="25">
        <v>38</v>
      </c>
      <c r="B91" s="32">
        <v>36005087</v>
      </c>
      <c r="C91" s="32" t="s">
        <v>35</v>
      </c>
      <c r="D91" s="32">
        <v>53760</v>
      </c>
      <c r="E91" s="32">
        <v>75000</v>
      </c>
      <c r="F91" s="12">
        <f t="shared" si="2"/>
        <v>21240</v>
      </c>
      <c r="G91" s="32" t="s">
        <v>7</v>
      </c>
      <c r="H91" s="24">
        <v>44140</v>
      </c>
      <c r="I91" s="26"/>
    </row>
    <row r="92" spans="1:9" s="11" customFormat="1" x14ac:dyDescent="0.25">
      <c r="A92" s="25">
        <v>39</v>
      </c>
      <c r="B92" s="32">
        <v>36004684</v>
      </c>
      <c r="C92" s="32" t="s">
        <v>36</v>
      </c>
      <c r="D92" s="32">
        <v>55290</v>
      </c>
      <c r="E92" s="32">
        <v>80000</v>
      </c>
      <c r="F92" s="12">
        <f t="shared" ref="F92:F97" si="3">E92-D92</f>
        <v>24710</v>
      </c>
      <c r="G92" s="32" t="s">
        <v>7</v>
      </c>
      <c r="H92" s="24">
        <v>44140</v>
      </c>
      <c r="I92" s="26"/>
    </row>
    <row r="93" spans="1:9" s="11" customFormat="1" x14ac:dyDescent="0.25">
      <c r="A93" s="25">
        <v>40</v>
      </c>
      <c r="B93" s="32">
        <v>36005154</v>
      </c>
      <c r="C93" s="32" t="s">
        <v>37</v>
      </c>
      <c r="D93" s="32">
        <v>25560</v>
      </c>
      <c r="E93" s="32">
        <v>35000</v>
      </c>
      <c r="F93" s="12">
        <f t="shared" si="3"/>
        <v>9440</v>
      </c>
      <c r="G93" s="32" t="s">
        <v>15</v>
      </c>
      <c r="H93" s="24">
        <v>44140</v>
      </c>
      <c r="I93" s="26"/>
    </row>
    <row r="94" spans="1:9" s="11" customFormat="1" x14ac:dyDescent="0.25">
      <c r="A94" s="25">
        <v>41</v>
      </c>
      <c r="B94" s="32">
        <v>36005259</v>
      </c>
      <c r="C94" s="32" t="s">
        <v>46</v>
      </c>
      <c r="D94" s="33">
        <v>16840</v>
      </c>
      <c r="E94" s="33">
        <v>25000</v>
      </c>
      <c r="F94" s="12">
        <f>E94-D94</f>
        <v>8160</v>
      </c>
      <c r="G94" s="1" t="s">
        <v>7</v>
      </c>
      <c r="H94" s="24">
        <v>44141</v>
      </c>
      <c r="I94" s="26"/>
    </row>
    <row r="95" spans="1:9" s="11" customFormat="1" x14ac:dyDescent="0.25">
      <c r="A95" s="25">
        <v>42</v>
      </c>
      <c r="B95" s="32">
        <v>36005310</v>
      </c>
      <c r="C95" s="32" t="s">
        <v>47</v>
      </c>
      <c r="D95" s="32">
        <v>10750</v>
      </c>
      <c r="E95" s="32">
        <v>25000</v>
      </c>
      <c r="F95" s="12">
        <f>E95-D95</f>
        <v>14250</v>
      </c>
      <c r="G95" s="32" t="s">
        <v>15</v>
      </c>
      <c r="H95" s="24">
        <v>44142</v>
      </c>
      <c r="I95" s="26"/>
    </row>
    <row r="96" spans="1:9" s="11" customFormat="1" x14ac:dyDescent="0.25">
      <c r="A96" s="25">
        <v>43</v>
      </c>
      <c r="B96" s="32">
        <v>37005263</v>
      </c>
      <c r="C96" s="32" t="s">
        <v>54</v>
      </c>
      <c r="D96" s="33">
        <v>10530</v>
      </c>
      <c r="E96" s="33">
        <v>25000</v>
      </c>
      <c r="F96" s="12">
        <f>E96-D96</f>
        <v>14470</v>
      </c>
      <c r="G96" s="1" t="s">
        <v>7</v>
      </c>
      <c r="H96" s="24">
        <v>44142</v>
      </c>
      <c r="I96" s="26"/>
    </row>
    <row r="97" spans="1:9" s="11" customFormat="1" x14ac:dyDescent="0.25">
      <c r="A97" s="25">
        <v>44</v>
      </c>
      <c r="B97" s="32">
        <v>37005060</v>
      </c>
      <c r="C97" s="32" t="s">
        <v>39</v>
      </c>
      <c r="D97" s="32">
        <v>203670</v>
      </c>
      <c r="E97" s="32">
        <v>260000</v>
      </c>
      <c r="F97" s="12">
        <f t="shared" si="3"/>
        <v>56330</v>
      </c>
      <c r="G97" s="32" t="s">
        <v>7</v>
      </c>
      <c r="H97" s="24">
        <v>44140</v>
      </c>
      <c r="I97" s="26"/>
    </row>
    <row r="98" spans="1:9" s="11" customFormat="1" x14ac:dyDescent="0.25">
      <c r="A98" s="25">
        <v>45</v>
      </c>
      <c r="B98" s="31">
        <v>0</v>
      </c>
      <c r="C98" s="31" t="s">
        <v>52</v>
      </c>
      <c r="D98" s="34">
        <v>0</v>
      </c>
      <c r="E98" s="34">
        <v>10000</v>
      </c>
      <c r="F98" s="40">
        <f>E98-D98</f>
        <v>10000</v>
      </c>
      <c r="G98" s="41" t="s">
        <v>81</v>
      </c>
      <c r="H98" s="42">
        <v>44142</v>
      </c>
      <c r="I98" s="37"/>
    </row>
    <row r="99" spans="1:9" x14ac:dyDescent="0.25">
      <c r="A99" s="4"/>
      <c r="B99" s="4"/>
      <c r="C99" s="4"/>
      <c r="D99" s="13">
        <f>SUM(D54:D98)</f>
        <v>1563560</v>
      </c>
      <c r="E99" s="13">
        <f>SUM(E54:E98)</f>
        <v>2408400</v>
      </c>
      <c r="F99" s="13">
        <f>SUM(F54:F98)</f>
        <v>844840</v>
      </c>
      <c r="G99" s="4"/>
      <c r="H99" s="4"/>
    </row>
    <row r="100" spans="1:9" x14ac:dyDescent="0.25">
      <c r="E100" s="10" t="s">
        <v>82</v>
      </c>
    </row>
    <row r="101" spans="1:9" x14ac:dyDescent="0.25">
      <c r="A101" s="48" t="s">
        <v>83</v>
      </c>
      <c r="B101" s="49"/>
      <c r="C101" s="49"/>
      <c r="D101" s="49"/>
      <c r="E101" s="49"/>
      <c r="F101" s="49"/>
      <c r="G101" s="49"/>
      <c r="H101" s="50"/>
    </row>
    <row r="102" spans="1:9" x14ac:dyDescent="0.25">
      <c r="A102" s="14"/>
      <c r="B102" s="14"/>
      <c r="C102" s="14"/>
      <c r="D102" s="14"/>
      <c r="E102" s="28"/>
      <c r="F102" s="28"/>
      <c r="G102" s="28"/>
      <c r="H102" s="29"/>
    </row>
    <row r="103" spans="1:9" x14ac:dyDescent="0.25">
      <c r="B103" s="26"/>
      <c r="C103" s="26"/>
      <c r="D103" s="60"/>
      <c r="E103" s="45" t="s">
        <v>12</v>
      </c>
      <c r="F103" s="45"/>
      <c r="G103" s="45"/>
      <c r="H103" s="45"/>
    </row>
    <row r="104" spans="1:9" x14ac:dyDescent="0.25">
      <c r="B104" s="26"/>
      <c r="C104" s="26"/>
      <c r="D104" s="26"/>
      <c r="E104" s="45" t="s">
        <v>13</v>
      </c>
      <c r="F104" s="45"/>
      <c r="G104" s="45" t="s">
        <v>14</v>
      </c>
      <c r="H104" s="45"/>
    </row>
    <row r="105" spans="1:9" x14ac:dyDescent="0.25">
      <c r="B105" s="26"/>
      <c r="C105" s="26"/>
      <c r="D105" s="26"/>
      <c r="E105" s="27">
        <v>1</v>
      </c>
      <c r="F105" s="30">
        <f>SUM(F54:F55)+SUM(F5:F7)</f>
        <v>187480</v>
      </c>
      <c r="G105" s="27">
        <v>6</v>
      </c>
      <c r="H105" s="30">
        <f>F13</f>
        <v>75510</v>
      </c>
    </row>
    <row r="106" spans="1:9" x14ac:dyDescent="0.25">
      <c r="B106" s="26"/>
      <c r="C106" s="26"/>
      <c r="D106" s="26"/>
      <c r="E106" s="27">
        <v>4</v>
      </c>
      <c r="F106" s="30">
        <f>SUM(F56:F57)+F8</f>
        <v>10045</v>
      </c>
      <c r="G106" s="27">
        <v>9</v>
      </c>
      <c r="H106" s="30">
        <f>F19</f>
        <v>92150</v>
      </c>
    </row>
    <row r="107" spans="1:9" x14ac:dyDescent="0.25">
      <c r="B107" s="26"/>
      <c r="C107" s="26"/>
      <c r="D107" s="26"/>
      <c r="E107" s="27">
        <v>5</v>
      </c>
      <c r="F107" s="30">
        <f>SUM(F58:F68)+SUM(F9:F12)</f>
        <v>230818</v>
      </c>
      <c r="G107" s="27">
        <v>14</v>
      </c>
      <c r="H107" s="30">
        <f>F24</f>
        <v>92400</v>
      </c>
    </row>
    <row r="108" spans="1:9" x14ac:dyDescent="0.25">
      <c r="B108" s="26"/>
      <c r="C108" s="26"/>
      <c r="D108" s="26"/>
      <c r="E108" s="27">
        <v>8</v>
      </c>
      <c r="F108" s="30">
        <f>SUM(F69:F75)+SUM(F14:F18)</f>
        <v>608458</v>
      </c>
      <c r="G108" s="27">
        <v>16</v>
      </c>
      <c r="H108" s="15">
        <f>SUM(F25:F26)</f>
        <v>116780</v>
      </c>
    </row>
    <row r="109" spans="1:9" x14ac:dyDescent="0.25">
      <c r="B109" s="26"/>
      <c r="C109" s="26"/>
      <c r="D109" s="26"/>
      <c r="E109" s="27">
        <v>11</v>
      </c>
      <c r="F109" s="30">
        <f>F76+SUM(F20:F21)</f>
        <v>72450</v>
      </c>
      <c r="G109" s="27">
        <v>27</v>
      </c>
      <c r="H109" s="30">
        <f>F30</f>
        <v>18690</v>
      </c>
    </row>
    <row r="110" spans="1:9" x14ac:dyDescent="0.25">
      <c r="B110" s="26"/>
      <c r="C110" s="26"/>
      <c r="D110" s="26"/>
      <c r="E110" s="27">
        <v>12</v>
      </c>
      <c r="F110" s="30">
        <f>F77+SUM(F22:F23)</f>
        <v>150090</v>
      </c>
      <c r="G110" s="45" t="s">
        <v>79</v>
      </c>
      <c r="H110" s="45"/>
    </row>
    <row r="111" spans="1:9" x14ac:dyDescent="0.25">
      <c r="B111" s="26"/>
      <c r="C111" s="26"/>
      <c r="D111" s="26"/>
      <c r="E111" s="27">
        <v>26</v>
      </c>
      <c r="F111" s="30">
        <f>SUM(F78:F83)+SUM(F27:F29)</f>
        <v>336930</v>
      </c>
      <c r="G111" s="27">
        <v>37</v>
      </c>
      <c r="H111" s="30">
        <f>SUM(F96:F97)</f>
        <v>70800</v>
      </c>
    </row>
    <row r="112" spans="1:9" x14ac:dyDescent="0.25">
      <c r="B112" s="26"/>
      <c r="C112" s="26"/>
      <c r="D112" s="26"/>
      <c r="E112" s="27">
        <v>31</v>
      </c>
      <c r="F112" s="30">
        <f>SUM(F84:F89)+SUM(F31:F32)</f>
        <v>123370</v>
      </c>
      <c r="G112" s="45" t="s">
        <v>34</v>
      </c>
      <c r="H112" s="45"/>
    </row>
    <row r="113" spans="2:8" x14ac:dyDescent="0.25">
      <c r="B113" s="26"/>
      <c r="C113" s="26"/>
      <c r="D113" s="26"/>
      <c r="E113" s="27">
        <v>36</v>
      </c>
      <c r="F113" s="30">
        <f>SUM(F90:F95)+F33</f>
        <v>124375</v>
      </c>
      <c r="G113" s="44">
        <f>F98+F36</f>
        <v>19499</v>
      </c>
      <c r="H113" s="45"/>
    </row>
    <row r="114" spans="2:8" x14ac:dyDescent="0.25">
      <c r="B114" s="43"/>
      <c r="C114" s="43"/>
      <c r="D114" s="43"/>
      <c r="E114" s="27">
        <v>39</v>
      </c>
      <c r="F114" s="30">
        <f>SUM(F34:F35)</f>
        <v>78555</v>
      </c>
      <c r="G114" s="27"/>
      <c r="H114" s="15"/>
    </row>
    <row r="115" spans="2:8" x14ac:dyDescent="0.25">
      <c r="E115" s="44">
        <f>SUM(F105:F114)+SUM(H105:H109)+H111+G113</f>
        <v>2408400</v>
      </c>
      <c r="F115" s="44"/>
      <c r="G115" s="44"/>
      <c r="H115" s="44"/>
    </row>
    <row r="116" spans="2:8" x14ac:dyDescent="0.25">
      <c r="F116" s="14"/>
      <c r="G116" s="14"/>
      <c r="H116" s="14"/>
    </row>
    <row r="117" spans="2:8" x14ac:dyDescent="0.25">
      <c r="F117" s="14"/>
      <c r="G117" s="14"/>
      <c r="H117" s="14"/>
    </row>
    <row r="118" spans="2:8" x14ac:dyDescent="0.25">
      <c r="F118" s="16"/>
    </row>
    <row r="119" spans="2:8" x14ac:dyDescent="0.25">
      <c r="F119" s="16"/>
    </row>
  </sheetData>
  <mergeCells count="13">
    <mergeCell ref="E104:F104"/>
    <mergeCell ref="G104:H104"/>
    <mergeCell ref="A2:I2"/>
    <mergeCell ref="A52:H52"/>
    <mergeCell ref="A101:H101"/>
    <mergeCell ref="A1:I1"/>
    <mergeCell ref="A3:I3"/>
    <mergeCell ref="E103:H103"/>
    <mergeCell ref="B114:D114"/>
    <mergeCell ref="G113:H113"/>
    <mergeCell ref="E115:H115"/>
    <mergeCell ref="G110:H110"/>
    <mergeCell ref="G112:H112"/>
  </mergeCells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2020-10-31T06:00:42Z</cp:lastPrinted>
  <dcterms:created xsi:type="dcterms:W3CDTF">2015-06-05T18:17:20Z</dcterms:created>
  <dcterms:modified xsi:type="dcterms:W3CDTF">2020-11-17T09:34:15Z</dcterms:modified>
</cp:coreProperties>
</file>