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отчеты обощенные наличка и безнал\"/>
    </mc:Choice>
  </mc:AlternateContent>
  <bookViews>
    <workbookView xWindow="0" yWindow="0" windowWidth="23232" windowHeight="8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3" i="1" l="1"/>
  <c r="H110" i="1"/>
  <c r="F109" i="1"/>
  <c r="E103" i="1"/>
  <c r="D103" i="1"/>
  <c r="G52" i="1"/>
  <c r="F36" i="1"/>
  <c r="F10" i="1"/>
  <c r="F11" i="1"/>
  <c r="F37" i="1"/>
  <c r="F38" i="1"/>
  <c r="F39" i="1"/>
  <c r="F40" i="1"/>
  <c r="F41" i="1"/>
  <c r="F6" i="1"/>
  <c r="F7" i="1"/>
  <c r="F8" i="1"/>
  <c r="H109" i="1" s="1"/>
  <c r="F9" i="1"/>
  <c r="F12" i="1"/>
  <c r="F13" i="1"/>
  <c r="F16" i="1"/>
  <c r="F17" i="1"/>
  <c r="F18" i="1"/>
  <c r="F19" i="1"/>
  <c r="F20" i="1"/>
  <c r="H111" i="1" s="1"/>
  <c r="F21" i="1"/>
  <c r="F22" i="1"/>
  <c r="F23" i="1"/>
  <c r="F24" i="1"/>
  <c r="H115" i="1" s="1"/>
  <c r="F14" i="1"/>
  <c r="F25" i="1"/>
  <c r="F26" i="1"/>
  <c r="F27" i="1"/>
  <c r="F28" i="1"/>
  <c r="F29" i="1"/>
  <c r="F30" i="1"/>
  <c r="F31" i="1"/>
  <c r="H117" i="1" s="1"/>
  <c r="F32" i="1"/>
  <c r="H119" i="1" s="1"/>
  <c r="F33" i="1"/>
  <c r="F34" i="1"/>
  <c r="F35" i="1"/>
  <c r="F120" i="1" s="1"/>
  <c r="F5" i="1"/>
  <c r="F42" i="1"/>
  <c r="F43" i="1"/>
  <c r="F44" i="1"/>
  <c r="F45" i="1"/>
  <c r="F46" i="1"/>
  <c r="F47" i="1"/>
  <c r="F48" i="1"/>
  <c r="F49" i="1"/>
  <c r="F50" i="1"/>
  <c r="F52" i="1" l="1"/>
  <c r="D109" i="1"/>
  <c r="D110" i="1"/>
  <c r="D111" i="1"/>
  <c r="D112" i="1"/>
  <c r="D113" i="1"/>
  <c r="D114" i="1"/>
  <c r="D115" i="1"/>
  <c r="D116" i="1"/>
  <c r="D108" i="1"/>
  <c r="F75" i="1"/>
  <c r="F113" i="1" s="1"/>
  <c r="F84" i="1"/>
  <c r="F101" i="1"/>
  <c r="F118" i="1" s="1"/>
  <c r="F78" i="1"/>
  <c r="F60" i="1"/>
  <c r="F80" i="1"/>
  <c r="F56" i="1"/>
  <c r="F59" i="1"/>
  <c r="F81" i="1"/>
  <c r="F97" i="1"/>
  <c r="F99" i="1"/>
  <c r="F90" i="1"/>
  <c r="F61" i="1"/>
  <c r="F91" i="1"/>
  <c r="F92" i="1"/>
  <c r="F71" i="1"/>
  <c r="F93" i="1"/>
  <c r="F62" i="1"/>
  <c r="F72" i="1"/>
  <c r="F82" i="1"/>
  <c r="F57" i="1"/>
  <c r="F58" i="1"/>
  <c r="F76" i="1"/>
  <c r="F77" i="1"/>
  <c r="F73" i="1"/>
  <c r="F95" i="1"/>
  <c r="F64" i="1"/>
  <c r="F98" i="1"/>
  <c r="F65" i="1"/>
  <c r="F85" i="1"/>
  <c r="F86" i="1"/>
  <c r="F100" i="1"/>
  <c r="F74" i="1"/>
  <c r="F94" i="1"/>
  <c r="F63" i="1"/>
  <c r="F87" i="1"/>
  <c r="F110" i="1" l="1"/>
  <c r="F117" i="1"/>
  <c r="F115" i="1"/>
  <c r="F116" i="1"/>
  <c r="F111" i="1"/>
  <c r="B117" i="1"/>
  <c r="F79" i="1"/>
  <c r="F114" i="1" s="1"/>
  <c r="F88" i="1" l="1"/>
  <c r="H112" i="1" s="1"/>
  <c r="F69" i="1"/>
  <c r="F83" i="1"/>
  <c r="H121" i="1" s="1"/>
  <c r="F70" i="1"/>
  <c r="F66" i="1"/>
  <c r="F96" i="1"/>
  <c r="F122" i="1" s="1"/>
  <c r="F67" i="1"/>
  <c r="F112" i="1" s="1"/>
  <c r="F68" i="1"/>
  <c r="F89" i="1"/>
  <c r="H113" i="1" s="1"/>
  <c r="F103" i="1" l="1"/>
  <c r="H52" i="1"/>
</calcChain>
</file>

<file path=xl/sharedStrings.xml><?xml version="1.0" encoding="utf-8"?>
<sst xmlns="http://schemas.openxmlformats.org/spreadsheetml/2006/main" count="191" uniqueCount="96">
  <si>
    <t>№</t>
  </si>
  <si>
    <t>Код товара</t>
  </si>
  <si>
    <t>Наименование</t>
  </si>
  <si>
    <t>Приходная сумма</t>
  </si>
  <si>
    <t>Сумма реализации</t>
  </si>
  <si>
    <t>Прибыль</t>
  </si>
  <si>
    <t>Вид</t>
  </si>
  <si>
    <t>наличные</t>
  </si>
  <si>
    <t>Дата продажи</t>
  </si>
  <si>
    <t>шуба</t>
  </si>
  <si>
    <t>Актив маркет</t>
  </si>
  <si>
    <t>Продажи наличкой, приходка</t>
  </si>
  <si>
    <t>прибыль по КЗ</t>
  </si>
  <si>
    <t>Астана</t>
  </si>
  <si>
    <t>Алматы</t>
  </si>
  <si>
    <t>перевод</t>
  </si>
  <si>
    <t>сумка</t>
  </si>
  <si>
    <t>Air pods 1(20 г)</t>
  </si>
  <si>
    <t>Samsung A01(20 г)</t>
  </si>
  <si>
    <t>iPhone 6(20 г)</t>
  </si>
  <si>
    <t>Ноутбук Acer(20 г)</t>
  </si>
  <si>
    <t>Безналичные</t>
  </si>
  <si>
    <t>Iphone 7(20 г)</t>
  </si>
  <si>
    <t>Samsung A10(20 г)</t>
  </si>
  <si>
    <t>Кокшетау</t>
  </si>
  <si>
    <t>наличный</t>
  </si>
  <si>
    <t>чехол</t>
  </si>
  <si>
    <t>Prestigio(20 г)</t>
  </si>
  <si>
    <t>Samsung A31(20 г)</t>
  </si>
  <si>
    <t>Iphone 11 PRO MAX(20 г)</t>
  </si>
  <si>
    <t>Redmi 8(20 г)</t>
  </si>
  <si>
    <t>Дрель(20 г)</t>
  </si>
  <si>
    <t>Samsung A5(20 г)</t>
  </si>
  <si>
    <t>перевод(35 000)</t>
  </si>
  <si>
    <t>Samsung A50(20 г)</t>
  </si>
  <si>
    <t>Redmi Note 8(20 г)</t>
  </si>
  <si>
    <t xml:space="preserve"> перевод</t>
  </si>
  <si>
    <t>Canon 550D(20 г)</t>
  </si>
  <si>
    <t>Apple Watch 5(20 г)</t>
  </si>
  <si>
    <t>MacBook Air(20 г)</t>
  </si>
  <si>
    <t>TV Toshiba(20 г)</t>
  </si>
  <si>
    <t>Наушники Hyper X(20 г)</t>
  </si>
  <si>
    <t>перевод(24 000)</t>
  </si>
  <si>
    <t>6156 комиссия</t>
  </si>
  <si>
    <t>Samsung Galaxy Watch active(20 г)</t>
  </si>
  <si>
    <t>Go Pro Hero+(20 г)</t>
  </si>
  <si>
    <t>Go Pro 7(20 г)</t>
  </si>
  <si>
    <t>Xiaomi Redmi Note 5(20 г)</t>
  </si>
  <si>
    <t>Телевизор TCL(20 г)</t>
  </si>
  <si>
    <t>3100 комиссия</t>
  </si>
  <si>
    <t>Apple Watch 3s(20 г)</t>
  </si>
  <si>
    <t>Apple Watch 5s(20 г)</t>
  </si>
  <si>
    <t>Huawei P Smart(20 г)</t>
  </si>
  <si>
    <t>Redmi Note 9S(20 г)</t>
  </si>
  <si>
    <t>номинал</t>
  </si>
  <si>
    <t>количество</t>
  </si>
  <si>
    <t>сумма</t>
  </si>
  <si>
    <t>итого наличными - 3 939 144</t>
  </si>
  <si>
    <t>Ноутбук Asus(20 г)</t>
  </si>
  <si>
    <t>Samsung J5(20 г)</t>
  </si>
  <si>
    <t>iphone 11 PRO(20 г)</t>
  </si>
  <si>
    <t>Ноутбук Lenovo (20 г)</t>
  </si>
  <si>
    <t>Air pods 1-2(20 г)</t>
  </si>
  <si>
    <t>Ноутбук Lenovo think pad(20 г)</t>
  </si>
  <si>
    <t>Apple Watch 3(20 г)</t>
  </si>
  <si>
    <t xml:space="preserve">iphone x </t>
  </si>
  <si>
    <t>б/н</t>
  </si>
  <si>
    <t>Б/н</t>
  </si>
  <si>
    <t>каспи рассрочка</t>
  </si>
  <si>
    <t>голд</t>
  </si>
  <si>
    <t xml:space="preserve">каспий расср </t>
  </si>
  <si>
    <t>каспи голд</t>
  </si>
  <si>
    <t xml:space="preserve">Альфа Расрочка </t>
  </si>
  <si>
    <t>Airpods 1</t>
  </si>
  <si>
    <t>Air Pods PRO(20 г)</t>
  </si>
  <si>
    <t>PS4 Slim(20 г)</t>
  </si>
  <si>
    <t>Samsung S20(20 г)</t>
  </si>
  <si>
    <t>Диск UFC(20 г)</t>
  </si>
  <si>
    <t>iPhone 8(20 г)</t>
  </si>
  <si>
    <t>Монитор Samsung(20 г)</t>
  </si>
  <si>
    <t>Сумка</t>
  </si>
  <si>
    <t>Чехол</t>
  </si>
  <si>
    <t>Голд</t>
  </si>
  <si>
    <t>Безналичный</t>
  </si>
  <si>
    <t>Каспий рассрочка</t>
  </si>
  <si>
    <t>каспий ред</t>
  </si>
  <si>
    <t>iphone 11 pro 512</t>
  </si>
  <si>
    <t>apple watch 5s</t>
  </si>
  <si>
    <t>samsung buds</t>
  </si>
  <si>
    <t xml:space="preserve">samsung s20 ultra </t>
  </si>
  <si>
    <t>дисковод - сумка</t>
  </si>
  <si>
    <t>Караганда</t>
  </si>
  <si>
    <t>Павлодар</t>
  </si>
  <si>
    <t>Актау</t>
  </si>
  <si>
    <t>Шымкент</t>
  </si>
  <si>
    <t>Костанай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</si>
</sst>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3" fillId="6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1" defaultTableStyle="TableStyleMedium2" defaultPivotStyle="PivotStyleLight16">
    <tableStyle name="Стиль сводной таблицы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5"/>
  <sheetViews>
    <sheetView tabSelected="1" topLeftCell="A103" zoomScale="130" zoomScaleNormal="130" workbookViewId="0">
      <selection activeCell="G120" sqref="G120:H121"/>
    </sheetView>
  </sheetViews>
  <sheetFormatPr defaultRowHeight="14.4" x14ac:dyDescent="0.3"/>
  <cols>
    <col min="1" max="1" width="3.5546875" style="10" customWidth="1"/>
    <col min="2" max="2" width="10.21875" style="10" customWidth="1"/>
    <col min="3" max="3" width="24.21875" style="10" customWidth="1"/>
    <col min="4" max="4" width="8.88671875" style="10"/>
    <col min="5" max="5" width="12.33203125" style="10" customWidth="1"/>
    <col min="6" max="6" width="13.6640625" style="10" customWidth="1"/>
    <col min="7" max="7" width="20.88671875" style="10" customWidth="1"/>
    <col min="8" max="8" width="22" style="10" customWidth="1"/>
    <col min="9" max="9" width="19" style="10" customWidth="1"/>
    <col min="10" max="16384" width="8.88671875" style="10"/>
  </cols>
  <sheetData>
    <row r="1" spans="1:9" x14ac:dyDescent="0.3">
      <c r="A1" s="44">
        <v>44149</v>
      </c>
      <c r="B1" s="45"/>
      <c r="C1" s="45"/>
      <c r="D1" s="45"/>
      <c r="E1" s="45"/>
      <c r="F1" s="45"/>
      <c r="G1" s="45"/>
      <c r="H1" s="45"/>
      <c r="I1" s="46"/>
    </row>
    <row r="2" spans="1:9" x14ac:dyDescent="0.3">
      <c r="A2" s="35" t="s">
        <v>10</v>
      </c>
      <c r="B2" s="36"/>
      <c r="C2" s="36"/>
      <c r="D2" s="36"/>
      <c r="E2" s="36"/>
      <c r="F2" s="36"/>
      <c r="G2" s="36"/>
      <c r="H2" s="36"/>
      <c r="I2" s="37"/>
    </row>
    <row r="3" spans="1:9" x14ac:dyDescent="0.3">
      <c r="A3" s="47" t="s">
        <v>21</v>
      </c>
      <c r="B3" s="48"/>
      <c r="C3" s="48"/>
      <c r="D3" s="48"/>
      <c r="E3" s="48"/>
      <c r="F3" s="49"/>
      <c r="G3" s="49"/>
      <c r="H3" s="49"/>
      <c r="I3" s="50"/>
    </row>
    <row r="4" spans="1:9" ht="43.2" x14ac:dyDescent="0.3">
      <c r="A4" s="2" t="s">
        <v>0</v>
      </c>
      <c r="B4" s="2" t="s">
        <v>1</v>
      </c>
      <c r="C4" s="2" t="s">
        <v>2</v>
      </c>
      <c r="D4" s="3" t="s">
        <v>3</v>
      </c>
      <c r="E4" s="3" t="s">
        <v>4</v>
      </c>
      <c r="F4" s="8" t="s">
        <v>5</v>
      </c>
      <c r="G4" s="3" t="s">
        <v>11</v>
      </c>
      <c r="H4" s="3" t="s">
        <v>6</v>
      </c>
      <c r="I4" s="3" t="s">
        <v>8</v>
      </c>
    </row>
    <row r="5" spans="1:9" s="11" customFormat="1" x14ac:dyDescent="0.3">
      <c r="A5" s="32">
        <v>1</v>
      </c>
      <c r="B5" s="1">
        <v>1069328</v>
      </c>
      <c r="C5" s="1" t="s">
        <v>74</v>
      </c>
      <c r="D5" s="1">
        <v>53760</v>
      </c>
      <c r="E5" s="1">
        <v>68250</v>
      </c>
      <c r="F5" s="9">
        <f>E5-D5</f>
        <v>14490</v>
      </c>
      <c r="G5" s="20">
        <v>25260</v>
      </c>
      <c r="H5" s="1" t="s">
        <v>66</v>
      </c>
      <c r="I5" s="17">
        <v>44142</v>
      </c>
    </row>
    <row r="6" spans="1:9" s="11" customFormat="1" x14ac:dyDescent="0.3">
      <c r="A6" s="32">
        <v>2</v>
      </c>
      <c r="B6" s="1">
        <v>1069129</v>
      </c>
      <c r="C6" s="1" t="s">
        <v>75</v>
      </c>
      <c r="D6" s="20">
        <v>46680</v>
      </c>
      <c r="E6" s="20">
        <v>73125</v>
      </c>
      <c r="F6" s="9">
        <f t="shared" ref="F6:F41" si="0">E6-D6</f>
        <v>26445</v>
      </c>
      <c r="G6" s="19">
        <v>15000</v>
      </c>
      <c r="H6" s="1" t="s">
        <v>66</v>
      </c>
      <c r="I6" s="17">
        <v>44142</v>
      </c>
    </row>
    <row r="7" spans="1:9" s="11" customFormat="1" x14ac:dyDescent="0.3">
      <c r="A7" s="32">
        <v>3</v>
      </c>
      <c r="B7" s="15">
        <v>1068071</v>
      </c>
      <c r="C7" s="32" t="s">
        <v>9</v>
      </c>
      <c r="D7" s="16">
        <v>32970</v>
      </c>
      <c r="E7" s="16">
        <v>184230</v>
      </c>
      <c r="F7" s="9">
        <f t="shared" si="0"/>
        <v>151260</v>
      </c>
      <c r="G7" s="20">
        <v>4600</v>
      </c>
      <c r="H7" s="15" t="s">
        <v>84</v>
      </c>
      <c r="I7" s="17">
        <v>44142</v>
      </c>
    </row>
    <row r="8" spans="1:9" s="11" customFormat="1" x14ac:dyDescent="0.3">
      <c r="A8" s="32">
        <v>4</v>
      </c>
      <c r="B8" s="15">
        <v>2050299</v>
      </c>
      <c r="C8" s="32" t="s">
        <v>9</v>
      </c>
      <c r="D8" s="16">
        <v>102315</v>
      </c>
      <c r="E8" s="16">
        <v>133500</v>
      </c>
      <c r="F8" s="9">
        <f t="shared" si="0"/>
        <v>31185</v>
      </c>
      <c r="G8" s="20">
        <v>42150</v>
      </c>
      <c r="H8" s="15" t="s">
        <v>85</v>
      </c>
      <c r="I8" s="17">
        <v>44142</v>
      </c>
    </row>
    <row r="9" spans="1:9" s="11" customFormat="1" x14ac:dyDescent="0.3">
      <c r="A9" s="32">
        <v>5</v>
      </c>
      <c r="B9" s="1">
        <v>4053592</v>
      </c>
      <c r="C9" s="1" t="s">
        <v>79</v>
      </c>
      <c r="D9" s="20">
        <v>20000</v>
      </c>
      <c r="E9" s="20">
        <v>48750</v>
      </c>
      <c r="F9" s="9">
        <f t="shared" si="0"/>
        <v>28750</v>
      </c>
      <c r="G9" s="19">
        <v>36840</v>
      </c>
      <c r="H9" s="1" t="s">
        <v>66</v>
      </c>
      <c r="I9" s="17">
        <v>44142</v>
      </c>
    </row>
    <row r="10" spans="1:9" s="11" customFormat="1" x14ac:dyDescent="0.3">
      <c r="A10" s="32">
        <v>6</v>
      </c>
      <c r="B10" s="1">
        <v>4050784</v>
      </c>
      <c r="C10" s="1" t="s">
        <v>77</v>
      </c>
      <c r="D10" s="20">
        <v>1000</v>
      </c>
      <c r="E10" s="20">
        <v>6825</v>
      </c>
      <c r="F10" s="9">
        <f>E10-D10</f>
        <v>5825</v>
      </c>
      <c r="G10" s="19">
        <v>47100</v>
      </c>
      <c r="H10" s="1" t="s">
        <v>66</v>
      </c>
      <c r="I10" s="17">
        <v>44142</v>
      </c>
    </row>
    <row r="11" spans="1:9" s="11" customFormat="1" x14ac:dyDescent="0.3">
      <c r="A11" s="32">
        <v>7</v>
      </c>
      <c r="B11" s="1">
        <v>4053483</v>
      </c>
      <c r="C11" s="1" t="s">
        <v>76</v>
      </c>
      <c r="D11" s="20">
        <v>150000</v>
      </c>
      <c r="E11" s="20">
        <v>195000</v>
      </c>
      <c r="F11" s="9">
        <f>E11-D11</f>
        <v>45000</v>
      </c>
      <c r="G11" s="20">
        <v>50000</v>
      </c>
      <c r="H11" s="1" t="s">
        <v>66</v>
      </c>
      <c r="I11" s="17">
        <v>44142</v>
      </c>
    </row>
    <row r="12" spans="1:9" s="11" customFormat="1" x14ac:dyDescent="0.3">
      <c r="A12" s="32">
        <v>8</v>
      </c>
      <c r="B12" s="1">
        <v>4053461</v>
      </c>
      <c r="C12" s="1" t="s">
        <v>60</v>
      </c>
      <c r="D12" s="20">
        <v>254580</v>
      </c>
      <c r="E12" s="20">
        <v>380250</v>
      </c>
      <c r="F12" s="9">
        <f t="shared" si="0"/>
        <v>125670</v>
      </c>
      <c r="G12" s="20">
        <v>14000</v>
      </c>
      <c r="H12" s="1" t="s">
        <v>66</v>
      </c>
      <c r="I12" s="17">
        <v>44141</v>
      </c>
    </row>
    <row r="13" spans="1:9" s="11" customFormat="1" x14ac:dyDescent="0.3">
      <c r="A13" s="32">
        <v>9</v>
      </c>
      <c r="B13" s="1">
        <v>5080863</v>
      </c>
      <c r="C13" s="1" t="s">
        <v>51</v>
      </c>
      <c r="D13" s="1">
        <v>88900</v>
      </c>
      <c r="E13" s="1">
        <v>107250</v>
      </c>
      <c r="F13" s="9">
        <f t="shared" si="0"/>
        <v>18350</v>
      </c>
      <c r="G13" s="20">
        <v>52940</v>
      </c>
      <c r="H13" s="1" t="s">
        <v>66</v>
      </c>
      <c r="I13" s="17">
        <v>44142</v>
      </c>
    </row>
    <row r="14" spans="1:9" s="11" customFormat="1" x14ac:dyDescent="0.3">
      <c r="A14" s="32">
        <v>10</v>
      </c>
      <c r="B14" s="1">
        <v>5078394</v>
      </c>
      <c r="C14" s="1" t="s">
        <v>90</v>
      </c>
      <c r="D14" s="20">
        <v>1000</v>
      </c>
      <c r="E14" s="20">
        <v>8775</v>
      </c>
      <c r="F14" s="9">
        <f>E14-D14</f>
        <v>7775</v>
      </c>
      <c r="G14" s="19">
        <v>14740</v>
      </c>
      <c r="H14" s="1" t="s">
        <v>66</v>
      </c>
      <c r="I14" s="17">
        <v>44141</v>
      </c>
    </row>
    <row r="15" spans="1:9" s="11" customFormat="1" x14ac:dyDescent="0.3">
      <c r="A15" s="32">
        <v>11</v>
      </c>
      <c r="B15" s="1">
        <v>8070180</v>
      </c>
      <c r="C15" s="1" t="s">
        <v>81</v>
      </c>
      <c r="D15" s="20">
        <v>100</v>
      </c>
      <c r="E15" s="20">
        <v>975</v>
      </c>
      <c r="F15" s="9">
        <v>889</v>
      </c>
      <c r="G15" s="52">
        <v>70000</v>
      </c>
      <c r="H15" s="1" t="s">
        <v>66</v>
      </c>
      <c r="I15" s="17">
        <v>44142</v>
      </c>
    </row>
    <row r="16" spans="1:9" s="11" customFormat="1" x14ac:dyDescent="0.3">
      <c r="A16" s="32">
        <v>12</v>
      </c>
      <c r="B16" s="1">
        <v>8072693</v>
      </c>
      <c r="C16" s="1" t="s">
        <v>58</v>
      </c>
      <c r="D16" s="1">
        <v>82350</v>
      </c>
      <c r="E16" s="1">
        <v>126750</v>
      </c>
      <c r="F16" s="9">
        <f t="shared" si="0"/>
        <v>44400</v>
      </c>
      <c r="G16" s="52">
        <v>47060</v>
      </c>
      <c r="H16" s="1" t="s">
        <v>66</v>
      </c>
      <c r="I16" s="17">
        <v>44141</v>
      </c>
    </row>
    <row r="17" spans="1:9" s="11" customFormat="1" x14ac:dyDescent="0.3">
      <c r="A17" s="32">
        <v>13</v>
      </c>
      <c r="B17" s="1">
        <v>8073486</v>
      </c>
      <c r="C17" s="1" t="s">
        <v>59</v>
      </c>
      <c r="D17" s="1">
        <v>10530</v>
      </c>
      <c r="E17" s="1">
        <v>19500</v>
      </c>
      <c r="F17" s="9">
        <f t="shared" si="0"/>
        <v>8970</v>
      </c>
      <c r="G17" s="52">
        <v>80000</v>
      </c>
      <c r="H17" s="1" t="s">
        <v>66</v>
      </c>
      <c r="I17" s="17">
        <v>44141</v>
      </c>
    </row>
    <row r="18" spans="1:9" s="11" customFormat="1" x14ac:dyDescent="0.3">
      <c r="A18" s="32">
        <v>14</v>
      </c>
      <c r="B18" s="15">
        <v>11029662</v>
      </c>
      <c r="C18" s="32" t="s">
        <v>9</v>
      </c>
      <c r="D18" s="16">
        <v>219780</v>
      </c>
      <c r="E18" s="16">
        <v>480175</v>
      </c>
      <c r="F18" s="9">
        <f t="shared" si="0"/>
        <v>260395</v>
      </c>
      <c r="G18" s="52">
        <v>34490</v>
      </c>
      <c r="H18" s="53" t="s">
        <v>70</v>
      </c>
      <c r="I18" s="17">
        <v>44141</v>
      </c>
    </row>
    <row r="19" spans="1:9" s="11" customFormat="1" x14ac:dyDescent="0.3">
      <c r="A19" s="32">
        <v>15</v>
      </c>
      <c r="B19" s="1">
        <v>12030983</v>
      </c>
      <c r="C19" s="1" t="s">
        <v>78</v>
      </c>
      <c r="D19" s="20">
        <v>80000</v>
      </c>
      <c r="E19" s="20">
        <v>107250</v>
      </c>
      <c r="F19" s="9">
        <f t="shared" si="0"/>
        <v>27250</v>
      </c>
      <c r="G19" s="52">
        <v>55000</v>
      </c>
      <c r="H19" s="1" t="s">
        <v>66</v>
      </c>
      <c r="I19" s="17">
        <v>44142</v>
      </c>
    </row>
    <row r="20" spans="1:9" s="11" customFormat="1" x14ac:dyDescent="0.3">
      <c r="A20" s="32">
        <v>16</v>
      </c>
      <c r="B20" s="1">
        <v>13034183</v>
      </c>
      <c r="C20" s="1" t="s">
        <v>65</v>
      </c>
      <c r="D20" s="23">
        <v>121050</v>
      </c>
      <c r="E20" s="23">
        <v>168300</v>
      </c>
      <c r="F20" s="9">
        <f t="shared" si="0"/>
        <v>47250</v>
      </c>
      <c r="G20" s="19">
        <v>88890</v>
      </c>
      <c r="H20" s="32" t="s">
        <v>71</v>
      </c>
      <c r="I20" s="17">
        <v>44141</v>
      </c>
    </row>
    <row r="21" spans="1:9" s="11" customFormat="1" x14ac:dyDescent="0.3">
      <c r="A21" s="32">
        <v>17</v>
      </c>
      <c r="B21" s="1">
        <v>13033775</v>
      </c>
      <c r="C21" s="1" t="s">
        <v>89</v>
      </c>
      <c r="D21" s="23">
        <v>200000</v>
      </c>
      <c r="E21" s="23">
        <v>267300</v>
      </c>
      <c r="F21" s="9">
        <f t="shared" si="0"/>
        <v>67300</v>
      </c>
      <c r="G21" s="19">
        <v>84710</v>
      </c>
      <c r="H21" s="23" t="s">
        <v>72</v>
      </c>
      <c r="I21" s="17">
        <v>44142</v>
      </c>
    </row>
    <row r="22" spans="1:9" s="11" customFormat="1" x14ac:dyDescent="0.3">
      <c r="A22" s="32">
        <v>18</v>
      </c>
      <c r="B22" s="1">
        <v>13033312</v>
      </c>
      <c r="C22" s="1" t="s">
        <v>88</v>
      </c>
      <c r="D22" s="23">
        <v>10000</v>
      </c>
      <c r="E22" s="23">
        <v>19800</v>
      </c>
      <c r="F22" s="9">
        <f t="shared" si="0"/>
        <v>9800</v>
      </c>
      <c r="G22" s="20">
        <v>60680</v>
      </c>
      <c r="H22" s="23" t="s">
        <v>72</v>
      </c>
      <c r="I22" s="17">
        <v>44142</v>
      </c>
    </row>
    <row r="23" spans="1:9" s="11" customFormat="1" x14ac:dyDescent="0.3">
      <c r="A23" s="32">
        <v>19</v>
      </c>
      <c r="B23" s="1">
        <v>13033783</v>
      </c>
      <c r="C23" s="1" t="s">
        <v>86</v>
      </c>
      <c r="D23" s="23">
        <v>265000</v>
      </c>
      <c r="E23" s="23">
        <v>396000</v>
      </c>
      <c r="F23" s="9">
        <f t="shared" si="0"/>
        <v>131000</v>
      </c>
      <c r="G23" s="19">
        <v>97650</v>
      </c>
      <c r="H23" s="23" t="s">
        <v>72</v>
      </c>
      <c r="I23" s="17">
        <v>44142</v>
      </c>
    </row>
    <row r="24" spans="1:9" s="11" customFormat="1" x14ac:dyDescent="0.3">
      <c r="A24" s="32">
        <v>20</v>
      </c>
      <c r="B24" s="19">
        <v>23009700</v>
      </c>
      <c r="C24" s="19" t="s">
        <v>73</v>
      </c>
      <c r="D24" s="19">
        <v>22250</v>
      </c>
      <c r="E24" s="11">
        <v>34650</v>
      </c>
      <c r="F24" s="9">
        <f t="shared" si="0"/>
        <v>12400</v>
      </c>
      <c r="G24" s="19">
        <v>11110</v>
      </c>
      <c r="H24" s="23" t="s">
        <v>72</v>
      </c>
      <c r="I24" s="17">
        <v>44141</v>
      </c>
    </row>
    <row r="25" spans="1:9" s="11" customFormat="1" x14ac:dyDescent="0.3">
      <c r="A25" s="32">
        <v>21</v>
      </c>
      <c r="B25" s="1">
        <v>29005435</v>
      </c>
      <c r="C25" s="1" t="s">
        <v>87</v>
      </c>
      <c r="D25" s="23">
        <v>80000</v>
      </c>
      <c r="E25" s="23">
        <v>118800</v>
      </c>
      <c r="F25" s="9">
        <f t="shared" si="0"/>
        <v>38800</v>
      </c>
      <c r="G25" s="19">
        <v>11110</v>
      </c>
      <c r="H25" s="23" t="s">
        <v>72</v>
      </c>
      <c r="I25" s="17">
        <v>44142</v>
      </c>
    </row>
    <row r="26" spans="1:9" s="11" customFormat="1" x14ac:dyDescent="0.3">
      <c r="A26" s="32">
        <v>22</v>
      </c>
      <c r="B26" s="1">
        <v>31002628</v>
      </c>
      <c r="C26" s="1" t="s">
        <v>16</v>
      </c>
      <c r="D26" s="1">
        <v>10</v>
      </c>
      <c r="E26" s="1">
        <v>975</v>
      </c>
      <c r="F26" s="9">
        <f t="shared" si="0"/>
        <v>965</v>
      </c>
      <c r="G26" s="20">
        <v>15790</v>
      </c>
      <c r="H26" s="1" t="s">
        <v>66</v>
      </c>
      <c r="I26" s="17">
        <v>44141</v>
      </c>
    </row>
    <row r="27" spans="1:9" s="11" customFormat="1" x14ac:dyDescent="0.3">
      <c r="A27" s="32">
        <v>23</v>
      </c>
      <c r="B27" s="1">
        <v>31007761</v>
      </c>
      <c r="C27" s="1" t="s">
        <v>61</v>
      </c>
      <c r="D27" s="20">
        <v>47060</v>
      </c>
      <c r="E27" s="20">
        <v>107250</v>
      </c>
      <c r="F27" s="9">
        <f t="shared" si="0"/>
        <v>60190</v>
      </c>
      <c r="G27" s="19">
        <v>40000</v>
      </c>
      <c r="H27" s="1" t="s">
        <v>67</v>
      </c>
      <c r="I27" s="17">
        <v>44141</v>
      </c>
    </row>
    <row r="28" spans="1:9" s="11" customFormat="1" x14ac:dyDescent="0.3">
      <c r="A28" s="32">
        <v>24</v>
      </c>
      <c r="B28" s="1">
        <v>31007784</v>
      </c>
      <c r="C28" s="1" t="s">
        <v>62</v>
      </c>
      <c r="D28" s="20">
        <v>21050</v>
      </c>
      <c r="E28" s="20">
        <v>34125</v>
      </c>
      <c r="F28" s="9">
        <f t="shared" si="0"/>
        <v>13075</v>
      </c>
      <c r="G28" s="52">
        <v>48200</v>
      </c>
      <c r="H28" s="1" t="s">
        <v>66</v>
      </c>
      <c r="I28" s="17">
        <v>44141</v>
      </c>
    </row>
    <row r="29" spans="1:9" s="11" customFormat="1" x14ac:dyDescent="0.3">
      <c r="A29" s="32">
        <v>25</v>
      </c>
      <c r="B29" s="1">
        <v>31007490</v>
      </c>
      <c r="C29" s="1" t="s">
        <v>63</v>
      </c>
      <c r="D29" s="20">
        <v>136840</v>
      </c>
      <c r="E29" s="20">
        <v>195000</v>
      </c>
      <c r="F29" s="9">
        <f t="shared" si="0"/>
        <v>58160</v>
      </c>
      <c r="G29" s="19">
        <v>40000</v>
      </c>
      <c r="H29" s="1" t="s">
        <v>66</v>
      </c>
      <c r="I29" s="17">
        <v>44141</v>
      </c>
    </row>
    <row r="30" spans="1:9" s="11" customFormat="1" x14ac:dyDescent="0.3">
      <c r="A30" s="32">
        <v>26</v>
      </c>
      <c r="B30" s="15">
        <v>31004937</v>
      </c>
      <c r="C30" s="32" t="s">
        <v>9</v>
      </c>
      <c r="D30" s="16">
        <v>144600</v>
      </c>
      <c r="E30" s="16">
        <v>390800</v>
      </c>
      <c r="F30" s="9">
        <f t="shared" si="0"/>
        <v>246200</v>
      </c>
      <c r="G30" s="19">
        <v>18950</v>
      </c>
      <c r="H30" s="15" t="s">
        <v>83</v>
      </c>
      <c r="I30" s="17">
        <v>44142</v>
      </c>
    </row>
    <row r="31" spans="1:9" s="11" customFormat="1" x14ac:dyDescent="0.3">
      <c r="A31" s="32">
        <v>27</v>
      </c>
      <c r="B31" s="15">
        <v>33001285</v>
      </c>
      <c r="C31" s="32" t="s">
        <v>9</v>
      </c>
      <c r="D31" s="16">
        <v>58000</v>
      </c>
      <c r="E31" s="16">
        <v>53400</v>
      </c>
      <c r="F31" s="9">
        <f t="shared" si="0"/>
        <v>-4600</v>
      </c>
      <c r="G31" s="19">
        <v>6320</v>
      </c>
      <c r="H31" s="15" t="s">
        <v>68</v>
      </c>
      <c r="I31" s="17">
        <v>44141</v>
      </c>
    </row>
    <row r="32" spans="1:9" s="11" customFormat="1" x14ac:dyDescent="0.3">
      <c r="A32" s="32">
        <v>28</v>
      </c>
      <c r="B32" s="15">
        <v>34003130</v>
      </c>
      <c r="C32" s="32" t="s">
        <v>9</v>
      </c>
      <c r="D32" s="16">
        <v>50000</v>
      </c>
      <c r="E32" s="16">
        <v>247625</v>
      </c>
      <c r="F32" s="9">
        <f t="shared" si="0"/>
        <v>197625</v>
      </c>
      <c r="G32" s="20">
        <v>9470</v>
      </c>
      <c r="H32" s="15" t="s">
        <v>69</v>
      </c>
      <c r="I32" s="17">
        <v>44141</v>
      </c>
    </row>
    <row r="33" spans="1:9" s="11" customFormat="1" x14ac:dyDescent="0.3">
      <c r="A33" s="32">
        <v>29</v>
      </c>
      <c r="B33" s="15">
        <v>34005206</v>
      </c>
      <c r="C33" s="32" t="s">
        <v>9</v>
      </c>
      <c r="D33" s="16">
        <v>44944</v>
      </c>
      <c r="E33" s="16">
        <v>273560</v>
      </c>
      <c r="F33" s="9">
        <f t="shared" si="0"/>
        <v>228616</v>
      </c>
      <c r="G33" s="52">
        <v>68970</v>
      </c>
      <c r="H33" s="15" t="s">
        <v>82</v>
      </c>
      <c r="I33" s="17">
        <v>44142</v>
      </c>
    </row>
    <row r="34" spans="1:9" s="11" customFormat="1" x14ac:dyDescent="0.3">
      <c r="A34" s="32">
        <v>30</v>
      </c>
      <c r="B34" s="1">
        <v>36005367</v>
      </c>
      <c r="C34" s="1" t="s">
        <v>75</v>
      </c>
      <c r="D34" s="20">
        <v>52630</v>
      </c>
      <c r="E34" s="20">
        <v>73125</v>
      </c>
      <c r="F34" s="9">
        <f t="shared" si="0"/>
        <v>20495</v>
      </c>
      <c r="G34" s="52">
        <v>77000</v>
      </c>
      <c r="H34" s="1" t="s">
        <v>66</v>
      </c>
      <c r="I34" s="17">
        <v>44142</v>
      </c>
    </row>
    <row r="35" spans="1:9" s="11" customFormat="1" x14ac:dyDescent="0.3">
      <c r="A35" s="32">
        <v>31</v>
      </c>
      <c r="B35" s="1">
        <v>37005083</v>
      </c>
      <c r="C35" s="1" t="s">
        <v>64</v>
      </c>
      <c r="D35" s="20">
        <v>32260</v>
      </c>
      <c r="E35" s="20">
        <v>58500</v>
      </c>
      <c r="F35" s="9">
        <f t="shared" si="0"/>
        <v>26240</v>
      </c>
      <c r="G35" s="19">
        <v>25000</v>
      </c>
      <c r="H35" s="1" t="s">
        <v>66</v>
      </c>
      <c r="I35" s="17">
        <v>44141</v>
      </c>
    </row>
    <row r="36" spans="1:9" s="11" customFormat="1" x14ac:dyDescent="0.3">
      <c r="A36" s="32">
        <v>32</v>
      </c>
      <c r="B36" s="1">
        <v>37003256</v>
      </c>
      <c r="C36" s="1" t="s">
        <v>80</v>
      </c>
      <c r="D36" s="20">
        <v>0</v>
      </c>
      <c r="E36" s="20">
        <v>1950</v>
      </c>
      <c r="F36" s="9">
        <f t="shared" si="0"/>
        <v>1950</v>
      </c>
      <c r="G36" s="20">
        <v>31580</v>
      </c>
      <c r="H36" s="1" t="s">
        <v>66</v>
      </c>
      <c r="I36" s="17">
        <v>44142</v>
      </c>
    </row>
    <row r="37" spans="1:9" s="11" customFormat="1" x14ac:dyDescent="0.3">
      <c r="A37" s="32"/>
      <c r="B37" s="32"/>
      <c r="C37" s="32"/>
      <c r="D37" s="32"/>
      <c r="E37" s="32"/>
      <c r="F37" s="54">
        <f t="shared" si="0"/>
        <v>0</v>
      </c>
      <c r="G37" s="19">
        <v>17000</v>
      </c>
    </row>
    <row r="38" spans="1:9" s="11" customFormat="1" x14ac:dyDescent="0.3">
      <c r="A38" s="32"/>
      <c r="B38" s="1"/>
      <c r="C38" s="1"/>
      <c r="D38" s="23"/>
      <c r="E38" s="23"/>
      <c r="F38" s="54">
        <f t="shared" si="0"/>
        <v>0</v>
      </c>
      <c r="G38" s="19">
        <v>10000</v>
      </c>
      <c r="H38" s="23"/>
      <c r="I38" s="17"/>
    </row>
    <row r="39" spans="1:9" s="11" customFormat="1" x14ac:dyDescent="0.3">
      <c r="A39" s="32"/>
      <c r="B39" s="32"/>
      <c r="C39" s="32"/>
      <c r="D39" s="32"/>
      <c r="E39" s="32"/>
      <c r="F39" s="54">
        <f t="shared" si="0"/>
        <v>0</v>
      </c>
      <c r="G39" s="20">
        <v>30000</v>
      </c>
    </row>
    <row r="40" spans="1:9" s="11" customFormat="1" x14ac:dyDescent="0.3">
      <c r="A40" s="32"/>
      <c r="B40" s="15"/>
      <c r="C40" s="32"/>
      <c r="D40" s="16"/>
      <c r="E40" s="16"/>
      <c r="F40" s="54">
        <f t="shared" si="0"/>
        <v>0</v>
      </c>
      <c r="G40" s="20">
        <v>64520</v>
      </c>
      <c r="H40" s="32"/>
      <c r="I40" s="17"/>
    </row>
    <row r="41" spans="1:9" s="11" customFormat="1" x14ac:dyDescent="0.3">
      <c r="A41" s="32"/>
      <c r="B41" s="15"/>
      <c r="C41" s="32"/>
      <c r="D41" s="16"/>
      <c r="E41" s="16"/>
      <c r="F41" s="54">
        <f t="shared" si="0"/>
        <v>0</v>
      </c>
      <c r="G41" s="52">
        <v>93380</v>
      </c>
      <c r="H41" s="32"/>
      <c r="I41" s="17"/>
    </row>
    <row r="42" spans="1:9" s="11" customFormat="1" x14ac:dyDescent="0.3">
      <c r="A42" s="32"/>
      <c r="B42" s="7"/>
      <c r="C42" s="7"/>
      <c r="D42" s="6"/>
      <c r="E42" s="6"/>
      <c r="F42" s="54">
        <f t="shared" ref="F42" si="1">E42-D42</f>
        <v>0</v>
      </c>
      <c r="G42" s="20">
        <v>14740</v>
      </c>
      <c r="H42" s="14"/>
      <c r="I42" s="17"/>
    </row>
    <row r="43" spans="1:9" s="11" customFormat="1" x14ac:dyDescent="0.3">
      <c r="A43" s="32"/>
      <c r="B43" s="32"/>
      <c r="C43" s="32"/>
      <c r="D43" s="32"/>
      <c r="E43" s="32"/>
      <c r="F43" s="9">
        <f t="shared" ref="F43:F50" si="2">E43-D43</f>
        <v>0</v>
      </c>
      <c r="G43" s="20">
        <v>17650</v>
      </c>
      <c r="H43" s="32"/>
      <c r="I43" s="17"/>
    </row>
    <row r="44" spans="1:9" s="11" customFormat="1" x14ac:dyDescent="0.3">
      <c r="A44" s="32"/>
      <c r="B44" s="32"/>
      <c r="C44" s="32"/>
      <c r="D44" s="32"/>
      <c r="E44" s="32"/>
      <c r="F44" s="9">
        <f t="shared" si="2"/>
        <v>0</v>
      </c>
      <c r="G44" s="19">
        <v>33330</v>
      </c>
      <c r="H44" s="32"/>
      <c r="I44" s="32"/>
    </row>
    <row r="45" spans="1:9" s="11" customFormat="1" x14ac:dyDescent="0.3">
      <c r="A45" s="32"/>
      <c r="B45" s="32"/>
      <c r="C45" s="32"/>
      <c r="D45" s="32"/>
      <c r="E45" s="32"/>
      <c r="F45" s="9">
        <f t="shared" si="2"/>
        <v>0</v>
      </c>
      <c r="G45" s="19">
        <v>41180</v>
      </c>
      <c r="H45" s="32"/>
      <c r="I45" s="17"/>
    </row>
    <row r="46" spans="1:9" s="11" customFormat="1" x14ac:dyDescent="0.3">
      <c r="A46" s="32"/>
      <c r="B46" s="32"/>
      <c r="C46" s="32"/>
      <c r="D46" s="32"/>
      <c r="E46" s="32"/>
      <c r="F46" s="9">
        <f t="shared" si="2"/>
        <v>0</v>
      </c>
      <c r="G46" s="20">
        <v>305500</v>
      </c>
      <c r="H46" s="32"/>
      <c r="I46" s="32"/>
    </row>
    <row r="47" spans="1:9" s="11" customFormat="1" x14ac:dyDescent="0.3">
      <c r="A47" s="32"/>
      <c r="B47" s="32"/>
      <c r="C47" s="32"/>
      <c r="D47" s="32"/>
      <c r="E47" s="32"/>
      <c r="F47" s="9">
        <f t="shared" si="2"/>
        <v>0</v>
      </c>
      <c r="G47" s="19">
        <v>100</v>
      </c>
      <c r="H47" s="15"/>
      <c r="I47" s="17"/>
    </row>
    <row r="48" spans="1:9" s="11" customFormat="1" x14ac:dyDescent="0.3">
      <c r="A48" s="32"/>
      <c r="B48" s="7"/>
      <c r="C48" s="32"/>
      <c r="D48" s="6"/>
      <c r="E48" s="6"/>
      <c r="F48" s="9">
        <f t="shared" si="2"/>
        <v>0</v>
      </c>
      <c r="G48" s="20">
        <v>100</v>
      </c>
      <c r="H48" s="15"/>
      <c r="I48" s="17"/>
    </row>
    <row r="49" spans="1:9" s="11" customFormat="1" x14ac:dyDescent="0.3">
      <c r="A49" s="32"/>
      <c r="B49" s="7"/>
      <c r="C49" s="32"/>
      <c r="D49" s="6"/>
      <c r="E49" s="6"/>
      <c r="F49" s="9">
        <f t="shared" si="2"/>
        <v>0</v>
      </c>
      <c r="G49" s="20">
        <v>0</v>
      </c>
      <c r="H49" s="15"/>
      <c r="I49" s="17"/>
    </row>
    <row r="50" spans="1:9" s="11" customFormat="1" x14ac:dyDescent="0.3">
      <c r="A50" s="32"/>
      <c r="B50" s="7"/>
      <c r="C50" s="32"/>
      <c r="D50" s="6"/>
      <c r="E50" s="6"/>
      <c r="F50" s="9">
        <f t="shared" si="2"/>
        <v>0</v>
      </c>
      <c r="G50" s="19">
        <v>10</v>
      </c>
      <c r="H50" s="15"/>
      <c r="I50" s="17"/>
    </row>
    <row r="51" spans="1:9" s="11" customFormat="1" x14ac:dyDescent="0.3">
      <c r="A51" s="32"/>
      <c r="B51" s="7"/>
      <c r="C51" s="32"/>
      <c r="D51" s="6"/>
      <c r="E51" s="6"/>
      <c r="F51" s="9"/>
      <c r="G51" s="20"/>
      <c r="H51" s="15"/>
      <c r="I51" s="17"/>
    </row>
    <row r="52" spans="1:9" x14ac:dyDescent="0.3">
      <c r="A52" s="4"/>
      <c r="B52" s="4"/>
      <c r="C52" s="4"/>
      <c r="D52" s="4"/>
      <c r="E52" s="4"/>
      <c r="F52" s="5">
        <f>SUM(F5:F51)</f>
        <v>1952120</v>
      </c>
      <c r="G52" s="5">
        <f>SUM(G5:G51)</f>
        <v>1952120</v>
      </c>
      <c r="H52" s="5">
        <f>F52-G52</f>
        <v>0</v>
      </c>
      <c r="I52" s="4"/>
    </row>
    <row r="54" spans="1:9" x14ac:dyDescent="0.3">
      <c r="A54" s="40" t="s">
        <v>7</v>
      </c>
      <c r="B54" s="40"/>
      <c r="C54" s="40"/>
      <c r="D54" s="40"/>
      <c r="E54" s="40"/>
      <c r="F54" s="40"/>
      <c r="G54" s="40"/>
      <c r="H54" s="40"/>
      <c r="I54" s="27"/>
    </row>
    <row r="55" spans="1:9" ht="43.2" x14ac:dyDescent="0.3">
      <c r="A55" s="2" t="s">
        <v>0</v>
      </c>
      <c r="B55" s="2" t="s">
        <v>1</v>
      </c>
      <c r="C55" s="2" t="s">
        <v>2</v>
      </c>
      <c r="D55" s="3" t="s">
        <v>3</v>
      </c>
      <c r="E55" s="3" t="s">
        <v>4</v>
      </c>
      <c r="F55" s="2" t="s">
        <v>5</v>
      </c>
      <c r="G55" s="3" t="s">
        <v>6</v>
      </c>
      <c r="H55" s="3" t="s">
        <v>8</v>
      </c>
      <c r="I55" s="27"/>
    </row>
    <row r="56" spans="1:9" s="11" customFormat="1" x14ac:dyDescent="0.3">
      <c r="A56" s="32">
        <v>1</v>
      </c>
      <c r="B56" s="19">
        <v>4053663</v>
      </c>
      <c r="C56" s="19" t="s">
        <v>30</v>
      </c>
      <c r="D56" s="20">
        <v>25260</v>
      </c>
      <c r="E56" s="20">
        <v>40000</v>
      </c>
      <c r="F56" s="55">
        <f>E56-D56</f>
        <v>14740</v>
      </c>
      <c r="G56" s="1" t="s">
        <v>15</v>
      </c>
      <c r="H56" s="17">
        <v>44144</v>
      </c>
      <c r="I56" s="22"/>
    </row>
    <row r="57" spans="1:9" s="11" customFormat="1" x14ac:dyDescent="0.3">
      <c r="A57" s="32">
        <v>2</v>
      </c>
      <c r="B57" s="19">
        <v>4052177</v>
      </c>
      <c r="C57" s="19" t="s">
        <v>16</v>
      </c>
      <c r="D57" s="19">
        <v>10</v>
      </c>
      <c r="E57" s="19">
        <v>3000</v>
      </c>
      <c r="F57" s="55">
        <f>E57-D57</f>
        <v>2990</v>
      </c>
      <c r="G57" s="19" t="s">
        <v>7</v>
      </c>
      <c r="H57" s="17">
        <v>44148</v>
      </c>
      <c r="I57" s="22"/>
    </row>
    <row r="58" spans="1:9" s="11" customFormat="1" x14ac:dyDescent="0.3">
      <c r="A58" s="32">
        <v>3</v>
      </c>
      <c r="B58" s="19">
        <v>4049520</v>
      </c>
      <c r="C58" s="19" t="s">
        <v>41</v>
      </c>
      <c r="D58" s="19">
        <v>15000</v>
      </c>
      <c r="E58" s="19">
        <v>20000</v>
      </c>
      <c r="F58" s="55">
        <f>E58-D58</f>
        <v>5000</v>
      </c>
      <c r="G58" s="19" t="s">
        <v>15</v>
      </c>
      <c r="H58" s="17">
        <v>44148</v>
      </c>
      <c r="I58" s="27"/>
    </row>
    <row r="59" spans="1:9" s="11" customFormat="1" x14ac:dyDescent="0.3">
      <c r="A59" s="32">
        <v>4</v>
      </c>
      <c r="B59" s="19">
        <v>5080034</v>
      </c>
      <c r="C59" s="19" t="s">
        <v>31</v>
      </c>
      <c r="D59" s="20">
        <v>4600</v>
      </c>
      <c r="E59" s="20">
        <v>6000</v>
      </c>
      <c r="F59" s="55">
        <f>E59-D59</f>
        <v>1400</v>
      </c>
      <c r="G59" s="1" t="s">
        <v>7</v>
      </c>
      <c r="H59" s="17">
        <v>44144</v>
      </c>
      <c r="I59" s="27"/>
    </row>
    <row r="60" spans="1:9" s="11" customFormat="1" x14ac:dyDescent="0.3">
      <c r="A60" s="32">
        <v>5</v>
      </c>
      <c r="B60" s="19">
        <v>5081118</v>
      </c>
      <c r="C60" s="19" t="s">
        <v>22</v>
      </c>
      <c r="D60" s="20">
        <v>42150</v>
      </c>
      <c r="E60" s="20">
        <v>65000</v>
      </c>
      <c r="F60" s="55">
        <f>E60-D60</f>
        <v>22850</v>
      </c>
      <c r="G60" s="1" t="s">
        <v>33</v>
      </c>
      <c r="H60" s="17">
        <v>44144</v>
      </c>
      <c r="I60" s="27"/>
    </row>
    <row r="61" spans="1:9" s="11" customFormat="1" x14ac:dyDescent="0.3">
      <c r="A61" s="32">
        <v>6</v>
      </c>
      <c r="B61" s="19">
        <v>5081159</v>
      </c>
      <c r="C61" s="19" t="s">
        <v>34</v>
      </c>
      <c r="D61" s="19">
        <v>36840</v>
      </c>
      <c r="E61" s="19">
        <v>60000</v>
      </c>
      <c r="F61" s="55">
        <f>E61-D61</f>
        <v>23160</v>
      </c>
      <c r="G61" s="19" t="s">
        <v>7</v>
      </c>
      <c r="H61" s="17">
        <v>44147</v>
      </c>
      <c r="I61" s="22"/>
    </row>
    <row r="62" spans="1:9" s="11" customFormat="1" x14ac:dyDescent="0.3">
      <c r="A62" s="32">
        <v>7</v>
      </c>
      <c r="B62" s="19">
        <v>5080785</v>
      </c>
      <c r="C62" s="19" t="s">
        <v>22</v>
      </c>
      <c r="D62" s="19">
        <v>47100</v>
      </c>
      <c r="E62" s="19">
        <v>60000</v>
      </c>
      <c r="F62" s="55">
        <f>E62-D62</f>
        <v>12900</v>
      </c>
      <c r="G62" s="19" t="s">
        <v>7</v>
      </c>
      <c r="H62" s="17">
        <v>44148</v>
      </c>
      <c r="I62" s="27"/>
    </row>
    <row r="63" spans="1:9" s="11" customFormat="1" x14ac:dyDescent="0.3">
      <c r="A63" s="32">
        <v>8</v>
      </c>
      <c r="B63" s="19">
        <v>5081057</v>
      </c>
      <c r="C63" s="19" t="s">
        <v>53</v>
      </c>
      <c r="D63" s="20">
        <v>50000</v>
      </c>
      <c r="E63" s="20">
        <v>75000</v>
      </c>
      <c r="F63" s="55">
        <f>E63-D63</f>
        <v>25000</v>
      </c>
      <c r="G63" s="1" t="s">
        <v>7</v>
      </c>
      <c r="H63" s="17">
        <v>44146</v>
      </c>
      <c r="I63" s="27"/>
    </row>
    <row r="64" spans="1:9" s="11" customFormat="1" x14ac:dyDescent="0.3">
      <c r="A64" s="32">
        <v>9</v>
      </c>
      <c r="B64" s="19">
        <v>5081078</v>
      </c>
      <c r="C64" s="19" t="s">
        <v>47</v>
      </c>
      <c r="D64" s="20">
        <v>14000</v>
      </c>
      <c r="E64" s="20">
        <v>14000</v>
      </c>
      <c r="F64" s="55">
        <f>E64-D64</f>
        <v>0</v>
      </c>
      <c r="G64" s="1" t="s">
        <v>15</v>
      </c>
      <c r="H64" s="17">
        <v>44145</v>
      </c>
      <c r="I64" s="22" t="s">
        <v>49</v>
      </c>
    </row>
    <row r="65" spans="1:9" s="11" customFormat="1" x14ac:dyDescent="0.3">
      <c r="A65" s="32">
        <v>10</v>
      </c>
      <c r="B65" s="19">
        <v>5080791</v>
      </c>
      <c r="C65" s="19" t="s">
        <v>48</v>
      </c>
      <c r="D65" s="20">
        <v>52940</v>
      </c>
      <c r="E65" s="20">
        <v>80000</v>
      </c>
      <c r="F65" s="55">
        <f>E65-D65</f>
        <v>27060</v>
      </c>
      <c r="G65" s="1" t="s">
        <v>7</v>
      </c>
      <c r="H65" s="17">
        <v>44145</v>
      </c>
      <c r="I65" s="27"/>
    </row>
    <row r="66" spans="1:9" s="11" customFormat="1" x14ac:dyDescent="0.3">
      <c r="A66" s="32">
        <v>11</v>
      </c>
      <c r="B66" s="19">
        <v>6060358</v>
      </c>
      <c r="C66" s="32" t="s">
        <v>9</v>
      </c>
      <c r="D66" s="52">
        <v>70000</v>
      </c>
      <c r="E66" s="52">
        <v>180000</v>
      </c>
      <c r="F66" s="55">
        <f>E66-D66</f>
        <v>110000</v>
      </c>
      <c r="G66" s="19" t="s">
        <v>25</v>
      </c>
      <c r="H66" s="17">
        <v>44147</v>
      </c>
      <c r="I66" s="27"/>
    </row>
    <row r="67" spans="1:9" s="11" customFormat="1" x14ac:dyDescent="0.3">
      <c r="A67" s="32">
        <v>12</v>
      </c>
      <c r="B67" s="19">
        <v>8071475</v>
      </c>
      <c r="C67" s="32" t="s">
        <v>9</v>
      </c>
      <c r="D67" s="52">
        <v>47060</v>
      </c>
      <c r="E67" s="52">
        <v>59000</v>
      </c>
      <c r="F67" s="55">
        <f>E67-D67</f>
        <v>11940</v>
      </c>
      <c r="G67" s="19" t="s">
        <v>25</v>
      </c>
      <c r="H67" s="17">
        <v>44147</v>
      </c>
      <c r="I67" s="27"/>
    </row>
    <row r="68" spans="1:9" s="11" customFormat="1" x14ac:dyDescent="0.3">
      <c r="A68" s="32">
        <v>13</v>
      </c>
      <c r="B68" s="19">
        <v>8036122</v>
      </c>
      <c r="C68" s="32" t="s">
        <v>9</v>
      </c>
      <c r="D68" s="52">
        <v>80000</v>
      </c>
      <c r="E68" s="52">
        <v>70000</v>
      </c>
      <c r="F68" s="55">
        <f>E68-D68</f>
        <v>-10000</v>
      </c>
      <c r="G68" s="19" t="s">
        <v>25</v>
      </c>
      <c r="H68" s="17">
        <v>44148</v>
      </c>
      <c r="I68" s="27"/>
    </row>
    <row r="69" spans="1:9" s="11" customFormat="1" x14ac:dyDescent="0.3">
      <c r="A69" s="32">
        <v>14</v>
      </c>
      <c r="B69" s="19">
        <v>8070653</v>
      </c>
      <c r="C69" s="32" t="s">
        <v>9</v>
      </c>
      <c r="D69" s="52">
        <v>34490</v>
      </c>
      <c r="E69" s="52">
        <v>300000</v>
      </c>
      <c r="F69" s="55">
        <f>E69-D69</f>
        <v>265510</v>
      </c>
      <c r="G69" s="19" t="s">
        <v>25</v>
      </c>
      <c r="H69" s="17">
        <v>44148</v>
      </c>
      <c r="I69" s="27"/>
    </row>
    <row r="70" spans="1:9" s="11" customFormat="1" x14ac:dyDescent="0.3">
      <c r="A70" s="32">
        <v>15</v>
      </c>
      <c r="B70" s="19">
        <v>8069330</v>
      </c>
      <c r="C70" s="32" t="s">
        <v>9</v>
      </c>
      <c r="D70" s="52">
        <v>55000</v>
      </c>
      <c r="E70" s="52">
        <v>130000</v>
      </c>
      <c r="F70" s="55">
        <f>E70-D70</f>
        <v>75000</v>
      </c>
      <c r="G70" s="19" t="s">
        <v>25</v>
      </c>
      <c r="H70" s="17">
        <v>44148</v>
      </c>
      <c r="I70" s="27"/>
    </row>
    <row r="71" spans="1:9" s="11" customFormat="1" x14ac:dyDescent="0.3">
      <c r="A71" s="32">
        <v>16</v>
      </c>
      <c r="B71" s="19">
        <v>8073376</v>
      </c>
      <c r="C71" s="19" t="s">
        <v>38</v>
      </c>
      <c r="D71" s="19">
        <v>88890</v>
      </c>
      <c r="E71" s="19">
        <v>130000</v>
      </c>
      <c r="F71" s="55">
        <f>E71-D71</f>
        <v>41110</v>
      </c>
      <c r="G71" s="19" t="s">
        <v>15</v>
      </c>
      <c r="H71" s="17">
        <v>44148</v>
      </c>
      <c r="I71" s="27"/>
    </row>
    <row r="72" spans="1:9" s="11" customFormat="1" x14ac:dyDescent="0.3">
      <c r="A72" s="32">
        <v>17</v>
      </c>
      <c r="B72" s="19">
        <v>8073041</v>
      </c>
      <c r="C72" s="19" t="s">
        <v>39</v>
      </c>
      <c r="D72" s="19">
        <v>84710</v>
      </c>
      <c r="E72" s="19">
        <v>200000</v>
      </c>
      <c r="F72" s="55">
        <f>E72-D72</f>
        <v>115290</v>
      </c>
      <c r="G72" s="19" t="s">
        <v>15</v>
      </c>
      <c r="H72" s="17">
        <v>44148</v>
      </c>
      <c r="I72" s="27"/>
    </row>
    <row r="73" spans="1:9" s="11" customFormat="1" x14ac:dyDescent="0.3">
      <c r="A73" s="32">
        <v>18</v>
      </c>
      <c r="B73" s="19">
        <v>8073307</v>
      </c>
      <c r="C73" s="19" t="s">
        <v>20</v>
      </c>
      <c r="D73" s="20">
        <v>60680</v>
      </c>
      <c r="E73" s="20">
        <v>130000</v>
      </c>
      <c r="F73" s="55">
        <f>E73-D73</f>
        <v>69320</v>
      </c>
      <c r="G73" s="1" t="s">
        <v>15</v>
      </c>
      <c r="H73" s="17">
        <v>44145</v>
      </c>
      <c r="I73" s="27"/>
    </row>
    <row r="74" spans="1:9" s="11" customFormat="1" x14ac:dyDescent="0.3">
      <c r="A74" s="32">
        <v>19</v>
      </c>
      <c r="B74" s="19">
        <v>8073182</v>
      </c>
      <c r="C74" s="19" t="s">
        <v>51</v>
      </c>
      <c r="D74" s="19">
        <v>97650</v>
      </c>
      <c r="E74" s="19">
        <v>135000</v>
      </c>
      <c r="F74" s="55">
        <f>E74-D74</f>
        <v>37350</v>
      </c>
      <c r="G74" s="19" t="s">
        <v>15</v>
      </c>
      <c r="H74" s="17">
        <v>44146</v>
      </c>
      <c r="I74" s="27"/>
    </row>
    <row r="75" spans="1:9" s="11" customFormat="1" ht="15.6" customHeight="1" x14ac:dyDescent="0.3">
      <c r="A75" s="32">
        <v>20</v>
      </c>
      <c r="B75" s="19">
        <v>11033382</v>
      </c>
      <c r="C75" s="19" t="s">
        <v>27</v>
      </c>
      <c r="D75" s="19">
        <v>11110</v>
      </c>
      <c r="E75" s="19">
        <v>15000</v>
      </c>
      <c r="F75" s="55">
        <f>E75-D75</f>
        <v>3890</v>
      </c>
      <c r="G75" s="19" t="s">
        <v>7</v>
      </c>
      <c r="H75" s="17">
        <v>44144</v>
      </c>
      <c r="I75" s="27"/>
    </row>
    <row r="76" spans="1:9" s="11" customFormat="1" x14ac:dyDescent="0.3">
      <c r="A76" s="32">
        <v>21</v>
      </c>
      <c r="B76" s="19">
        <v>11033141</v>
      </c>
      <c r="C76" s="19" t="s">
        <v>44</v>
      </c>
      <c r="D76" s="19">
        <v>14740</v>
      </c>
      <c r="E76" s="19">
        <v>35000</v>
      </c>
      <c r="F76" s="55">
        <f>E76-D76</f>
        <v>20260</v>
      </c>
      <c r="G76" s="19" t="s">
        <v>15</v>
      </c>
      <c r="H76" s="17">
        <v>44145</v>
      </c>
      <c r="I76" s="27"/>
    </row>
    <row r="77" spans="1:9" s="11" customFormat="1" x14ac:dyDescent="0.3">
      <c r="A77" s="32">
        <v>22</v>
      </c>
      <c r="B77" s="19">
        <v>12030715</v>
      </c>
      <c r="C77" s="19" t="s">
        <v>45</v>
      </c>
      <c r="D77" s="19">
        <v>11110</v>
      </c>
      <c r="E77" s="19">
        <v>20000</v>
      </c>
      <c r="F77" s="55">
        <f>E77-D77</f>
        <v>8890</v>
      </c>
      <c r="G77" s="19" t="s">
        <v>7</v>
      </c>
      <c r="H77" s="17">
        <v>44145</v>
      </c>
      <c r="I77" s="22"/>
    </row>
    <row r="78" spans="1:9" s="11" customFormat="1" x14ac:dyDescent="0.3">
      <c r="A78" s="32">
        <v>23</v>
      </c>
      <c r="B78" s="19">
        <v>12031093</v>
      </c>
      <c r="C78" s="19" t="s">
        <v>23</v>
      </c>
      <c r="D78" s="20">
        <v>15790</v>
      </c>
      <c r="E78" s="20">
        <v>30000</v>
      </c>
      <c r="F78" s="55">
        <f>E78-D78</f>
        <v>14210</v>
      </c>
      <c r="G78" s="1" t="s">
        <v>7</v>
      </c>
      <c r="H78" s="17">
        <v>44144</v>
      </c>
      <c r="I78" s="27"/>
    </row>
    <row r="79" spans="1:9" s="11" customFormat="1" x14ac:dyDescent="0.3">
      <c r="A79" s="32">
        <v>24</v>
      </c>
      <c r="B79" s="19">
        <v>12027248</v>
      </c>
      <c r="C79" s="19" t="s">
        <v>26</v>
      </c>
      <c r="D79" s="19">
        <v>100</v>
      </c>
      <c r="E79" s="19">
        <v>200</v>
      </c>
      <c r="F79" s="55">
        <f>E79-D79</f>
        <v>100</v>
      </c>
      <c r="G79" s="19" t="s">
        <v>15</v>
      </c>
      <c r="H79" s="17">
        <v>44144</v>
      </c>
      <c r="I79" s="27"/>
    </row>
    <row r="80" spans="1:9" s="11" customFormat="1" x14ac:dyDescent="0.3">
      <c r="A80" s="32">
        <v>25</v>
      </c>
      <c r="B80" s="19">
        <v>12029433</v>
      </c>
      <c r="C80" s="19" t="s">
        <v>16</v>
      </c>
      <c r="D80" s="20">
        <v>100</v>
      </c>
      <c r="E80" s="20">
        <v>1000</v>
      </c>
      <c r="F80" s="55">
        <f>E80-D80</f>
        <v>900</v>
      </c>
      <c r="G80" s="1" t="s">
        <v>7</v>
      </c>
      <c r="H80" s="17">
        <v>44144</v>
      </c>
      <c r="I80" s="22"/>
    </row>
    <row r="81" spans="1:9" s="11" customFormat="1" x14ac:dyDescent="0.3">
      <c r="A81" s="32">
        <v>26</v>
      </c>
      <c r="B81" s="19">
        <v>12030996</v>
      </c>
      <c r="C81" s="19" t="s">
        <v>26</v>
      </c>
      <c r="D81" s="20">
        <v>0</v>
      </c>
      <c r="E81" s="20">
        <v>200</v>
      </c>
      <c r="F81" s="55">
        <f>E81-D81</f>
        <v>200</v>
      </c>
      <c r="G81" s="1" t="s">
        <v>7</v>
      </c>
      <c r="H81" s="17">
        <v>44144</v>
      </c>
      <c r="I81" s="27"/>
    </row>
    <row r="82" spans="1:9" s="11" customFormat="1" x14ac:dyDescent="0.3">
      <c r="A82" s="32">
        <v>27</v>
      </c>
      <c r="B82" s="19">
        <v>12030398</v>
      </c>
      <c r="C82" s="19" t="s">
        <v>40</v>
      </c>
      <c r="D82" s="19">
        <v>40000</v>
      </c>
      <c r="E82" s="19">
        <v>120000</v>
      </c>
      <c r="F82" s="55">
        <f>E82-D82</f>
        <v>80000</v>
      </c>
      <c r="G82" s="19" t="s">
        <v>42</v>
      </c>
      <c r="H82" s="17">
        <v>44148</v>
      </c>
      <c r="I82" s="27"/>
    </row>
    <row r="83" spans="1:9" s="11" customFormat="1" x14ac:dyDescent="0.3">
      <c r="A83" s="32">
        <v>28</v>
      </c>
      <c r="B83" s="19">
        <v>17037445</v>
      </c>
      <c r="C83" s="32" t="s">
        <v>9</v>
      </c>
      <c r="D83" s="52">
        <v>48200</v>
      </c>
      <c r="E83" s="52">
        <v>180000</v>
      </c>
      <c r="F83" s="55">
        <f>E83-D83</f>
        <v>131800</v>
      </c>
      <c r="G83" s="19" t="s">
        <v>25</v>
      </c>
      <c r="H83" s="17">
        <v>44148</v>
      </c>
      <c r="I83" s="27"/>
    </row>
    <row r="84" spans="1:9" s="11" customFormat="1" x14ac:dyDescent="0.3">
      <c r="A84" s="32">
        <v>29</v>
      </c>
      <c r="B84" s="19">
        <v>26010991</v>
      </c>
      <c r="C84" s="19" t="s">
        <v>28</v>
      </c>
      <c r="D84" s="19">
        <v>40000</v>
      </c>
      <c r="E84" s="19">
        <v>60000</v>
      </c>
      <c r="F84" s="55">
        <f>E84-D84</f>
        <v>20000</v>
      </c>
      <c r="G84" s="19" t="s">
        <v>15</v>
      </c>
      <c r="H84" s="17">
        <v>44144</v>
      </c>
      <c r="I84" s="22"/>
    </row>
    <row r="85" spans="1:9" s="11" customFormat="1" x14ac:dyDescent="0.3">
      <c r="A85" s="32">
        <v>30</v>
      </c>
      <c r="B85" s="19">
        <v>26011057</v>
      </c>
      <c r="C85" s="19" t="s">
        <v>18</v>
      </c>
      <c r="D85" s="19">
        <v>18950</v>
      </c>
      <c r="E85" s="19">
        <v>23000</v>
      </c>
      <c r="F85" s="55">
        <f>E85-D85</f>
        <v>4050</v>
      </c>
      <c r="G85" s="19" t="s">
        <v>7</v>
      </c>
      <c r="H85" s="17">
        <v>44146</v>
      </c>
      <c r="I85" s="27"/>
    </row>
    <row r="86" spans="1:9" s="11" customFormat="1" x14ac:dyDescent="0.3">
      <c r="A86" s="32">
        <v>31</v>
      </c>
      <c r="B86" s="19">
        <v>26011053</v>
      </c>
      <c r="C86" s="19" t="s">
        <v>32</v>
      </c>
      <c r="D86" s="19">
        <v>6320</v>
      </c>
      <c r="E86" s="19">
        <v>20000</v>
      </c>
      <c r="F86" s="55">
        <f>E86-D86</f>
        <v>13680</v>
      </c>
      <c r="G86" s="19" t="s">
        <v>7</v>
      </c>
      <c r="H86" s="17">
        <v>44146</v>
      </c>
      <c r="I86" s="27"/>
    </row>
    <row r="87" spans="1:9" s="11" customFormat="1" x14ac:dyDescent="0.3">
      <c r="A87" s="32">
        <v>32</v>
      </c>
      <c r="B87" s="19">
        <v>26010971</v>
      </c>
      <c r="C87" s="19" t="s">
        <v>19</v>
      </c>
      <c r="D87" s="20">
        <v>9470</v>
      </c>
      <c r="E87" s="20">
        <v>35000</v>
      </c>
      <c r="F87" s="55">
        <f>E87-D87</f>
        <v>25530</v>
      </c>
      <c r="G87" s="1" t="s">
        <v>7</v>
      </c>
      <c r="H87" s="17">
        <v>44146</v>
      </c>
      <c r="I87" s="27"/>
    </row>
    <row r="88" spans="1:9" s="11" customFormat="1" x14ac:dyDescent="0.3">
      <c r="A88" s="32">
        <v>33</v>
      </c>
      <c r="B88" s="19">
        <v>27004331</v>
      </c>
      <c r="C88" s="32" t="s">
        <v>9</v>
      </c>
      <c r="D88" s="52">
        <v>68970</v>
      </c>
      <c r="E88" s="52">
        <v>250000</v>
      </c>
      <c r="F88" s="55">
        <f>E88-D88</f>
        <v>181030</v>
      </c>
      <c r="G88" s="19" t="s">
        <v>25</v>
      </c>
      <c r="H88" s="17">
        <v>44143</v>
      </c>
      <c r="I88" s="27"/>
    </row>
    <row r="89" spans="1:9" s="11" customFormat="1" x14ac:dyDescent="0.3">
      <c r="A89" s="32">
        <v>34</v>
      </c>
      <c r="B89" s="19">
        <v>29003234</v>
      </c>
      <c r="C89" s="32" t="s">
        <v>9</v>
      </c>
      <c r="D89" s="52">
        <v>77000</v>
      </c>
      <c r="E89" s="52">
        <v>220000</v>
      </c>
      <c r="F89" s="55">
        <f>E89-D89</f>
        <v>143000</v>
      </c>
      <c r="G89" s="19" t="s">
        <v>25</v>
      </c>
      <c r="H89" s="17">
        <v>44141</v>
      </c>
      <c r="I89" s="27"/>
    </row>
    <row r="90" spans="1:9" s="11" customFormat="1" x14ac:dyDescent="0.3">
      <c r="A90" s="32">
        <v>35</v>
      </c>
      <c r="B90" s="19">
        <v>31008079</v>
      </c>
      <c r="C90" s="19" t="s">
        <v>19</v>
      </c>
      <c r="D90" s="19">
        <v>25000</v>
      </c>
      <c r="E90" s="19">
        <v>25000</v>
      </c>
      <c r="F90" s="55">
        <f>E90-D90</f>
        <v>0</v>
      </c>
      <c r="G90" s="19" t="s">
        <v>36</v>
      </c>
      <c r="H90" s="17">
        <v>44147</v>
      </c>
      <c r="I90" s="27"/>
    </row>
    <row r="91" spans="1:9" s="11" customFormat="1" x14ac:dyDescent="0.3">
      <c r="A91" s="32">
        <v>36</v>
      </c>
      <c r="B91" s="19">
        <v>31008141</v>
      </c>
      <c r="C91" s="19" t="s">
        <v>35</v>
      </c>
      <c r="D91" s="20">
        <v>31580</v>
      </c>
      <c r="E91" s="20">
        <v>47000</v>
      </c>
      <c r="F91" s="55">
        <f>E91-D91</f>
        <v>15420</v>
      </c>
      <c r="G91" s="1" t="s">
        <v>7</v>
      </c>
      <c r="H91" s="17">
        <v>44147</v>
      </c>
      <c r="I91" s="22"/>
    </row>
    <row r="92" spans="1:9" s="11" customFormat="1" x14ac:dyDescent="0.3">
      <c r="A92" s="32">
        <v>37</v>
      </c>
      <c r="B92" s="19">
        <v>31007864</v>
      </c>
      <c r="C92" s="19" t="s">
        <v>37</v>
      </c>
      <c r="D92" s="19">
        <v>17000</v>
      </c>
      <c r="E92" s="19">
        <v>40000</v>
      </c>
      <c r="F92" s="55">
        <f>E92-D92</f>
        <v>23000</v>
      </c>
      <c r="G92" s="19" t="s">
        <v>15</v>
      </c>
      <c r="H92" s="17">
        <v>44148</v>
      </c>
      <c r="I92" s="22"/>
    </row>
    <row r="93" spans="1:9" s="11" customFormat="1" x14ac:dyDescent="0.3">
      <c r="A93" s="32">
        <v>38</v>
      </c>
      <c r="B93" s="19">
        <v>31008099</v>
      </c>
      <c r="C93" s="19" t="s">
        <v>17</v>
      </c>
      <c r="D93" s="19">
        <v>10000</v>
      </c>
      <c r="E93" s="19">
        <v>35000</v>
      </c>
      <c r="F93" s="55">
        <f>E93-D93</f>
        <v>25000</v>
      </c>
      <c r="G93" s="19" t="s">
        <v>15</v>
      </c>
      <c r="H93" s="17">
        <v>44148</v>
      </c>
      <c r="I93" s="27" t="s">
        <v>43</v>
      </c>
    </row>
    <row r="94" spans="1:9" s="11" customFormat="1" x14ac:dyDescent="0.3">
      <c r="A94" s="32">
        <v>39</v>
      </c>
      <c r="B94" s="19">
        <v>31008023</v>
      </c>
      <c r="C94" s="19" t="s">
        <v>52</v>
      </c>
      <c r="D94" s="20">
        <v>30000</v>
      </c>
      <c r="E94" s="20">
        <v>45000</v>
      </c>
      <c r="F94" s="55">
        <f>E94-D94</f>
        <v>15000</v>
      </c>
      <c r="G94" s="1" t="s">
        <v>7</v>
      </c>
      <c r="H94" s="17">
        <v>44146</v>
      </c>
      <c r="I94" s="27"/>
    </row>
    <row r="95" spans="1:9" s="11" customFormat="1" x14ac:dyDescent="0.3">
      <c r="A95" s="32">
        <v>40</v>
      </c>
      <c r="B95" s="19">
        <v>31008038</v>
      </c>
      <c r="C95" s="19" t="s">
        <v>46</v>
      </c>
      <c r="D95" s="20">
        <v>64520</v>
      </c>
      <c r="E95" s="20">
        <v>80000</v>
      </c>
      <c r="F95" s="55">
        <f>E95-D95</f>
        <v>15480</v>
      </c>
      <c r="G95" s="1" t="s">
        <v>7</v>
      </c>
      <c r="H95" s="17">
        <v>44145</v>
      </c>
      <c r="I95" s="22"/>
    </row>
    <row r="96" spans="1:9" s="11" customFormat="1" x14ac:dyDescent="0.3">
      <c r="A96" s="32">
        <v>41</v>
      </c>
      <c r="B96" s="19">
        <v>35001863</v>
      </c>
      <c r="C96" s="32" t="s">
        <v>9</v>
      </c>
      <c r="D96" s="52">
        <v>93380</v>
      </c>
      <c r="E96" s="52">
        <v>300000</v>
      </c>
      <c r="F96" s="55">
        <f t="shared" ref="F96" si="3">E96-D96</f>
        <v>206620</v>
      </c>
      <c r="G96" s="19" t="s">
        <v>25</v>
      </c>
      <c r="H96" s="17">
        <v>44146</v>
      </c>
      <c r="I96" s="27"/>
    </row>
    <row r="97" spans="1:9" s="11" customFormat="1" x14ac:dyDescent="0.3">
      <c r="A97" s="32">
        <v>42</v>
      </c>
      <c r="B97" s="19">
        <v>36005391</v>
      </c>
      <c r="C97" s="19" t="s">
        <v>32</v>
      </c>
      <c r="D97" s="20">
        <v>14740</v>
      </c>
      <c r="E97" s="20">
        <v>30000</v>
      </c>
      <c r="F97" s="55">
        <f>E97-D97</f>
        <v>15260</v>
      </c>
      <c r="G97" s="1" t="s">
        <v>7</v>
      </c>
      <c r="H97" s="17">
        <v>44144</v>
      </c>
      <c r="I97" s="27"/>
    </row>
    <row r="98" spans="1:9" s="11" customFormat="1" x14ac:dyDescent="0.3">
      <c r="A98" s="32">
        <v>43</v>
      </c>
      <c r="B98" s="19">
        <v>36004696</v>
      </c>
      <c r="C98" s="19" t="s">
        <v>44</v>
      </c>
      <c r="D98" s="20">
        <v>17650</v>
      </c>
      <c r="E98" s="20">
        <v>30000</v>
      </c>
      <c r="F98" s="55">
        <f>E98-D98</f>
        <v>12350</v>
      </c>
      <c r="G98" s="1" t="s">
        <v>7</v>
      </c>
      <c r="H98" s="17">
        <v>44145</v>
      </c>
      <c r="I98" s="27"/>
    </row>
    <row r="99" spans="1:9" s="11" customFormat="1" x14ac:dyDescent="0.3">
      <c r="A99" s="32">
        <v>44</v>
      </c>
      <c r="B99" s="19">
        <v>36005342</v>
      </c>
      <c r="C99" s="19" t="s">
        <v>34</v>
      </c>
      <c r="D99" s="19">
        <v>33330</v>
      </c>
      <c r="E99" s="19">
        <v>40000</v>
      </c>
      <c r="F99" s="55">
        <f>E99-D99</f>
        <v>6670</v>
      </c>
      <c r="G99" s="19" t="s">
        <v>36</v>
      </c>
      <c r="H99" s="17">
        <v>44147</v>
      </c>
      <c r="I99" s="27"/>
    </row>
    <row r="100" spans="1:9" s="11" customFormat="1" x14ac:dyDescent="0.3">
      <c r="A100" s="32">
        <v>45</v>
      </c>
      <c r="B100" s="19">
        <v>36004274</v>
      </c>
      <c r="C100" s="19" t="s">
        <v>50</v>
      </c>
      <c r="D100" s="19">
        <v>41180</v>
      </c>
      <c r="E100" s="19">
        <v>60000</v>
      </c>
      <c r="F100" s="55">
        <f>E100-D100</f>
        <v>18820</v>
      </c>
      <c r="G100" s="19" t="s">
        <v>15</v>
      </c>
      <c r="H100" s="17">
        <v>44146</v>
      </c>
      <c r="I100" s="27"/>
    </row>
    <row r="101" spans="1:9" s="11" customFormat="1" x14ac:dyDescent="0.3">
      <c r="A101" s="32">
        <v>46</v>
      </c>
      <c r="B101" s="19">
        <v>39002693</v>
      </c>
      <c r="C101" s="19" t="s">
        <v>29</v>
      </c>
      <c r="D101" s="20">
        <v>305500</v>
      </c>
      <c r="E101" s="20">
        <v>450000</v>
      </c>
      <c r="F101" s="55">
        <f>E101-D101</f>
        <v>144500</v>
      </c>
      <c r="G101" s="1" t="s">
        <v>7</v>
      </c>
      <c r="H101" s="17">
        <v>44144</v>
      </c>
      <c r="I101" s="27"/>
    </row>
    <row r="102" spans="1:9" s="11" customFormat="1" x14ac:dyDescent="0.3">
      <c r="A102" s="2"/>
      <c r="B102" s="18"/>
      <c r="C102" s="18"/>
      <c r="D102" s="21"/>
      <c r="E102" s="21"/>
      <c r="F102" s="24"/>
      <c r="G102" s="25"/>
      <c r="H102" s="26"/>
      <c r="I102" s="22"/>
    </row>
    <row r="103" spans="1:9" x14ac:dyDescent="0.3">
      <c r="A103" s="4"/>
      <c r="B103" s="4"/>
      <c r="C103" s="4"/>
      <c r="D103" s="12">
        <f>SUM(D56:D101)</f>
        <v>1952120</v>
      </c>
      <c r="E103" s="12">
        <f t="shared" ref="E103:F103" si="4">SUM(E56:E101)</f>
        <v>3948400</v>
      </c>
      <c r="F103" s="12">
        <f t="shared" si="4"/>
        <v>1996280</v>
      </c>
      <c r="G103" s="4"/>
      <c r="H103" s="4"/>
    </row>
    <row r="105" spans="1:9" x14ac:dyDescent="0.3">
      <c r="A105" s="41" t="s">
        <v>57</v>
      </c>
      <c r="B105" s="42"/>
      <c r="C105" s="42"/>
      <c r="D105" s="42"/>
      <c r="E105" s="42"/>
      <c r="F105" s="42"/>
      <c r="G105" s="42"/>
      <c r="H105" s="43"/>
    </row>
    <row r="106" spans="1:9" x14ac:dyDescent="0.3">
      <c r="A106" s="33"/>
      <c r="B106" s="33"/>
      <c r="C106" s="33"/>
      <c r="D106" s="33"/>
      <c r="E106" s="30"/>
      <c r="F106" s="30"/>
      <c r="G106" s="30"/>
      <c r="H106" s="31"/>
    </row>
    <row r="107" spans="1:9" x14ac:dyDescent="0.3">
      <c r="B107" s="32" t="s">
        <v>54</v>
      </c>
      <c r="C107" s="32" t="s">
        <v>55</v>
      </c>
      <c r="D107" s="57" t="s">
        <v>56</v>
      </c>
      <c r="E107" s="34" t="s">
        <v>12</v>
      </c>
      <c r="F107" s="34"/>
      <c r="G107" s="34"/>
      <c r="H107" s="34"/>
    </row>
    <row r="108" spans="1:9" x14ac:dyDescent="0.3">
      <c r="B108" s="32">
        <v>20000</v>
      </c>
      <c r="C108" s="32">
        <v>33</v>
      </c>
      <c r="D108" s="57">
        <f>C108*B108</f>
        <v>660000</v>
      </c>
      <c r="E108" s="34" t="s">
        <v>13</v>
      </c>
      <c r="F108" s="34"/>
      <c r="G108" s="34" t="s">
        <v>14</v>
      </c>
      <c r="H108" s="34"/>
    </row>
    <row r="109" spans="1:9" x14ac:dyDescent="0.3">
      <c r="B109" s="32">
        <v>10000</v>
      </c>
      <c r="C109" s="32">
        <v>256</v>
      </c>
      <c r="D109" s="57">
        <f t="shared" ref="D109:D116" si="5">C109*B109</f>
        <v>2560000</v>
      </c>
      <c r="E109" s="29">
        <v>1</v>
      </c>
      <c r="F109" s="28">
        <f>SUM(F5:F7)</f>
        <v>192195</v>
      </c>
      <c r="G109" s="29">
        <v>2</v>
      </c>
      <c r="H109" s="28">
        <f>F8</f>
        <v>31185</v>
      </c>
    </row>
    <row r="110" spans="1:9" x14ac:dyDescent="0.3">
      <c r="B110" s="32">
        <v>5000</v>
      </c>
      <c r="C110" s="32">
        <v>84</v>
      </c>
      <c r="D110" s="57">
        <f t="shared" si="5"/>
        <v>420000</v>
      </c>
      <c r="E110" s="29">
        <v>4</v>
      </c>
      <c r="F110" s="28">
        <f>SUM(F56:F58)+SUM(F9:F12)</f>
        <v>227975</v>
      </c>
      <c r="G110" s="29">
        <v>6</v>
      </c>
      <c r="H110" s="13">
        <f>F66</f>
        <v>110000</v>
      </c>
    </row>
    <row r="111" spans="1:9" x14ac:dyDescent="0.3">
      <c r="B111" s="32">
        <v>2000</v>
      </c>
      <c r="C111" s="32">
        <v>96</v>
      </c>
      <c r="D111" s="57">
        <f t="shared" si="5"/>
        <v>192000</v>
      </c>
      <c r="E111" s="29">
        <v>5</v>
      </c>
      <c r="F111" s="28">
        <f>SUM(F59:F65)+SUM(F13:F14)</f>
        <v>138495</v>
      </c>
      <c r="G111" s="29">
        <v>13</v>
      </c>
      <c r="H111" s="28">
        <f>SUM(F20:F23)</f>
        <v>255350</v>
      </c>
    </row>
    <row r="112" spans="1:9" x14ac:dyDescent="0.3">
      <c r="B112" s="32">
        <v>1000</v>
      </c>
      <c r="C112" s="32">
        <v>106</v>
      </c>
      <c r="D112" s="57">
        <f t="shared" si="5"/>
        <v>106000</v>
      </c>
      <c r="E112" s="29">
        <v>8</v>
      </c>
      <c r="F112" s="28">
        <f>SUM(F67:F74)+SUM(F15:F17)</f>
        <v>659779</v>
      </c>
      <c r="G112" s="29">
        <v>27</v>
      </c>
      <c r="H112" s="13">
        <f>F88</f>
        <v>181030</v>
      </c>
    </row>
    <row r="113" spans="2:8" x14ac:dyDescent="0.3">
      <c r="B113" s="32">
        <v>500</v>
      </c>
      <c r="C113" s="32">
        <v>1</v>
      </c>
      <c r="D113" s="57">
        <f t="shared" si="5"/>
        <v>500</v>
      </c>
      <c r="E113" s="29">
        <v>11</v>
      </c>
      <c r="F113" s="28">
        <f>SUM(F75:F76)+F18</f>
        <v>284545</v>
      </c>
      <c r="G113" s="29">
        <v>29</v>
      </c>
      <c r="H113" s="28">
        <f>F25+F89</f>
        <v>181800</v>
      </c>
    </row>
    <row r="114" spans="2:8" x14ac:dyDescent="0.3">
      <c r="B114" s="32">
        <v>200</v>
      </c>
      <c r="C114" s="32">
        <v>1</v>
      </c>
      <c r="D114" s="57">
        <f t="shared" si="5"/>
        <v>200</v>
      </c>
      <c r="E114" s="29">
        <v>12</v>
      </c>
      <c r="F114" s="28">
        <f>SUM(F77:F82)+F19</f>
        <v>131550</v>
      </c>
      <c r="G114" s="34" t="s">
        <v>91</v>
      </c>
      <c r="H114" s="34"/>
    </row>
    <row r="115" spans="2:8" x14ac:dyDescent="0.3">
      <c r="B115" s="32">
        <v>100</v>
      </c>
      <c r="C115" s="32">
        <v>1</v>
      </c>
      <c r="D115" s="57">
        <f t="shared" si="5"/>
        <v>100</v>
      </c>
      <c r="E115" s="29">
        <v>26</v>
      </c>
      <c r="F115" s="28">
        <f>SUM(F84:F87)</f>
        <v>63260</v>
      </c>
      <c r="G115" s="29">
        <v>23</v>
      </c>
      <c r="H115" s="28">
        <f>F24</f>
        <v>12400</v>
      </c>
    </row>
    <row r="116" spans="2:8" x14ac:dyDescent="0.3">
      <c r="B116" s="32">
        <v>10</v>
      </c>
      <c r="C116" s="32">
        <v>40</v>
      </c>
      <c r="D116" s="57">
        <f t="shared" si="5"/>
        <v>400</v>
      </c>
      <c r="E116" s="29">
        <v>31</v>
      </c>
      <c r="F116" s="28">
        <f>SUM(F90:F95)+SUM(F26:F30)</f>
        <v>472490</v>
      </c>
      <c r="G116" s="34" t="s">
        <v>92</v>
      </c>
      <c r="H116" s="34"/>
    </row>
    <row r="117" spans="2:8" x14ac:dyDescent="0.3">
      <c r="B117" s="39">
        <f>SUM(D108:D116)</f>
        <v>3939200</v>
      </c>
      <c r="C117" s="39"/>
      <c r="D117" s="58"/>
      <c r="E117" s="29">
        <v>36</v>
      </c>
      <c r="F117" s="28">
        <f>SUM(F97:F100)+F34</f>
        <v>73595</v>
      </c>
      <c r="G117" s="28">
        <v>33</v>
      </c>
      <c r="H117" s="13">
        <f>F31</f>
        <v>-4600</v>
      </c>
    </row>
    <row r="118" spans="2:8" x14ac:dyDescent="0.3">
      <c r="B118" s="27"/>
      <c r="C118" s="27"/>
      <c r="D118" s="27"/>
      <c r="E118" s="29">
        <v>39</v>
      </c>
      <c r="F118" s="28">
        <f>F101</f>
        <v>144500</v>
      </c>
      <c r="G118" s="34" t="s">
        <v>93</v>
      </c>
      <c r="H118" s="34"/>
    </row>
    <row r="119" spans="2:8" x14ac:dyDescent="0.3">
      <c r="B119" s="38"/>
      <c r="C119" s="38"/>
      <c r="D119" s="38"/>
      <c r="E119" s="51" t="s">
        <v>24</v>
      </c>
      <c r="F119" s="51"/>
      <c r="G119" s="28">
        <v>34</v>
      </c>
      <c r="H119" s="28">
        <f>SUM(F32:F33)</f>
        <v>426241</v>
      </c>
    </row>
    <row r="120" spans="2:8" x14ac:dyDescent="0.3">
      <c r="E120" s="29">
        <v>37</v>
      </c>
      <c r="F120" s="13">
        <f>SUM(F35:F36)</f>
        <v>28190</v>
      </c>
      <c r="G120" s="34" t="s">
        <v>94</v>
      </c>
      <c r="H120" s="34"/>
    </row>
    <row r="121" spans="2:8" x14ac:dyDescent="0.3">
      <c r="E121" s="34" t="s">
        <v>95</v>
      </c>
      <c r="F121" s="34"/>
      <c r="G121" s="29">
        <v>17</v>
      </c>
      <c r="H121" s="28">
        <f>F83</f>
        <v>131800</v>
      </c>
    </row>
    <row r="122" spans="2:8" x14ac:dyDescent="0.3">
      <c r="E122" s="29">
        <v>35</v>
      </c>
      <c r="F122" s="28">
        <f>F96</f>
        <v>206620</v>
      </c>
      <c r="G122" s="29"/>
      <c r="H122" s="29"/>
    </row>
    <row r="123" spans="2:8" x14ac:dyDescent="0.3">
      <c r="E123" s="51">
        <f>SUM(F109:F118)+F120+F122+SUM(H109:H113)+H115+H117+H119+H121</f>
        <v>3948400</v>
      </c>
      <c r="F123" s="51"/>
      <c r="G123" s="51"/>
      <c r="H123" s="51"/>
    </row>
    <row r="124" spans="2:8" x14ac:dyDescent="0.3">
      <c r="G124" s="33"/>
      <c r="H124" s="33"/>
    </row>
    <row r="125" spans="2:8" x14ac:dyDescent="0.3">
      <c r="G125" s="56"/>
      <c r="H125" s="33"/>
    </row>
  </sheetData>
  <mergeCells count="17">
    <mergeCell ref="E123:H123"/>
    <mergeCell ref="E121:F121"/>
    <mergeCell ref="G114:H114"/>
    <mergeCell ref="G116:H116"/>
    <mergeCell ref="G120:H120"/>
    <mergeCell ref="A1:I1"/>
    <mergeCell ref="A3:I3"/>
    <mergeCell ref="E107:H107"/>
    <mergeCell ref="G118:H118"/>
    <mergeCell ref="E119:F119"/>
    <mergeCell ref="E108:F108"/>
    <mergeCell ref="G108:H108"/>
    <mergeCell ref="A2:I2"/>
    <mergeCell ref="B119:D119"/>
    <mergeCell ref="B117:D117"/>
    <mergeCell ref="A54:H54"/>
    <mergeCell ref="A105:H105"/>
  </mergeCells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2020-10-31T06:00:42Z</cp:lastPrinted>
  <dcterms:created xsi:type="dcterms:W3CDTF">2015-06-05T18:17:20Z</dcterms:created>
  <dcterms:modified xsi:type="dcterms:W3CDTF">2020-11-16T05:51:53Z</dcterms:modified>
</cp:coreProperties>
</file>