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7180" tabRatio="600" firstSheet="0" activeTab="5" autoFilterDateGrouping="1"/>
  </bookViews>
  <sheets>
    <sheet name="用户登录情况" sheetId="1" state="visible" r:id="rId1"/>
    <sheet name="自评情况" sheetId="2" state="visible" r:id="rId2"/>
    <sheet name="台账和自巡查提交情况" sheetId="3" state="visible" r:id="rId3"/>
    <sheet name="承诺情况" sheetId="4" state="visible" r:id="rId4"/>
    <sheet name="认证情况" sheetId="5" state="visible" r:id="rId5"/>
    <sheet name="统计" sheetId="6" state="visible" r:id="rId6"/>
  </sheets>
  <definedNames>
    <definedName name="_xlnm._FilterDatabase" localSheetId="0" hidden="1">'用户登录情况'!$A$1:$H$95</definedName>
    <definedName name="_xlnm._FilterDatabase" localSheetId="1" hidden="1">'自评情况'!$A$1:$I$280</definedName>
    <definedName name="_xlnm._FilterDatabase" localSheetId="2" hidden="1">'台账和自巡查提交情况'!$A$1:$Z$2358</definedName>
    <definedName name="_xlnm._FilterDatabase" localSheetId="3" hidden="1">'承诺情况'!$A$1:$T$115</definedName>
    <definedName name="_xlnm._FilterDatabase" localSheetId="4" hidden="1">'认证情况'!$A$1:$M$286</definedName>
    <definedName name="_xlnm._FilterDatabase" localSheetId="5" hidden="1">'统计'!$A$1:$AA$86</definedName>
  </definedNames>
  <calcPr calcId="144525" fullCalcOnLoad="1"/>
  <pivotCaches>
    <pivotCache cacheId="0" r:id="rId7"/>
  </pivotCaches>
</workbook>
</file>

<file path=xl/styles.xml><?xml version="1.0" encoding="utf-8"?>
<styleSheet xmlns="http://schemas.openxmlformats.org/spreadsheetml/2006/main">
  <numFmts count="2">
    <numFmt numFmtId="164" formatCode="[$-F800]dddd\,\ mmmm\ dd\,\ yyyy"/>
    <numFmt numFmtId="165" formatCode="yyyy-mm-dd h:mm:ss"/>
  </numFmts>
  <fonts count="38">
    <font>
      <name val="宋体"/>
      <charset val="134"/>
      <color theme="1"/>
      <sz val="11"/>
      <scheme val="minor"/>
    </font>
    <font>
      <name val="宋体"/>
      <charset val="134"/>
      <sz val="11"/>
      <scheme val="minor"/>
    </font>
    <font>
      <name val="宋体"/>
      <charset val="134"/>
      <b val="1"/>
      <sz val="11"/>
    </font>
    <font>
      <name val="微软雅黑"/>
      <charset val="134"/>
      <sz val="10"/>
    </font>
    <font>
      <name val="宋体"/>
      <charset val="134"/>
      <sz val="9"/>
    </font>
    <font>
      <name val="宋体"/>
      <charset val="134"/>
      <sz val="10"/>
    </font>
    <font>
      <name val="宋体"/>
      <charset val="134"/>
      <b val="1"/>
      <color theme="1"/>
      <sz val="11"/>
      <scheme val="minor"/>
    </font>
    <font>
      <name val="宋体"/>
      <charset val="134"/>
      <color theme="1"/>
      <sz val="9"/>
    </font>
    <font>
      <name val="宋体"/>
      <charset val="134"/>
      <color theme="1" tint="0.35"/>
      <sz val="11"/>
      <scheme val="minor"/>
    </font>
    <font>
      <name val="宋体"/>
      <charset val="134"/>
      <b val="1"/>
      <color theme="1" tint="0.35"/>
      <sz val="11"/>
      <scheme val="minor"/>
    </font>
    <font>
      <name val="宋体"/>
      <charset val="134"/>
      <b val="1"/>
      <color theme="0"/>
      <sz val="11"/>
      <scheme val="minor"/>
    </font>
    <font>
      <name val="宋体"/>
      <charset val="134"/>
      <color theme="0" tint="-0.35"/>
      <sz val="11"/>
      <scheme val="minor"/>
    </font>
    <font>
      <name val="宋体"/>
      <charset val="134"/>
      <color theme="2" tint="-0.25"/>
      <sz val="11"/>
      <scheme val="minor"/>
    </font>
    <font>
      <name val="宋体"/>
      <charset val="134"/>
      <b val="1"/>
      <color theme="1" tint="0.25"/>
      <sz val="11"/>
      <scheme val="minor"/>
    </font>
    <font>
      <name val="宋体"/>
      <charset val="134"/>
      <color theme="1" tint="0.25"/>
      <sz val="11"/>
      <scheme val="minor"/>
    </font>
    <font>
      <name val="宋体"/>
      <charset val="134"/>
      <color theme="0" tint="-0.15"/>
      <sz val="11"/>
      <scheme val="minor"/>
    </font>
    <font>
      <name val="宋体"/>
      <charset val="134"/>
      <b val="1"/>
      <color rgb="FFFF0000"/>
      <sz val="11"/>
      <scheme val="minor"/>
    </font>
    <font>
      <name val="宋体"/>
      <charset val="134"/>
      <color rgb="FFFF0000"/>
      <sz val="11"/>
      <scheme val="minor"/>
    </font>
    <font>
      <name val="宋体"/>
      <charset val="134"/>
      <b val="1"/>
      <color theme="0" tint="-0.35"/>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8">
    <fill>
      <patternFill/>
    </fill>
    <fill>
      <patternFill patternType="gray125"/>
    </fill>
    <fill>
      <patternFill patternType="solid">
        <fgColor rgb="FFFFFF00"/>
        <bgColor indexed="64"/>
      </patternFill>
    </fill>
    <fill>
      <patternFill patternType="solid">
        <fgColor theme="9" tint="0.8"/>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bottom style="thin">
        <color theme="4" tint="0.399975585192419"/>
      </bottom>
      <diagonal/>
    </border>
    <border>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style="thin">
        <color auto="1"/>
      </bottom>
      <diagonal/>
    </border>
  </borders>
  <cellStyleXfs count="53">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19" fillId="0" borderId="0" applyAlignment="1">
      <alignment vertical="center"/>
    </xf>
    <xf numFmtId="0" fontId="20" fillId="0" borderId="0" applyAlignment="1">
      <alignment vertical="center"/>
    </xf>
    <xf numFmtId="0" fontId="0" fillId="7" borderId="29" applyAlignment="1">
      <alignment vertical="center"/>
    </xf>
    <xf numFmtId="0" fontId="21" fillId="0" borderId="0" applyAlignment="1">
      <alignment vertical="center"/>
    </xf>
    <xf numFmtId="0" fontId="22" fillId="0" borderId="0" applyAlignment="1">
      <alignment vertical="center"/>
    </xf>
    <xf numFmtId="0" fontId="23" fillId="0" borderId="0" applyAlignment="1">
      <alignment vertical="center"/>
    </xf>
    <xf numFmtId="0" fontId="24" fillId="0" borderId="30" applyAlignment="1">
      <alignment vertical="center"/>
    </xf>
    <xf numFmtId="0" fontId="25" fillId="0" borderId="30" applyAlignment="1">
      <alignment vertical="center"/>
    </xf>
    <xf numFmtId="0" fontId="26" fillId="0" borderId="31" applyAlignment="1">
      <alignment vertical="center"/>
    </xf>
    <xf numFmtId="0" fontId="26" fillId="0" borderId="0" applyAlignment="1">
      <alignment vertical="center"/>
    </xf>
    <xf numFmtId="0" fontId="27" fillId="8" borderId="32" applyAlignment="1">
      <alignment vertical="center"/>
    </xf>
    <xf numFmtId="0" fontId="28" fillId="9" borderId="33" applyAlignment="1">
      <alignment vertical="center"/>
    </xf>
    <xf numFmtId="0" fontId="29" fillId="9" borderId="32" applyAlignment="1">
      <alignment vertical="center"/>
    </xf>
    <xf numFmtId="0" fontId="30" fillId="10" borderId="34" applyAlignment="1">
      <alignment vertical="center"/>
    </xf>
    <xf numFmtId="0" fontId="31" fillId="0" borderId="35" applyAlignment="1">
      <alignment vertical="center"/>
    </xf>
    <xf numFmtId="0" fontId="32" fillId="0" borderId="36" applyAlignment="1">
      <alignment vertical="center"/>
    </xf>
    <xf numFmtId="0" fontId="33" fillId="11" borderId="0" applyAlignment="1">
      <alignment vertical="center"/>
    </xf>
    <xf numFmtId="0" fontId="34" fillId="12" borderId="0" applyAlignment="1">
      <alignment vertical="center"/>
    </xf>
    <xf numFmtId="0" fontId="35" fillId="13" borderId="0" applyAlignment="1">
      <alignment vertical="center"/>
    </xf>
    <xf numFmtId="0" fontId="36" fillId="14" borderId="0" applyAlignment="1">
      <alignment vertical="center"/>
    </xf>
    <xf numFmtId="0" fontId="37" fillId="15" borderId="0" applyAlignment="1">
      <alignment vertical="center"/>
    </xf>
    <xf numFmtId="0" fontId="37" fillId="16" borderId="0" applyAlignment="1">
      <alignment vertical="center"/>
    </xf>
    <xf numFmtId="0" fontId="36" fillId="17" borderId="0" applyAlignment="1">
      <alignment vertical="center"/>
    </xf>
    <xf numFmtId="0" fontId="36" fillId="18" borderId="0" applyAlignment="1">
      <alignment vertical="center"/>
    </xf>
    <xf numFmtId="0" fontId="37" fillId="19" borderId="0" applyAlignment="1">
      <alignment vertical="center"/>
    </xf>
    <xf numFmtId="0" fontId="37" fillId="20" borderId="0" applyAlignment="1">
      <alignment vertical="center"/>
    </xf>
    <xf numFmtId="0" fontId="36" fillId="21" borderId="0" applyAlignment="1">
      <alignment vertical="center"/>
    </xf>
    <xf numFmtId="0" fontId="36" fillId="22" borderId="0" applyAlignment="1">
      <alignment vertical="center"/>
    </xf>
    <xf numFmtId="0" fontId="37" fillId="23" borderId="0" applyAlignment="1">
      <alignment vertical="center"/>
    </xf>
    <xf numFmtId="0" fontId="37" fillId="24" borderId="0" applyAlignment="1">
      <alignment vertical="center"/>
    </xf>
    <xf numFmtId="0" fontId="36" fillId="25" borderId="0" applyAlignment="1">
      <alignment vertical="center"/>
    </xf>
    <xf numFmtId="0" fontId="36" fillId="26" borderId="0" applyAlignment="1">
      <alignment vertical="center"/>
    </xf>
    <xf numFmtId="0" fontId="37" fillId="27" borderId="0" applyAlignment="1">
      <alignment vertical="center"/>
    </xf>
    <xf numFmtId="0" fontId="37" fillId="28" borderId="0" applyAlignment="1">
      <alignment vertical="center"/>
    </xf>
    <xf numFmtId="0" fontId="36" fillId="29" borderId="0" applyAlignment="1">
      <alignment vertical="center"/>
    </xf>
    <xf numFmtId="0" fontId="36" fillId="30" borderId="0" applyAlignment="1">
      <alignment vertical="center"/>
    </xf>
    <xf numFmtId="0" fontId="37" fillId="31" borderId="0" applyAlignment="1">
      <alignment vertical="center"/>
    </xf>
    <xf numFmtId="0" fontId="37" fillId="32" borderId="0" applyAlignment="1">
      <alignment vertical="center"/>
    </xf>
    <xf numFmtId="0" fontId="36" fillId="33" borderId="0" applyAlignment="1">
      <alignment vertical="center"/>
    </xf>
    <xf numFmtId="0" fontId="36" fillId="34" borderId="0" applyAlignment="1">
      <alignment vertical="center"/>
    </xf>
    <xf numFmtId="0" fontId="37" fillId="35" borderId="0" applyAlignment="1">
      <alignment vertical="center"/>
    </xf>
    <xf numFmtId="0" fontId="37" fillId="36" borderId="0" applyAlignment="1">
      <alignment vertical="center"/>
    </xf>
    <xf numFmtId="0" fontId="36" fillId="37" borderId="0" applyAlignment="1">
      <alignment vertical="center"/>
    </xf>
    <xf numFmtId="0" fontId="0" fillId="0" borderId="0" applyAlignment="1">
      <alignment vertical="center"/>
    </xf>
    <xf numFmtId="0" fontId="0" fillId="0" borderId="0" applyAlignment="1">
      <alignment vertical="center"/>
    </xf>
    <xf numFmtId="164" fontId="0" fillId="0" borderId="0"/>
    <xf numFmtId="0" fontId="0" fillId="0" borderId="0" applyAlignment="1">
      <alignment vertical="center"/>
    </xf>
  </cellStyleXfs>
  <cellXfs count="114">
    <xf numFmtId="0" fontId="0" fillId="0" borderId="0"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center" vertical="center" wrapText="1"/>
    </xf>
    <xf numFmtId="0" fontId="1" fillId="0" borderId="0" applyAlignment="1" pivotButton="0" quotePrefix="0" xfId="0">
      <alignment vertical="center"/>
    </xf>
    <xf numFmtId="10" fontId="1" fillId="0" borderId="0" applyAlignment="1" pivotButton="0" quotePrefix="0" xfId="0">
      <alignment vertical="center"/>
    </xf>
    <xf numFmtId="0" fontId="0" fillId="0" borderId="0" applyAlignment="1" pivotButton="0" quotePrefix="0" xfId="0">
      <alignment horizontal="center" vertical="center"/>
    </xf>
    <xf numFmtId="0" fontId="2" fillId="2" borderId="1" applyAlignment="1" pivotButton="0" quotePrefix="0" xfId="0">
      <alignment horizontal="center" vertical="center" wrapText="1"/>
    </xf>
    <xf numFmtId="0" fontId="3" fillId="2" borderId="1" applyAlignment="1" pivotButton="0" quotePrefix="0" xfId="0">
      <alignment horizontal="center" vertical="center"/>
    </xf>
    <xf numFmtId="0" fontId="3" fillId="0" borderId="1" applyAlignment="1" pivotButton="0" quotePrefix="0" xfId="0">
      <alignment horizontal="center" vertical="center"/>
    </xf>
    <xf numFmtId="0" fontId="4" fillId="0" borderId="2" applyAlignment="1" pivotButton="0" quotePrefix="0" xfId="0">
      <alignment horizontal="left" vertical="center" wrapText="1"/>
    </xf>
    <xf numFmtId="0" fontId="5" fillId="0"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0" borderId="1" applyAlignment="1" pivotButton="0" quotePrefix="0" xfId="0">
      <alignment horizontal="center" vertical="center"/>
    </xf>
    <xf numFmtId="10" fontId="3" fillId="0" borderId="1" applyAlignment="1" pivotButton="0" quotePrefix="0" xfId="0">
      <alignment horizontal="center" vertical="center"/>
    </xf>
    <xf numFmtId="0" fontId="0" fillId="0" borderId="1" applyAlignment="1" pivotButton="0" quotePrefix="0" xfId="0">
      <alignment vertical="center"/>
    </xf>
    <xf numFmtId="0" fontId="0" fillId="2" borderId="0" applyAlignment="1" pivotButton="0" quotePrefix="0" xfId="0">
      <alignment horizontal="center" vertical="center"/>
    </xf>
    <xf numFmtId="0" fontId="0" fillId="0" borderId="0" applyAlignment="1" pivotButton="0" quotePrefix="0" xfId="0">
      <alignment horizontal="right" vertical="center"/>
    </xf>
    <xf numFmtId="0" fontId="0" fillId="2" borderId="1" applyAlignment="1" pivotButton="0" quotePrefix="0" xfId="0">
      <alignment horizontal="center" vertical="center"/>
    </xf>
    <xf numFmtId="0" fontId="6" fillId="0" borderId="0" applyAlignment="1" pivotButton="0" quotePrefix="0" xfId="0">
      <alignment horizontal="right" vertical="center"/>
    </xf>
    <xf numFmtId="10" fontId="0" fillId="0" borderId="1" applyAlignment="1" pivotButton="0" quotePrefix="0" xfId="0">
      <alignment horizontal="center" vertical="center"/>
    </xf>
    <xf numFmtId="0" fontId="4" fillId="3" borderId="2" applyAlignment="1" pivotButton="0" quotePrefix="0" xfId="0">
      <alignment horizontal="left" vertical="center" wrapText="1"/>
    </xf>
    <xf numFmtId="0" fontId="7" fillId="0" borderId="2" applyAlignment="1" pivotButton="0" quotePrefix="0" xfId="0">
      <alignment horizontal="left" vertical="center" wrapText="1"/>
    </xf>
    <xf numFmtId="0" fontId="4" fillId="0" borderId="3" applyAlignment="1" pivotButton="0" quotePrefix="0" xfId="0">
      <alignment horizontal="left" vertical="center" wrapText="1"/>
    </xf>
    <xf numFmtId="0" fontId="0" fillId="0" borderId="1" applyAlignment="1" pivotButton="0" quotePrefix="0" xfId="0">
      <alignment horizontal="left" vertical="center"/>
    </xf>
    <xf numFmtId="0" fontId="0" fillId="0" borderId="0" applyAlignment="1" pivotButton="0" quotePrefix="0" xfId="0">
      <alignment horizontal="center" vertical="center"/>
    </xf>
    <xf numFmtId="10" fontId="0" fillId="0" borderId="0" applyAlignment="1" pivotButton="0" quotePrefix="0" xfId="0">
      <alignment horizontal="center" vertical="center"/>
    </xf>
    <xf numFmtId="0" fontId="6" fillId="0" borderId="0" applyAlignment="1" pivotButton="0" quotePrefix="0" xfId="0">
      <alignment vertical="center" wrapText="1"/>
    </xf>
    <xf numFmtId="0" fontId="8" fillId="0" borderId="0" applyAlignment="1" pivotButton="0" quotePrefix="0" xfId="0">
      <alignment vertical="center"/>
    </xf>
    <xf numFmtId="0" fontId="8" fillId="0" borderId="0" applyAlignment="1" pivotButton="0" quotePrefix="0" xfId="0">
      <alignment vertical="center" wrapText="1"/>
    </xf>
    <xf numFmtId="0" fontId="9" fillId="0" borderId="0" applyAlignment="1" pivotButton="0" quotePrefix="0" xfId="0">
      <alignment vertical="center"/>
    </xf>
    <xf numFmtId="0" fontId="9" fillId="0" borderId="0" applyAlignment="1" pivotButton="0" quotePrefix="0" xfId="0">
      <alignment vertical="center" wrapText="1"/>
    </xf>
    <xf numFmtId="0" fontId="8" fillId="0" borderId="0" applyAlignment="1" pivotButton="0" quotePrefix="0" xfId="0">
      <alignment vertical="center"/>
    </xf>
    <xf numFmtId="49" fontId="9" fillId="0" borderId="0" applyAlignment="1" pivotButton="0" quotePrefix="0" xfId="0">
      <alignment vertical="center" wrapText="1"/>
    </xf>
    <xf numFmtId="49" fontId="8" fillId="0" borderId="0" applyAlignment="1" pivotButton="0" quotePrefix="0" xfId="0">
      <alignment vertical="center" wrapText="1"/>
    </xf>
    <xf numFmtId="49" fontId="8" fillId="0" borderId="0" applyAlignment="1" pivotButton="0" quotePrefix="0" xfId="0">
      <alignment vertical="center"/>
    </xf>
    <xf numFmtId="0" fontId="10" fillId="4" borderId="4" applyAlignment="1" pivotButton="0" quotePrefix="0" xfId="0">
      <alignment vertical="center" wrapText="1"/>
    </xf>
    <xf numFmtId="0" fontId="10" fillId="4" borderId="5" applyAlignment="1" pivotButton="0" quotePrefix="0" xfId="0">
      <alignment vertical="center" wrapText="1"/>
    </xf>
    <xf numFmtId="0" fontId="10" fillId="5" borderId="6" applyAlignment="1" pivotButton="0" quotePrefix="0" xfId="0">
      <alignment vertical="center" wrapText="1"/>
    </xf>
    <xf numFmtId="0" fontId="10" fillId="6" borderId="7" applyAlignment="1" pivotButton="0" quotePrefix="0" xfId="0">
      <alignment vertical="center" wrapText="1"/>
    </xf>
    <xf numFmtId="0" fontId="10" fillId="6" borderId="8" applyAlignment="1" pivotButton="0" quotePrefix="0" xfId="0">
      <alignment vertical="center" wrapText="1"/>
    </xf>
    <xf numFmtId="0" fontId="10" fillId="6" borderId="9" applyAlignment="1" pivotButton="0" quotePrefix="0" xfId="0">
      <alignment vertical="center" wrapText="1"/>
    </xf>
    <xf numFmtId="0" fontId="0" fillId="0" borderId="10" applyAlignment="1" pivotButton="0" quotePrefix="0" xfId="0">
      <alignment vertical="center"/>
    </xf>
    <xf numFmtId="0" fontId="0" fillId="0" borderId="11" applyAlignment="1" pivotButton="0" quotePrefix="0" xfId="0">
      <alignment vertical="center"/>
    </xf>
    <xf numFmtId="0" fontId="0" fillId="0" borderId="12" applyAlignment="1" pivotButton="0" quotePrefix="0" xfId="0">
      <alignment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15" applyAlignment="1" pivotButton="0" quotePrefix="0" xfId="0">
      <alignment vertical="center"/>
    </xf>
    <xf numFmtId="0" fontId="0" fillId="0" borderId="10" applyAlignment="1" pivotButton="0" quotePrefix="0" xfId="0">
      <alignment vertical="center"/>
    </xf>
    <xf numFmtId="0" fontId="6" fillId="0" borderId="0" applyAlignment="1" pivotButton="0" quotePrefix="0" xfId="0">
      <alignment vertical="center"/>
    </xf>
    <xf numFmtId="22" fontId="8" fillId="0" borderId="0" applyAlignment="1" pivotButton="0" quotePrefix="0" xfId="0">
      <alignment vertical="center"/>
    </xf>
    <xf numFmtId="0" fontId="10" fillId="5" borderId="16" applyAlignment="1" pivotButton="0" quotePrefix="0" xfId="0">
      <alignment vertical="center"/>
    </xf>
    <xf numFmtId="0" fontId="10" fillId="5" borderId="6" applyAlignment="1" pivotButton="0" quotePrefix="0" xfId="0">
      <alignment vertical="center"/>
    </xf>
    <xf numFmtId="0" fontId="0" fillId="0" borderId="17" applyAlignment="1" pivotButton="0" quotePrefix="0" xfId="0">
      <alignment vertical="center"/>
    </xf>
    <xf numFmtId="0" fontId="1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vertical="center"/>
    </xf>
    <xf numFmtId="0" fontId="10" fillId="5" borderId="18" applyAlignment="1" pivotButton="0" quotePrefix="0" xfId="0">
      <alignment vertical="center"/>
    </xf>
    <xf numFmtId="0" fontId="8" fillId="0" borderId="0" applyAlignment="1" pivotButton="0" quotePrefix="0" xfId="0">
      <alignment vertical="center"/>
    </xf>
    <xf numFmtId="22" fontId="8" fillId="0" borderId="0" applyAlignment="1" pivotButton="0" quotePrefix="0" xfId="0">
      <alignment vertical="center"/>
    </xf>
    <xf numFmtId="0" fontId="11" fillId="0" borderId="0" applyAlignment="1" pivotButton="0" quotePrefix="0" xfId="0">
      <alignment vertical="center"/>
    </xf>
    <xf numFmtId="0" fontId="11" fillId="0" borderId="0" applyAlignment="1" pivotButton="0" quotePrefix="0" xfId="0">
      <alignment vertical="center"/>
    </xf>
    <xf numFmtId="0" fontId="12" fillId="0" borderId="0" applyAlignment="1" pivotButton="0" quotePrefix="0" xfId="0">
      <alignment vertical="center"/>
    </xf>
    <xf numFmtId="10" fontId="0"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vertical="center"/>
    </xf>
    <xf numFmtId="0" fontId="14" fillId="0" borderId="0" applyAlignment="1" pivotButton="0" quotePrefix="0" xfId="0">
      <alignment vertical="center"/>
    </xf>
    <xf numFmtId="0" fontId="13" fillId="0" borderId="0" applyAlignment="1" pivotButton="0" quotePrefix="0" xfId="0">
      <alignment vertical="center" wrapText="1"/>
    </xf>
    <xf numFmtId="0" fontId="10" fillId="5" borderId="16" applyAlignment="1" pivotButton="0" quotePrefix="0" xfId="0">
      <alignment vertical="center" wrapText="1"/>
    </xf>
    <xf numFmtId="0" fontId="14" fillId="0" borderId="0" applyAlignment="1" pivotButton="0" quotePrefix="0" xfId="0">
      <alignment vertical="center"/>
    </xf>
    <xf numFmtId="0" fontId="14" fillId="0" borderId="0" applyAlignment="1" pivotButton="0" quotePrefix="0" xfId="0">
      <alignment vertical="center"/>
    </xf>
    <xf numFmtId="0" fontId="15" fillId="0" borderId="0" applyAlignment="1" pivotButton="0" quotePrefix="0" xfId="0">
      <alignment vertical="center"/>
    </xf>
    <xf numFmtId="0" fontId="11" fillId="0" borderId="19" applyAlignment="1" pivotButton="0" quotePrefix="0" xfId="0">
      <alignment vertical="center"/>
    </xf>
    <xf numFmtId="0" fontId="11" fillId="0" borderId="20" applyAlignment="1" pivotButton="0" quotePrefix="0" xfId="0">
      <alignment vertical="center"/>
    </xf>
    <xf numFmtId="0" fontId="11" fillId="0" borderId="21" applyAlignment="1" pivotButton="0" quotePrefix="0" xfId="0">
      <alignment vertical="center"/>
    </xf>
    <xf numFmtId="0" fontId="15" fillId="0" borderId="0" applyAlignment="1" pivotButton="0" quotePrefix="0" xfId="0">
      <alignment vertical="center"/>
    </xf>
    <xf numFmtId="0" fontId="10" fillId="5" borderId="18" applyAlignment="1" pivotButton="0" quotePrefix="0" xfId="0">
      <alignment vertical="center" wrapText="1"/>
    </xf>
    <xf numFmtId="0" fontId="0" fillId="0" borderId="0" applyAlignment="1" pivotButton="0" quotePrefix="0" xfId="0">
      <alignment vertical="center" wrapText="1"/>
    </xf>
    <xf numFmtId="0" fontId="11" fillId="0" borderId="22" applyAlignment="1" pivotButton="0" quotePrefix="0" xfId="0">
      <alignment vertical="center"/>
    </xf>
    <xf numFmtId="0" fontId="11" fillId="0" borderId="23" applyAlignment="1" pivotButton="0" quotePrefix="0" xfId="0">
      <alignment vertical="center"/>
    </xf>
    <xf numFmtId="0" fontId="11" fillId="0" borderId="0" applyAlignment="1" pivotButton="0" quotePrefix="0" xfId="0">
      <alignment vertical="center"/>
    </xf>
    <xf numFmtId="0" fontId="11" fillId="0" borderId="24" applyAlignment="1" pivotButton="0" quotePrefix="0" xfId="0">
      <alignment vertical="center"/>
    </xf>
    <xf numFmtId="0" fontId="11" fillId="0" borderId="25" applyAlignment="1" pivotButton="0" quotePrefix="0" xfId="0">
      <alignment vertical="center"/>
    </xf>
    <xf numFmtId="0" fontId="11" fillId="0" borderId="26" applyAlignment="1" pivotButton="0" quotePrefix="0" xfId="0">
      <alignment vertical="center"/>
    </xf>
    <xf numFmtId="0" fontId="10" fillId="6" borderId="8" applyAlignment="1" pivotButton="0" quotePrefix="0" xfId="0">
      <alignment vertical="center"/>
    </xf>
    <xf numFmtId="10" fontId="0" fillId="0" borderId="0" applyAlignment="1" pivotButton="0" quotePrefix="0" xfId="0">
      <alignment vertical="center" wrapText="1"/>
    </xf>
    <xf numFmtId="0" fontId="10" fillId="6" borderId="9" applyAlignment="1" pivotButton="0" quotePrefix="0" xfId="0">
      <alignment vertical="center"/>
    </xf>
    <xf numFmtId="10" fontId="0" fillId="0" borderId="14" applyAlignment="1" pivotButton="0" quotePrefix="0" xfId="0">
      <alignment horizontal="center" vertical="center"/>
    </xf>
    <xf numFmtId="10" fontId="0" fillId="0" borderId="15" applyAlignment="1" pivotButton="0" quotePrefix="0" xfId="0">
      <alignment horizontal="center" vertical="center"/>
    </xf>
    <xf numFmtId="0" fontId="1" fillId="0" borderId="0" applyAlignment="1" pivotButton="0" quotePrefix="0" xfId="0">
      <alignment vertical="center"/>
    </xf>
    <xf numFmtId="0" fontId="15" fillId="0" borderId="27" applyAlignment="1" pivotButton="0" quotePrefix="0" xfId="0">
      <alignment vertical="center"/>
    </xf>
    <xf numFmtId="0" fontId="12" fillId="0" borderId="0" applyAlignment="1" pivotButton="0" quotePrefix="0" xfId="0">
      <alignment vertical="center"/>
    </xf>
    <xf numFmtId="0" fontId="11" fillId="0" borderId="0" applyAlignment="1" pivotButton="0" quotePrefix="0" xfId="0">
      <alignment vertical="center"/>
    </xf>
    <xf numFmtId="14" fontId="14" fillId="0" borderId="0" applyAlignment="1" pivotButton="0" quotePrefix="0" xfId="0">
      <alignment vertical="center"/>
    </xf>
    <xf numFmtId="14" fontId="11" fillId="0" borderId="0" applyAlignment="1" pivotButton="0" quotePrefix="0" xfId="0">
      <alignment vertical="center"/>
    </xf>
    <xf numFmtId="0" fontId="16" fillId="0" borderId="0" applyAlignment="1" pivotButton="0" quotePrefix="0" xfId="0">
      <alignment vertical="center"/>
    </xf>
    <xf numFmtId="22" fontId="14" fillId="0" borderId="0" applyAlignment="1" pivotButton="0" quotePrefix="0" xfId="0">
      <alignment vertical="center"/>
    </xf>
    <xf numFmtId="0" fontId="17" fillId="0" borderId="0" applyAlignment="1" pivotButton="0" quotePrefix="0" xfId="0">
      <alignment vertical="center"/>
    </xf>
    <xf numFmtId="0" fontId="0" fillId="0" borderId="28" applyAlignment="1" pivotButton="0" quotePrefix="0" xfId="0">
      <alignment vertical="center"/>
    </xf>
    <xf numFmtId="22" fontId="11" fillId="0" borderId="0" applyAlignment="1" pivotButton="0" quotePrefix="0" xfId="0">
      <alignment vertical="center"/>
    </xf>
    <xf numFmtId="14" fontId="0" fillId="0" borderId="0" applyAlignment="1" pivotButton="0" quotePrefix="0" xfId="0">
      <alignment vertical="center"/>
    </xf>
    <xf numFmtId="14" fontId="11" fillId="0" borderId="0" applyAlignment="1" pivotButton="0" quotePrefix="0" xfId="0">
      <alignment vertical="center"/>
    </xf>
    <xf numFmtId="22" fontId="11" fillId="0" borderId="0" applyAlignment="1" pivotButton="0" quotePrefix="0" xfId="0">
      <alignment vertical="center"/>
    </xf>
    <xf numFmtId="0" fontId="6" fillId="0" borderId="0" applyAlignment="1" pivotButton="0" quotePrefix="0" xfId="0">
      <alignment vertical="center"/>
    </xf>
    <xf numFmtId="0" fontId="11" fillId="0" borderId="0" applyAlignment="1" pivotButton="0" quotePrefix="0" xfId="0">
      <alignment vertical="center" wrapText="1"/>
    </xf>
    <xf numFmtId="0" fontId="11" fillId="0" borderId="0" applyAlignment="1" pivotButton="0" quotePrefix="0" xfId="0">
      <alignment horizontal="center" vertical="center"/>
    </xf>
    <xf numFmtId="0" fontId="18" fillId="0" borderId="0" applyAlignment="1" pivotButton="0" quotePrefix="0" xfId="0">
      <alignment vertical="center"/>
    </xf>
    <xf numFmtId="0" fontId="18" fillId="0" borderId="0" applyAlignment="1" pivotButton="0" quotePrefix="0" xfId="0">
      <alignment vertical="center" wrapText="1"/>
    </xf>
    <xf numFmtId="0" fontId="18" fillId="0" borderId="0" applyAlignment="1" pivotButton="0" quotePrefix="0" xfId="0">
      <alignment horizontal="center" vertical="center"/>
    </xf>
    <xf numFmtId="0" fontId="16" fillId="0" borderId="0" applyAlignment="1" pivotButton="0" quotePrefix="0" xfId="0">
      <alignment horizontal="center" vertical="center"/>
    </xf>
    <xf numFmtId="0" fontId="17" fillId="0" borderId="0" applyAlignment="1" pivotButton="0" quotePrefix="0" xfId="0">
      <alignment horizontal="center" vertical="center"/>
    </xf>
    <xf numFmtId="0" fontId="0" fillId="0" borderId="0" pivotButton="0" quotePrefix="0" xfId="0"/>
    <xf numFmtId="165" fontId="8" fillId="0" borderId="0" applyAlignment="1" pivotButton="0" quotePrefix="0" xfId="0">
      <alignment vertical="center"/>
    </xf>
    <xf numFmtId="0" fontId="0" fillId="0" borderId="37" pivotButton="0" quotePrefix="0" xfId="0"/>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一般" xfId="49"/>
    <cellStyle name="常规 2 2" xfId="50"/>
    <cellStyle name="常规 4" xfId="51"/>
    <cellStyle name="常规 3" xfId="52"/>
  </cellStyles>
  <dxfs count="5">
    <dxf>
      <font>
        <color theme="0" tint="-0.15"/>
      </font>
    </dxf>
    <dxf>
      <fill>
        <patternFill patternType="solid">
          <bgColor rgb="FFFF9900"/>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ART02" refreshedDate="45206.7560185185" createdVersion="5" refreshedVersion="5" minRefreshableVersion="3" recordCount="2318" r:id="rId1">
  <cacheSource type="worksheet">
    <worksheetSource ref="A1:L1048576" sheet="台账和自巡查提交情况"/>
  </cacheSource>
  <cacheFields count="12">
    <cacheField name="区县" uniqueList="1" numFmtId="0" sqlType="0" hierarchy="0" level="0" databaseField="1">
      <sharedItems count="2" containsBlank="1">
        <s v="徐汇区"/>
        <m/>
      </sharedItems>
    </cacheField>
    <cacheField name="微信用户" uniqueList="1" numFmtId="0" sqlType="0" hierarchy="0" level="0" databaseField="1">
      <sharedItems count="34" containsBlank="1">
        <m/>
        <s v="微信用户"/>
        <s v="微信用户_x000a_微信用户_x000a_微信用户_x000a_微信用户_x000a_微信用户_x000a_微信用户_x000a_微信用户"/>
        <s v="微信用户_x000a_微信用户_x000a_微信用户_x000a_微信用户_x000a_微信用户_x000a_微信用户"/>
        <s v="微信用户_x000a_微信用户_x000a_微信用户_x000a_微信用户"/>
        <s v="微信用户_x000a_微信用户_x000a_微信用户_x000a_微信用户_x000a_微信用户_x000a_微信用户_x000a_微信用户_x000a_微信用户"/>
        <s v="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
        <s v="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任飞翔"/>
        <s v="任飞翔_x000a_任飞翔_x000a_任飞翔_x000a_任飞翔_x000a_任飞翔"/>
        <s v="任飞翔_x000a_任飞翔"/>
        <s v="任飞翔_x000a_任飞翔_x000a_任飞翔_x000a_任飞翔"/>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枫ღ雪࿐ེ_x000a_༄枫ღ雪࿐ེ_x000a_༄枫ღ雪࿐ེ"/>
        <s v="微信用户_x000a_微信用户_x000a_园园"/>
        <s v="微信用户_x000a_微信用户_x000a_园园_x000a_微信用户_x000a_微信用户_x000a_园园_x000a_微信用户_x000a_微信用户_x000a_园园"/>
        <s v="微信用户_x000a_微信用户_x000a_园园_x000a_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园园_x000a_微信用户_x000a_微信用户_x000a_园园"/>
        <s v="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微信用户_x000a_微信用户_x000a_园园_x000a_园园"/>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haredItems>
    </cacheField>
    <cacheField name="场景类型" uniqueList="1" numFmtId="0" sqlType="0" hierarchy="0" level="0" databaseField="1">
      <sharedItems count="4" containsBlank="1" containsInteger="1" containsNumber="1" containsString="0" minValue="1" maxValue="7">
        <n v="1"/>
        <m/>
        <n v="2" u="1"/>
        <n v="7" u="1"/>
      </sharedItems>
    </cacheField>
    <cacheField name="账号" uniqueList="1" numFmtId="0" sqlType="0" hierarchy="0" level="0" databaseField="1">
      <sharedItems count="148" containsBlank="1">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uniqueList="1" numFmtId="0" sqlType="0" hierarchy="0" level="0" databaseField="1">
      <sharedItems count="147" containsBlank="1">
        <s v="管理员"/>
        <s v="头牌农家菜"/>
        <s v="泰煌鸡"/>
        <s v="食其家(田上坊)"/>
        <s v="弄堂咪道"/>
        <s v="小杨生煎"/>
        <s v="五芳斋"/>
        <s v="巴黎贝甜"/>
        <s v="粤汕一牛"/>
        <s v="谭记乡坝坝"/>
        <s v="大吉日料"/>
        <s v="张亮麻辣烫"/>
        <s v="大成海鲜烧烤"/>
        <s v="二筒老火锅"/>
        <s v="杨记齐齐哈尔"/>
        <s v="大鼓牛杂"/>
        <s v="谢盛记"/>
        <s v="丰茂烤串"/>
        <s v="继光香香鸡"/>
        <s v="捞围鲜"/>
        <s v="老娘舅"/>
        <s v="猫儿滩"/>
        <s v="么么街"/>
        <s v="萨莉亚"/>
        <s v="蜀谭记"/>
        <s v="御荣兴"/>
        <s v="泸溪河"/>
        <s v="丽华快餐"/>
        <s v="老厨家东北铁锅炖"/>
        <s v="金锚传菜"/>
        <s v="垦丁小杜"/>
        <s v="老乡鸡"/>
        <s v="盐绿市集"/>
        <s v="故乡妈妈"/>
        <s v="棒约翰"/>
        <s v="麦当劳"/>
        <s v="小铁君"/>
        <s v="蘑咕美食空间"/>
        <s v="枚青"/>
        <s v="名羊天下"/>
        <s v="新辣道"/>
        <s v="皖约"/>
        <s v="贰壹村"/>
        <s v="80后 I can"/>
        <s v="璟宴"/>
        <s v="望湘园"/>
        <s v="米客新俱乐部"/>
        <s v="陈光记烧味饭店"/>
        <s v="桂林米粉177"/>
        <s v="麦烧烤"/>
        <s v="大肆撸串"/>
        <s v="人生一串"/>
        <s v="周师兄重庆火锅"/>
        <s v="汕苑"/>
        <s v="麦当劳（天钥桥1号）"/>
        <s v="五爷拌面"/>
        <s v="泰爱捞"/>
        <s v="羊香约"/>
        <s v="烧肉王"/>
        <s v="老长沙臭豆腐"/>
        <s v="珮姐重庆火锅"/>
        <s v="啫苑"/>
        <s v="很久以前羊肉串"/>
        <s v="京悦南门涮肉"/>
        <s v="利芳"/>
        <s v="肯德基（城开YOYO）"/>
        <s v="稻探食堂"/>
        <s v="大馥烧肉"/>
        <s v="许爷家鱼头焖锅"/>
        <s v="破店肥哈"/>
        <s v="ISGG"/>
        <s v="赵大刀"/>
        <s v="白色城堡"/>
        <s v="乐凯撒"/>
        <s v="君東记"/>
        <s v="苏小柳"/>
        <s v="馨远美食小镇（哈尼美食广场）"/>
        <s v="泰醉"/>
        <s v="有喜屋"/>
        <s v="小杨生煎（蘑咕空间）"/>
        <s v="平成屋323"/>
        <s v="松乃家"/>
        <s v="平成屋123"/>
        <s v="媒婆约串"/>
        <s v="敦煌楼"/>
        <s v="CHARLIE'S（粉红汉堡）"/>
        <s v="麓萌奶茶"/>
        <s v="超级鸡车"/>
        <s v="冯四孃跷脚牛肉"/>
        <s v="羊舞狼"/>
        <s v="狼来了"/>
        <s v="肥汁米兰"/>
        <s v="红汤面馆"/>
        <s v="羊肉串"/>
        <s v="大发越南粉"/>
        <s v="才食兼备烧肉屋"/>
        <s v="山城重庆小面"/>
        <s v="小胖面馆"/>
        <s v="沪小串"/>
        <s v="红盔甲（永新坊）"/>
        <s v="沪小胖"/>
        <s v="缘家"/>
        <s v="德林酸菜鱼"/>
        <s v="周师兄火锅徐汇直营店"/>
        <s v="橡木郡"/>
        <s v="粗菜馆"/>
        <s v="吉刻联盟"/>
        <s v="顺风港湾"/>
        <s v="付小姐在成都"/>
        <s v="海金滋"/>
        <s v="食其家"/>
        <s v="小杨生煎（星游城）"/>
        <s v="敦煌小亭"/>
        <s v="掌上韩品"/>
        <s v="鸿瑞兴"/>
        <s v="蜀天上"/>
        <s v="大龙燚"/>
        <s v="半步颠小酒馆"/>
        <s v="鲍發沪"/>
        <s v="麦当劳（永新坊）"/>
        <s v="大班小鲜"/>
        <s v="藏元"/>
        <s v="蓝蛙"/>
        <s v="柠檬草"/>
        <s v="哈尼石锅鱼"/>
        <s v="兴蜀府"/>
        <s v="粉面桃花土豆粉"/>
        <s v="牛NEW寿喜烧"/>
        <s v="家在塔啦"/>
        <s v="牛家人（牛肉面）"/>
        <s v="天钥小馆"/>
        <s v="辣不怕"/>
        <s v="厚味香辣馆"/>
        <s v="年糕李"/>
        <s v="沙野轻食"/>
        <s v="老娘舅(天钥桥)"/>
        <s v="红盔甲323"/>
        <s v="MOMO牧场"/>
        <s v="牛信亭"/>
        <s v="厚贞"/>
        <s v="振鼎鸡"/>
        <s v="号外"/>
        <s v="辣府"/>
        <s v="左庭右院"/>
        <s v="一棠龙虾"/>
        <s v="小肥羊"/>
        <m/>
      </sharedItems>
    </cacheField>
    <cacheField name="自巡查" uniqueList="1" numFmtId="0" sqlType="0" hierarchy="0" level="0" databaseField="1">
      <sharedItems count="3" containsBlank="1" containsInteger="1" containsNumber="1" containsString="0" minValue="0" maxValue="1">
        <n v="0"/>
        <n v="1"/>
        <m/>
      </sharedItems>
    </cacheField>
    <cacheField name="必填项" uniqueList="1" numFmtId="0" sqlType="0" hierarchy="0" level="0" databaseField="1">
      <sharedItems count="3" containsBlank="1" containsInteger="1" containsNumber="1" containsString="0" minValue="0" maxValue="1">
        <n v="0"/>
        <n v="1"/>
        <m/>
      </sharedItems>
    </cacheField>
    <cacheField name="台帐编号" uniqueList="1" numFmtId="0" sqlType="0" hierarchy="0" level="0" databaseField="1">
      <sharedItems count="28" containsBlank="1" containsInteger="1" containsNumber="1" containsString="0" minValue="2100" maxValue="3207">
        <n v="2103"/>
        <n v="2200"/>
        <n v="2202"/>
        <n v="2301"/>
        <n v="2100"/>
        <n v="2101"/>
        <n v="2201"/>
        <n v="2204"/>
        <n v="2205"/>
        <n v="2303"/>
        <n v="2304"/>
        <n v="2400"/>
        <n v="2401"/>
        <n v="2402"/>
        <n v="2403"/>
        <n v="3200"/>
        <n v="3201"/>
        <n v="3202"/>
        <n v="3203"/>
        <n v="3204"/>
        <n v="3205"/>
        <n v="3206"/>
        <n v="3207"/>
        <n v="2102"/>
        <n v="2203"/>
        <n v="2302"/>
        <n v="2300"/>
        <m/>
      </sharedItems>
    </cacheField>
    <cacheField name="台帐名称" uniqueList="1" numFmtId="0" sqlType="0" hierarchy="0" level="0" databaseField="1">
      <sharedItems count="26" containsBlank="1">
        <s v="监管信息公示牌"/>
        <s v="设备安装合同"/>
        <s v="净化器合格证"/>
        <s v="产品质检"/>
        <s v="营业执照"/>
        <s v="食品经营许可证"/>
        <s v="清洗记录"/>
        <s v="设备维修保养"/>
        <s v="运行维护合同"/>
        <s v="设备运维记录"/>
        <s v="餐厨垃圾处置"/>
        <s v="废弃油脂处置"/>
        <s v="卫生培训记录"/>
        <s v="食品及原料采购记录"/>
        <s v="后厨全景"/>
        <s v="后厨涉户外门窗关闭"/>
        <s v="后厨排气扇"/>
        <s v="后厨灶台"/>
        <s v="集气罩"/>
        <s v="排烟管道"/>
        <s v="油烟净化装置/控制柜运行"/>
        <s v="油烟监测设备"/>
        <s v="餐饮服务许可证"/>
        <s v="清洗合同"/>
        <s v="设备安装检验"/>
        <m/>
      </sharedItems>
    </cacheField>
    <cacheField name="年" uniqueList="1" numFmtId="0" sqlType="0" hierarchy="0" level="0" databaseField="1">
      <sharedItems count="2" containsBlank="1" containsInteger="1" containsNumber="1" containsString="0" minValue="2023" maxValue="2023">
        <n v="2023"/>
        <m/>
      </sharedItems>
    </cacheField>
    <cacheField name="月" uniqueList="1" numFmtId="0" sqlType="0" hierarchy="0" level="0" databaseField="1">
      <sharedItems count="10" containsBlank="1" containsInteger="1" containsNumber="1" containsString="0" minValue="1" maxValue="9">
        <n v="6"/>
        <n v="5"/>
        <n v="3"/>
        <n v="2"/>
        <n v="9"/>
        <n v="7"/>
        <n v="4"/>
        <n v="1"/>
        <n v="8"/>
        <m/>
      </sharedItems>
    </cacheField>
    <cacheField name="日" uniqueList="1" numFmtId="0" sqlType="0" hierarchy="0" level="0" databaseField="1">
      <sharedItems count="32" containsBlank="1" containsInteger="1" containsNumber="1" containsString="0" minValue="1" maxValue="31">
        <n v="11"/>
        <n v="28"/>
        <n v="3"/>
        <n v="29"/>
        <n v="2"/>
        <n v="5"/>
        <n v="25"/>
        <n v="31"/>
        <n v="22"/>
        <n v="4"/>
        <n v="14"/>
        <n v="20"/>
        <n v="12"/>
        <n v="9"/>
        <n v="18"/>
        <n v="8"/>
        <n v="27"/>
        <n v="24"/>
        <n v="19"/>
        <n v="26"/>
        <n v="10"/>
        <n v="6"/>
        <n v="30"/>
        <n v="17"/>
        <n v="13"/>
        <n v="23"/>
        <n v="21"/>
        <n v="15"/>
        <n v="16"/>
        <n v="1"/>
        <n v="7"/>
        <m/>
      </sharedItems>
    </cacheField>
  </cacheFields>
</pivotCacheDefinition>
</file>

<file path=xl/pivotCache/pivotCacheRecords1.xml><?xml version="1.0" encoding="utf-8"?>
<pivotCacheRecords xmlns="http://schemas.openxmlformats.org/spreadsheetml/2006/main" count="2318">
  <r>
    <x v="0"/>
    <x v="0"/>
    <x v="0"/>
    <x v="0"/>
    <x v="0"/>
    <x v="0"/>
    <x v="0"/>
    <x v="0"/>
    <x v="0"/>
    <x v="0"/>
    <x v="0"/>
    <x v="0"/>
  </r>
  <r>
    <x v="0"/>
    <x v="0"/>
    <x v="0"/>
    <x v="0"/>
    <x v="0"/>
    <x v="0"/>
    <x v="1"/>
    <x v="1"/>
    <x v="1"/>
    <x v="0"/>
    <x v="0"/>
    <x v="0"/>
  </r>
  <r>
    <x v="0"/>
    <x v="0"/>
    <x v="0"/>
    <x v="0"/>
    <x v="0"/>
    <x v="0"/>
    <x v="1"/>
    <x v="2"/>
    <x v="2"/>
    <x v="0"/>
    <x v="0"/>
    <x v="0"/>
  </r>
  <r>
    <x v="0"/>
    <x v="0"/>
    <x v="0"/>
    <x v="0"/>
    <x v="0"/>
    <x v="0"/>
    <x v="1"/>
    <x v="3"/>
    <x v="3"/>
    <x v="0"/>
    <x v="1"/>
    <x v="0"/>
  </r>
  <r>
    <x v="0"/>
    <x v="0"/>
    <x v="0"/>
    <x v="0"/>
    <x v="0"/>
    <x v="0"/>
    <x v="0"/>
    <x v="4"/>
    <x v="4"/>
    <x v="0"/>
    <x v="2"/>
    <x v="0"/>
  </r>
  <r>
    <x v="0"/>
    <x v="0"/>
    <x v="0"/>
    <x v="0"/>
    <x v="0"/>
    <x v="0"/>
    <x v="0"/>
    <x v="5"/>
    <x v="5"/>
    <x v="0"/>
    <x v="2"/>
    <x v="0"/>
  </r>
  <r>
    <x v="0"/>
    <x v="0"/>
    <x v="0"/>
    <x v="0"/>
    <x v="0"/>
    <x v="0"/>
    <x v="1"/>
    <x v="6"/>
    <x v="3"/>
    <x v="0"/>
    <x v="3"/>
    <x v="1"/>
  </r>
  <r>
    <x v="0"/>
    <x v="1"/>
    <x v="0"/>
    <x v="1"/>
    <x v="1"/>
    <x v="0"/>
    <x v="1"/>
    <x v="7"/>
    <x v="6"/>
    <x v="0"/>
    <x v="4"/>
    <x v="2"/>
  </r>
  <r>
    <x v="0"/>
    <x v="1"/>
    <x v="0"/>
    <x v="1"/>
    <x v="1"/>
    <x v="0"/>
    <x v="1"/>
    <x v="8"/>
    <x v="7"/>
    <x v="0"/>
    <x v="4"/>
    <x v="2"/>
  </r>
  <r>
    <x v="0"/>
    <x v="1"/>
    <x v="0"/>
    <x v="1"/>
    <x v="1"/>
    <x v="0"/>
    <x v="1"/>
    <x v="9"/>
    <x v="8"/>
    <x v="0"/>
    <x v="4"/>
    <x v="2"/>
  </r>
  <r>
    <x v="0"/>
    <x v="1"/>
    <x v="0"/>
    <x v="1"/>
    <x v="1"/>
    <x v="0"/>
    <x v="1"/>
    <x v="10"/>
    <x v="9"/>
    <x v="0"/>
    <x v="4"/>
    <x v="2"/>
  </r>
  <r>
    <x v="0"/>
    <x v="1"/>
    <x v="0"/>
    <x v="1"/>
    <x v="1"/>
    <x v="0"/>
    <x v="1"/>
    <x v="11"/>
    <x v="10"/>
    <x v="0"/>
    <x v="4"/>
    <x v="2"/>
  </r>
  <r>
    <x v="0"/>
    <x v="1"/>
    <x v="0"/>
    <x v="1"/>
    <x v="1"/>
    <x v="0"/>
    <x v="1"/>
    <x v="12"/>
    <x v="11"/>
    <x v="0"/>
    <x v="4"/>
    <x v="2"/>
  </r>
  <r>
    <x v="0"/>
    <x v="1"/>
    <x v="0"/>
    <x v="1"/>
    <x v="1"/>
    <x v="0"/>
    <x v="1"/>
    <x v="13"/>
    <x v="12"/>
    <x v="0"/>
    <x v="4"/>
    <x v="2"/>
  </r>
  <r>
    <x v="0"/>
    <x v="1"/>
    <x v="0"/>
    <x v="1"/>
    <x v="1"/>
    <x v="0"/>
    <x v="1"/>
    <x v="14"/>
    <x v="13"/>
    <x v="0"/>
    <x v="4"/>
    <x v="2"/>
  </r>
  <r>
    <x v="0"/>
    <x v="1"/>
    <x v="0"/>
    <x v="1"/>
    <x v="1"/>
    <x v="1"/>
    <x v="1"/>
    <x v="15"/>
    <x v="14"/>
    <x v="0"/>
    <x v="4"/>
    <x v="2"/>
  </r>
  <r>
    <x v="0"/>
    <x v="1"/>
    <x v="0"/>
    <x v="1"/>
    <x v="1"/>
    <x v="1"/>
    <x v="1"/>
    <x v="16"/>
    <x v="15"/>
    <x v="0"/>
    <x v="4"/>
    <x v="2"/>
  </r>
  <r>
    <x v="0"/>
    <x v="1"/>
    <x v="0"/>
    <x v="1"/>
    <x v="1"/>
    <x v="1"/>
    <x v="1"/>
    <x v="17"/>
    <x v="16"/>
    <x v="0"/>
    <x v="4"/>
    <x v="2"/>
  </r>
  <r>
    <x v="0"/>
    <x v="1"/>
    <x v="0"/>
    <x v="1"/>
    <x v="1"/>
    <x v="1"/>
    <x v="1"/>
    <x v="18"/>
    <x v="17"/>
    <x v="0"/>
    <x v="4"/>
    <x v="2"/>
  </r>
  <r>
    <x v="0"/>
    <x v="1"/>
    <x v="0"/>
    <x v="1"/>
    <x v="1"/>
    <x v="1"/>
    <x v="1"/>
    <x v="19"/>
    <x v="18"/>
    <x v="0"/>
    <x v="4"/>
    <x v="2"/>
  </r>
  <r>
    <x v="0"/>
    <x v="1"/>
    <x v="0"/>
    <x v="1"/>
    <x v="1"/>
    <x v="1"/>
    <x v="1"/>
    <x v="20"/>
    <x v="19"/>
    <x v="0"/>
    <x v="4"/>
    <x v="2"/>
  </r>
  <r>
    <x v="0"/>
    <x v="1"/>
    <x v="0"/>
    <x v="1"/>
    <x v="1"/>
    <x v="1"/>
    <x v="1"/>
    <x v="21"/>
    <x v="20"/>
    <x v="0"/>
    <x v="4"/>
    <x v="2"/>
  </r>
  <r>
    <x v="0"/>
    <x v="1"/>
    <x v="0"/>
    <x v="1"/>
    <x v="1"/>
    <x v="1"/>
    <x v="1"/>
    <x v="22"/>
    <x v="21"/>
    <x v="0"/>
    <x v="4"/>
    <x v="2"/>
  </r>
  <r>
    <x v="0"/>
    <x v="1"/>
    <x v="0"/>
    <x v="1"/>
    <x v="1"/>
    <x v="0"/>
    <x v="0"/>
    <x v="23"/>
    <x v="22"/>
    <x v="0"/>
    <x v="5"/>
    <x v="3"/>
  </r>
  <r>
    <x v="0"/>
    <x v="2"/>
    <x v="0"/>
    <x v="1"/>
    <x v="1"/>
    <x v="0"/>
    <x v="1"/>
    <x v="6"/>
    <x v="3"/>
    <x v="0"/>
    <x v="5"/>
    <x v="3"/>
  </r>
  <r>
    <x v="0"/>
    <x v="2"/>
    <x v="0"/>
    <x v="1"/>
    <x v="1"/>
    <x v="0"/>
    <x v="1"/>
    <x v="3"/>
    <x v="3"/>
    <x v="0"/>
    <x v="5"/>
    <x v="3"/>
  </r>
  <r>
    <x v="0"/>
    <x v="3"/>
    <x v="0"/>
    <x v="1"/>
    <x v="1"/>
    <x v="0"/>
    <x v="1"/>
    <x v="24"/>
    <x v="23"/>
    <x v="0"/>
    <x v="0"/>
    <x v="4"/>
  </r>
  <r>
    <x v="0"/>
    <x v="2"/>
    <x v="0"/>
    <x v="1"/>
    <x v="1"/>
    <x v="0"/>
    <x v="1"/>
    <x v="25"/>
    <x v="24"/>
    <x v="0"/>
    <x v="0"/>
    <x v="0"/>
  </r>
  <r>
    <x v="0"/>
    <x v="4"/>
    <x v="0"/>
    <x v="1"/>
    <x v="1"/>
    <x v="0"/>
    <x v="0"/>
    <x v="5"/>
    <x v="5"/>
    <x v="0"/>
    <x v="1"/>
    <x v="0"/>
  </r>
  <r>
    <x v="0"/>
    <x v="4"/>
    <x v="0"/>
    <x v="1"/>
    <x v="1"/>
    <x v="0"/>
    <x v="0"/>
    <x v="0"/>
    <x v="0"/>
    <x v="0"/>
    <x v="1"/>
    <x v="0"/>
  </r>
  <r>
    <x v="0"/>
    <x v="5"/>
    <x v="0"/>
    <x v="1"/>
    <x v="1"/>
    <x v="0"/>
    <x v="1"/>
    <x v="2"/>
    <x v="2"/>
    <x v="0"/>
    <x v="6"/>
    <x v="5"/>
  </r>
  <r>
    <x v="0"/>
    <x v="2"/>
    <x v="0"/>
    <x v="1"/>
    <x v="1"/>
    <x v="0"/>
    <x v="1"/>
    <x v="26"/>
    <x v="1"/>
    <x v="0"/>
    <x v="2"/>
    <x v="0"/>
  </r>
  <r>
    <x v="0"/>
    <x v="4"/>
    <x v="0"/>
    <x v="1"/>
    <x v="1"/>
    <x v="0"/>
    <x v="0"/>
    <x v="4"/>
    <x v="4"/>
    <x v="0"/>
    <x v="3"/>
    <x v="1"/>
  </r>
  <r>
    <x v="0"/>
    <x v="3"/>
    <x v="0"/>
    <x v="1"/>
    <x v="1"/>
    <x v="0"/>
    <x v="1"/>
    <x v="1"/>
    <x v="1"/>
    <x v="0"/>
    <x v="3"/>
    <x v="1"/>
  </r>
  <r>
    <x v="0"/>
    <x v="1"/>
    <x v="0"/>
    <x v="2"/>
    <x v="2"/>
    <x v="0"/>
    <x v="1"/>
    <x v="7"/>
    <x v="6"/>
    <x v="0"/>
    <x v="4"/>
    <x v="6"/>
  </r>
  <r>
    <x v="0"/>
    <x v="1"/>
    <x v="0"/>
    <x v="2"/>
    <x v="2"/>
    <x v="0"/>
    <x v="1"/>
    <x v="10"/>
    <x v="9"/>
    <x v="0"/>
    <x v="4"/>
    <x v="6"/>
  </r>
  <r>
    <x v="0"/>
    <x v="4"/>
    <x v="0"/>
    <x v="2"/>
    <x v="2"/>
    <x v="0"/>
    <x v="0"/>
    <x v="4"/>
    <x v="4"/>
    <x v="0"/>
    <x v="0"/>
    <x v="0"/>
  </r>
  <r>
    <x v="0"/>
    <x v="4"/>
    <x v="0"/>
    <x v="2"/>
    <x v="2"/>
    <x v="0"/>
    <x v="1"/>
    <x v="6"/>
    <x v="3"/>
    <x v="0"/>
    <x v="0"/>
    <x v="0"/>
  </r>
  <r>
    <x v="0"/>
    <x v="4"/>
    <x v="0"/>
    <x v="2"/>
    <x v="2"/>
    <x v="0"/>
    <x v="0"/>
    <x v="5"/>
    <x v="5"/>
    <x v="0"/>
    <x v="1"/>
    <x v="0"/>
  </r>
  <r>
    <x v="0"/>
    <x v="4"/>
    <x v="0"/>
    <x v="2"/>
    <x v="2"/>
    <x v="0"/>
    <x v="1"/>
    <x v="1"/>
    <x v="1"/>
    <x v="0"/>
    <x v="1"/>
    <x v="0"/>
  </r>
  <r>
    <x v="0"/>
    <x v="4"/>
    <x v="0"/>
    <x v="2"/>
    <x v="2"/>
    <x v="0"/>
    <x v="1"/>
    <x v="2"/>
    <x v="2"/>
    <x v="0"/>
    <x v="1"/>
    <x v="0"/>
  </r>
  <r>
    <x v="0"/>
    <x v="1"/>
    <x v="0"/>
    <x v="2"/>
    <x v="2"/>
    <x v="0"/>
    <x v="1"/>
    <x v="24"/>
    <x v="23"/>
    <x v="0"/>
    <x v="2"/>
    <x v="7"/>
  </r>
  <r>
    <x v="0"/>
    <x v="4"/>
    <x v="0"/>
    <x v="2"/>
    <x v="2"/>
    <x v="0"/>
    <x v="1"/>
    <x v="26"/>
    <x v="1"/>
    <x v="0"/>
    <x v="2"/>
    <x v="0"/>
  </r>
  <r>
    <x v="0"/>
    <x v="4"/>
    <x v="0"/>
    <x v="2"/>
    <x v="2"/>
    <x v="0"/>
    <x v="1"/>
    <x v="3"/>
    <x v="3"/>
    <x v="0"/>
    <x v="2"/>
    <x v="0"/>
  </r>
  <r>
    <x v="0"/>
    <x v="4"/>
    <x v="0"/>
    <x v="2"/>
    <x v="2"/>
    <x v="0"/>
    <x v="1"/>
    <x v="25"/>
    <x v="24"/>
    <x v="0"/>
    <x v="3"/>
    <x v="1"/>
  </r>
  <r>
    <x v="0"/>
    <x v="6"/>
    <x v="0"/>
    <x v="3"/>
    <x v="3"/>
    <x v="0"/>
    <x v="1"/>
    <x v="7"/>
    <x v="6"/>
    <x v="0"/>
    <x v="4"/>
    <x v="0"/>
  </r>
  <r>
    <x v="0"/>
    <x v="6"/>
    <x v="0"/>
    <x v="3"/>
    <x v="3"/>
    <x v="0"/>
    <x v="1"/>
    <x v="8"/>
    <x v="7"/>
    <x v="0"/>
    <x v="4"/>
    <x v="0"/>
  </r>
  <r>
    <x v="0"/>
    <x v="6"/>
    <x v="0"/>
    <x v="3"/>
    <x v="3"/>
    <x v="0"/>
    <x v="1"/>
    <x v="9"/>
    <x v="8"/>
    <x v="0"/>
    <x v="4"/>
    <x v="0"/>
  </r>
  <r>
    <x v="0"/>
    <x v="6"/>
    <x v="0"/>
    <x v="3"/>
    <x v="3"/>
    <x v="0"/>
    <x v="1"/>
    <x v="10"/>
    <x v="9"/>
    <x v="0"/>
    <x v="4"/>
    <x v="0"/>
  </r>
  <r>
    <x v="0"/>
    <x v="6"/>
    <x v="0"/>
    <x v="3"/>
    <x v="3"/>
    <x v="0"/>
    <x v="1"/>
    <x v="11"/>
    <x v="10"/>
    <x v="0"/>
    <x v="4"/>
    <x v="0"/>
  </r>
  <r>
    <x v="0"/>
    <x v="6"/>
    <x v="0"/>
    <x v="3"/>
    <x v="3"/>
    <x v="0"/>
    <x v="1"/>
    <x v="12"/>
    <x v="11"/>
    <x v="0"/>
    <x v="4"/>
    <x v="0"/>
  </r>
  <r>
    <x v="0"/>
    <x v="6"/>
    <x v="0"/>
    <x v="3"/>
    <x v="3"/>
    <x v="0"/>
    <x v="1"/>
    <x v="13"/>
    <x v="12"/>
    <x v="0"/>
    <x v="4"/>
    <x v="8"/>
  </r>
  <r>
    <x v="0"/>
    <x v="6"/>
    <x v="0"/>
    <x v="3"/>
    <x v="3"/>
    <x v="0"/>
    <x v="1"/>
    <x v="14"/>
    <x v="13"/>
    <x v="0"/>
    <x v="4"/>
    <x v="0"/>
  </r>
  <r>
    <x v="0"/>
    <x v="6"/>
    <x v="0"/>
    <x v="3"/>
    <x v="3"/>
    <x v="1"/>
    <x v="1"/>
    <x v="15"/>
    <x v="14"/>
    <x v="0"/>
    <x v="4"/>
    <x v="8"/>
  </r>
  <r>
    <x v="0"/>
    <x v="6"/>
    <x v="0"/>
    <x v="3"/>
    <x v="3"/>
    <x v="1"/>
    <x v="1"/>
    <x v="16"/>
    <x v="15"/>
    <x v="0"/>
    <x v="4"/>
    <x v="8"/>
  </r>
  <r>
    <x v="0"/>
    <x v="6"/>
    <x v="0"/>
    <x v="3"/>
    <x v="3"/>
    <x v="1"/>
    <x v="1"/>
    <x v="17"/>
    <x v="16"/>
    <x v="0"/>
    <x v="4"/>
    <x v="8"/>
  </r>
  <r>
    <x v="0"/>
    <x v="6"/>
    <x v="0"/>
    <x v="3"/>
    <x v="3"/>
    <x v="1"/>
    <x v="1"/>
    <x v="18"/>
    <x v="17"/>
    <x v="0"/>
    <x v="4"/>
    <x v="8"/>
  </r>
  <r>
    <x v="0"/>
    <x v="6"/>
    <x v="0"/>
    <x v="3"/>
    <x v="3"/>
    <x v="1"/>
    <x v="1"/>
    <x v="19"/>
    <x v="18"/>
    <x v="0"/>
    <x v="4"/>
    <x v="8"/>
  </r>
  <r>
    <x v="0"/>
    <x v="6"/>
    <x v="0"/>
    <x v="3"/>
    <x v="3"/>
    <x v="1"/>
    <x v="1"/>
    <x v="20"/>
    <x v="19"/>
    <x v="0"/>
    <x v="4"/>
    <x v="8"/>
  </r>
  <r>
    <x v="0"/>
    <x v="6"/>
    <x v="0"/>
    <x v="3"/>
    <x v="3"/>
    <x v="1"/>
    <x v="1"/>
    <x v="21"/>
    <x v="20"/>
    <x v="0"/>
    <x v="4"/>
    <x v="8"/>
  </r>
  <r>
    <x v="0"/>
    <x v="6"/>
    <x v="0"/>
    <x v="3"/>
    <x v="3"/>
    <x v="1"/>
    <x v="1"/>
    <x v="22"/>
    <x v="21"/>
    <x v="0"/>
    <x v="4"/>
    <x v="8"/>
  </r>
  <r>
    <x v="0"/>
    <x v="7"/>
    <x v="0"/>
    <x v="3"/>
    <x v="3"/>
    <x v="0"/>
    <x v="1"/>
    <x v="25"/>
    <x v="24"/>
    <x v="0"/>
    <x v="5"/>
    <x v="9"/>
  </r>
  <r>
    <x v="0"/>
    <x v="7"/>
    <x v="0"/>
    <x v="3"/>
    <x v="3"/>
    <x v="0"/>
    <x v="1"/>
    <x v="26"/>
    <x v="1"/>
    <x v="0"/>
    <x v="0"/>
    <x v="0"/>
  </r>
  <r>
    <x v="0"/>
    <x v="8"/>
    <x v="0"/>
    <x v="3"/>
    <x v="3"/>
    <x v="0"/>
    <x v="0"/>
    <x v="5"/>
    <x v="5"/>
    <x v="0"/>
    <x v="1"/>
    <x v="0"/>
  </r>
  <r>
    <x v="0"/>
    <x v="7"/>
    <x v="0"/>
    <x v="3"/>
    <x v="3"/>
    <x v="0"/>
    <x v="1"/>
    <x v="3"/>
    <x v="3"/>
    <x v="0"/>
    <x v="1"/>
    <x v="0"/>
  </r>
  <r>
    <x v="0"/>
    <x v="7"/>
    <x v="0"/>
    <x v="3"/>
    <x v="3"/>
    <x v="0"/>
    <x v="1"/>
    <x v="1"/>
    <x v="1"/>
    <x v="0"/>
    <x v="6"/>
    <x v="6"/>
  </r>
  <r>
    <x v="0"/>
    <x v="7"/>
    <x v="0"/>
    <x v="3"/>
    <x v="3"/>
    <x v="0"/>
    <x v="1"/>
    <x v="2"/>
    <x v="2"/>
    <x v="0"/>
    <x v="6"/>
    <x v="6"/>
  </r>
  <r>
    <x v="0"/>
    <x v="8"/>
    <x v="0"/>
    <x v="3"/>
    <x v="3"/>
    <x v="0"/>
    <x v="0"/>
    <x v="4"/>
    <x v="4"/>
    <x v="0"/>
    <x v="2"/>
    <x v="0"/>
  </r>
  <r>
    <x v="0"/>
    <x v="7"/>
    <x v="0"/>
    <x v="3"/>
    <x v="3"/>
    <x v="0"/>
    <x v="1"/>
    <x v="6"/>
    <x v="3"/>
    <x v="0"/>
    <x v="2"/>
    <x v="0"/>
  </r>
  <r>
    <x v="0"/>
    <x v="7"/>
    <x v="0"/>
    <x v="3"/>
    <x v="3"/>
    <x v="0"/>
    <x v="1"/>
    <x v="24"/>
    <x v="23"/>
    <x v="0"/>
    <x v="7"/>
    <x v="10"/>
  </r>
  <r>
    <x v="0"/>
    <x v="1"/>
    <x v="0"/>
    <x v="4"/>
    <x v="4"/>
    <x v="0"/>
    <x v="1"/>
    <x v="7"/>
    <x v="6"/>
    <x v="0"/>
    <x v="4"/>
    <x v="11"/>
  </r>
  <r>
    <x v="0"/>
    <x v="1"/>
    <x v="0"/>
    <x v="4"/>
    <x v="4"/>
    <x v="0"/>
    <x v="1"/>
    <x v="9"/>
    <x v="8"/>
    <x v="0"/>
    <x v="4"/>
    <x v="11"/>
  </r>
  <r>
    <x v="0"/>
    <x v="1"/>
    <x v="0"/>
    <x v="4"/>
    <x v="4"/>
    <x v="0"/>
    <x v="1"/>
    <x v="11"/>
    <x v="10"/>
    <x v="0"/>
    <x v="4"/>
    <x v="11"/>
  </r>
  <r>
    <x v="0"/>
    <x v="1"/>
    <x v="0"/>
    <x v="4"/>
    <x v="4"/>
    <x v="0"/>
    <x v="1"/>
    <x v="12"/>
    <x v="11"/>
    <x v="0"/>
    <x v="4"/>
    <x v="11"/>
  </r>
  <r>
    <x v="0"/>
    <x v="1"/>
    <x v="0"/>
    <x v="4"/>
    <x v="4"/>
    <x v="0"/>
    <x v="1"/>
    <x v="14"/>
    <x v="13"/>
    <x v="0"/>
    <x v="4"/>
    <x v="11"/>
  </r>
  <r>
    <x v="0"/>
    <x v="1"/>
    <x v="0"/>
    <x v="4"/>
    <x v="4"/>
    <x v="1"/>
    <x v="1"/>
    <x v="15"/>
    <x v="14"/>
    <x v="0"/>
    <x v="4"/>
    <x v="11"/>
  </r>
  <r>
    <x v="0"/>
    <x v="1"/>
    <x v="0"/>
    <x v="4"/>
    <x v="4"/>
    <x v="1"/>
    <x v="1"/>
    <x v="16"/>
    <x v="15"/>
    <x v="0"/>
    <x v="4"/>
    <x v="11"/>
  </r>
  <r>
    <x v="0"/>
    <x v="1"/>
    <x v="0"/>
    <x v="4"/>
    <x v="4"/>
    <x v="1"/>
    <x v="1"/>
    <x v="17"/>
    <x v="16"/>
    <x v="0"/>
    <x v="4"/>
    <x v="11"/>
  </r>
  <r>
    <x v="0"/>
    <x v="1"/>
    <x v="0"/>
    <x v="4"/>
    <x v="4"/>
    <x v="1"/>
    <x v="1"/>
    <x v="18"/>
    <x v="17"/>
    <x v="0"/>
    <x v="4"/>
    <x v="11"/>
  </r>
  <r>
    <x v="0"/>
    <x v="1"/>
    <x v="0"/>
    <x v="4"/>
    <x v="4"/>
    <x v="1"/>
    <x v="1"/>
    <x v="19"/>
    <x v="18"/>
    <x v="0"/>
    <x v="4"/>
    <x v="11"/>
  </r>
  <r>
    <x v="0"/>
    <x v="1"/>
    <x v="0"/>
    <x v="4"/>
    <x v="4"/>
    <x v="1"/>
    <x v="1"/>
    <x v="20"/>
    <x v="19"/>
    <x v="0"/>
    <x v="4"/>
    <x v="11"/>
  </r>
  <r>
    <x v="0"/>
    <x v="1"/>
    <x v="0"/>
    <x v="4"/>
    <x v="4"/>
    <x v="1"/>
    <x v="1"/>
    <x v="21"/>
    <x v="20"/>
    <x v="0"/>
    <x v="4"/>
    <x v="11"/>
  </r>
  <r>
    <x v="0"/>
    <x v="1"/>
    <x v="0"/>
    <x v="4"/>
    <x v="4"/>
    <x v="1"/>
    <x v="1"/>
    <x v="22"/>
    <x v="21"/>
    <x v="0"/>
    <x v="4"/>
    <x v="11"/>
  </r>
  <r>
    <x v="0"/>
    <x v="9"/>
    <x v="0"/>
    <x v="4"/>
    <x v="4"/>
    <x v="0"/>
    <x v="1"/>
    <x v="26"/>
    <x v="1"/>
    <x v="0"/>
    <x v="8"/>
    <x v="12"/>
  </r>
  <r>
    <x v="0"/>
    <x v="9"/>
    <x v="0"/>
    <x v="4"/>
    <x v="4"/>
    <x v="0"/>
    <x v="1"/>
    <x v="1"/>
    <x v="1"/>
    <x v="0"/>
    <x v="0"/>
    <x v="0"/>
  </r>
  <r>
    <x v="0"/>
    <x v="4"/>
    <x v="0"/>
    <x v="4"/>
    <x v="4"/>
    <x v="0"/>
    <x v="1"/>
    <x v="6"/>
    <x v="3"/>
    <x v="0"/>
    <x v="0"/>
    <x v="0"/>
  </r>
  <r>
    <x v="0"/>
    <x v="9"/>
    <x v="0"/>
    <x v="4"/>
    <x v="4"/>
    <x v="0"/>
    <x v="1"/>
    <x v="24"/>
    <x v="23"/>
    <x v="0"/>
    <x v="0"/>
    <x v="13"/>
  </r>
  <r>
    <x v="0"/>
    <x v="4"/>
    <x v="0"/>
    <x v="4"/>
    <x v="4"/>
    <x v="0"/>
    <x v="0"/>
    <x v="5"/>
    <x v="5"/>
    <x v="0"/>
    <x v="1"/>
    <x v="0"/>
  </r>
  <r>
    <x v="0"/>
    <x v="4"/>
    <x v="0"/>
    <x v="4"/>
    <x v="4"/>
    <x v="0"/>
    <x v="0"/>
    <x v="4"/>
    <x v="4"/>
    <x v="0"/>
    <x v="2"/>
    <x v="0"/>
  </r>
  <r>
    <x v="0"/>
    <x v="4"/>
    <x v="0"/>
    <x v="4"/>
    <x v="4"/>
    <x v="0"/>
    <x v="0"/>
    <x v="23"/>
    <x v="22"/>
    <x v="0"/>
    <x v="2"/>
    <x v="0"/>
  </r>
  <r>
    <x v="0"/>
    <x v="4"/>
    <x v="0"/>
    <x v="4"/>
    <x v="4"/>
    <x v="0"/>
    <x v="1"/>
    <x v="2"/>
    <x v="2"/>
    <x v="0"/>
    <x v="2"/>
    <x v="0"/>
  </r>
  <r>
    <x v="0"/>
    <x v="4"/>
    <x v="0"/>
    <x v="4"/>
    <x v="4"/>
    <x v="0"/>
    <x v="1"/>
    <x v="3"/>
    <x v="3"/>
    <x v="0"/>
    <x v="2"/>
    <x v="0"/>
  </r>
  <r>
    <x v="0"/>
    <x v="4"/>
    <x v="0"/>
    <x v="4"/>
    <x v="4"/>
    <x v="0"/>
    <x v="1"/>
    <x v="25"/>
    <x v="24"/>
    <x v="0"/>
    <x v="2"/>
    <x v="0"/>
  </r>
  <r>
    <x v="0"/>
    <x v="4"/>
    <x v="0"/>
    <x v="4"/>
    <x v="4"/>
    <x v="0"/>
    <x v="0"/>
    <x v="0"/>
    <x v="0"/>
    <x v="0"/>
    <x v="3"/>
    <x v="1"/>
  </r>
  <r>
    <x v="0"/>
    <x v="10"/>
    <x v="0"/>
    <x v="5"/>
    <x v="5"/>
    <x v="0"/>
    <x v="1"/>
    <x v="7"/>
    <x v="6"/>
    <x v="0"/>
    <x v="4"/>
    <x v="4"/>
  </r>
  <r>
    <x v="0"/>
    <x v="10"/>
    <x v="0"/>
    <x v="5"/>
    <x v="5"/>
    <x v="0"/>
    <x v="1"/>
    <x v="8"/>
    <x v="7"/>
    <x v="0"/>
    <x v="4"/>
    <x v="4"/>
  </r>
  <r>
    <x v="0"/>
    <x v="11"/>
    <x v="0"/>
    <x v="5"/>
    <x v="5"/>
    <x v="0"/>
    <x v="1"/>
    <x v="26"/>
    <x v="1"/>
    <x v="0"/>
    <x v="4"/>
    <x v="4"/>
  </r>
  <r>
    <x v="0"/>
    <x v="10"/>
    <x v="0"/>
    <x v="5"/>
    <x v="5"/>
    <x v="0"/>
    <x v="1"/>
    <x v="9"/>
    <x v="8"/>
    <x v="0"/>
    <x v="4"/>
    <x v="4"/>
  </r>
  <r>
    <x v="0"/>
    <x v="10"/>
    <x v="0"/>
    <x v="5"/>
    <x v="5"/>
    <x v="0"/>
    <x v="1"/>
    <x v="10"/>
    <x v="9"/>
    <x v="0"/>
    <x v="4"/>
    <x v="4"/>
  </r>
  <r>
    <x v="0"/>
    <x v="10"/>
    <x v="0"/>
    <x v="5"/>
    <x v="5"/>
    <x v="0"/>
    <x v="1"/>
    <x v="11"/>
    <x v="10"/>
    <x v="0"/>
    <x v="4"/>
    <x v="4"/>
  </r>
  <r>
    <x v="0"/>
    <x v="10"/>
    <x v="0"/>
    <x v="5"/>
    <x v="5"/>
    <x v="0"/>
    <x v="1"/>
    <x v="12"/>
    <x v="11"/>
    <x v="0"/>
    <x v="4"/>
    <x v="4"/>
  </r>
  <r>
    <x v="0"/>
    <x v="10"/>
    <x v="0"/>
    <x v="5"/>
    <x v="5"/>
    <x v="0"/>
    <x v="1"/>
    <x v="13"/>
    <x v="12"/>
    <x v="0"/>
    <x v="4"/>
    <x v="4"/>
  </r>
  <r>
    <x v="0"/>
    <x v="10"/>
    <x v="0"/>
    <x v="5"/>
    <x v="5"/>
    <x v="0"/>
    <x v="1"/>
    <x v="14"/>
    <x v="13"/>
    <x v="0"/>
    <x v="4"/>
    <x v="4"/>
  </r>
  <r>
    <x v="0"/>
    <x v="10"/>
    <x v="0"/>
    <x v="5"/>
    <x v="5"/>
    <x v="1"/>
    <x v="1"/>
    <x v="15"/>
    <x v="14"/>
    <x v="0"/>
    <x v="4"/>
    <x v="4"/>
  </r>
  <r>
    <x v="0"/>
    <x v="10"/>
    <x v="0"/>
    <x v="5"/>
    <x v="5"/>
    <x v="1"/>
    <x v="1"/>
    <x v="16"/>
    <x v="15"/>
    <x v="0"/>
    <x v="4"/>
    <x v="4"/>
  </r>
  <r>
    <x v="0"/>
    <x v="10"/>
    <x v="0"/>
    <x v="5"/>
    <x v="5"/>
    <x v="1"/>
    <x v="1"/>
    <x v="17"/>
    <x v="16"/>
    <x v="0"/>
    <x v="4"/>
    <x v="4"/>
  </r>
  <r>
    <x v="0"/>
    <x v="10"/>
    <x v="0"/>
    <x v="5"/>
    <x v="5"/>
    <x v="1"/>
    <x v="1"/>
    <x v="18"/>
    <x v="17"/>
    <x v="0"/>
    <x v="4"/>
    <x v="4"/>
  </r>
  <r>
    <x v="0"/>
    <x v="10"/>
    <x v="0"/>
    <x v="5"/>
    <x v="5"/>
    <x v="1"/>
    <x v="1"/>
    <x v="19"/>
    <x v="18"/>
    <x v="0"/>
    <x v="4"/>
    <x v="4"/>
  </r>
  <r>
    <x v="0"/>
    <x v="10"/>
    <x v="0"/>
    <x v="5"/>
    <x v="5"/>
    <x v="1"/>
    <x v="1"/>
    <x v="20"/>
    <x v="19"/>
    <x v="0"/>
    <x v="4"/>
    <x v="4"/>
  </r>
  <r>
    <x v="0"/>
    <x v="10"/>
    <x v="0"/>
    <x v="5"/>
    <x v="5"/>
    <x v="1"/>
    <x v="1"/>
    <x v="21"/>
    <x v="20"/>
    <x v="0"/>
    <x v="4"/>
    <x v="4"/>
  </r>
  <r>
    <x v="0"/>
    <x v="10"/>
    <x v="0"/>
    <x v="5"/>
    <x v="5"/>
    <x v="1"/>
    <x v="1"/>
    <x v="22"/>
    <x v="21"/>
    <x v="0"/>
    <x v="4"/>
    <x v="4"/>
  </r>
  <r>
    <x v="0"/>
    <x v="5"/>
    <x v="0"/>
    <x v="5"/>
    <x v="5"/>
    <x v="0"/>
    <x v="0"/>
    <x v="4"/>
    <x v="4"/>
    <x v="0"/>
    <x v="0"/>
    <x v="0"/>
  </r>
  <r>
    <x v="0"/>
    <x v="5"/>
    <x v="0"/>
    <x v="5"/>
    <x v="5"/>
    <x v="0"/>
    <x v="0"/>
    <x v="23"/>
    <x v="22"/>
    <x v="0"/>
    <x v="0"/>
    <x v="0"/>
  </r>
  <r>
    <x v="0"/>
    <x v="5"/>
    <x v="0"/>
    <x v="5"/>
    <x v="5"/>
    <x v="0"/>
    <x v="0"/>
    <x v="5"/>
    <x v="5"/>
    <x v="0"/>
    <x v="1"/>
    <x v="0"/>
  </r>
  <r>
    <x v="0"/>
    <x v="11"/>
    <x v="0"/>
    <x v="5"/>
    <x v="5"/>
    <x v="0"/>
    <x v="1"/>
    <x v="1"/>
    <x v="1"/>
    <x v="0"/>
    <x v="6"/>
    <x v="14"/>
  </r>
  <r>
    <x v="0"/>
    <x v="5"/>
    <x v="0"/>
    <x v="5"/>
    <x v="5"/>
    <x v="0"/>
    <x v="0"/>
    <x v="0"/>
    <x v="0"/>
    <x v="0"/>
    <x v="2"/>
    <x v="0"/>
  </r>
  <r>
    <x v="0"/>
    <x v="11"/>
    <x v="0"/>
    <x v="5"/>
    <x v="5"/>
    <x v="0"/>
    <x v="1"/>
    <x v="6"/>
    <x v="3"/>
    <x v="0"/>
    <x v="2"/>
    <x v="14"/>
  </r>
  <r>
    <x v="0"/>
    <x v="11"/>
    <x v="0"/>
    <x v="5"/>
    <x v="5"/>
    <x v="0"/>
    <x v="1"/>
    <x v="2"/>
    <x v="2"/>
    <x v="0"/>
    <x v="2"/>
    <x v="1"/>
  </r>
  <r>
    <x v="0"/>
    <x v="11"/>
    <x v="0"/>
    <x v="5"/>
    <x v="5"/>
    <x v="0"/>
    <x v="1"/>
    <x v="25"/>
    <x v="24"/>
    <x v="0"/>
    <x v="2"/>
    <x v="15"/>
  </r>
  <r>
    <x v="0"/>
    <x v="11"/>
    <x v="0"/>
    <x v="5"/>
    <x v="5"/>
    <x v="0"/>
    <x v="1"/>
    <x v="24"/>
    <x v="23"/>
    <x v="0"/>
    <x v="7"/>
    <x v="5"/>
  </r>
  <r>
    <x v="0"/>
    <x v="11"/>
    <x v="0"/>
    <x v="5"/>
    <x v="5"/>
    <x v="0"/>
    <x v="1"/>
    <x v="3"/>
    <x v="3"/>
    <x v="0"/>
    <x v="7"/>
    <x v="15"/>
  </r>
  <r>
    <x v="0"/>
    <x v="1"/>
    <x v="0"/>
    <x v="6"/>
    <x v="6"/>
    <x v="0"/>
    <x v="1"/>
    <x v="1"/>
    <x v="1"/>
    <x v="0"/>
    <x v="2"/>
    <x v="13"/>
  </r>
  <r>
    <x v="0"/>
    <x v="0"/>
    <x v="0"/>
    <x v="7"/>
    <x v="7"/>
    <x v="0"/>
    <x v="0"/>
    <x v="23"/>
    <x v="22"/>
    <x v="0"/>
    <x v="2"/>
    <x v="0"/>
  </r>
  <r>
    <x v="0"/>
    <x v="0"/>
    <x v="0"/>
    <x v="7"/>
    <x v="7"/>
    <x v="0"/>
    <x v="0"/>
    <x v="0"/>
    <x v="0"/>
    <x v="0"/>
    <x v="2"/>
    <x v="0"/>
  </r>
  <r>
    <x v="0"/>
    <x v="0"/>
    <x v="0"/>
    <x v="7"/>
    <x v="7"/>
    <x v="0"/>
    <x v="1"/>
    <x v="1"/>
    <x v="1"/>
    <x v="0"/>
    <x v="2"/>
    <x v="0"/>
  </r>
  <r>
    <x v="0"/>
    <x v="0"/>
    <x v="0"/>
    <x v="7"/>
    <x v="7"/>
    <x v="0"/>
    <x v="0"/>
    <x v="4"/>
    <x v="4"/>
    <x v="0"/>
    <x v="3"/>
    <x v="1"/>
  </r>
  <r>
    <x v="0"/>
    <x v="0"/>
    <x v="0"/>
    <x v="7"/>
    <x v="7"/>
    <x v="0"/>
    <x v="0"/>
    <x v="5"/>
    <x v="5"/>
    <x v="0"/>
    <x v="3"/>
    <x v="1"/>
  </r>
  <r>
    <x v="0"/>
    <x v="0"/>
    <x v="0"/>
    <x v="7"/>
    <x v="7"/>
    <x v="0"/>
    <x v="1"/>
    <x v="6"/>
    <x v="3"/>
    <x v="0"/>
    <x v="3"/>
    <x v="1"/>
  </r>
  <r>
    <x v="0"/>
    <x v="0"/>
    <x v="0"/>
    <x v="7"/>
    <x v="7"/>
    <x v="0"/>
    <x v="1"/>
    <x v="2"/>
    <x v="2"/>
    <x v="0"/>
    <x v="3"/>
    <x v="1"/>
  </r>
  <r>
    <x v="0"/>
    <x v="0"/>
    <x v="0"/>
    <x v="8"/>
    <x v="8"/>
    <x v="0"/>
    <x v="1"/>
    <x v="1"/>
    <x v="1"/>
    <x v="0"/>
    <x v="2"/>
    <x v="13"/>
  </r>
  <r>
    <x v="0"/>
    <x v="0"/>
    <x v="0"/>
    <x v="9"/>
    <x v="9"/>
    <x v="0"/>
    <x v="0"/>
    <x v="4"/>
    <x v="4"/>
    <x v="0"/>
    <x v="2"/>
    <x v="0"/>
  </r>
  <r>
    <x v="0"/>
    <x v="0"/>
    <x v="0"/>
    <x v="9"/>
    <x v="9"/>
    <x v="0"/>
    <x v="0"/>
    <x v="5"/>
    <x v="5"/>
    <x v="0"/>
    <x v="2"/>
    <x v="0"/>
  </r>
  <r>
    <x v="0"/>
    <x v="0"/>
    <x v="0"/>
    <x v="10"/>
    <x v="10"/>
    <x v="0"/>
    <x v="0"/>
    <x v="4"/>
    <x v="4"/>
    <x v="0"/>
    <x v="2"/>
    <x v="0"/>
  </r>
  <r>
    <x v="0"/>
    <x v="0"/>
    <x v="0"/>
    <x v="10"/>
    <x v="10"/>
    <x v="0"/>
    <x v="0"/>
    <x v="5"/>
    <x v="5"/>
    <x v="0"/>
    <x v="2"/>
    <x v="0"/>
  </r>
  <r>
    <x v="0"/>
    <x v="0"/>
    <x v="0"/>
    <x v="10"/>
    <x v="10"/>
    <x v="0"/>
    <x v="0"/>
    <x v="23"/>
    <x v="22"/>
    <x v="0"/>
    <x v="2"/>
    <x v="0"/>
  </r>
  <r>
    <x v="0"/>
    <x v="0"/>
    <x v="0"/>
    <x v="10"/>
    <x v="10"/>
    <x v="0"/>
    <x v="1"/>
    <x v="6"/>
    <x v="3"/>
    <x v="0"/>
    <x v="2"/>
    <x v="0"/>
  </r>
  <r>
    <x v="0"/>
    <x v="0"/>
    <x v="0"/>
    <x v="10"/>
    <x v="10"/>
    <x v="0"/>
    <x v="1"/>
    <x v="3"/>
    <x v="3"/>
    <x v="0"/>
    <x v="2"/>
    <x v="0"/>
  </r>
  <r>
    <x v="0"/>
    <x v="0"/>
    <x v="0"/>
    <x v="10"/>
    <x v="10"/>
    <x v="0"/>
    <x v="0"/>
    <x v="0"/>
    <x v="0"/>
    <x v="0"/>
    <x v="3"/>
    <x v="1"/>
  </r>
  <r>
    <x v="0"/>
    <x v="0"/>
    <x v="0"/>
    <x v="10"/>
    <x v="10"/>
    <x v="0"/>
    <x v="1"/>
    <x v="1"/>
    <x v="1"/>
    <x v="0"/>
    <x v="3"/>
    <x v="1"/>
  </r>
  <r>
    <x v="0"/>
    <x v="0"/>
    <x v="0"/>
    <x v="10"/>
    <x v="10"/>
    <x v="0"/>
    <x v="1"/>
    <x v="26"/>
    <x v="1"/>
    <x v="0"/>
    <x v="3"/>
    <x v="1"/>
  </r>
  <r>
    <x v="0"/>
    <x v="0"/>
    <x v="0"/>
    <x v="10"/>
    <x v="10"/>
    <x v="0"/>
    <x v="1"/>
    <x v="25"/>
    <x v="24"/>
    <x v="0"/>
    <x v="3"/>
    <x v="1"/>
  </r>
  <r>
    <x v="0"/>
    <x v="1"/>
    <x v="0"/>
    <x v="11"/>
    <x v="11"/>
    <x v="0"/>
    <x v="1"/>
    <x v="7"/>
    <x v="6"/>
    <x v="0"/>
    <x v="4"/>
    <x v="8"/>
  </r>
  <r>
    <x v="0"/>
    <x v="1"/>
    <x v="0"/>
    <x v="11"/>
    <x v="11"/>
    <x v="0"/>
    <x v="1"/>
    <x v="8"/>
    <x v="7"/>
    <x v="0"/>
    <x v="4"/>
    <x v="8"/>
  </r>
  <r>
    <x v="0"/>
    <x v="1"/>
    <x v="0"/>
    <x v="11"/>
    <x v="11"/>
    <x v="0"/>
    <x v="1"/>
    <x v="9"/>
    <x v="8"/>
    <x v="0"/>
    <x v="4"/>
    <x v="16"/>
  </r>
  <r>
    <x v="0"/>
    <x v="1"/>
    <x v="0"/>
    <x v="11"/>
    <x v="11"/>
    <x v="0"/>
    <x v="1"/>
    <x v="10"/>
    <x v="9"/>
    <x v="0"/>
    <x v="4"/>
    <x v="16"/>
  </r>
  <r>
    <x v="0"/>
    <x v="1"/>
    <x v="0"/>
    <x v="11"/>
    <x v="11"/>
    <x v="0"/>
    <x v="1"/>
    <x v="11"/>
    <x v="10"/>
    <x v="0"/>
    <x v="4"/>
    <x v="0"/>
  </r>
  <r>
    <x v="0"/>
    <x v="1"/>
    <x v="0"/>
    <x v="11"/>
    <x v="11"/>
    <x v="0"/>
    <x v="1"/>
    <x v="12"/>
    <x v="11"/>
    <x v="0"/>
    <x v="4"/>
    <x v="0"/>
  </r>
  <r>
    <x v="0"/>
    <x v="1"/>
    <x v="0"/>
    <x v="11"/>
    <x v="11"/>
    <x v="0"/>
    <x v="1"/>
    <x v="13"/>
    <x v="12"/>
    <x v="0"/>
    <x v="4"/>
    <x v="16"/>
  </r>
  <r>
    <x v="0"/>
    <x v="1"/>
    <x v="0"/>
    <x v="11"/>
    <x v="11"/>
    <x v="0"/>
    <x v="1"/>
    <x v="14"/>
    <x v="13"/>
    <x v="0"/>
    <x v="4"/>
    <x v="0"/>
  </r>
  <r>
    <x v="0"/>
    <x v="1"/>
    <x v="0"/>
    <x v="11"/>
    <x v="11"/>
    <x v="1"/>
    <x v="1"/>
    <x v="15"/>
    <x v="14"/>
    <x v="0"/>
    <x v="4"/>
    <x v="0"/>
  </r>
  <r>
    <x v="0"/>
    <x v="1"/>
    <x v="0"/>
    <x v="11"/>
    <x v="11"/>
    <x v="1"/>
    <x v="1"/>
    <x v="16"/>
    <x v="15"/>
    <x v="0"/>
    <x v="4"/>
    <x v="0"/>
  </r>
  <r>
    <x v="0"/>
    <x v="1"/>
    <x v="0"/>
    <x v="11"/>
    <x v="11"/>
    <x v="1"/>
    <x v="1"/>
    <x v="18"/>
    <x v="17"/>
    <x v="0"/>
    <x v="4"/>
    <x v="0"/>
  </r>
  <r>
    <x v="0"/>
    <x v="1"/>
    <x v="0"/>
    <x v="11"/>
    <x v="11"/>
    <x v="1"/>
    <x v="1"/>
    <x v="19"/>
    <x v="18"/>
    <x v="0"/>
    <x v="4"/>
    <x v="0"/>
  </r>
  <r>
    <x v="0"/>
    <x v="1"/>
    <x v="0"/>
    <x v="11"/>
    <x v="11"/>
    <x v="1"/>
    <x v="1"/>
    <x v="20"/>
    <x v="19"/>
    <x v="0"/>
    <x v="4"/>
    <x v="0"/>
  </r>
  <r>
    <x v="0"/>
    <x v="2"/>
    <x v="0"/>
    <x v="11"/>
    <x v="11"/>
    <x v="0"/>
    <x v="1"/>
    <x v="3"/>
    <x v="3"/>
    <x v="0"/>
    <x v="8"/>
    <x v="17"/>
  </r>
  <r>
    <x v="0"/>
    <x v="9"/>
    <x v="0"/>
    <x v="11"/>
    <x v="11"/>
    <x v="0"/>
    <x v="0"/>
    <x v="4"/>
    <x v="4"/>
    <x v="0"/>
    <x v="0"/>
    <x v="0"/>
  </r>
  <r>
    <x v="0"/>
    <x v="9"/>
    <x v="0"/>
    <x v="11"/>
    <x v="11"/>
    <x v="0"/>
    <x v="0"/>
    <x v="5"/>
    <x v="5"/>
    <x v="0"/>
    <x v="0"/>
    <x v="0"/>
  </r>
  <r>
    <x v="0"/>
    <x v="2"/>
    <x v="0"/>
    <x v="11"/>
    <x v="11"/>
    <x v="0"/>
    <x v="1"/>
    <x v="26"/>
    <x v="1"/>
    <x v="0"/>
    <x v="0"/>
    <x v="0"/>
  </r>
  <r>
    <x v="0"/>
    <x v="2"/>
    <x v="0"/>
    <x v="11"/>
    <x v="11"/>
    <x v="0"/>
    <x v="1"/>
    <x v="25"/>
    <x v="24"/>
    <x v="0"/>
    <x v="1"/>
    <x v="0"/>
  </r>
  <r>
    <x v="0"/>
    <x v="5"/>
    <x v="0"/>
    <x v="11"/>
    <x v="11"/>
    <x v="0"/>
    <x v="1"/>
    <x v="2"/>
    <x v="2"/>
    <x v="0"/>
    <x v="6"/>
    <x v="0"/>
  </r>
  <r>
    <x v="0"/>
    <x v="5"/>
    <x v="0"/>
    <x v="11"/>
    <x v="11"/>
    <x v="0"/>
    <x v="1"/>
    <x v="6"/>
    <x v="3"/>
    <x v="0"/>
    <x v="2"/>
    <x v="0"/>
  </r>
  <r>
    <x v="0"/>
    <x v="5"/>
    <x v="0"/>
    <x v="11"/>
    <x v="11"/>
    <x v="0"/>
    <x v="1"/>
    <x v="1"/>
    <x v="1"/>
    <x v="0"/>
    <x v="7"/>
    <x v="5"/>
  </r>
  <r>
    <x v="0"/>
    <x v="2"/>
    <x v="0"/>
    <x v="11"/>
    <x v="11"/>
    <x v="0"/>
    <x v="1"/>
    <x v="24"/>
    <x v="23"/>
    <x v="0"/>
    <x v="7"/>
    <x v="4"/>
  </r>
  <r>
    <x v="0"/>
    <x v="10"/>
    <x v="0"/>
    <x v="12"/>
    <x v="12"/>
    <x v="0"/>
    <x v="1"/>
    <x v="7"/>
    <x v="6"/>
    <x v="0"/>
    <x v="4"/>
    <x v="18"/>
  </r>
  <r>
    <x v="0"/>
    <x v="10"/>
    <x v="0"/>
    <x v="12"/>
    <x v="12"/>
    <x v="0"/>
    <x v="1"/>
    <x v="8"/>
    <x v="7"/>
    <x v="0"/>
    <x v="4"/>
    <x v="18"/>
  </r>
  <r>
    <x v="0"/>
    <x v="10"/>
    <x v="0"/>
    <x v="12"/>
    <x v="12"/>
    <x v="0"/>
    <x v="1"/>
    <x v="9"/>
    <x v="8"/>
    <x v="0"/>
    <x v="4"/>
    <x v="2"/>
  </r>
  <r>
    <x v="0"/>
    <x v="10"/>
    <x v="0"/>
    <x v="12"/>
    <x v="12"/>
    <x v="0"/>
    <x v="1"/>
    <x v="10"/>
    <x v="9"/>
    <x v="0"/>
    <x v="4"/>
    <x v="18"/>
  </r>
  <r>
    <x v="0"/>
    <x v="10"/>
    <x v="0"/>
    <x v="12"/>
    <x v="12"/>
    <x v="0"/>
    <x v="1"/>
    <x v="11"/>
    <x v="10"/>
    <x v="0"/>
    <x v="4"/>
    <x v="18"/>
  </r>
  <r>
    <x v="0"/>
    <x v="10"/>
    <x v="0"/>
    <x v="12"/>
    <x v="12"/>
    <x v="0"/>
    <x v="1"/>
    <x v="12"/>
    <x v="11"/>
    <x v="0"/>
    <x v="4"/>
    <x v="18"/>
  </r>
  <r>
    <x v="0"/>
    <x v="10"/>
    <x v="0"/>
    <x v="12"/>
    <x v="12"/>
    <x v="0"/>
    <x v="1"/>
    <x v="13"/>
    <x v="12"/>
    <x v="0"/>
    <x v="4"/>
    <x v="18"/>
  </r>
  <r>
    <x v="0"/>
    <x v="10"/>
    <x v="0"/>
    <x v="12"/>
    <x v="12"/>
    <x v="0"/>
    <x v="1"/>
    <x v="14"/>
    <x v="13"/>
    <x v="0"/>
    <x v="4"/>
    <x v="18"/>
  </r>
  <r>
    <x v="0"/>
    <x v="10"/>
    <x v="0"/>
    <x v="12"/>
    <x v="12"/>
    <x v="1"/>
    <x v="1"/>
    <x v="15"/>
    <x v="14"/>
    <x v="0"/>
    <x v="4"/>
    <x v="18"/>
  </r>
  <r>
    <x v="0"/>
    <x v="10"/>
    <x v="0"/>
    <x v="12"/>
    <x v="12"/>
    <x v="1"/>
    <x v="1"/>
    <x v="16"/>
    <x v="15"/>
    <x v="0"/>
    <x v="4"/>
    <x v="18"/>
  </r>
  <r>
    <x v="0"/>
    <x v="10"/>
    <x v="0"/>
    <x v="12"/>
    <x v="12"/>
    <x v="1"/>
    <x v="1"/>
    <x v="17"/>
    <x v="16"/>
    <x v="0"/>
    <x v="4"/>
    <x v="18"/>
  </r>
  <r>
    <x v="0"/>
    <x v="10"/>
    <x v="0"/>
    <x v="12"/>
    <x v="12"/>
    <x v="1"/>
    <x v="1"/>
    <x v="18"/>
    <x v="17"/>
    <x v="0"/>
    <x v="4"/>
    <x v="18"/>
  </r>
  <r>
    <x v="0"/>
    <x v="10"/>
    <x v="0"/>
    <x v="12"/>
    <x v="12"/>
    <x v="1"/>
    <x v="1"/>
    <x v="19"/>
    <x v="18"/>
    <x v="0"/>
    <x v="4"/>
    <x v="18"/>
  </r>
  <r>
    <x v="0"/>
    <x v="10"/>
    <x v="0"/>
    <x v="12"/>
    <x v="12"/>
    <x v="1"/>
    <x v="1"/>
    <x v="20"/>
    <x v="19"/>
    <x v="0"/>
    <x v="4"/>
    <x v="18"/>
  </r>
  <r>
    <x v="0"/>
    <x v="10"/>
    <x v="0"/>
    <x v="12"/>
    <x v="12"/>
    <x v="1"/>
    <x v="1"/>
    <x v="21"/>
    <x v="20"/>
    <x v="0"/>
    <x v="4"/>
    <x v="18"/>
  </r>
  <r>
    <x v="0"/>
    <x v="10"/>
    <x v="0"/>
    <x v="12"/>
    <x v="12"/>
    <x v="1"/>
    <x v="1"/>
    <x v="22"/>
    <x v="21"/>
    <x v="0"/>
    <x v="4"/>
    <x v="18"/>
  </r>
  <r>
    <x v="0"/>
    <x v="12"/>
    <x v="0"/>
    <x v="12"/>
    <x v="12"/>
    <x v="0"/>
    <x v="1"/>
    <x v="25"/>
    <x v="24"/>
    <x v="0"/>
    <x v="5"/>
    <x v="0"/>
  </r>
  <r>
    <x v="0"/>
    <x v="12"/>
    <x v="0"/>
    <x v="12"/>
    <x v="12"/>
    <x v="0"/>
    <x v="1"/>
    <x v="24"/>
    <x v="23"/>
    <x v="0"/>
    <x v="0"/>
    <x v="19"/>
  </r>
  <r>
    <x v="0"/>
    <x v="5"/>
    <x v="0"/>
    <x v="12"/>
    <x v="12"/>
    <x v="0"/>
    <x v="0"/>
    <x v="23"/>
    <x v="22"/>
    <x v="0"/>
    <x v="1"/>
    <x v="0"/>
  </r>
  <r>
    <x v="0"/>
    <x v="13"/>
    <x v="0"/>
    <x v="12"/>
    <x v="12"/>
    <x v="0"/>
    <x v="0"/>
    <x v="0"/>
    <x v="0"/>
    <x v="0"/>
    <x v="1"/>
    <x v="0"/>
  </r>
  <r>
    <x v="0"/>
    <x v="12"/>
    <x v="0"/>
    <x v="12"/>
    <x v="12"/>
    <x v="0"/>
    <x v="1"/>
    <x v="1"/>
    <x v="1"/>
    <x v="0"/>
    <x v="1"/>
    <x v="0"/>
  </r>
  <r>
    <x v="0"/>
    <x v="12"/>
    <x v="0"/>
    <x v="12"/>
    <x v="12"/>
    <x v="0"/>
    <x v="1"/>
    <x v="26"/>
    <x v="1"/>
    <x v="0"/>
    <x v="1"/>
    <x v="0"/>
  </r>
  <r>
    <x v="0"/>
    <x v="12"/>
    <x v="0"/>
    <x v="12"/>
    <x v="12"/>
    <x v="0"/>
    <x v="1"/>
    <x v="3"/>
    <x v="3"/>
    <x v="0"/>
    <x v="1"/>
    <x v="0"/>
  </r>
  <r>
    <x v="0"/>
    <x v="13"/>
    <x v="0"/>
    <x v="12"/>
    <x v="12"/>
    <x v="0"/>
    <x v="0"/>
    <x v="5"/>
    <x v="5"/>
    <x v="0"/>
    <x v="3"/>
    <x v="1"/>
  </r>
  <r>
    <x v="0"/>
    <x v="12"/>
    <x v="0"/>
    <x v="12"/>
    <x v="12"/>
    <x v="0"/>
    <x v="1"/>
    <x v="2"/>
    <x v="2"/>
    <x v="0"/>
    <x v="3"/>
    <x v="15"/>
  </r>
  <r>
    <x v="0"/>
    <x v="13"/>
    <x v="0"/>
    <x v="12"/>
    <x v="12"/>
    <x v="0"/>
    <x v="0"/>
    <x v="4"/>
    <x v="4"/>
    <x v="0"/>
    <x v="7"/>
    <x v="20"/>
  </r>
  <r>
    <x v="0"/>
    <x v="12"/>
    <x v="0"/>
    <x v="12"/>
    <x v="12"/>
    <x v="0"/>
    <x v="1"/>
    <x v="6"/>
    <x v="3"/>
    <x v="0"/>
    <x v="7"/>
    <x v="15"/>
  </r>
  <r>
    <x v="0"/>
    <x v="0"/>
    <x v="0"/>
    <x v="13"/>
    <x v="13"/>
    <x v="0"/>
    <x v="0"/>
    <x v="23"/>
    <x v="22"/>
    <x v="0"/>
    <x v="0"/>
    <x v="0"/>
  </r>
  <r>
    <x v="0"/>
    <x v="0"/>
    <x v="0"/>
    <x v="13"/>
    <x v="13"/>
    <x v="0"/>
    <x v="1"/>
    <x v="6"/>
    <x v="3"/>
    <x v="0"/>
    <x v="0"/>
    <x v="0"/>
  </r>
  <r>
    <x v="0"/>
    <x v="0"/>
    <x v="0"/>
    <x v="13"/>
    <x v="13"/>
    <x v="0"/>
    <x v="1"/>
    <x v="2"/>
    <x v="2"/>
    <x v="0"/>
    <x v="0"/>
    <x v="0"/>
  </r>
  <r>
    <x v="0"/>
    <x v="0"/>
    <x v="0"/>
    <x v="13"/>
    <x v="13"/>
    <x v="0"/>
    <x v="1"/>
    <x v="3"/>
    <x v="3"/>
    <x v="0"/>
    <x v="0"/>
    <x v="0"/>
  </r>
  <r>
    <x v="0"/>
    <x v="0"/>
    <x v="0"/>
    <x v="13"/>
    <x v="13"/>
    <x v="0"/>
    <x v="0"/>
    <x v="4"/>
    <x v="4"/>
    <x v="0"/>
    <x v="1"/>
    <x v="0"/>
  </r>
  <r>
    <x v="0"/>
    <x v="0"/>
    <x v="0"/>
    <x v="13"/>
    <x v="13"/>
    <x v="0"/>
    <x v="1"/>
    <x v="26"/>
    <x v="1"/>
    <x v="0"/>
    <x v="1"/>
    <x v="0"/>
  </r>
  <r>
    <x v="0"/>
    <x v="0"/>
    <x v="0"/>
    <x v="13"/>
    <x v="13"/>
    <x v="0"/>
    <x v="0"/>
    <x v="5"/>
    <x v="5"/>
    <x v="0"/>
    <x v="2"/>
    <x v="0"/>
  </r>
  <r>
    <x v="0"/>
    <x v="0"/>
    <x v="0"/>
    <x v="13"/>
    <x v="13"/>
    <x v="0"/>
    <x v="1"/>
    <x v="1"/>
    <x v="1"/>
    <x v="0"/>
    <x v="2"/>
    <x v="0"/>
  </r>
  <r>
    <x v="0"/>
    <x v="0"/>
    <x v="0"/>
    <x v="13"/>
    <x v="13"/>
    <x v="0"/>
    <x v="1"/>
    <x v="25"/>
    <x v="24"/>
    <x v="0"/>
    <x v="2"/>
    <x v="0"/>
  </r>
  <r>
    <x v="0"/>
    <x v="0"/>
    <x v="0"/>
    <x v="13"/>
    <x v="13"/>
    <x v="0"/>
    <x v="0"/>
    <x v="0"/>
    <x v="0"/>
    <x v="0"/>
    <x v="3"/>
    <x v="1"/>
  </r>
  <r>
    <x v="0"/>
    <x v="10"/>
    <x v="0"/>
    <x v="14"/>
    <x v="14"/>
    <x v="0"/>
    <x v="1"/>
    <x v="7"/>
    <x v="6"/>
    <x v="0"/>
    <x v="4"/>
    <x v="0"/>
  </r>
  <r>
    <x v="0"/>
    <x v="10"/>
    <x v="0"/>
    <x v="14"/>
    <x v="14"/>
    <x v="0"/>
    <x v="1"/>
    <x v="8"/>
    <x v="7"/>
    <x v="0"/>
    <x v="4"/>
    <x v="0"/>
  </r>
  <r>
    <x v="0"/>
    <x v="10"/>
    <x v="0"/>
    <x v="14"/>
    <x v="14"/>
    <x v="0"/>
    <x v="1"/>
    <x v="9"/>
    <x v="8"/>
    <x v="0"/>
    <x v="4"/>
    <x v="13"/>
  </r>
  <r>
    <x v="0"/>
    <x v="10"/>
    <x v="0"/>
    <x v="14"/>
    <x v="14"/>
    <x v="0"/>
    <x v="1"/>
    <x v="10"/>
    <x v="9"/>
    <x v="0"/>
    <x v="4"/>
    <x v="0"/>
  </r>
  <r>
    <x v="0"/>
    <x v="10"/>
    <x v="0"/>
    <x v="14"/>
    <x v="14"/>
    <x v="0"/>
    <x v="1"/>
    <x v="11"/>
    <x v="10"/>
    <x v="0"/>
    <x v="4"/>
    <x v="0"/>
  </r>
  <r>
    <x v="0"/>
    <x v="10"/>
    <x v="0"/>
    <x v="14"/>
    <x v="14"/>
    <x v="0"/>
    <x v="1"/>
    <x v="12"/>
    <x v="11"/>
    <x v="0"/>
    <x v="4"/>
    <x v="0"/>
  </r>
  <r>
    <x v="0"/>
    <x v="10"/>
    <x v="0"/>
    <x v="14"/>
    <x v="14"/>
    <x v="0"/>
    <x v="1"/>
    <x v="13"/>
    <x v="12"/>
    <x v="0"/>
    <x v="4"/>
    <x v="0"/>
  </r>
  <r>
    <x v="0"/>
    <x v="10"/>
    <x v="0"/>
    <x v="14"/>
    <x v="14"/>
    <x v="0"/>
    <x v="1"/>
    <x v="14"/>
    <x v="13"/>
    <x v="0"/>
    <x v="4"/>
    <x v="0"/>
  </r>
  <r>
    <x v="0"/>
    <x v="10"/>
    <x v="0"/>
    <x v="14"/>
    <x v="14"/>
    <x v="1"/>
    <x v="1"/>
    <x v="15"/>
    <x v="14"/>
    <x v="0"/>
    <x v="4"/>
    <x v="0"/>
  </r>
  <r>
    <x v="0"/>
    <x v="10"/>
    <x v="0"/>
    <x v="14"/>
    <x v="14"/>
    <x v="1"/>
    <x v="1"/>
    <x v="16"/>
    <x v="15"/>
    <x v="0"/>
    <x v="4"/>
    <x v="0"/>
  </r>
  <r>
    <x v="0"/>
    <x v="10"/>
    <x v="0"/>
    <x v="14"/>
    <x v="14"/>
    <x v="1"/>
    <x v="1"/>
    <x v="17"/>
    <x v="16"/>
    <x v="0"/>
    <x v="4"/>
    <x v="0"/>
  </r>
  <r>
    <x v="0"/>
    <x v="10"/>
    <x v="0"/>
    <x v="14"/>
    <x v="14"/>
    <x v="1"/>
    <x v="1"/>
    <x v="18"/>
    <x v="17"/>
    <x v="0"/>
    <x v="4"/>
    <x v="0"/>
  </r>
  <r>
    <x v="0"/>
    <x v="10"/>
    <x v="0"/>
    <x v="14"/>
    <x v="14"/>
    <x v="1"/>
    <x v="1"/>
    <x v="19"/>
    <x v="18"/>
    <x v="0"/>
    <x v="4"/>
    <x v="0"/>
  </r>
  <r>
    <x v="0"/>
    <x v="10"/>
    <x v="0"/>
    <x v="14"/>
    <x v="14"/>
    <x v="1"/>
    <x v="1"/>
    <x v="20"/>
    <x v="19"/>
    <x v="0"/>
    <x v="4"/>
    <x v="0"/>
  </r>
  <r>
    <x v="0"/>
    <x v="10"/>
    <x v="0"/>
    <x v="14"/>
    <x v="14"/>
    <x v="1"/>
    <x v="1"/>
    <x v="21"/>
    <x v="20"/>
    <x v="0"/>
    <x v="4"/>
    <x v="0"/>
  </r>
  <r>
    <x v="0"/>
    <x v="10"/>
    <x v="0"/>
    <x v="14"/>
    <x v="14"/>
    <x v="1"/>
    <x v="1"/>
    <x v="22"/>
    <x v="21"/>
    <x v="0"/>
    <x v="4"/>
    <x v="0"/>
  </r>
  <r>
    <x v="0"/>
    <x v="14"/>
    <x v="0"/>
    <x v="14"/>
    <x v="14"/>
    <x v="0"/>
    <x v="1"/>
    <x v="25"/>
    <x v="24"/>
    <x v="0"/>
    <x v="8"/>
    <x v="13"/>
  </r>
  <r>
    <x v="0"/>
    <x v="14"/>
    <x v="0"/>
    <x v="14"/>
    <x v="14"/>
    <x v="0"/>
    <x v="1"/>
    <x v="2"/>
    <x v="2"/>
    <x v="0"/>
    <x v="5"/>
    <x v="13"/>
  </r>
  <r>
    <x v="0"/>
    <x v="14"/>
    <x v="0"/>
    <x v="14"/>
    <x v="14"/>
    <x v="0"/>
    <x v="1"/>
    <x v="6"/>
    <x v="3"/>
    <x v="0"/>
    <x v="0"/>
    <x v="13"/>
  </r>
  <r>
    <x v="0"/>
    <x v="14"/>
    <x v="0"/>
    <x v="14"/>
    <x v="14"/>
    <x v="0"/>
    <x v="1"/>
    <x v="24"/>
    <x v="23"/>
    <x v="0"/>
    <x v="0"/>
    <x v="13"/>
  </r>
  <r>
    <x v="0"/>
    <x v="5"/>
    <x v="0"/>
    <x v="14"/>
    <x v="14"/>
    <x v="0"/>
    <x v="0"/>
    <x v="4"/>
    <x v="4"/>
    <x v="0"/>
    <x v="1"/>
    <x v="0"/>
  </r>
  <r>
    <x v="0"/>
    <x v="5"/>
    <x v="0"/>
    <x v="14"/>
    <x v="14"/>
    <x v="0"/>
    <x v="0"/>
    <x v="23"/>
    <x v="22"/>
    <x v="0"/>
    <x v="1"/>
    <x v="0"/>
  </r>
  <r>
    <x v="0"/>
    <x v="5"/>
    <x v="0"/>
    <x v="14"/>
    <x v="14"/>
    <x v="0"/>
    <x v="0"/>
    <x v="0"/>
    <x v="0"/>
    <x v="0"/>
    <x v="1"/>
    <x v="0"/>
  </r>
  <r>
    <x v="0"/>
    <x v="14"/>
    <x v="0"/>
    <x v="14"/>
    <x v="14"/>
    <x v="0"/>
    <x v="1"/>
    <x v="1"/>
    <x v="1"/>
    <x v="0"/>
    <x v="1"/>
    <x v="13"/>
  </r>
  <r>
    <x v="0"/>
    <x v="14"/>
    <x v="0"/>
    <x v="14"/>
    <x v="14"/>
    <x v="0"/>
    <x v="1"/>
    <x v="26"/>
    <x v="1"/>
    <x v="0"/>
    <x v="1"/>
    <x v="13"/>
  </r>
  <r>
    <x v="0"/>
    <x v="5"/>
    <x v="0"/>
    <x v="14"/>
    <x v="14"/>
    <x v="0"/>
    <x v="0"/>
    <x v="5"/>
    <x v="5"/>
    <x v="0"/>
    <x v="2"/>
    <x v="0"/>
  </r>
  <r>
    <x v="0"/>
    <x v="14"/>
    <x v="0"/>
    <x v="14"/>
    <x v="14"/>
    <x v="0"/>
    <x v="1"/>
    <x v="3"/>
    <x v="3"/>
    <x v="0"/>
    <x v="3"/>
    <x v="13"/>
  </r>
  <r>
    <x v="0"/>
    <x v="0"/>
    <x v="0"/>
    <x v="15"/>
    <x v="15"/>
    <x v="0"/>
    <x v="1"/>
    <x v="2"/>
    <x v="2"/>
    <x v="0"/>
    <x v="2"/>
    <x v="0"/>
  </r>
  <r>
    <x v="0"/>
    <x v="0"/>
    <x v="0"/>
    <x v="15"/>
    <x v="15"/>
    <x v="0"/>
    <x v="1"/>
    <x v="26"/>
    <x v="1"/>
    <x v="0"/>
    <x v="2"/>
    <x v="0"/>
  </r>
  <r>
    <x v="0"/>
    <x v="0"/>
    <x v="0"/>
    <x v="15"/>
    <x v="15"/>
    <x v="0"/>
    <x v="1"/>
    <x v="3"/>
    <x v="3"/>
    <x v="0"/>
    <x v="2"/>
    <x v="0"/>
  </r>
  <r>
    <x v="0"/>
    <x v="0"/>
    <x v="0"/>
    <x v="15"/>
    <x v="15"/>
    <x v="0"/>
    <x v="1"/>
    <x v="25"/>
    <x v="24"/>
    <x v="0"/>
    <x v="2"/>
    <x v="0"/>
  </r>
  <r>
    <x v="0"/>
    <x v="0"/>
    <x v="0"/>
    <x v="15"/>
    <x v="15"/>
    <x v="0"/>
    <x v="1"/>
    <x v="1"/>
    <x v="1"/>
    <x v="0"/>
    <x v="3"/>
    <x v="1"/>
  </r>
  <r>
    <x v="0"/>
    <x v="0"/>
    <x v="0"/>
    <x v="15"/>
    <x v="15"/>
    <x v="0"/>
    <x v="1"/>
    <x v="6"/>
    <x v="3"/>
    <x v="0"/>
    <x v="3"/>
    <x v="1"/>
  </r>
  <r>
    <x v="0"/>
    <x v="0"/>
    <x v="0"/>
    <x v="16"/>
    <x v="16"/>
    <x v="0"/>
    <x v="0"/>
    <x v="4"/>
    <x v="4"/>
    <x v="0"/>
    <x v="2"/>
    <x v="0"/>
  </r>
  <r>
    <x v="0"/>
    <x v="0"/>
    <x v="0"/>
    <x v="16"/>
    <x v="16"/>
    <x v="0"/>
    <x v="0"/>
    <x v="5"/>
    <x v="5"/>
    <x v="0"/>
    <x v="2"/>
    <x v="0"/>
  </r>
  <r>
    <x v="0"/>
    <x v="0"/>
    <x v="0"/>
    <x v="16"/>
    <x v="16"/>
    <x v="0"/>
    <x v="0"/>
    <x v="0"/>
    <x v="0"/>
    <x v="0"/>
    <x v="2"/>
    <x v="0"/>
  </r>
  <r>
    <x v="0"/>
    <x v="0"/>
    <x v="0"/>
    <x v="16"/>
    <x v="16"/>
    <x v="0"/>
    <x v="1"/>
    <x v="2"/>
    <x v="2"/>
    <x v="0"/>
    <x v="2"/>
    <x v="0"/>
  </r>
  <r>
    <x v="0"/>
    <x v="0"/>
    <x v="0"/>
    <x v="16"/>
    <x v="16"/>
    <x v="0"/>
    <x v="1"/>
    <x v="26"/>
    <x v="1"/>
    <x v="0"/>
    <x v="3"/>
    <x v="1"/>
  </r>
  <r>
    <x v="0"/>
    <x v="0"/>
    <x v="0"/>
    <x v="16"/>
    <x v="16"/>
    <x v="0"/>
    <x v="1"/>
    <x v="3"/>
    <x v="3"/>
    <x v="0"/>
    <x v="3"/>
    <x v="1"/>
  </r>
  <r>
    <x v="0"/>
    <x v="0"/>
    <x v="0"/>
    <x v="16"/>
    <x v="16"/>
    <x v="0"/>
    <x v="1"/>
    <x v="1"/>
    <x v="1"/>
    <x v="0"/>
    <x v="7"/>
    <x v="7"/>
  </r>
  <r>
    <x v="0"/>
    <x v="0"/>
    <x v="0"/>
    <x v="16"/>
    <x v="16"/>
    <x v="0"/>
    <x v="1"/>
    <x v="6"/>
    <x v="3"/>
    <x v="0"/>
    <x v="7"/>
    <x v="7"/>
  </r>
  <r>
    <x v="0"/>
    <x v="0"/>
    <x v="0"/>
    <x v="16"/>
    <x v="16"/>
    <x v="0"/>
    <x v="1"/>
    <x v="24"/>
    <x v="23"/>
    <x v="0"/>
    <x v="7"/>
    <x v="7"/>
  </r>
  <r>
    <x v="0"/>
    <x v="0"/>
    <x v="0"/>
    <x v="16"/>
    <x v="16"/>
    <x v="0"/>
    <x v="1"/>
    <x v="25"/>
    <x v="24"/>
    <x v="0"/>
    <x v="7"/>
    <x v="7"/>
  </r>
  <r>
    <x v="0"/>
    <x v="10"/>
    <x v="0"/>
    <x v="17"/>
    <x v="17"/>
    <x v="0"/>
    <x v="1"/>
    <x v="7"/>
    <x v="6"/>
    <x v="0"/>
    <x v="4"/>
    <x v="15"/>
  </r>
  <r>
    <x v="0"/>
    <x v="10"/>
    <x v="0"/>
    <x v="17"/>
    <x v="17"/>
    <x v="0"/>
    <x v="1"/>
    <x v="8"/>
    <x v="7"/>
    <x v="0"/>
    <x v="4"/>
    <x v="15"/>
  </r>
  <r>
    <x v="0"/>
    <x v="10"/>
    <x v="0"/>
    <x v="17"/>
    <x v="17"/>
    <x v="0"/>
    <x v="1"/>
    <x v="9"/>
    <x v="8"/>
    <x v="0"/>
    <x v="4"/>
    <x v="15"/>
  </r>
  <r>
    <x v="0"/>
    <x v="10"/>
    <x v="0"/>
    <x v="17"/>
    <x v="17"/>
    <x v="0"/>
    <x v="1"/>
    <x v="10"/>
    <x v="9"/>
    <x v="0"/>
    <x v="4"/>
    <x v="15"/>
  </r>
  <r>
    <x v="0"/>
    <x v="10"/>
    <x v="0"/>
    <x v="17"/>
    <x v="17"/>
    <x v="0"/>
    <x v="1"/>
    <x v="11"/>
    <x v="10"/>
    <x v="0"/>
    <x v="4"/>
    <x v="15"/>
  </r>
  <r>
    <x v="0"/>
    <x v="10"/>
    <x v="0"/>
    <x v="17"/>
    <x v="17"/>
    <x v="0"/>
    <x v="1"/>
    <x v="12"/>
    <x v="11"/>
    <x v="0"/>
    <x v="4"/>
    <x v="15"/>
  </r>
  <r>
    <x v="0"/>
    <x v="10"/>
    <x v="0"/>
    <x v="17"/>
    <x v="17"/>
    <x v="0"/>
    <x v="1"/>
    <x v="13"/>
    <x v="12"/>
    <x v="0"/>
    <x v="4"/>
    <x v="15"/>
  </r>
  <r>
    <x v="0"/>
    <x v="10"/>
    <x v="0"/>
    <x v="17"/>
    <x v="17"/>
    <x v="0"/>
    <x v="1"/>
    <x v="14"/>
    <x v="13"/>
    <x v="0"/>
    <x v="4"/>
    <x v="15"/>
  </r>
  <r>
    <x v="0"/>
    <x v="10"/>
    <x v="0"/>
    <x v="17"/>
    <x v="17"/>
    <x v="1"/>
    <x v="1"/>
    <x v="15"/>
    <x v="14"/>
    <x v="0"/>
    <x v="4"/>
    <x v="16"/>
  </r>
  <r>
    <x v="0"/>
    <x v="10"/>
    <x v="0"/>
    <x v="17"/>
    <x v="17"/>
    <x v="1"/>
    <x v="1"/>
    <x v="16"/>
    <x v="15"/>
    <x v="0"/>
    <x v="4"/>
    <x v="16"/>
  </r>
  <r>
    <x v="0"/>
    <x v="10"/>
    <x v="0"/>
    <x v="17"/>
    <x v="17"/>
    <x v="1"/>
    <x v="1"/>
    <x v="17"/>
    <x v="16"/>
    <x v="0"/>
    <x v="4"/>
    <x v="16"/>
  </r>
  <r>
    <x v="0"/>
    <x v="10"/>
    <x v="0"/>
    <x v="17"/>
    <x v="17"/>
    <x v="1"/>
    <x v="1"/>
    <x v="18"/>
    <x v="17"/>
    <x v="0"/>
    <x v="4"/>
    <x v="16"/>
  </r>
  <r>
    <x v="0"/>
    <x v="10"/>
    <x v="0"/>
    <x v="17"/>
    <x v="17"/>
    <x v="1"/>
    <x v="1"/>
    <x v="19"/>
    <x v="18"/>
    <x v="0"/>
    <x v="4"/>
    <x v="16"/>
  </r>
  <r>
    <x v="0"/>
    <x v="10"/>
    <x v="0"/>
    <x v="17"/>
    <x v="17"/>
    <x v="1"/>
    <x v="1"/>
    <x v="20"/>
    <x v="19"/>
    <x v="0"/>
    <x v="4"/>
    <x v="16"/>
  </r>
  <r>
    <x v="0"/>
    <x v="10"/>
    <x v="0"/>
    <x v="17"/>
    <x v="17"/>
    <x v="1"/>
    <x v="1"/>
    <x v="21"/>
    <x v="20"/>
    <x v="0"/>
    <x v="4"/>
    <x v="16"/>
  </r>
  <r>
    <x v="0"/>
    <x v="10"/>
    <x v="0"/>
    <x v="17"/>
    <x v="17"/>
    <x v="1"/>
    <x v="1"/>
    <x v="22"/>
    <x v="21"/>
    <x v="0"/>
    <x v="4"/>
    <x v="16"/>
  </r>
  <r>
    <x v="0"/>
    <x v="5"/>
    <x v="0"/>
    <x v="17"/>
    <x v="17"/>
    <x v="0"/>
    <x v="0"/>
    <x v="5"/>
    <x v="5"/>
    <x v="0"/>
    <x v="0"/>
    <x v="0"/>
  </r>
  <r>
    <x v="0"/>
    <x v="12"/>
    <x v="0"/>
    <x v="17"/>
    <x v="17"/>
    <x v="0"/>
    <x v="1"/>
    <x v="6"/>
    <x v="3"/>
    <x v="0"/>
    <x v="1"/>
    <x v="21"/>
  </r>
  <r>
    <x v="0"/>
    <x v="12"/>
    <x v="0"/>
    <x v="17"/>
    <x v="17"/>
    <x v="0"/>
    <x v="1"/>
    <x v="25"/>
    <x v="24"/>
    <x v="0"/>
    <x v="6"/>
    <x v="13"/>
  </r>
  <r>
    <x v="0"/>
    <x v="5"/>
    <x v="0"/>
    <x v="17"/>
    <x v="17"/>
    <x v="0"/>
    <x v="0"/>
    <x v="23"/>
    <x v="22"/>
    <x v="0"/>
    <x v="2"/>
    <x v="0"/>
  </r>
  <r>
    <x v="0"/>
    <x v="5"/>
    <x v="0"/>
    <x v="17"/>
    <x v="17"/>
    <x v="0"/>
    <x v="0"/>
    <x v="0"/>
    <x v="0"/>
    <x v="0"/>
    <x v="2"/>
    <x v="0"/>
  </r>
  <r>
    <x v="0"/>
    <x v="12"/>
    <x v="0"/>
    <x v="17"/>
    <x v="17"/>
    <x v="0"/>
    <x v="1"/>
    <x v="26"/>
    <x v="1"/>
    <x v="0"/>
    <x v="2"/>
    <x v="2"/>
  </r>
  <r>
    <x v="0"/>
    <x v="13"/>
    <x v="0"/>
    <x v="17"/>
    <x v="17"/>
    <x v="0"/>
    <x v="0"/>
    <x v="4"/>
    <x v="4"/>
    <x v="0"/>
    <x v="3"/>
    <x v="1"/>
  </r>
  <r>
    <x v="0"/>
    <x v="12"/>
    <x v="0"/>
    <x v="17"/>
    <x v="17"/>
    <x v="0"/>
    <x v="1"/>
    <x v="2"/>
    <x v="2"/>
    <x v="0"/>
    <x v="3"/>
    <x v="13"/>
  </r>
  <r>
    <x v="0"/>
    <x v="12"/>
    <x v="0"/>
    <x v="17"/>
    <x v="17"/>
    <x v="0"/>
    <x v="1"/>
    <x v="24"/>
    <x v="23"/>
    <x v="0"/>
    <x v="3"/>
    <x v="13"/>
  </r>
  <r>
    <x v="0"/>
    <x v="12"/>
    <x v="0"/>
    <x v="17"/>
    <x v="17"/>
    <x v="0"/>
    <x v="1"/>
    <x v="1"/>
    <x v="1"/>
    <x v="0"/>
    <x v="7"/>
    <x v="13"/>
  </r>
  <r>
    <x v="0"/>
    <x v="12"/>
    <x v="0"/>
    <x v="17"/>
    <x v="17"/>
    <x v="0"/>
    <x v="1"/>
    <x v="3"/>
    <x v="3"/>
    <x v="0"/>
    <x v="7"/>
    <x v="13"/>
  </r>
  <r>
    <x v="0"/>
    <x v="0"/>
    <x v="0"/>
    <x v="18"/>
    <x v="18"/>
    <x v="0"/>
    <x v="0"/>
    <x v="4"/>
    <x v="4"/>
    <x v="0"/>
    <x v="2"/>
    <x v="0"/>
  </r>
  <r>
    <x v="0"/>
    <x v="0"/>
    <x v="0"/>
    <x v="18"/>
    <x v="18"/>
    <x v="0"/>
    <x v="0"/>
    <x v="5"/>
    <x v="5"/>
    <x v="0"/>
    <x v="2"/>
    <x v="0"/>
  </r>
  <r>
    <x v="0"/>
    <x v="0"/>
    <x v="0"/>
    <x v="18"/>
    <x v="18"/>
    <x v="0"/>
    <x v="0"/>
    <x v="0"/>
    <x v="0"/>
    <x v="0"/>
    <x v="2"/>
    <x v="0"/>
  </r>
  <r>
    <x v="0"/>
    <x v="0"/>
    <x v="0"/>
    <x v="18"/>
    <x v="18"/>
    <x v="0"/>
    <x v="1"/>
    <x v="6"/>
    <x v="3"/>
    <x v="0"/>
    <x v="3"/>
    <x v="1"/>
  </r>
  <r>
    <x v="0"/>
    <x v="0"/>
    <x v="0"/>
    <x v="18"/>
    <x v="18"/>
    <x v="0"/>
    <x v="1"/>
    <x v="24"/>
    <x v="23"/>
    <x v="0"/>
    <x v="3"/>
    <x v="7"/>
  </r>
  <r>
    <x v="0"/>
    <x v="0"/>
    <x v="0"/>
    <x v="18"/>
    <x v="18"/>
    <x v="0"/>
    <x v="1"/>
    <x v="26"/>
    <x v="1"/>
    <x v="0"/>
    <x v="3"/>
    <x v="1"/>
  </r>
  <r>
    <x v="0"/>
    <x v="0"/>
    <x v="0"/>
    <x v="18"/>
    <x v="18"/>
    <x v="0"/>
    <x v="1"/>
    <x v="1"/>
    <x v="1"/>
    <x v="0"/>
    <x v="7"/>
    <x v="8"/>
  </r>
  <r>
    <x v="0"/>
    <x v="0"/>
    <x v="0"/>
    <x v="18"/>
    <x v="18"/>
    <x v="0"/>
    <x v="1"/>
    <x v="2"/>
    <x v="2"/>
    <x v="0"/>
    <x v="7"/>
    <x v="7"/>
  </r>
  <r>
    <x v="0"/>
    <x v="0"/>
    <x v="0"/>
    <x v="18"/>
    <x v="18"/>
    <x v="0"/>
    <x v="1"/>
    <x v="3"/>
    <x v="3"/>
    <x v="0"/>
    <x v="7"/>
    <x v="22"/>
  </r>
  <r>
    <x v="0"/>
    <x v="0"/>
    <x v="0"/>
    <x v="18"/>
    <x v="18"/>
    <x v="0"/>
    <x v="1"/>
    <x v="25"/>
    <x v="24"/>
    <x v="0"/>
    <x v="7"/>
    <x v="22"/>
  </r>
  <r>
    <x v="0"/>
    <x v="0"/>
    <x v="0"/>
    <x v="19"/>
    <x v="19"/>
    <x v="0"/>
    <x v="0"/>
    <x v="4"/>
    <x v="4"/>
    <x v="0"/>
    <x v="2"/>
    <x v="0"/>
  </r>
  <r>
    <x v="0"/>
    <x v="0"/>
    <x v="0"/>
    <x v="19"/>
    <x v="19"/>
    <x v="0"/>
    <x v="0"/>
    <x v="5"/>
    <x v="5"/>
    <x v="0"/>
    <x v="2"/>
    <x v="0"/>
  </r>
  <r>
    <x v="0"/>
    <x v="0"/>
    <x v="0"/>
    <x v="19"/>
    <x v="19"/>
    <x v="0"/>
    <x v="1"/>
    <x v="6"/>
    <x v="3"/>
    <x v="0"/>
    <x v="2"/>
    <x v="0"/>
  </r>
  <r>
    <x v="0"/>
    <x v="0"/>
    <x v="0"/>
    <x v="19"/>
    <x v="19"/>
    <x v="0"/>
    <x v="1"/>
    <x v="2"/>
    <x v="2"/>
    <x v="0"/>
    <x v="2"/>
    <x v="0"/>
  </r>
  <r>
    <x v="0"/>
    <x v="10"/>
    <x v="0"/>
    <x v="20"/>
    <x v="20"/>
    <x v="0"/>
    <x v="1"/>
    <x v="7"/>
    <x v="6"/>
    <x v="0"/>
    <x v="4"/>
    <x v="10"/>
  </r>
  <r>
    <x v="0"/>
    <x v="10"/>
    <x v="0"/>
    <x v="20"/>
    <x v="20"/>
    <x v="0"/>
    <x v="1"/>
    <x v="8"/>
    <x v="7"/>
    <x v="0"/>
    <x v="4"/>
    <x v="10"/>
  </r>
  <r>
    <x v="0"/>
    <x v="10"/>
    <x v="0"/>
    <x v="20"/>
    <x v="20"/>
    <x v="0"/>
    <x v="1"/>
    <x v="3"/>
    <x v="3"/>
    <x v="0"/>
    <x v="4"/>
    <x v="10"/>
  </r>
  <r>
    <x v="0"/>
    <x v="10"/>
    <x v="0"/>
    <x v="20"/>
    <x v="20"/>
    <x v="0"/>
    <x v="1"/>
    <x v="25"/>
    <x v="24"/>
    <x v="0"/>
    <x v="4"/>
    <x v="10"/>
  </r>
  <r>
    <x v="0"/>
    <x v="10"/>
    <x v="0"/>
    <x v="20"/>
    <x v="20"/>
    <x v="0"/>
    <x v="1"/>
    <x v="9"/>
    <x v="8"/>
    <x v="0"/>
    <x v="4"/>
    <x v="10"/>
  </r>
  <r>
    <x v="0"/>
    <x v="10"/>
    <x v="0"/>
    <x v="20"/>
    <x v="20"/>
    <x v="0"/>
    <x v="1"/>
    <x v="10"/>
    <x v="9"/>
    <x v="0"/>
    <x v="4"/>
    <x v="10"/>
  </r>
  <r>
    <x v="0"/>
    <x v="10"/>
    <x v="0"/>
    <x v="20"/>
    <x v="20"/>
    <x v="0"/>
    <x v="1"/>
    <x v="11"/>
    <x v="10"/>
    <x v="0"/>
    <x v="4"/>
    <x v="10"/>
  </r>
  <r>
    <x v="0"/>
    <x v="10"/>
    <x v="0"/>
    <x v="20"/>
    <x v="20"/>
    <x v="0"/>
    <x v="1"/>
    <x v="12"/>
    <x v="11"/>
    <x v="0"/>
    <x v="4"/>
    <x v="10"/>
  </r>
  <r>
    <x v="0"/>
    <x v="10"/>
    <x v="0"/>
    <x v="20"/>
    <x v="20"/>
    <x v="0"/>
    <x v="1"/>
    <x v="13"/>
    <x v="12"/>
    <x v="0"/>
    <x v="4"/>
    <x v="10"/>
  </r>
  <r>
    <x v="0"/>
    <x v="10"/>
    <x v="0"/>
    <x v="20"/>
    <x v="20"/>
    <x v="0"/>
    <x v="1"/>
    <x v="14"/>
    <x v="13"/>
    <x v="0"/>
    <x v="4"/>
    <x v="10"/>
  </r>
  <r>
    <x v="0"/>
    <x v="10"/>
    <x v="0"/>
    <x v="20"/>
    <x v="20"/>
    <x v="1"/>
    <x v="1"/>
    <x v="15"/>
    <x v="14"/>
    <x v="0"/>
    <x v="4"/>
    <x v="10"/>
  </r>
  <r>
    <x v="0"/>
    <x v="10"/>
    <x v="0"/>
    <x v="20"/>
    <x v="20"/>
    <x v="1"/>
    <x v="1"/>
    <x v="16"/>
    <x v="15"/>
    <x v="0"/>
    <x v="4"/>
    <x v="10"/>
  </r>
  <r>
    <x v="0"/>
    <x v="10"/>
    <x v="0"/>
    <x v="20"/>
    <x v="20"/>
    <x v="1"/>
    <x v="1"/>
    <x v="17"/>
    <x v="16"/>
    <x v="0"/>
    <x v="4"/>
    <x v="10"/>
  </r>
  <r>
    <x v="0"/>
    <x v="10"/>
    <x v="0"/>
    <x v="20"/>
    <x v="20"/>
    <x v="1"/>
    <x v="1"/>
    <x v="18"/>
    <x v="17"/>
    <x v="0"/>
    <x v="4"/>
    <x v="10"/>
  </r>
  <r>
    <x v="0"/>
    <x v="10"/>
    <x v="0"/>
    <x v="20"/>
    <x v="20"/>
    <x v="1"/>
    <x v="1"/>
    <x v="19"/>
    <x v="18"/>
    <x v="0"/>
    <x v="4"/>
    <x v="10"/>
  </r>
  <r>
    <x v="0"/>
    <x v="10"/>
    <x v="0"/>
    <x v="20"/>
    <x v="20"/>
    <x v="1"/>
    <x v="1"/>
    <x v="20"/>
    <x v="19"/>
    <x v="0"/>
    <x v="4"/>
    <x v="10"/>
  </r>
  <r>
    <x v="0"/>
    <x v="10"/>
    <x v="0"/>
    <x v="20"/>
    <x v="20"/>
    <x v="1"/>
    <x v="1"/>
    <x v="21"/>
    <x v="20"/>
    <x v="0"/>
    <x v="4"/>
    <x v="10"/>
  </r>
  <r>
    <x v="0"/>
    <x v="10"/>
    <x v="0"/>
    <x v="20"/>
    <x v="20"/>
    <x v="1"/>
    <x v="1"/>
    <x v="22"/>
    <x v="21"/>
    <x v="0"/>
    <x v="4"/>
    <x v="10"/>
  </r>
  <r>
    <x v="0"/>
    <x v="12"/>
    <x v="0"/>
    <x v="20"/>
    <x v="20"/>
    <x v="0"/>
    <x v="1"/>
    <x v="6"/>
    <x v="3"/>
    <x v="0"/>
    <x v="8"/>
    <x v="23"/>
  </r>
  <r>
    <x v="0"/>
    <x v="12"/>
    <x v="0"/>
    <x v="20"/>
    <x v="20"/>
    <x v="0"/>
    <x v="1"/>
    <x v="1"/>
    <x v="1"/>
    <x v="0"/>
    <x v="5"/>
    <x v="9"/>
  </r>
  <r>
    <x v="0"/>
    <x v="5"/>
    <x v="0"/>
    <x v="20"/>
    <x v="20"/>
    <x v="0"/>
    <x v="0"/>
    <x v="4"/>
    <x v="4"/>
    <x v="0"/>
    <x v="0"/>
    <x v="0"/>
  </r>
  <r>
    <x v="0"/>
    <x v="5"/>
    <x v="0"/>
    <x v="20"/>
    <x v="20"/>
    <x v="0"/>
    <x v="1"/>
    <x v="26"/>
    <x v="1"/>
    <x v="0"/>
    <x v="1"/>
    <x v="0"/>
  </r>
  <r>
    <x v="0"/>
    <x v="12"/>
    <x v="0"/>
    <x v="20"/>
    <x v="20"/>
    <x v="0"/>
    <x v="1"/>
    <x v="2"/>
    <x v="2"/>
    <x v="0"/>
    <x v="2"/>
    <x v="0"/>
  </r>
  <r>
    <x v="0"/>
    <x v="5"/>
    <x v="0"/>
    <x v="20"/>
    <x v="20"/>
    <x v="0"/>
    <x v="0"/>
    <x v="5"/>
    <x v="5"/>
    <x v="0"/>
    <x v="3"/>
    <x v="1"/>
  </r>
  <r>
    <x v="0"/>
    <x v="14"/>
    <x v="0"/>
    <x v="20"/>
    <x v="20"/>
    <x v="0"/>
    <x v="1"/>
    <x v="24"/>
    <x v="23"/>
    <x v="0"/>
    <x v="7"/>
    <x v="24"/>
  </r>
  <r>
    <x v="0"/>
    <x v="4"/>
    <x v="0"/>
    <x v="21"/>
    <x v="21"/>
    <x v="0"/>
    <x v="0"/>
    <x v="0"/>
    <x v="0"/>
    <x v="0"/>
    <x v="0"/>
    <x v="0"/>
  </r>
  <r>
    <x v="0"/>
    <x v="4"/>
    <x v="0"/>
    <x v="21"/>
    <x v="21"/>
    <x v="0"/>
    <x v="1"/>
    <x v="26"/>
    <x v="1"/>
    <x v="0"/>
    <x v="0"/>
    <x v="0"/>
  </r>
  <r>
    <x v="0"/>
    <x v="4"/>
    <x v="0"/>
    <x v="21"/>
    <x v="21"/>
    <x v="0"/>
    <x v="1"/>
    <x v="3"/>
    <x v="3"/>
    <x v="0"/>
    <x v="0"/>
    <x v="0"/>
  </r>
  <r>
    <x v="0"/>
    <x v="4"/>
    <x v="0"/>
    <x v="21"/>
    <x v="21"/>
    <x v="0"/>
    <x v="0"/>
    <x v="4"/>
    <x v="4"/>
    <x v="0"/>
    <x v="1"/>
    <x v="0"/>
  </r>
  <r>
    <x v="0"/>
    <x v="9"/>
    <x v="0"/>
    <x v="21"/>
    <x v="21"/>
    <x v="0"/>
    <x v="1"/>
    <x v="6"/>
    <x v="3"/>
    <x v="0"/>
    <x v="1"/>
    <x v="0"/>
  </r>
  <r>
    <x v="0"/>
    <x v="9"/>
    <x v="0"/>
    <x v="21"/>
    <x v="21"/>
    <x v="0"/>
    <x v="1"/>
    <x v="2"/>
    <x v="2"/>
    <x v="0"/>
    <x v="1"/>
    <x v="0"/>
  </r>
  <r>
    <x v="0"/>
    <x v="4"/>
    <x v="0"/>
    <x v="21"/>
    <x v="21"/>
    <x v="0"/>
    <x v="1"/>
    <x v="24"/>
    <x v="23"/>
    <x v="0"/>
    <x v="1"/>
    <x v="23"/>
  </r>
  <r>
    <x v="0"/>
    <x v="4"/>
    <x v="0"/>
    <x v="21"/>
    <x v="21"/>
    <x v="0"/>
    <x v="1"/>
    <x v="25"/>
    <x v="24"/>
    <x v="0"/>
    <x v="1"/>
    <x v="0"/>
  </r>
  <r>
    <x v="0"/>
    <x v="9"/>
    <x v="0"/>
    <x v="21"/>
    <x v="21"/>
    <x v="0"/>
    <x v="1"/>
    <x v="1"/>
    <x v="1"/>
    <x v="0"/>
    <x v="6"/>
    <x v="0"/>
  </r>
  <r>
    <x v="0"/>
    <x v="4"/>
    <x v="0"/>
    <x v="21"/>
    <x v="21"/>
    <x v="0"/>
    <x v="0"/>
    <x v="5"/>
    <x v="5"/>
    <x v="0"/>
    <x v="2"/>
    <x v="0"/>
  </r>
  <r>
    <x v="0"/>
    <x v="4"/>
    <x v="0"/>
    <x v="21"/>
    <x v="21"/>
    <x v="0"/>
    <x v="0"/>
    <x v="23"/>
    <x v="22"/>
    <x v="0"/>
    <x v="2"/>
    <x v="0"/>
  </r>
  <r>
    <x v="0"/>
    <x v="0"/>
    <x v="0"/>
    <x v="22"/>
    <x v="22"/>
    <x v="0"/>
    <x v="0"/>
    <x v="4"/>
    <x v="4"/>
    <x v="0"/>
    <x v="3"/>
    <x v="1"/>
  </r>
  <r>
    <x v="0"/>
    <x v="0"/>
    <x v="0"/>
    <x v="22"/>
    <x v="22"/>
    <x v="0"/>
    <x v="0"/>
    <x v="5"/>
    <x v="5"/>
    <x v="0"/>
    <x v="3"/>
    <x v="1"/>
  </r>
  <r>
    <x v="0"/>
    <x v="0"/>
    <x v="0"/>
    <x v="22"/>
    <x v="22"/>
    <x v="0"/>
    <x v="0"/>
    <x v="23"/>
    <x v="22"/>
    <x v="0"/>
    <x v="3"/>
    <x v="1"/>
  </r>
  <r>
    <x v="0"/>
    <x v="0"/>
    <x v="0"/>
    <x v="22"/>
    <x v="22"/>
    <x v="0"/>
    <x v="0"/>
    <x v="0"/>
    <x v="0"/>
    <x v="0"/>
    <x v="3"/>
    <x v="1"/>
  </r>
  <r>
    <x v="0"/>
    <x v="0"/>
    <x v="0"/>
    <x v="23"/>
    <x v="23"/>
    <x v="0"/>
    <x v="0"/>
    <x v="4"/>
    <x v="4"/>
    <x v="0"/>
    <x v="2"/>
    <x v="0"/>
  </r>
  <r>
    <x v="0"/>
    <x v="0"/>
    <x v="0"/>
    <x v="23"/>
    <x v="23"/>
    <x v="0"/>
    <x v="0"/>
    <x v="5"/>
    <x v="5"/>
    <x v="0"/>
    <x v="3"/>
    <x v="1"/>
  </r>
  <r>
    <x v="0"/>
    <x v="10"/>
    <x v="0"/>
    <x v="24"/>
    <x v="24"/>
    <x v="0"/>
    <x v="1"/>
    <x v="7"/>
    <x v="6"/>
    <x v="0"/>
    <x v="4"/>
    <x v="0"/>
  </r>
  <r>
    <x v="0"/>
    <x v="10"/>
    <x v="0"/>
    <x v="24"/>
    <x v="24"/>
    <x v="0"/>
    <x v="1"/>
    <x v="8"/>
    <x v="7"/>
    <x v="0"/>
    <x v="4"/>
    <x v="0"/>
  </r>
  <r>
    <x v="0"/>
    <x v="10"/>
    <x v="0"/>
    <x v="24"/>
    <x v="24"/>
    <x v="0"/>
    <x v="1"/>
    <x v="9"/>
    <x v="8"/>
    <x v="0"/>
    <x v="4"/>
    <x v="0"/>
  </r>
  <r>
    <x v="0"/>
    <x v="10"/>
    <x v="0"/>
    <x v="24"/>
    <x v="24"/>
    <x v="0"/>
    <x v="1"/>
    <x v="10"/>
    <x v="9"/>
    <x v="0"/>
    <x v="4"/>
    <x v="0"/>
  </r>
  <r>
    <x v="0"/>
    <x v="10"/>
    <x v="0"/>
    <x v="24"/>
    <x v="24"/>
    <x v="0"/>
    <x v="1"/>
    <x v="11"/>
    <x v="10"/>
    <x v="0"/>
    <x v="4"/>
    <x v="0"/>
  </r>
  <r>
    <x v="0"/>
    <x v="10"/>
    <x v="0"/>
    <x v="24"/>
    <x v="24"/>
    <x v="0"/>
    <x v="1"/>
    <x v="12"/>
    <x v="11"/>
    <x v="0"/>
    <x v="4"/>
    <x v="0"/>
  </r>
  <r>
    <x v="0"/>
    <x v="10"/>
    <x v="0"/>
    <x v="24"/>
    <x v="24"/>
    <x v="0"/>
    <x v="1"/>
    <x v="13"/>
    <x v="12"/>
    <x v="0"/>
    <x v="4"/>
    <x v="0"/>
  </r>
  <r>
    <x v="0"/>
    <x v="10"/>
    <x v="0"/>
    <x v="24"/>
    <x v="24"/>
    <x v="0"/>
    <x v="1"/>
    <x v="14"/>
    <x v="13"/>
    <x v="0"/>
    <x v="4"/>
    <x v="0"/>
  </r>
  <r>
    <x v="0"/>
    <x v="10"/>
    <x v="0"/>
    <x v="24"/>
    <x v="24"/>
    <x v="1"/>
    <x v="1"/>
    <x v="15"/>
    <x v="14"/>
    <x v="0"/>
    <x v="4"/>
    <x v="8"/>
  </r>
  <r>
    <x v="0"/>
    <x v="10"/>
    <x v="0"/>
    <x v="24"/>
    <x v="24"/>
    <x v="1"/>
    <x v="1"/>
    <x v="16"/>
    <x v="15"/>
    <x v="0"/>
    <x v="4"/>
    <x v="19"/>
  </r>
  <r>
    <x v="0"/>
    <x v="10"/>
    <x v="0"/>
    <x v="24"/>
    <x v="24"/>
    <x v="1"/>
    <x v="1"/>
    <x v="17"/>
    <x v="16"/>
    <x v="0"/>
    <x v="4"/>
    <x v="19"/>
  </r>
  <r>
    <x v="0"/>
    <x v="10"/>
    <x v="0"/>
    <x v="24"/>
    <x v="24"/>
    <x v="1"/>
    <x v="1"/>
    <x v="18"/>
    <x v="17"/>
    <x v="0"/>
    <x v="4"/>
    <x v="19"/>
  </r>
  <r>
    <x v="0"/>
    <x v="10"/>
    <x v="0"/>
    <x v="24"/>
    <x v="24"/>
    <x v="1"/>
    <x v="1"/>
    <x v="19"/>
    <x v="18"/>
    <x v="0"/>
    <x v="4"/>
    <x v="19"/>
  </r>
  <r>
    <x v="0"/>
    <x v="10"/>
    <x v="0"/>
    <x v="24"/>
    <x v="24"/>
    <x v="1"/>
    <x v="1"/>
    <x v="20"/>
    <x v="19"/>
    <x v="0"/>
    <x v="4"/>
    <x v="19"/>
  </r>
  <r>
    <x v="0"/>
    <x v="10"/>
    <x v="0"/>
    <x v="24"/>
    <x v="24"/>
    <x v="1"/>
    <x v="1"/>
    <x v="21"/>
    <x v="20"/>
    <x v="0"/>
    <x v="4"/>
    <x v="19"/>
  </r>
  <r>
    <x v="0"/>
    <x v="10"/>
    <x v="0"/>
    <x v="24"/>
    <x v="24"/>
    <x v="1"/>
    <x v="1"/>
    <x v="22"/>
    <x v="21"/>
    <x v="0"/>
    <x v="4"/>
    <x v="19"/>
  </r>
  <r>
    <x v="0"/>
    <x v="14"/>
    <x v="0"/>
    <x v="24"/>
    <x v="24"/>
    <x v="0"/>
    <x v="1"/>
    <x v="26"/>
    <x v="1"/>
    <x v="0"/>
    <x v="8"/>
    <x v="20"/>
  </r>
  <r>
    <x v="0"/>
    <x v="14"/>
    <x v="0"/>
    <x v="24"/>
    <x v="24"/>
    <x v="0"/>
    <x v="1"/>
    <x v="2"/>
    <x v="2"/>
    <x v="0"/>
    <x v="5"/>
    <x v="5"/>
  </r>
  <r>
    <x v="0"/>
    <x v="14"/>
    <x v="0"/>
    <x v="24"/>
    <x v="24"/>
    <x v="0"/>
    <x v="1"/>
    <x v="25"/>
    <x v="24"/>
    <x v="0"/>
    <x v="5"/>
    <x v="5"/>
  </r>
  <r>
    <x v="0"/>
    <x v="5"/>
    <x v="0"/>
    <x v="24"/>
    <x v="24"/>
    <x v="0"/>
    <x v="0"/>
    <x v="0"/>
    <x v="0"/>
    <x v="0"/>
    <x v="0"/>
    <x v="0"/>
  </r>
  <r>
    <x v="0"/>
    <x v="14"/>
    <x v="0"/>
    <x v="24"/>
    <x v="24"/>
    <x v="0"/>
    <x v="1"/>
    <x v="6"/>
    <x v="3"/>
    <x v="0"/>
    <x v="0"/>
    <x v="20"/>
  </r>
  <r>
    <x v="0"/>
    <x v="13"/>
    <x v="0"/>
    <x v="24"/>
    <x v="24"/>
    <x v="0"/>
    <x v="1"/>
    <x v="24"/>
    <x v="23"/>
    <x v="0"/>
    <x v="6"/>
    <x v="25"/>
  </r>
  <r>
    <x v="0"/>
    <x v="5"/>
    <x v="0"/>
    <x v="24"/>
    <x v="24"/>
    <x v="0"/>
    <x v="0"/>
    <x v="23"/>
    <x v="22"/>
    <x v="0"/>
    <x v="2"/>
    <x v="0"/>
  </r>
  <r>
    <x v="0"/>
    <x v="14"/>
    <x v="0"/>
    <x v="24"/>
    <x v="24"/>
    <x v="0"/>
    <x v="1"/>
    <x v="1"/>
    <x v="1"/>
    <x v="0"/>
    <x v="2"/>
    <x v="0"/>
  </r>
  <r>
    <x v="0"/>
    <x v="14"/>
    <x v="0"/>
    <x v="24"/>
    <x v="24"/>
    <x v="0"/>
    <x v="1"/>
    <x v="3"/>
    <x v="3"/>
    <x v="0"/>
    <x v="2"/>
    <x v="0"/>
  </r>
  <r>
    <x v="0"/>
    <x v="5"/>
    <x v="0"/>
    <x v="24"/>
    <x v="24"/>
    <x v="0"/>
    <x v="0"/>
    <x v="4"/>
    <x v="4"/>
    <x v="0"/>
    <x v="3"/>
    <x v="1"/>
  </r>
  <r>
    <x v="0"/>
    <x v="5"/>
    <x v="0"/>
    <x v="24"/>
    <x v="24"/>
    <x v="0"/>
    <x v="0"/>
    <x v="5"/>
    <x v="5"/>
    <x v="0"/>
    <x v="3"/>
    <x v="1"/>
  </r>
  <r>
    <x v="0"/>
    <x v="0"/>
    <x v="0"/>
    <x v="25"/>
    <x v="25"/>
    <x v="0"/>
    <x v="0"/>
    <x v="5"/>
    <x v="5"/>
    <x v="0"/>
    <x v="2"/>
    <x v="0"/>
  </r>
  <r>
    <x v="0"/>
    <x v="0"/>
    <x v="0"/>
    <x v="25"/>
    <x v="25"/>
    <x v="0"/>
    <x v="0"/>
    <x v="4"/>
    <x v="4"/>
    <x v="0"/>
    <x v="3"/>
    <x v="1"/>
  </r>
  <r>
    <x v="0"/>
    <x v="10"/>
    <x v="0"/>
    <x v="26"/>
    <x v="26"/>
    <x v="0"/>
    <x v="1"/>
    <x v="7"/>
    <x v="6"/>
    <x v="0"/>
    <x v="4"/>
    <x v="18"/>
  </r>
  <r>
    <x v="0"/>
    <x v="10"/>
    <x v="0"/>
    <x v="26"/>
    <x v="26"/>
    <x v="0"/>
    <x v="1"/>
    <x v="8"/>
    <x v="7"/>
    <x v="0"/>
    <x v="4"/>
    <x v="18"/>
  </r>
  <r>
    <x v="0"/>
    <x v="8"/>
    <x v="0"/>
    <x v="26"/>
    <x v="26"/>
    <x v="0"/>
    <x v="1"/>
    <x v="3"/>
    <x v="3"/>
    <x v="0"/>
    <x v="4"/>
    <x v="18"/>
  </r>
  <r>
    <x v="0"/>
    <x v="10"/>
    <x v="0"/>
    <x v="26"/>
    <x v="26"/>
    <x v="0"/>
    <x v="1"/>
    <x v="9"/>
    <x v="8"/>
    <x v="0"/>
    <x v="4"/>
    <x v="18"/>
  </r>
  <r>
    <x v="0"/>
    <x v="10"/>
    <x v="0"/>
    <x v="26"/>
    <x v="26"/>
    <x v="0"/>
    <x v="1"/>
    <x v="10"/>
    <x v="9"/>
    <x v="0"/>
    <x v="4"/>
    <x v="18"/>
  </r>
  <r>
    <x v="0"/>
    <x v="10"/>
    <x v="0"/>
    <x v="26"/>
    <x v="26"/>
    <x v="0"/>
    <x v="1"/>
    <x v="11"/>
    <x v="10"/>
    <x v="0"/>
    <x v="4"/>
    <x v="18"/>
  </r>
  <r>
    <x v="0"/>
    <x v="10"/>
    <x v="0"/>
    <x v="26"/>
    <x v="26"/>
    <x v="0"/>
    <x v="1"/>
    <x v="12"/>
    <x v="11"/>
    <x v="0"/>
    <x v="4"/>
    <x v="18"/>
  </r>
  <r>
    <x v="0"/>
    <x v="10"/>
    <x v="0"/>
    <x v="26"/>
    <x v="26"/>
    <x v="0"/>
    <x v="1"/>
    <x v="13"/>
    <x v="12"/>
    <x v="0"/>
    <x v="4"/>
    <x v="18"/>
  </r>
  <r>
    <x v="0"/>
    <x v="10"/>
    <x v="0"/>
    <x v="26"/>
    <x v="26"/>
    <x v="0"/>
    <x v="1"/>
    <x v="14"/>
    <x v="13"/>
    <x v="0"/>
    <x v="4"/>
    <x v="18"/>
  </r>
  <r>
    <x v="0"/>
    <x v="3"/>
    <x v="0"/>
    <x v="26"/>
    <x v="26"/>
    <x v="0"/>
    <x v="1"/>
    <x v="24"/>
    <x v="23"/>
    <x v="0"/>
    <x v="8"/>
    <x v="26"/>
  </r>
  <r>
    <x v="0"/>
    <x v="13"/>
    <x v="0"/>
    <x v="26"/>
    <x v="26"/>
    <x v="0"/>
    <x v="1"/>
    <x v="25"/>
    <x v="24"/>
    <x v="0"/>
    <x v="0"/>
    <x v="0"/>
  </r>
  <r>
    <x v="0"/>
    <x v="13"/>
    <x v="0"/>
    <x v="26"/>
    <x v="26"/>
    <x v="0"/>
    <x v="0"/>
    <x v="4"/>
    <x v="4"/>
    <x v="0"/>
    <x v="1"/>
    <x v="0"/>
  </r>
  <r>
    <x v="0"/>
    <x v="5"/>
    <x v="0"/>
    <x v="26"/>
    <x v="26"/>
    <x v="0"/>
    <x v="0"/>
    <x v="5"/>
    <x v="5"/>
    <x v="0"/>
    <x v="1"/>
    <x v="0"/>
  </r>
  <r>
    <x v="0"/>
    <x v="5"/>
    <x v="0"/>
    <x v="26"/>
    <x v="26"/>
    <x v="0"/>
    <x v="0"/>
    <x v="23"/>
    <x v="22"/>
    <x v="0"/>
    <x v="1"/>
    <x v="0"/>
  </r>
  <r>
    <x v="0"/>
    <x v="8"/>
    <x v="0"/>
    <x v="26"/>
    <x v="26"/>
    <x v="0"/>
    <x v="1"/>
    <x v="1"/>
    <x v="1"/>
    <x v="0"/>
    <x v="1"/>
    <x v="0"/>
  </r>
  <r>
    <x v="0"/>
    <x v="5"/>
    <x v="0"/>
    <x v="26"/>
    <x v="26"/>
    <x v="0"/>
    <x v="0"/>
    <x v="0"/>
    <x v="0"/>
    <x v="0"/>
    <x v="2"/>
    <x v="0"/>
  </r>
  <r>
    <x v="0"/>
    <x v="8"/>
    <x v="0"/>
    <x v="26"/>
    <x v="26"/>
    <x v="0"/>
    <x v="1"/>
    <x v="6"/>
    <x v="3"/>
    <x v="0"/>
    <x v="2"/>
    <x v="0"/>
  </r>
  <r>
    <x v="0"/>
    <x v="8"/>
    <x v="0"/>
    <x v="26"/>
    <x v="26"/>
    <x v="0"/>
    <x v="1"/>
    <x v="2"/>
    <x v="2"/>
    <x v="0"/>
    <x v="2"/>
    <x v="0"/>
  </r>
  <r>
    <x v="0"/>
    <x v="8"/>
    <x v="0"/>
    <x v="26"/>
    <x v="26"/>
    <x v="0"/>
    <x v="1"/>
    <x v="26"/>
    <x v="1"/>
    <x v="0"/>
    <x v="2"/>
    <x v="0"/>
  </r>
  <r>
    <x v="0"/>
    <x v="1"/>
    <x v="0"/>
    <x v="27"/>
    <x v="27"/>
    <x v="0"/>
    <x v="1"/>
    <x v="7"/>
    <x v="6"/>
    <x v="0"/>
    <x v="4"/>
    <x v="0"/>
  </r>
  <r>
    <x v="0"/>
    <x v="1"/>
    <x v="0"/>
    <x v="27"/>
    <x v="27"/>
    <x v="0"/>
    <x v="1"/>
    <x v="8"/>
    <x v="7"/>
    <x v="0"/>
    <x v="4"/>
    <x v="0"/>
  </r>
  <r>
    <x v="0"/>
    <x v="1"/>
    <x v="0"/>
    <x v="27"/>
    <x v="27"/>
    <x v="0"/>
    <x v="1"/>
    <x v="9"/>
    <x v="8"/>
    <x v="0"/>
    <x v="4"/>
    <x v="0"/>
  </r>
  <r>
    <x v="0"/>
    <x v="1"/>
    <x v="0"/>
    <x v="27"/>
    <x v="27"/>
    <x v="0"/>
    <x v="1"/>
    <x v="10"/>
    <x v="9"/>
    <x v="0"/>
    <x v="4"/>
    <x v="0"/>
  </r>
  <r>
    <x v="0"/>
    <x v="1"/>
    <x v="0"/>
    <x v="27"/>
    <x v="27"/>
    <x v="0"/>
    <x v="1"/>
    <x v="11"/>
    <x v="10"/>
    <x v="0"/>
    <x v="4"/>
    <x v="0"/>
  </r>
  <r>
    <x v="0"/>
    <x v="1"/>
    <x v="0"/>
    <x v="27"/>
    <x v="27"/>
    <x v="0"/>
    <x v="1"/>
    <x v="12"/>
    <x v="11"/>
    <x v="0"/>
    <x v="4"/>
    <x v="0"/>
  </r>
  <r>
    <x v="0"/>
    <x v="1"/>
    <x v="0"/>
    <x v="27"/>
    <x v="27"/>
    <x v="0"/>
    <x v="1"/>
    <x v="13"/>
    <x v="12"/>
    <x v="0"/>
    <x v="4"/>
    <x v="0"/>
  </r>
  <r>
    <x v="0"/>
    <x v="1"/>
    <x v="0"/>
    <x v="27"/>
    <x v="27"/>
    <x v="0"/>
    <x v="1"/>
    <x v="14"/>
    <x v="13"/>
    <x v="0"/>
    <x v="4"/>
    <x v="0"/>
  </r>
  <r>
    <x v="0"/>
    <x v="1"/>
    <x v="0"/>
    <x v="27"/>
    <x v="27"/>
    <x v="1"/>
    <x v="1"/>
    <x v="15"/>
    <x v="14"/>
    <x v="0"/>
    <x v="4"/>
    <x v="0"/>
  </r>
  <r>
    <x v="0"/>
    <x v="1"/>
    <x v="0"/>
    <x v="27"/>
    <x v="27"/>
    <x v="1"/>
    <x v="1"/>
    <x v="16"/>
    <x v="15"/>
    <x v="0"/>
    <x v="4"/>
    <x v="0"/>
  </r>
  <r>
    <x v="0"/>
    <x v="1"/>
    <x v="0"/>
    <x v="27"/>
    <x v="27"/>
    <x v="1"/>
    <x v="1"/>
    <x v="17"/>
    <x v="16"/>
    <x v="0"/>
    <x v="4"/>
    <x v="0"/>
  </r>
  <r>
    <x v="0"/>
    <x v="1"/>
    <x v="0"/>
    <x v="27"/>
    <x v="27"/>
    <x v="1"/>
    <x v="1"/>
    <x v="18"/>
    <x v="17"/>
    <x v="0"/>
    <x v="4"/>
    <x v="0"/>
  </r>
  <r>
    <x v="0"/>
    <x v="1"/>
    <x v="0"/>
    <x v="27"/>
    <x v="27"/>
    <x v="1"/>
    <x v="1"/>
    <x v="19"/>
    <x v="18"/>
    <x v="0"/>
    <x v="4"/>
    <x v="0"/>
  </r>
  <r>
    <x v="0"/>
    <x v="1"/>
    <x v="0"/>
    <x v="27"/>
    <x v="27"/>
    <x v="1"/>
    <x v="1"/>
    <x v="20"/>
    <x v="19"/>
    <x v="0"/>
    <x v="4"/>
    <x v="0"/>
  </r>
  <r>
    <x v="0"/>
    <x v="1"/>
    <x v="0"/>
    <x v="27"/>
    <x v="27"/>
    <x v="1"/>
    <x v="1"/>
    <x v="21"/>
    <x v="20"/>
    <x v="0"/>
    <x v="4"/>
    <x v="0"/>
  </r>
  <r>
    <x v="0"/>
    <x v="1"/>
    <x v="0"/>
    <x v="27"/>
    <x v="27"/>
    <x v="1"/>
    <x v="1"/>
    <x v="22"/>
    <x v="21"/>
    <x v="0"/>
    <x v="4"/>
    <x v="0"/>
  </r>
  <r>
    <x v="0"/>
    <x v="2"/>
    <x v="0"/>
    <x v="27"/>
    <x v="27"/>
    <x v="0"/>
    <x v="1"/>
    <x v="26"/>
    <x v="1"/>
    <x v="0"/>
    <x v="8"/>
    <x v="3"/>
  </r>
  <r>
    <x v="0"/>
    <x v="3"/>
    <x v="0"/>
    <x v="27"/>
    <x v="27"/>
    <x v="0"/>
    <x v="1"/>
    <x v="25"/>
    <x v="24"/>
    <x v="0"/>
    <x v="5"/>
    <x v="26"/>
  </r>
  <r>
    <x v="0"/>
    <x v="9"/>
    <x v="0"/>
    <x v="27"/>
    <x v="27"/>
    <x v="0"/>
    <x v="0"/>
    <x v="5"/>
    <x v="5"/>
    <x v="0"/>
    <x v="1"/>
    <x v="0"/>
  </r>
  <r>
    <x v="0"/>
    <x v="4"/>
    <x v="0"/>
    <x v="27"/>
    <x v="27"/>
    <x v="0"/>
    <x v="0"/>
    <x v="0"/>
    <x v="0"/>
    <x v="0"/>
    <x v="1"/>
    <x v="0"/>
  </r>
  <r>
    <x v="0"/>
    <x v="3"/>
    <x v="0"/>
    <x v="27"/>
    <x v="27"/>
    <x v="0"/>
    <x v="1"/>
    <x v="1"/>
    <x v="1"/>
    <x v="0"/>
    <x v="1"/>
    <x v="0"/>
  </r>
  <r>
    <x v="0"/>
    <x v="3"/>
    <x v="0"/>
    <x v="27"/>
    <x v="27"/>
    <x v="0"/>
    <x v="1"/>
    <x v="3"/>
    <x v="3"/>
    <x v="0"/>
    <x v="1"/>
    <x v="0"/>
  </r>
  <r>
    <x v="0"/>
    <x v="3"/>
    <x v="0"/>
    <x v="27"/>
    <x v="27"/>
    <x v="0"/>
    <x v="1"/>
    <x v="2"/>
    <x v="2"/>
    <x v="0"/>
    <x v="6"/>
    <x v="1"/>
  </r>
  <r>
    <x v="0"/>
    <x v="9"/>
    <x v="0"/>
    <x v="27"/>
    <x v="27"/>
    <x v="0"/>
    <x v="0"/>
    <x v="4"/>
    <x v="4"/>
    <x v="0"/>
    <x v="2"/>
    <x v="8"/>
  </r>
  <r>
    <x v="0"/>
    <x v="4"/>
    <x v="0"/>
    <x v="27"/>
    <x v="27"/>
    <x v="0"/>
    <x v="1"/>
    <x v="24"/>
    <x v="23"/>
    <x v="0"/>
    <x v="2"/>
    <x v="26"/>
  </r>
  <r>
    <x v="0"/>
    <x v="4"/>
    <x v="0"/>
    <x v="27"/>
    <x v="27"/>
    <x v="0"/>
    <x v="0"/>
    <x v="23"/>
    <x v="22"/>
    <x v="0"/>
    <x v="3"/>
    <x v="1"/>
  </r>
  <r>
    <x v="0"/>
    <x v="9"/>
    <x v="0"/>
    <x v="27"/>
    <x v="27"/>
    <x v="0"/>
    <x v="1"/>
    <x v="6"/>
    <x v="3"/>
    <x v="0"/>
    <x v="3"/>
    <x v="1"/>
  </r>
  <r>
    <x v="0"/>
    <x v="6"/>
    <x v="0"/>
    <x v="28"/>
    <x v="28"/>
    <x v="0"/>
    <x v="1"/>
    <x v="26"/>
    <x v="1"/>
    <x v="0"/>
    <x v="4"/>
    <x v="16"/>
  </r>
  <r>
    <x v="0"/>
    <x v="6"/>
    <x v="0"/>
    <x v="28"/>
    <x v="28"/>
    <x v="0"/>
    <x v="1"/>
    <x v="3"/>
    <x v="3"/>
    <x v="0"/>
    <x v="4"/>
    <x v="16"/>
  </r>
  <r>
    <x v="0"/>
    <x v="6"/>
    <x v="0"/>
    <x v="28"/>
    <x v="28"/>
    <x v="0"/>
    <x v="1"/>
    <x v="25"/>
    <x v="24"/>
    <x v="0"/>
    <x v="4"/>
    <x v="16"/>
  </r>
  <r>
    <x v="0"/>
    <x v="6"/>
    <x v="0"/>
    <x v="28"/>
    <x v="28"/>
    <x v="0"/>
    <x v="1"/>
    <x v="9"/>
    <x v="8"/>
    <x v="0"/>
    <x v="4"/>
    <x v="16"/>
  </r>
  <r>
    <x v="0"/>
    <x v="6"/>
    <x v="0"/>
    <x v="28"/>
    <x v="28"/>
    <x v="0"/>
    <x v="1"/>
    <x v="10"/>
    <x v="9"/>
    <x v="0"/>
    <x v="4"/>
    <x v="16"/>
  </r>
  <r>
    <x v="0"/>
    <x v="6"/>
    <x v="0"/>
    <x v="28"/>
    <x v="28"/>
    <x v="1"/>
    <x v="1"/>
    <x v="15"/>
    <x v="14"/>
    <x v="0"/>
    <x v="4"/>
    <x v="16"/>
  </r>
  <r>
    <x v="0"/>
    <x v="6"/>
    <x v="0"/>
    <x v="28"/>
    <x v="28"/>
    <x v="1"/>
    <x v="1"/>
    <x v="16"/>
    <x v="15"/>
    <x v="0"/>
    <x v="4"/>
    <x v="16"/>
  </r>
  <r>
    <x v="0"/>
    <x v="6"/>
    <x v="0"/>
    <x v="28"/>
    <x v="28"/>
    <x v="1"/>
    <x v="1"/>
    <x v="17"/>
    <x v="16"/>
    <x v="0"/>
    <x v="4"/>
    <x v="16"/>
  </r>
  <r>
    <x v="0"/>
    <x v="6"/>
    <x v="0"/>
    <x v="28"/>
    <x v="28"/>
    <x v="1"/>
    <x v="1"/>
    <x v="18"/>
    <x v="17"/>
    <x v="0"/>
    <x v="4"/>
    <x v="16"/>
  </r>
  <r>
    <x v="0"/>
    <x v="6"/>
    <x v="0"/>
    <x v="28"/>
    <x v="28"/>
    <x v="1"/>
    <x v="1"/>
    <x v="19"/>
    <x v="18"/>
    <x v="0"/>
    <x v="4"/>
    <x v="16"/>
  </r>
  <r>
    <x v="0"/>
    <x v="6"/>
    <x v="0"/>
    <x v="28"/>
    <x v="28"/>
    <x v="1"/>
    <x v="1"/>
    <x v="20"/>
    <x v="19"/>
    <x v="0"/>
    <x v="4"/>
    <x v="16"/>
  </r>
  <r>
    <x v="0"/>
    <x v="6"/>
    <x v="0"/>
    <x v="28"/>
    <x v="28"/>
    <x v="1"/>
    <x v="1"/>
    <x v="21"/>
    <x v="20"/>
    <x v="0"/>
    <x v="4"/>
    <x v="16"/>
  </r>
  <r>
    <x v="0"/>
    <x v="6"/>
    <x v="0"/>
    <x v="28"/>
    <x v="28"/>
    <x v="1"/>
    <x v="1"/>
    <x v="22"/>
    <x v="21"/>
    <x v="0"/>
    <x v="4"/>
    <x v="16"/>
  </r>
  <r>
    <x v="0"/>
    <x v="15"/>
    <x v="0"/>
    <x v="28"/>
    <x v="28"/>
    <x v="0"/>
    <x v="0"/>
    <x v="5"/>
    <x v="5"/>
    <x v="0"/>
    <x v="1"/>
    <x v="0"/>
  </r>
  <r>
    <x v="0"/>
    <x v="8"/>
    <x v="0"/>
    <x v="28"/>
    <x v="28"/>
    <x v="0"/>
    <x v="0"/>
    <x v="23"/>
    <x v="22"/>
    <x v="0"/>
    <x v="1"/>
    <x v="0"/>
  </r>
  <r>
    <x v="0"/>
    <x v="8"/>
    <x v="0"/>
    <x v="28"/>
    <x v="28"/>
    <x v="0"/>
    <x v="0"/>
    <x v="0"/>
    <x v="0"/>
    <x v="0"/>
    <x v="1"/>
    <x v="0"/>
  </r>
  <r>
    <x v="0"/>
    <x v="16"/>
    <x v="0"/>
    <x v="28"/>
    <x v="28"/>
    <x v="0"/>
    <x v="1"/>
    <x v="6"/>
    <x v="3"/>
    <x v="0"/>
    <x v="1"/>
    <x v="0"/>
  </r>
  <r>
    <x v="0"/>
    <x v="6"/>
    <x v="0"/>
    <x v="28"/>
    <x v="28"/>
    <x v="0"/>
    <x v="1"/>
    <x v="24"/>
    <x v="23"/>
    <x v="0"/>
    <x v="6"/>
    <x v="6"/>
  </r>
  <r>
    <x v="0"/>
    <x v="15"/>
    <x v="0"/>
    <x v="28"/>
    <x v="28"/>
    <x v="0"/>
    <x v="0"/>
    <x v="4"/>
    <x v="4"/>
    <x v="0"/>
    <x v="2"/>
    <x v="23"/>
  </r>
  <r>
    <x v="0"/>
    <x v="17"/>
    <x v="0"/>
    <x v="29"/>
    <x v="29"/>
    <x v="0"/>
    <x v="1"/>
    <x v="26"/>
    <x v="1"/>
    <x v="0"/>
    <x v="8"/>
    <x v="27"/>
  </r>
  <r>
    <x v="0"/>
    <x v="17"/>
    <x v="0"/>
    <x v="29"/>
    <x v="29"/>
    <x v="0"/>
    <x v="1"/>
    <x v="3"/>
    <x v="3"/>
    <x v="0"/>
    <x v="8"/>
    <x v="27"/>
  </r>
  <r>
    <x v="0"/>
    <x v="12"/>
    <x v="0"/>
    <x v="29"/>
    <x v="29"/>
    <x v="0"/>
    <x v="0"/>
    <x v="0"/>
    <x v="0"/>
    <x v="0"/>
    <x v="0"/>
    <x v="0"/>
  </r>
  <r>
    <x v="0"/>
    <x v="12"/>
    <x v="0"/>
    <x v="29"/>
    <x v="29"/>
    <x v="0"/>
    <x v="0"/>
    <x v="5"/>
    <x v="5"/>
    <x v="0"/>
    <x v="1"/>
    <x v="0"/>
  </r>
  <r>
    <x v="0"/>
    <x v="17"/>
    <x v="0"/>
    <x v="29"/>
    <x v="29"/>
    <x v="0"/>
    <x v="1"/>
    <x v="25"/>
    <x v="24"/>
    <x v="0"/>
    <x v="1"/>
    <x v="0"/>
  </r>
  <r>
    <x v="0"/>
    <x v="7"/>
    <x v="0"/>
    <x v="29"/>
    <x v="29"/>
    <x v="0"/>
    <x v="1"/>
    <x v="24"/>
    <x v="23"/>
    <x v="0"/>
    <x v="6"/>
    <x v="11"/>
  </r>
  <r>
    <x v="0"/>
    <x v="18"/>
    <x v="0"/>
    <x v="29"/>
    <x v="29"/>
    <x v="0"/>
    <x v="1"/>
    <x v="6"/>
    <x v="3"/>
    <x v="0"/>
    <x v="2"/>
    <x v="0"/>
  </r>
  <r>
    <x v="0"/>
    <x v="18"/>
    <x v="0"/>
    <x v="29"/>
    <x v="29"/>
    <x v="0"/>
    <x v="1"/>
    <x v="2"/>
    <x v="2"/>
    <x v="0"/>
    <x v="2"/>
    <x v="0"/>
  </r>
  <r>
    <x v="0"/>
    <x v="12"/>
    <x v="0"/>
    <x v="29"/>
    <x v="29"/>
    <x v="0"/>
    <x v="0"/>
    <x v="4"/>
    <x v="4"/>
    <x v="0"/>
    <x v="3"/>
    <x v="1"/>
  </r>
  <r>
    <x v="0"/>
    <x v="7"/>
    <x v="0"/>
    <x v="29"/>
    <x v="29"/>
    <x v="0"/>
    <x v="1"/>
    <x v="1"/>
    <x v="1"/>
    <x v="0"/>
    <x v="3"/>
    <x v="1"/>
  </r>
  <r>
    <x v="0"/>
    <x v="0"/>
    <x v="0"/>
    <x v="30"/>
    <x v="30"/>
    <x v="0"/>
    <x v="1"/>
    <x v="1"/>
    <x v="1"/>
    <x v="0"/>
    <x v="2"/>
    <x v="0"/>
  </r>
  <r>
    <x v="0"/>
    <x v="0"/>
    <x v="0"/>
    <x v="30"/>
    <x v="30"/>
    <x v="0"/>
    <x v="1"/>
    <x v="26"/>
    <x v="1"/>
    <x v="0"/>
    <x v="2"/>
    <x v="0"/>
  </r>
  <r>
    <x v="0"/>
    <x v="0"/>
    <x v="0"/>
    <x v="30"/>
    <x v="30"/>
    <x v="0"/>
    <x v="1"/>
    <x v="3"/>
    <x v="3"/>
    <x v="0"/>
    <x v="2"/>
    <x v="0"/>
  </r>
  <r>
    <x v="0"/>
    <x v="0"/>
    <x v="0"/>
    <x v="30"/>
    <x v="30"/>
    <x v="0"/>
    <x v="1"/>
    <x v="6"/>
    <x v="3"/>
    <x v="0"/>
    <x v="3"/>
    <x v="1"/>
  </r>
  <r>
    <x v="0"/>
    <x v="0"/>
    <x v="0"/>
    <x v="30"/>
    <x v="30"/>
    <x v="0"/>
    <x v="1"/>
    <x v="2"/>
    <x v="2"/>
    <x v="0"/>
    <x v="3"/>
    <x v="1"/>
  </r>
  <r>
    <x v="0"/>
    <x v="0"/>
    <x v="0"/>
    <x v="30"/>
    <x v="30"/>
    <x v="0"/>
    <x v="1"/>
    <x v="25"/>
    <x v="24"/>
    <x v="0"/>
    <x v="3"/>
    <x v="1"/>
  </r>
  <r>
    <x v="0"/>
    <x v="10"/>
    <x v="0"/>
    <x v="31"/>
    <x v="31"/>
    <x v="0"/>
    <x v="1"/>
    <x v="7"/>
    <x v="6"/>
    <x v="0"/>
    <x v="4"/>
    <x v="18"/>
  </r>
  <r>
    <x v="0"/>
    <x v="10"/>
    <x v="0"/>
    <x v="31"/>
    <x v="31"/>
    <x v="0"/>
    <x v="1"/>
    <x v="8"/>
    <x v="7"/>
    <x v="0"/>
    <x v="4"/>
    <x v="18"/>
  </r>
  <r>
    <x v="0"/>
    <x v="10"/>
    <x v="0"/>
    <x v="31"/>
    <x v="31"/>
    <x v="0"/>
    <x v="1"/>
    <x v="9"/>
    <x v="8"/>
    <x v="0"/>
    <x v="4"/>
    <x v="18"/>
  </r>
  <r>
    <x v="0"/>
    <x v="10"/>
    <x v="0"/>
    <x v="31"/>
    <x v="31"/>
    <x v="0"/>
    <x v="1"/>
    <x v="10"/>
    <x v="9"/>
    <x v="0"/>
    <x v="4"/>
    <x v="18"/>
  </r>
  <r>
    <x v="0"/>
    <x v="10"/>
    <x v="0"/>
    <x v="31"/>
    <x v="31"/>
    <x v="0"/>
    <x v="1"/>
    <x v="11"/>
    <x v="10"/>
    <x v="0"/>
    <x v="4"/>
    <x v="18"/>
  </r>
  <r>
    <x v="0"/>
    <x v="10"/>
    <x v="0"/>
    <x v="31"/>
    <x v="31"/>
    <x v="0"/>
    <x v="1"/>
    <x v="12"/>
    <x v="11"/>
    <x v="0"/>
    <x v="4"/>
    <x v="18"/>
  </r>
  <r>
    <x v="0"/>
    <x v="10"/>
    <x v="0"/>
    <x v="31"/>
    <x v="31"/>
    <x v="0"/>
    <x v="1"/>
    <x v="13"/>
    <x v="12"/>
    <x v="0"/>
    <x v="4"/>
    <x v="18"/>
  </r>
  <r>
    <x v="0"/>
    <x v="10"/>
    <x v="0"/>
    <x v="31"/>
    <x v="31"/>
    <x v="0"/>
    <x v="1"/>
    <x v="14"/>
    <x v="13"/>
    <x v="0"/>
    <x v="4"/>
    <x v="18"/>
  </r>
  <r>
    <x v="0"/>
    <x v="10"/>
    <x v="0"/>
    <x v="31"/>
    <x v="31"/>
    <x v="1"/>
    <x v="1"/>
    <x v="15"/>
    <x v="14"/>
    <x v="0"/>
    <x v="4"/>
    <x v="18"/>
  </r>
  <r>
    <x v="0"/>
    <x v="10"/>
    <x v="0"/>
    <x v="31"/>
    <x v="31"/>
    <x v="1"/>
    <x v="1"/>
    <x v="16"/>
    <x v="15"/>
    <x v="0"/>
    <x v="4"/>
    <x v="18"/>
  </r>
  <r>
    <x v="0"/>
    <x v="10"/>
    <x v="0"/>
    <x v="31"/>
    <x v="31"/>
    <x v="1"/>
    <x v="1"/>
    <x v="17"/>
    <x v="16"/>
    <x v="0"/>
    <x v="4"/>
    <x v="18"/>
  </r>
  <r>
    <x v="0"/>
    <x v="10"/>
    <x v="0"/>
    <x v="31"/>
    <x v="31"/>
    <x v="1"/>
    <x v="1"/>
    <x v="18"/>
    <x v="17"/>
    <x v="0"/>
    <x v="4"/>
    <x v="18"/>
  </r>
  <r>
    <x v="0"/>
    <x v="10"/>
    <x v="0"/>
    <x v="31"/>
    <x v="31"/>
    <x v="1"/>
    <x v="1"/>
    <x v="19"/>
    <x v="18"/>
    <x v="0"/>
    <x v="4"/>
    <x v="18"/>
  </r>
  <r>
    <x v="0"/>
    <x v="10"/>
    <x v="0"/>
    <x v="31"/>
    <x v="31"/>
    <x v="1"/>
    <x v="1"/>
    <x v="20"/>
    <x v="19"/>
    <x v="0"/>
    <x v="4"/>
    <x v="18"/>
  </r>
  <r>
    <x v="0"/>
    <x v="10"/>
    <x v="0"/>
    <x v="31"/>
    <x v="31"/>
    <x v="1"/>
    <x v="1"/>
    <x v="21"/>
    <x v="20"/>
    <x v="0"/>
    <x v="4"/>
    <x v="18"/>
  </r>
  <r>
    <x v="0"/>
    <x v="10"/>
    <x v="0"/>
    <x v="31"/>
    <x v="31"/>
    <x v="1"/>
    <x v="1"/>
    <x v="22"/>
    <x v="21"/>
    <x v="0"/>
    <x v="4"/>
    <x v="18"/>
  </r>
  <r>
    <x v="0"/>
    <x v="12"/>
    <x v="0"/>
    <x v="31"/>
    <x v="31"/>
    <x v="0"/>
    <x v="1"/>
    <x v="1"/>
    <x v="1"/>
    <x v="0"/>
    <x v="8"/>
    <x v="26"/>
  </r>
  <r>
    <x v="0"/>
    <x v="12"/>
    <x v="0"/>
    <x v="31"/>
    <x v="31"/>
    <x v="0"/>
    <x v="1"/>
    <x v="2"/>
    <x v="2"/>
    <x v="0"/>
    <x v="8"/>
    <x v="26"/>
  </r>
  <r>
    <x v="0"/>
    <x v="12"/>
    <x v="0"/>
    <x v="31"/>
    <x v="31"/>
    <x v="0"/>
    <x v="1"/>
    <x v="3"/>
    <x v="3"/>
    <x v="0"/>
    <x v="5"/>
    <x v="5"/>
  </r>
  <r>
    <x v="0"/>
    <x v="14"/>
    <x v="0"/>
    <x v="31"/>
    <x v="31"/>
    <x v="0"/>
    <x v="1"/>
    <x v="25"/>
    <x v="24"/>
    <x v="0"/>
    <x v="5"/>
    <x v="5"/>
  </r>
  <r>
    <x v="0"/>
    <x v="5"/>
    <x v="0"/>
    <x v="31"/>
    <x v="31"/>
    <x v="0"/>
    <x v="0"/>
    <x v="4"/>
    <x v="4"/>
    <x v="0"/>
    <x v="1"/>
    <x v="0"/>
  </r>
  <r>
    <x v="0"/>
    <x v="5"/>
    <x v="0"/>
    <x v="31"/>
    <x v="31"/>
    <x v="0"/>
    <x v="0"/>
    <x v="0"/>
    <x v="0"/>
    <x v="0"/>
    <x v="1"/>
    <x v="0"/>
  </r>
  <r>
    <x v="0"/>
    <x v="5"/>
    <x v="0"/>
    <x v="31"/>
    <x v="31"/>
    <x v="0"/>
    <x v="0"/>
    <x v="23"/>
    <x v="22"/>
    <x v="0"/>
    <x v="2"/>
    <x v="0"/>
  </r>
  <r>
    <x v="0"/>
    <x v="12"/>
    <x v="0"/>
    <x v="31"/>
    <x v="31"/>
    <x v="0"/>
    <x v="1"/>
    <x v="6"/>
    <x v="3"/>
    <x v="0"/>
    <x v="2"/>
    <x v="0"/>
  </r>
  <r>
    <x v="0"/>
    <x v="13"/>
    <x v="0"/>
    <x v="31"/>
    <x v="31"/>
    <x v="0"/>
    <x v="1"/>
    <x v="24"/>
    <x v="23"/>
    <x v="0"/>
    <x v="2"/>
    <x v="8"/>
  </r>
  <r>
    <x v="0"/>
    <x v="5"/>
    <x v="0"/>
    <x v="31"/>
    <x v="31"/>
    <x v="0"/>
    <x v="0"/>
    <x v="5"/>
    <x v="5"/>
    <x v="0"/>
    <x v="3"/>
    <x v="1"/>
  </r>
  <r>
    <x v="0"/>
    <x v="12"/>
    <x v="0"/>
    <x v="31"/>
    <x v="31"/>
    <x v="0"/>
    <x v="1"/>
    <x v="26"/>
    <x v="1"/>
    <x v="0"/>
    <x v="3"/>
    <x v="20"/>
  </r>
  <r>
    <x v="0"/>
    <x v="1"/>
    <x v="0"/>
    <x v="32"/>
    <x v="32"/>
    <x v="0"/>
    <x v="1"/>
    <x v="7"/>
    <x v="6"/>
    <x v="0"/>
    <x v="4"/>
    <x v="14"/>
  </r>
  <r>
    <x v="0"/>
    <x v="1"/>
    <x v="0"/>
    <x v="32"/>
    <x v="32"/>
    <x v="0"/>
    <x v="1"/>
    <x v="8"/>
    <x v="7"/>
    <x v="0"/>
    <x v="4"/>
    <x v="14"/>
  </r>
  <r>
    <x v="0"/>
    <x v="1"/>
    <x v="0"/>
    <x v="32"/>
    <x v="32"/>
    <x v="0"/>
    <x v="1"/>
    <x v="9"/>
    <x v="8"/>
    <x v="0"/>
    <x v="4"/>
    <x v="14"/>
  </r>
  <r>
    <x v="0"/>
    <x v="1"/>
    <x v="0"/>
    <x v="32"/>
    <x v="32"/>
    <x v="0"/>
    <x v="1"/>
    <x v="10"/>
    <x v="9"/>
    <x v="0"/>
    <x v="4"/>
    <x v="14"/>
  </r>
  <r>
    <x v="0"/>
    <x v="1"/>
    <x v="0"/>
    <x v="32"/>
    <x v="32"/>
    <x v="0"/>
    <x v="1"/>
    <x v="11"/>
    <x v="10"/>
    <x v="0"/>
    <x v="4"/>
    <x v="14"/>
  </r>
  <r>
    <x v="0"/>
    <x v="1"/>
    <x v="0"/>
    <x v="32"/>
    <x v="32"/>
    <x v="0"/>
    <x v="1"/>
    <x v="12"/>
    <x v="11"/>
    <x v="0"/>
    <x v="4"/>
    <x v="14"/>
  </r>
  <r>
    <x v="0"/>
    <x v="1"/>
    <x v="0"/>
    <x v="32"/>
    <x v="32"/>
    <x v="0"/>
    <x v="1"/>
    <x v="13"/>
    <x v="12"/>
    <x v="0"/>
    <x v="4"/>
    <x v="14"/>
  </r>
  <r>
    <x v="0"/>
    <x v="1"/>
    <x v="0"/>
    <x v="32"/>
    <x v="32"/>
    <x v="0"/>
    <x v="1"/>
    <x v="14"/>
    <x v="13"/>
    <x v="0"/>
    <x v="4"/>
    <x v="14"/>
  </r>
  <r>
    <x v="0"/>
    <x v="1"/>
    <x v="0"/>
    <x v="32"/>
    <x v="32"/>
    <x v="1"/>
    <x v="1"/>
    <x v="15"/>
    <x v="14"/>
    <x v="0"/>
    <x v="4"/>
    <x v="8"/>
  </r>
  <r>
    <x v="0"/>
    <x v="1"/>
    <x v="0"/>
    <x v="32"/>
    <x v="32"/>
    <x v="1"/>
    <x v="1"/>
    <x v="16"/>
    <x v="15"/>
    <x v="0"/>
    <x v="4"/>
    <x v="8"/>
  </r>
  <r>
    <x v="0"/>
    <x v="1"/>
    <x v="0"/>
    <x v="32"/>
    <x v="32"/>
    <x v="1"/>
    <x v="1"/>
    <x v="17"/>
    <x v="16"/>
    <x v="0"/>
    <x v="4"/>
    <x v="8"/>
  </r>
  <r>
    <x v="0"/>
    <x v="1"/>
    <x v="0"/>
    <x v="32"/>
    <x v="32"/>
    <x v="1"/>
    <x v="1"/>
    <x v="18"/>
    <x v="17"/>
    <x v="0"/>
    <x v="4"/>
    <x v="8"/>
  </r>
  <r>
    <x v="0"/>
    <x v="1"/>
    <x v="0"/>
    <x v="32"/>
    <x v="32"/>
    <x v="1"/>
    <x v="1"/>
    <x v="19"/>
    <x v="18"/>
    <x v="0"/>
    <x v="4"/>
    <x v="8"/>
  </r>
  <r>
    <x v="0"/>
    <x v="1"/>
    <x v="0"/>
    <x v="32"/>
    <x v="32"/>
    <x v="1"/>
    <x v="1"/>
    <x v="20"/>
    <x v="19"/>
    <x v="0"/>
    <x v="4"/>
    <x v="8"/>
  </r>
  <r>
    <x v="0"/>
    <x v="1"/>
    <x v="0"/>
    <x v="32"/>
    <x v="32"/>
    <x v="1"/>
    <x v="1"/>
    <x v="21"/>
    <x v="20"/>
    <x v="0"/>
    <x v="4"/>
    <x v="8"/>
  </r>
  <r>
    <x v="0"/>
    <x v="1"/>
    <x v="0"/>
    <x v="32"/>
    <x v="32"/>
    <x v="1"/>
    <x v="1"/>
    <x v="22"/>
    <x v="21"/>
    <x v="0"/>
    <x v="4"/>
    <x v="8"/>
  </r>
  <r>
    <x v="0"/>
    <x v="2"/>
    <x v="0"/>
    <x v="32"/>
    <x v="32"/>
    <x v="0"/>
    <x v="1"/>
    <x v="1"/>
    <x v="1"/>
    <x v="0"/>
    <x v="8"/>
    <x v="28"/>
  </r>
  <r>
    <x v="0"/>
    <x v="3"/>
    <x v="0"/>
    <x v="32"/>
    <x v="32"/>
    <x v="0"/>
    <x v="1"/>
    <x v="24"/>
    <x v="23"/>
    <x v="0"/>
    <x v="5"/>
    <x v="9"/>
  </r>
  <r>
    <x v="0"/>
    <x v="9"/>
    <x v="0"/>
    <x v="32"/>
    <x v="32"/>
    <x v="0"/>
    <x v="0"/>
    <x v="5"/>
    <x v="5"/>
    <x v="0"/>
    <x v="0"/>
    <x v="0"/>
  </r>
  <r>
    <x v="0"/>
    <x v="4"/>
    <x v="0"/>
    <x v="32"/>
    <x v="32"/>
    <x v="0"/>
    <x v="0"/>
    <x v="23"/>
    <x v="22"/>
    <x v="0"/>
    <x v="1"/>
    <x v="0"/>
  </r>
  <r>
    <x v="0"/>
    <x v="2"/>
    <x v="0"/>
    <x v="32"/>
    <x v="32"/>
    <x v="0"/>
    <x v="1"/>
    <x v="6"/>
    <x v="3"/>
    <x v="0"/>
    <x v="6"/>
    <x v="9"/>
  </r>
  <r>
    <x v="0"/>
    <x v="9"/>
    <x v="0"/>
    <x v="32"/>
    <x v="32"/>
    <x v="0"/>
    <x v="0"/>
    <x v="4"/>
    <x v="4"/>
    <x v="0"/>
    <x v="2"/>
    <x v="0"/>
  </r>
  <r>
    <x v="0"/>
    <x v="4"/>
    <x v="0"/>
    <x v="32"/>
    <x v="32"/>
    <x v="0"/>
    <x v="0"/>
    <x v="0"/>
    <x v="0"/>
    <x v="0"/>
    <x v="2"/>
    <x v="0"/>
  </r>
  <r>
    <x v="0"/>
    <x v="3"/>
    <x v="0"/>
    <x v="32"/>
    <x v="32"/>
    <x v="0"/>
    <x v="1"/>
    <x v="2"/>
    <x v="2"/>
    <x v="0"/>
    <x v="2"/>
    <x v="0"/>
  </r>
  <r>
    <x v="0"/>
    <x v="3"/>
    <x v="0"/>
    <x v="32"/>
    <x v="32"/>
    <x v="0"/>
    <x v="1"/>
    <x v="26"/>
    <x v="1"/>
    <x v="0"/>
    <x v="2"/>
    <x v="0"/>
  </r>
  <r>
    <x v="0"/>
    <x v="3"/>
    <x v="0"/>
    <x v="32"/>
    <x v="32"/>
    <x v="0"/>
    <x v="1"/>
    <x v="3"/>
    <x v="3"/>
    <x v="0"/>
    <x v="2"/>
    <x v="0"/>
  </r>
  <r>
    <x v="0"/>
    <x v="3"/>
    <x v="0"/>
    <x v="32"/>
    <x v="32"/>
    <x v="0"/>
    <x v="1"/>
    <x v="25"/>
    <x v="24"/>
    <x v="0"/>
    <x v="2"/>
    <x v="0"/>
  </r>
  <r>
    <x v="0"/>
    <x v="3"/>
    <x v="0"/>
    <x v="33"/>
    <x v="33"/>
    <x v="0"/>
    <x v="0"/>
    <x v="23"/>
    <x v="22"/>
    <x v="0"/>
    <x v="4"/>
    <x v="10"/>
  </r>
  <r>
    <x v="0"/>
    <x v="3"/>
    <x v="0"/>
    <x v="33"/>
    <x v="33"/>
    <x v="0"/>
    <x v="0"/>
    <x v="0"/>
    <x v="0"/>
    <x v="0"/>
    <x v="4"/>
    <x v="10"/>
  </r>
  <r>
    <x v="0"/>
    <x v="3"/>
    <x v="0"/>
    <x v="33"/>
    <x v="33"/>
    <x v="0"/>
    <x v="1"/>
    <x v="7"/>
    <x v="6"/>
    <x v="0"/>
    <x v="4"/>
    <x v="10"/>
  </r>
  <r>
    <x v="0"/>
    <x v="3"/>
    <x v="0"/>
    <x v="33"/>
    <x v="33"/>
    <x v="0"/>
    <x v="1"/>
    <x v="8"/>
    <x v="7"/>
    <x v="0"/>
    <x v="4"/>
    <x v="10"/>
  </r>
  <r>
    <x v="0"/>
    <x v="3"/>
    <x v="0"/>
    <x v="33"/>
    <x v="33"/>
    <x v="0"/>
    <x v="1"/>
    <x v="9"/>
    <x v="8"/>
    <x v="0"/>
    <x v="4"/>
    <x v="10"/>
  </r>
  <r>
    <x v="0"/>
    <x v="3"/>
    <x v="0"/>
    <x v="33"/>
    <x v="33"/>
    <x v="0"/>
    <x v="1"/>
    <x v="10"/>
    <x v="9"/>
    <x v="0"/>
    <x v="4"/>
    <x v="10"/>
  </r>
  <r>
    <x v="0"/>
    <x v="3"/>
    <x v="0"/>
    <x v="33"/>
    <x v="33"/>
    <x v="0"/>
    <x v="1"/>
    <x v="11"/>
    <x v="10"/>
    <x v="0"/>
    <x v="4"/>
    <x v="10"/>
  </r>
  <r>
    <x v="0"/>
    <x v="3"/>
    <x v="0"/>
    <x v="33"/>
    <x v="33"/>
    <x v="0"/>
    <x v="1"/>
    <x v="12"/>
    <x v="11"/>
    <x v="0"/>
    <x v="4"/>
    <x v="10"/>
  </r>
  <r>
    <x v="0"/>
    <x v="3"/>
    <x v="0"/>
    <x v="33"/>
    <x v="33"/>
    <x v="0"/>
    <x v="1"/>
    <x v="13"/>
    <x v="12"/>
    <x v="0"/>
    <x v="4"/>
    <x v="10"/>
  </r>
  <r>
    <x v="0"/>
    <x v="3"/>
    <x v="0"/>
    <x v="33"/>
    <x v="33"/>
    <x v="0"/>
    <x v="1"/>
    <x v="14"/>
    <x v="13"/>
    <x v="0"/>
    <x v="4"/>
    <x v="10"/>
  </r>
  <r>
    <x v="0"/>
    <x v="3"/>
    <x v="0"/>
    <x v="33"/>
    <x v="33"/>
    <x v="1"/>
    <x v="1"/>
    <x v="15"/>
    <x v="14"/>
    <x v="0"/>
    <x v="4"/>
    <x v="10"/>
  </r>
  <r>
    <x v="0"/>
    <x v="3"/>
    <x v="0"/>
    <x v="33"/>
    <x v="33"/>
    <x v="1"/>
    <x v="1"/>
    <x v="16"/>
    <x v="15"/>
    <x v="0"/>
    <x v="4"/>
    <x v="10"/>
  </r>
  <r>
    <x v="0"/>
    <x v="3"/>
    <x v="0"/>
    <x v="33"/>
    <x v="33"/>
    <x v="1"/>
    <x v="1"/>
    <x v="17"/>
    <x v="16"/>
    <x v="0"/>
    <x v="4"/>
    <x v="10"/>
  </r>
  <r>
    <x v="0"/>
    <x v="3"/>
    <x v="0"/>
    <x v="33"/>
    <x v="33"/>
    <x v="1"/>
    <x v="1"/>
    <x v="18"/>
    <x v="17"/>
    <x v="0"/>
    <x v="4"/>
    <x v="10"/>
  </r>
  <r>
    <x v="0"/>
    <x v="3"/>
    <x v="0"/>
    <x v="33"/>
    <x v="33"/>
    <x v="1"/>
    <x v="1"/>
    <x v="19"/>
    <x v="18"/>
    <x v="0"/>
    <x v="4"/>
    <x v="10"/>
  </r>
  <r>
    <x v="0"/>
    <x v="3"/>
    <x v="0"/>
    <x v="33"/>
    <x v="33"/>
    <x v="1"/>
    <x v="1"/>
    <x v="20"/>
    <x v="19"/>
    <x v="0"/>
    <x v="4"/>
    <x v="10"/>
  </r>
  <r>
    <x v="0"/>
    <x v="3"/>
    <x v="0"/>
    <x v="33"/>
    <x v="33"/>
    <x v="1"/>
    <x v="1"/>
    <x v="21"/>
    <x v="20"/>
    <x v="0"/>
    <x v="4"/>
    <x v="10"/>
  </r>
  <r>
    <x v="0"/>
    <x v="3"/>
    <x v="0"/>
    <x v="33"/>
    <x v="33"/>
    <x v="1"/>
    <x v="1"/>
    <x v="22"/>
    <x v="21"/>
    <x v="0"/>
    <x v="4"/>
    <x v="10"/>
  </r>
  <r>
    <x v="0"/>
    <x v="11"/>
    <x v="0"/>
    <x v="33"/>
    <x v="33"/>
    <x v="0"/>
    <x v="1"/>
    <x v="26"/>
    <x v="1"/>
    <x v="0"/>
    <x v="8"/>
    <x v="17"/>
  </r>
  <r>
    <x v="0"/>
    <x v="11"/>
    <x v="0"/>
    <x v="33"/>
    <x v="33"/>
    <x v="0"/>
    <x v="1"/>
    <x v="3"/>
    <x v="3"/>
    <x v="0"/>
    <x v="8"/>
    <x v="17"/>
  </r>
  <r>
    <x v="0"/>
    <x v="11"/>
    <x v="0"/>
    <x v="33"/>
    <x v="33"/>
    <x v="0"/>
    <x v="1"/>
    <x v="2"/>
    <x v="2"/>
    <x v="0"/>
    <x v="5"/>
    <x v="5"/>
  </r>
  <r>
    <x v="0"/>
    <x v="7"/>
    <x v="0"/>
    <x v="33"/>
    <x v="33"/>
    <x v="0"/>
    <x v="1"/>
    <x v="24"/>
    <x v="23"/>
    <x v="0"/>
    <x v="5"/>
    <x v="5"/>
  </r>
  <r>
    <x v="0"/>
    <x v="11"/>
    <x v="0"/>
    <x v="33"/>
    <x v="33"/>
    <x v="0"/>
    <x v="1"/>
    <x v="6"/>
    <x v="3"/>
    <x v="0"/>
    <x v="0"/>
    <x v="26"/>
  </r>
  <r>
    <x v="0"/>
    <x v="11"/>
    <x v="0"/>
    <x v="33"/>
    <x v="33"/>
    <x v="0"/>
    <x v="1"/>
    <x v="25"/>
    <x v="24"/>
    <x v="0"/>
    <x v="0"/>
    <x v="26"/>
  </r>
  <r>
    <x v="0"/>
    <x v="19"/>
    <x v="0"/>
    <x v="33"/>
    <x v="33"/>
    <x v="0"/>
    <x v="1"/>
    <x v="1"/>
    <x v="1"/>
    <x v="0"/>
    <x v="1"/>
    <x v="0"/>
  </r>
  <r>
    <x v="0"/>
    <x v="11"/>
    <x v="0"/>
    <x v="33"/>
    <x v="33"/>
    <x v="0"/>
    <x v="0"/>
    <x v="4"/>
    <x v="4"/>
    <x v="0"/>
    <x v="2"/>
    <x v="4"/>
  </r>
  <r>
    <x v="0"/>
    <x v="7"/>
    <x v="0"/>
    <x v="33"/>
    <x v="33"/>
    <x v="0"/>
    <x v="0"/>
    <x v="5"/>
    <x v="5"/>
    <x v="0"/>
    <x v="2"/>
    <x v="4"/>
  </r>
  <r>
    <x v="0"/>
    <x v="1"/>
    <x v="0"/>
    <x v="34"/>
    <x v="34"/>
    <x v="0"/>
    <x v="1"/>
    <x v="7"/>
    <x v="6"/>
    <x v="0"/>
    <x v="4"/>
    <x v="15"/>
  </r>
  <r>
    <x v="0"/>
    <x v="1"/>
    <x v="0"/>
    <x v="34"/>
    <x v="34"/>
    <x v="0"/>
    <x v="1"/>
    <x v="8"/>
    <x v="7"/>
    <x v="0"/>
    <x v="4"/>
    <x v="15"/>
  </r>
  <r>
    <x v="0"/>
    <x v="1"/>
    <x v="0"/>
    <x v="34"/>
    <x v="34"/>
    <x v="0"/>
    <x v="1"/>
    <x v="9"/>
    <x v="8"/>
    <x v="0"/>
    <x v="4"/>
    <x v="15"/>
  </r>
  <r>
    <x v="0"/>
    <x v="1"/>
    <x v="0"/>
    <x v="34"/>
    <x v="34"/>
    <x v="0"/>
    <x v="1"/>
    <x v="10"/>
    <x v="9"/>
    <x v="0"/>
    <x v="4"/>
    <x v="15"/>
  </r>
  <r>
    <x v="0"/>
    <x v="1"/>
    <x v="0"/>
    <x v="34"/>
    <x v="34"/>
    <x v="0"/>
    <x v="1"/>
    <x v="11"/>
    <x v="10"/>
    <x v="0"/>
    <x v="4"/>
    <x v="15"/>
  </r>
  <r>
    <x v="0"/>
    <x v="1"/>
    <x v="0"/>
    <x v="34"/>
    <x v="34"/>
    <x v="0"/>
    <x v="1"/>
    <x v="12"/>
    <x v="11"/>
    <x v="0"/>
    <x v="4"/>
    <x v="15"/>
  </r>
  <r>
    <x v="0"/>
    <x v="1"/>
    <x v="0"/>
    <x v="34"/>
    <x v="34"/>
    <x v="0"/>
    <x v="1"/>
    <x v="13"/>
    <x v="12"/>
    <x v="0"/>
    <x v="4"/>
    <x v="15"/>
  </r>
  <r>
    <x v="0"/>
    <x v="1"/>
    <x v="0"/>
    <x v="34"/>
    <x v="34"/>
    <x v="0"/>
    <x v="1"/>
    <x v="14"/>
    <x v="13"/>
    <x v="0"/>
    <x v="4"/>
    <x v="15"/>
  </r>
  <r>
    <x v="0"/>
    <x v="1"/>
    <x v="0"/>
    <x v="34"/>
    <x v="34"/>
    <x v="1"/>
    <x v="1"/>
    <x v="15"/>
    <x v="14"/>
    <x v="0"/>
    <x v="4"/>
    <x v="15"/>
  </r>
  <r>
    <x v="0"/>
    <x v="1"/>
    <x v="0"/>
    <x v="34"/>
    <x v="34"/>
    <x v="1"/>
    <x v="1"/>
    <x v="16"/>
    <x v="15"/>
    <x v="0"/>
    <x v="4"/>
    <x v="15"/>
  </r>
  <r>
    <x v="0"/>
    <x v="1"/>
    <x v="0"/>
    <x v="34"/>
    <x v="34"/>
    <x v="1"/>
    <x v="1"/>
    <x v="17"/>
    <x v="16"/>
    <x v="0"/>
    <x v="4"/>
    <x v="15"/>
  </r>
  <r>
    <x v="0"/>
    <x v="1"/>
    <x v="0"/>
    <x v="34"/>
    <x v="34"/>
    <x v="1"/>
    <x v="1"/>
    <x v="18"/>
    <x v="17"/>
    <x v="0"/>
    <x v="4"/>
    <x v="15"/>
  </r>
  <r>
    <x v="0"/>
    <x v="1"/>
    <x v="0"/>
    <x v="34"/>
    <x v="34"/>
    <x v="1"/>
    <x v="1"/>
    <x v="19"/>
    <x v="18"/>
    <x v="0"/>
    <x v="4"/>
    <x v="15"/>
  </r>
  <r>
    <x v="0"/>
    <x v="1"/>
    <x v="0"/>
    <x v="34"/>
    <x v="34"/>
    <x v="1"/>
    <x v="1"/>
    <x v="20"/>
    <x v="19"/>
    <x v="0"/>
    <x v="4"/>
    <x v="15"/>
  </r>
  <r>
    <x v="0"/>
    <x v="1"/>
    <x v="0"/>
    <x v="34"/>
    <x v="34"/>
    <x v="1"/>
    <x v="1"/>
    <x v="21"/>
    <x v="20"/>
    <x v="0"/>
    <x v="4"/>
    <x v="15"/>
  </r>
  <r>
    <x v="0"/>
    <x v="1"/>
    <x v="0"/>
    <x v="34"/>
    <x v="34"/>
    <x v="1"/>
    <x v="1"/>
    <x v="22"/>
    <x v="21"/>
    <x v="0"/>
    <x v="4"/>
    <x v="15"/>
  </r>
  <r>
    <x v="0"/>
    <x v="5"/>
    <x v="0"/>
    <x v="34"/>
    <x v="34"/>
    <x v="0"/>
    <x v="1"/>
    <x v="25"/>
    <x v="24"/>
    <x v="0"/>
    <x v="8"/>
    <x v="15"/>
  </r>
  <r>
    <x v="0"/>
    <x v="5"/>
    <x v="0"/>
    <x v="34"/>
    <x v="34"/>
    <x v="0"/>
    <x v="1"/>
    <x v="3"/>
    <x v="3"/>
    <x v="0"/>
    <x v="5"/>
    <x v="15"/>
  </r>
  <r>
    <x v="0"/>
    <x v="4"/>
    <x v="0"/>
    <x v="34"/>
    <x v="34"/>
    <x v="0"/>
    <x v="0"/>
    <x v="0"/>
    <x v="0"/>
    <x v="0"/>
    <x v="0"/>
    <x v="0"/>
  </r>
  <r>
    <x v="0"/>
    <x v="5"/>
    <x v="0"/>
    <x v="34"/>
    <x v="34"/>
    <x v="0"/>
    <x v="1"/>
    <x v="6"/>
    <x v="3"/>
    <x v="0"/>
    <x v="6"/>
    <x v="15"/>
  </r>
  <r>
    <x v="0"/>
    <x v="5"/>
    <x v="0"/>
    <x v="34"/>
    <x v="34"/>
    <x v="0"/>
    <x v="1"/>
    <x v="24"/>
    <x v="23"/>
    <x v="0"/>
    <x v="6"/>
    <x v="15"/>
  </r>
  <r>
    <x v="0"/>
    <x v="4"/>
    <x v="0"/>
    <x v="34"/>
    <x v="34"/>
    <x v="0"/>
    <x v="0"/>
    <x v="4"/>
    <x v="4"/>
    <x v="0"/>
    <x v="2"/>
    <x v="0"/>
  </r>
  <r>
    <x v="0"/>
    <x v="4"/>
    <x v="0"/>
    <x v="34"/>
    <x v="34"/>
    <x v="0"/>
    <x v="0"/>
    <x v="5"/>
    <x v="5"/>
    <x v="0"/>
    <x v="2"/>
    <x v="0"/>
  </r>
  <r>
    <x v="0"/>
    <x v="6"/>
    <x v="0"/>
    <x v="34"/>
    <x v="34"/>
    <x v="0"/>
    <x v="0"/>
    <x v="23"/>
    <x v="22"/>
    <x v="0"/>
    <x v="2"/>
    <x v="21"/>
  </r>
  <r>
    <x v="0"/>
    <x v="5"/>
    <x v="0"/>
    <x v="34"/>
    <x v="34"/>
    <x v="0"/>
    <x v="1"/>
    <x v="1"/>
    <x v="1"/>
    <x v="0"/>
    <x v="3"/>
    <x v="15"/>
  </r>
  <r>
    <x v="0"/>
    <x v="5"/>
    <x v="0"/>
    <x v="34"/>
    <x v="34"/>
    <x v="0"/>
    <x v="1"/>
    <x v="26"/>
    <x v="1"/>
    <x v="0"/>
    <x v="3"/>
    <x v="15"/>
  </r>
  <r>
    <x v="0"/>
    <x v="5"/>
    <x v="0"/>
    <x v="34"/>
    <x v="34"/>
    <x v="0"/>
    <x v="1"/>
    <x v="2"/>
    <x v="2"/>
    <x v="0"/>
    <x v="7"/>
    <x v="15"/>
  </r>
  <r>
    <x v="0"/>
    <x v="16"/>
    <x v="0"/>
    <x v="35"/>
    <x v="35"/>
    <x v="0"/>
    <x v="1"/>
    <x v="24"/>
    <x v="23"/>
    <x v="0"/>
    <x v="4"/>
    <x v="9"/>
  </r>
  <r>
    <x v="0"/>
    <x v="1"/>
    <x v="0"/>
    <x v="35"/>
    <x v="35"/>
    <x v="0"/>
    <x v="1"/>
    <x v="7"/>
    <x v="6"/>
    <x v="0"/>
    <x v="4"/>
    <x v="9"/>
  </r>
  <r>
    <x v="0"/>
    <x v="1"/>
    <x v="0"/>
    <x v="35"/>
    <x v="35"/>
    <x v="0"/>
    <x v="1"/>
    <x v="8"/>
    <x v="7"/>
    <x v="0"/>
    <x v="4"/>
    <x v="9"/>
  </r>
  <r>
    <x v="0"/>
    <x v="16"/>
    <x v="0"/>
    <x v="35"/>
    <x v="35"/>
    <x v="0"/>
    <x v="1"/>
    <x v="3"/>
    <x v="3"/>
    <x v="0"/>
    <x v="4"/>
    <x v="9"/>
  </r>
  <r>
    <x v="0"/>
    <x v="1"/>
    <x v="0"/>
    <x v="35"/>
    <x v="35"/>
    <x v="0"/>
    <x v="1"/>
    <x v="9"/>
    <x v="8"/>
    <x v="0"/>
    <x v="4"/>
    <x v="9"/>
  </r>
  <r>
    <x v="0"/>
    <x v="1"/>
    <x v="0"/>
    <x v="35"/>
    <x v="35"/>
    <x v="0"/>
    <x v="1"/>
    <x v="10"/>
    <x v="9"/>
    <x v="0"/>
    <x v="4"/>
    <x v="9"/>
  </r>
  <r>
    <x v="0"/>
    <x v="1"/>
    <x v="0"/>
    <x v="35"/>
    <x v="35"/>
    <x v="0"/>
    <x v="1"/>
    <x v="11"/>
    <x v="10"/>
    <x v="0"/>
    <x v="4"/>
    <x v="9"/>
  </r>
  <r>
    <x v="0"/>
    <x v="1"/>
    <x v="0"/>
    <x v="35"/>
    <x v="35"/>
    <x v="0"/>
    <x v="1"/>
    <x v="12"/>
    <x v="11"/>
    <x v="0"/>
    <x v="4"/>
    <x v="9"/>
  </r>
  <r>
    <x v="0"/>
    <x v="1"/>
    <x v="0"/>
    <x v="35"/>
    <x v="35"/>
    <x v="0"/>
    <x v="1"/>
    <x v="13"/>
    <x v="12"/>
    <x v="0"/>
    <x v="4"/>
    <x v="9"/>
  </r>
  <r>
    <x v="0"/>
    <x v="1"/>
    <x v="0"/>
    <x v="35"/>
    <x v="35"/>
    <x v="0"/>
    <x v="1"/>
    <x v="14"/>
    <x v="13"/>
    <x v="0"/>
    <x v="4"/>
    <x v="9"/>
  </r>
  <r>
    <x v="0"/>
    <x v="1"/>
    <x v="0"/>
    <x v="35"/>
    <x v="35"/>
    <x v="1"/>
    <x v="1"/>
    <x v="15"/>
    <x v="14"/>
    <x v="0"/>
    <x v="4"/>
    <x v="9"/>
  </r>
  <r>
    <x v="0"/>
    <x v="1"/>
    <x v="0"/>
    <x v="35"/>
    <x v="35"/>
    <x v="1"/>
    <x v="1"/>
    <x v="16"/>
    <x v="15"/>
    <x v="0"/>
    <x v="4"/>
    <x v="9"/>
  </r>
  <r>
    <x v="0"/>
    <x v="1"/>
    <x v="0"/>
    <x v="35"/>
    <x v="35"/>
    <x v="1"/>
    <x v="1"/>
    <x v="17"/>
    <x v="16"/>
    <x v="0"/>
    <x v="4"/>
    <x v="9"/>
  </r>
  <r>
    <x v="0"/>
    <x v="1"/>
    <x v="0"/>
    <x v="35"/>
    <x v="35"/>
    <x v="1"/>
    <x v="1"/>
    <x v="18"/>
    <x v="17"/>
    <x v="0"/>
    <x v="4"/>
    <x v="9"/>
  </r>
  <r>
    <x v="0"/>
    <x v="1"/>
    <x v="0"/>
    <x v="35"/>
    <x v="35"/>
    <x v="1"/>
    <x v="1"/>
    <x v="19"/>
    <x v="18"/>
    <x v="0"/>
    <x v="4"/>
    <x v="9"/>
  </r>
  <r>
    <x v="0"/>
    <x v="1"/>
    <x v="0"/>
    <x v="35"/>
    <x v="35"/>
    <x v="1"/>
    <x v="1"/>
    <x v="20"/>
    <x v="19"/>
    <x v="0"/>
    <x v="4"/>
    <x v="9"/>
  </r>
  <r>
    <x v="0"/>
    <x v="1"/>
    <x v="0"/>
    <x v="35"/>
    <x v="35"/>
    <x v="1"/>
    <x v="1"/>
    <x v="21"/>
    <x v="20"/>
    <x v="0"/>
    <x v="4"/>
    <x v="9"/>
  </r>
  <r>
    <x v="0"/>
    <x v="1"/>
    <x v="0"/>
    <x v="35"/>
    <x v="35"/>
    <x v="1"/>
    <x v="1"/>
    <x v="22"/>
    <x v="21"/>
    <x v="0"/>
    <x v="4"/>
    <x v="9"/>
  </r>
  <r>
    <x v="0"/>
    <x v="16"/>
    <x v="0"/>
    <x v="35"/>
    <x v="35"/>
    <x v="0"/>
    <x v="1"/>
    <x v="2"/>
    <x v="2"/>
    <x v="0"/>
    <x v="5"/>
    <x v="9"/>
  </r>
  <r>
    <x v="0"/>
    <x v="16"/>
    <x v="0"/>
    <x v="35"/>
    <x v="35"/>
    <x v="0"/>
    <x v="1"/>
    <x v="26"/>
    <x v="1"/>
    <x v="0"/>
    <x v="5"/>
    <x v="9"/>
  </r>
  <r>
    <x v="0"/>
    <x v="9"/>
    <x v="0"/>
    <x v="35"/>
    <x v="35"/>
    <x v="0"/>
    <x v="0"/>
    <x v="23"/>
    <x v="22"/>
    <x v="0"/>
    <x v="0"/>
    <x v="0"/>
  </r>
  <r>
    <x v="0"/>
    <x v="16"/>
    <x v="0"/>
    <x v="35"/>
    <x v="35"/>
    <x v="0"/>
    <x v="1"/>
    <x v="25"/>
    <x v="24"/>
    <x v="0"/>
    <x v="0"/>
    <x v="9"/>
  </r>
  <r>
    <x v="0"/>
    <x v="16"/>
    <x v="0"/>
    <x v="35"/>
    <x v="35"/>
    <x v="0"/>
    <x v="1"/>
    <x v="1"/>
    <x v="1"/>
    <x v="0"/>
    <x v="1"/>
    <x v="9"/>
  </r>
  <r>
    <x v="0"/>
    <x v="9"/>
    <x v="0"/>
    <x v="35"/>
    <x v="35"/>
    <x v="0"/>
    <x v="0"/>
    <x v="4"/>
    <x v="4"/>
    <x v="0"/>
    <x v="2"/>
    <x v="0"/>
  </r>
  <r>
    <x v="0"/>
    <x v="9"/>
    <x v="0"/>
    <x v="35"/>
    <x v="35"/>
    <x v="0"/>
    <x v="0"/>
    <x v="5"/>
    <x v="5"/>
    <x v="0"/>
    <x v="7"/>
    <x v="9"/>
  </r>
  <r>
    <x v="0"/>
    <x v="9"/>
    <x v="0"/>
    <x v="35"/>
    <x v="35"/>
    <x v="0"/>
    <x v="0"/>
    <x v="0"/>
    <x v="0"/>
    <x v="0"/>
    <x v="7"/>
    <x v="9"/>
  </r>
  <r>
    <x v="0"/>
    <x v="16"/>
    <x v="0"/>
    <x v="35"/>
    <x v="35"/>
    <x v="0"/>
    <x v="1"/>
    <x v="6"/>
    <x v="3"/>
    <x v="0"/>
    <x v="7"/>
    <x v="9"/>
  </r>
  <r>
    <x v="0"/>
    <x v="1"/>
    <x v="0"/>
    <x v="36"/>
    <x v="36"/>
    <x v="0"/>
    <x v="1"/>
    <x v="7"/>
    <x v="6"/>
    <x v="0"/>
    <x v="4"/>
    <x v="5"/>
  </r>
  <r>
    <x v="0"/>
    <x v="1"/>
    <x v="0"/>
    <x v="36"/>
    <x v="36"/>
    <x v="0"/>
    <x v="1"/>
    <x v="8"/>
    <x v="7"/>
    <x v="0"/>
    <x v="4"/>
    <x v="5"/>
  </r>
  <r>
    <x v="0"/>
    <x v="1"/>
    <x v="0"/>
    <x v="36"/>
    <x v="36"/>
    <x v="0"/>
    <x v="1"/>
    <x v="9"/>
    <x v="8"/>
    <x v="0"/>
    <x v="4"/>
    <x v="5"/>
  </r>
  <r>
    <x v="0"/>
    <x v="1"/>
    <x v="0"/>
    <x v="36"/>
    <x v="36"/>
    <x v="0"/>
    <x v="1"/>
    <x v="10"/>
    <x v="9"/>
    <x v="0"/>
    <x v="4"/>
    <x v="5"/>
  </r>
  <r>
    <x v="0"/>
    <x v="1"/>
    <x v="0"/>
    <x v="36"/>
    <x v="36"/>
    <x v="0"/>
    <x v="1"/>
    <x v="11"/>
    <x v="10"/>
    <x v="0"/>
    <x v="4"/>
    <x v="5"/>
  </r>
  <r>
    <x v="0"/>
    <x v="1"/>
    <x v="0"/>
    <x v="36"/>
    <x v="36"/>
    <x v="0"/>
    <x v="1"/>
    <x v="12"/>
    <x v="11"/>
    <x v="0"/>
    <x v="4"/>
    <x v="5"/>
  </r>
  <r>
    <x v="0"/>
    <x v="1"/>
    <x v="0"/>
    <x v="36"/>
    <x v="36"/>
    <x v="0"/>
    <x v="1"/>
    <x v="13"/>
    <x v="12"/>
    <x v="0"/>
    <x v="4"/>
    <x v="5"/>
  </r>
  <r>
    <x v="0"/>
    <x v="1"/>
    <x v="0"/>
    <x v="36"/>
    <x v="36"/>
    <x v="0"/>
    <x v="1"/>
    <x v="14"/>
    <x v="13"/>
    <x v="0"/>
    <x v="4"/>
    <x v="5"/>
  </r>
  <r>
    <x v="0"/>
    <x v="1"/>
    <x v="0"/>
    <x v="36"/>
    <x v="36"/>
    <x v="1"/>
    <x v="1"/>
    <x v="15"/>
    <x v="14"/>
    <x v="0"/>
    <x v="4"/>
    <x v="5"/>
  </r>
  <r>
    <x v="0"/>
    <x v="1"/>
    <x v="0"/>
    <x v="36"/>
    <x v="36"/>
    <x v="1"/>
    <x v="1"/>
    <x v="16"/>
    <x v="15"/>
    <x v="0"/>
    <x v="4"/>
    <x v="5"/>
  </r>
  <r>
    <x v="0"/>
    <x v="1"/>
    <x v="0"/>
    <x v="36"/>
    <x v="36"/>
    <x v="1"/>
    <x v="1"/>
    <x v="17"/>
    <x v="16"/>
    <x v="0"/>
    <x v="4"/>
    <x v="5"/>
  </r>
  <r>
    <x v="0"/>
    <x v="1"/>
    <x v="0"/>
    <x v="36"/>
    <x v="36"/>
    <x v="1"/>
    <x v="1"/>
    <x v="18"/>
    <x v="17"/>
    <x v="0"/>
    <x v="4"/>
    <x v="5"/>
  </r>
  <r>
    <x v="0"/>
    <x v="1"/>
    <x v="0"/>
    <x v="36"/>
    <x v="36"/>
    <x v="1"/>
    <x v="1"/>
    <x v="19"/>
    <x v="18"/>
    <x v="0"/>
    <x v="4"/>
    <x v="5"/>
  </r>
  <r>
    <x v="0"/>
    <x v="1"/>
    <x v="0"/>
    <x v="36"/>
    <x v="36"/>
    <x v="1"/>
    <x v="1"/>
    <x v="20"/>
    <x v="19"/>
    <x v="0"/>
    <x v="4"/>
    <x v="5"/>
  </r>
  <r>
    <x v="0"/>
    <x v="1"/>
    <x v="0"/>
    <x v="36"/>
    <x v="36"/>
    <x v="1"/>
    <x v="1"/>
    <x v="21"/>
    <x v="20"/>
    <x v="0"/>
    <x v="4"/>
    <x v="5"/>
  </r>
  <r>
    <x v="0"/>
    <x v="1"/>
    <x v="0"/>
    <x v="36"/>
    <x v="36"/>
    <x v="1"/>
    <x v="1"/>
    <x v="22"/>
    <x v="21"/>
    <x v="0"/>
    <x v="4"/>
    <x v="5"/>
  </r>
  <r>
    <x v="0"/>
    <x v="2"/>
    <x v="0"/>
    <x v="36"/>
    <x v="36"/>
    <x v="0"/>
    <x v="1"/>
    <x v="26"/>
    <x v="1"/>
    <x v="0"/>
    <x v="8"/>
    <x v="29"/>
  </r>
  <r>
    <x v="0"/>
    <x v="4"/>
    <x v="0"/>
    <x v="36"/>
    <x v="36"/>
    <x v="0"/>
    <x v="0"/>
    <x v="23"/>
    <x v="22"/>
    <x v="0"/>
    <x v="0"/>
    <x v="0"/>
  </r>
  <r>
    <x v="0"/>
    <x v="2"/>
    <x v="0"/>
    <x v="36"/>
    <x v="36"/>
    <x v="0"/>
    <x v="1"/>
    <x v="3"/>
    <x v="3"/>
    <x v="0"/>
    <x v="0"/>
    <x v="2"/>
  </r>
  <r>
    <x v="0"/>
    <x v="4"/>
    <x v="0"/>
    <x v="36"/>
    <x v="36"/>
    <x v="0"/>
    <x v="0"/>
    <x v="5"/>
    <x v="5"/>
    <x v="0"/>
    <x v="1"/>
    <x v="0"/>
  </r>
  <r>
    <x v="0"/>
    <x v="4"/>
    <x v="0"/>
    <x v="36"/>
    <x v="36"/>
    <x v="0"/>
    <x v="0"/>
    <x v="0"/>
    <x v="0"/>
    <x v="0"/>
    <x v="1"/>
    <x v="0"/>
  </r>
  <r>
    <x v="0"/>
    <x v="2"/>
    <x v="0"/>
    <x v="36"/>
    <x v="36"/>
    <x v="0"/>
    <x v="1"/>
    <x v="25"/>
    <x v="24"/>
    <x v="0"/>
    <x v="6"/>
    <x v="5"/>
  </r>
  <r>
    <x v="0"/>
    <x v="2"/>
    <x v="0"/>
    <x v="36"/>
    <x v="36"/>
    <x v="0"/>
    <x v="1"/>
    <x v="6"/>
    <x v="3"/>
    <x v="0"/>
    <x v="2"/>
    <x v="0"/>
  </r>
  <r>
    <x v="0"/>
    <x v="2"/>
    <x v="0"/>
    <x v="36"/>
    <x v="36"/>
    <x v="0"/>
    <x v="1"/>
    <x v="2"/>
    <x v="2"/>
    <x v="0"/>
    <x v="2"/>
    <x v="0"/>
  </r>
  <r>
    <x v="0"/>
    <x v="4"/>
    <x v="0"/>
    <x v="36"/>
    <x v="36"/>
    <x v="0"/>
    <x v="0"/>
    <x v="4"/>
    <x v="4"/>
    <x v="0"/>
    <x v="3"/>
    <x v="14"/>
  </r>
  <r>
    <x v="0"/>
    <x v="2"/>
    <x v="0"/>
    <x v="36"/>
    <x v="36"/>
    <x v="0"/>
    <x v="1"/>
    <x v="1"/>
    <x v="1"/>
    <x v="0"/>
    <x v="3"/>
    <x v="14"/>
  </r>
  <r>
    <x v="0"/>
    <x v="2"/>
    <x v="0"/>
    <x v="36"/>
    <x v="36"/>
    <x v="0"/>
    <x v="1"/>
    <x v="24"/>
    <x v="23"/>
    <x v="0"/>
    <x v="3"/>
    <x v="14"/>
  </r>
  <r>
    <x v="0"/>
    <x v="20"/>
    <x v="0"/>
    <x v="37"/>
    <x v="37"/>
    <x v="0"/>
    <x v="1"/>
    <x v="7"/>
    <x v="6"/>
    <x v="0"/>
    <x v="4"/>
    <x v="27"/>
  </r>
  <r>
    <x v="0"/>
    <x v="20"/>
    <x v="0"/>
    <x v="37"/>
    <x v="37"/>
    <x v="0"/>
    <x v="1"/>
    <x v="8"/>
    <x v="7"/>
    <x v="0"/>
    <x v="4"/>
    <x v="27"/>
  </r>
  <r>
    <x v="0"/>
    <x v="20"/>
    <x v="0"/>
    <x v="37"/>
    <x v="37"/>
    <x v="0"/>
    <x v="1"/>
    <x v="9"/>
    <x v="8"/>
    <x v="0"/>
    <x v="4"/>
    <x v="27"/>
  </r>
  <r>
    <x v="0"/>
    <x v="20"/>
    <x v="0"/>
    <x v="37"/>
    <x v="37"/>
    <x v="0"/>
    <x v="1"/>
    <x v="10"/>
    <x v="9"/>
    <x v="0"/>
    <x v="4"/>
    <x v="27"/>
  </r>
  <r>
    <x v="0"/>
    <x v="20"/>
    <x v="0"/>
    <x v="37"/>
    <x v="37"/>
    <x v="0"/>
    <x v="1"/>
    <x v="11"/>
    <x v="10"/>
    <x v="0"/>
    <x v="4"/>
    <x v="27"/>
  </r>
  <r>
    <x v="0"/>
    <x v="20"/>
    <x v="0"/>
    <x v="37"/>
    <x v="37"/>
    <x v="0"/>
    <x v="1"/>
    <x v="12"/>
    <x v="11"/>
    <x v="0"/>
    <x v="4"/>
    <x v="27"/>
  </r>
  <r>
    <x v="0"/>
    <x v="20"/>
    <x v="0"/>
    <x v="37"/>
    <x v="37"/>
    <x v="0"/>
    <x v="1"/>
    <x v="13"/>
    <x v="12"/>
    <x v="0"/>
    <x v="4"/>
    <x v="27"/>
  </r>
  <r>
    <x v="0"/>
    <x v="20"/>
    <x v="0"/>
    <x v="37"/>
    <x v="37"/>
    <x v="0"/>
    <x v="1"/>
    <x v="14"/>
    <x v="13"/>
    <x v="0"/>
    <x v="4"/>
    <x v="27"/>
  </r>
  <r>
    <x v="0"/>
    <x v="20"/>
    <x v="0"/>
    <x v="37"/>
    <x v="37"/>
    <x v="1"/>
    <x v="1"/>
    <x v="15"/>
    <x v="14"/>
    <x v="0"/>
    <x v="4"/>
    <x v="27"/>
  </r>
  <r>
    <x v="0"/>
    <x v="20"/>
    <x v="0"/>
    <x v="37"/>
    <x v="37"/>
    <x v="1"/>
    <x v="1"/>
    <x v="16"/>
    <x v="15"/>
    <x v="0"/>
    <x v="4"/>
    <x v="27"/>
  </r>
  <r>
    <x v="0"/>
    <x v="20"/>
    <x v="0"/>
    <x v="37"/>
    <x v="37"/>
    <x v="1"/>
    <x v="1"/>
    <x v="17"/>
    <x v="16"/>
    <x v="0"/>
    <x v="4"/>
    <x v="27"/>
  </r>
  <r>
    <x v="0"/>
    <x v="20"/>
    <x v="0"/>
    <x v="37"/>
    <x v="37"/>
    <x v="1"/>
    <x v="1"/>
    <x v="18"/>
    <x v="17"/>
    <x v="0"/>
    <x v="4"/>
    <x v="27"/>
  </r>
  <r>
    <x v="0"/>
    <x v="20"/>
    <x v="0"/>
    <x v="37"/>
    <x v="37"/>
    <x v="1"/>
    <x v="1"/>
    <x v="19"/>
    <x v="18"/>
    <x v="0"/>
    <x v="4"/>
    <x v="27"/>
  </r>
  <r>
    <x v="0"/>
    <x v="20"/>
    <x v="0"/>
    <x v="37"/>
    <x v="37"/>
    <x v="1"/>
    <x v="1"/>
    <x v="20"/>
    <x v="19"/>
    <x v="0"/>
    <x v="4"/>
    <x v="27"/>
  </r>
  <r>
    <x v="0"/>
    <x v="20"/>
    <x v="0"/>
    <x v="37"/>
    <x v="37"/>
    <x v="1"/>
    <x v="1"/>
    <x v="21"/>
    <x v="20"/>
    <x v="0"/>
    <x v="4"/>
    <x v="27"/>
  </r>
  <r>
    <x v="0"/>
    <x v="20"/>
    <x v="0"/>
    <x v="37"/>
    <x v="37"/>
    <x v="1"/>
    <x v="1"/>
    <x v="22"/>
    <x v="21"/>
    <x v="0"/>
    <x v="4"/>
    <x v="27"/>
  </r>
  <r>
    <x v="0"/>
    <x v="21"/>
    <x v="0"/>
    <x v="37"/>
    <x v="37"/>
    <x v="0"/>
    <x v="1"/>
    <x v="2"/>
    <x v="2"/>
    <x v="0"/>
    <x v="8"/>
    <x v="6"/>
  </r>
  <r>
    <x v="0"/>
    <x v="22"/>
    <x v="0"/>
    <x v="37"/>
    <x v="37"/>
    <x v="0"/>
    <x v="1"/>
    <x v="24"/>
    <x v="23"/>
    <x v="0"/>
    <x v="8"/>
    <x v="6"/>
  </r>
  <r>
    <x v="0"/>
    <x v="21"/>
    <x v="0"/>
    <x v="37"/>
    <x v="37"/>
    <x v="0"/>
    <x v="1"/>
    <x v="3"/>
    <x v="3"/>
    <x v="0"/>
    <x v="8"/>
    <x v="6"/>
  </r>
  <r>
    <x v="0"/>
    <x v="21"/>
    <x v="0"/>
    <x v="37"/>
    <x v="37"/>
    <x v="0"/>
    <x v="1"/>
    <x v="25"/>
    <x v="24"/>
    <x v="0"/>
    <x v="8"/>
    <x v="6"/>
  </r>
  <r>
    <x v="0"/>
    <x v="23"/>
    <x v="0"/>
    <x v="37"/>
    <x v="37"/>
    <x v="0"/>
    <x v="0"/>
    <x v="5"/>
    <x v="5"/>
    <x v="0"/>
    <x v="0"/>
    <x v="0"/>
  </r>
  <r>
    <x v="0"/>
    <x v="23"/>
    <x v="0"/>
    <x v="37"/>
    <x v="37"/>
    <x v="0"/>
    <x v="0"/>
    <x v="0"/>
    <x v="0"/>
    <x v="0"/>
    <x v="0"/>
    <x v="0"/>
  </r>
  <r>
    <x v="0"/>
    <x v="21"/>
    <x v="0"/>
    <x v="37"/>
    <x v="37"/>
    <x v="0"/>
    <x v="1"/>
    <x v="1"/>
    <x v="1"/>
    <x v="0"/>
    <x v="0"/>
    <x v="0"/>
  </r>
  <r>
    <x v="0"/>
    <x v="21"/>
    <x v="0"/>
    <x v="37"/>
    <x v="37"/>
    <x v="0"/>
    <x v="1"/>
    <x v="26"/>
    <x v="1"/>
    <x v="0"/>
    <x v="0"/>
    <x v="0"/>
  </r>
  <r>
    <x v="0"/>
    <x v="23"/>
    <x v="0"/>
    <x v="37"/>
    <x v="37"/>
    <x v="0"/>
    <x v="0"/>
    <x v="4"/>
    <x v="4"/>
    <x v="0"/>
    <x v="2"/>
    <x v="0"/>
  </r>
  <r>
    <x v="0"/>
    <x v="23"/>
    <x v="0"/>
    <x v="37"/>
    <x v="37"/>
    <x v="0"/>
    <x v="0"/>
    <x v="23"/>
    <x v="22"/>
    <x v="0"/>
    <x v="2"/>
    <x v="0"/>
  </r>
  <r>
    <x v="0"/>
    <x v="21"/>
    <x v="0"/>
    <x v="37"/>
    <x v="37"/>
    <x v="0"/>
    <x v="1"/>
    <x v="6"/>
    <x v="3"/>
    <x v="0"/>
    <x v="3"/>
    <x v="1"/>
  </r>
  <r>
    <x v="0"/>
    <x v="0"/>
    <x v="0"/>
    <x v="38"/>
    <x v="38"/>
    <x v="0"/>
    <x v="0"/>
    <x v="0"/>
    <x v="0"/>
    <x v="0"/>
    <x v="2"/>
    <x v="0"/>
  </r>
  <r>
    <x v="0"/>
    <x v="0"/>
    <x v="0"/>
    <x v="38"/>
    <x v="38"/>
    <x v="0"/>
    <x v="1"/>
    <x v="2"/>
    <x v="2"/>
    <x v="0"/>
    <x v="2"/>
    <x v="0"/>
  </r>
  <r>
    <x v="0"/>
    <x v="0"/>
    <x v="0"/>
    <x v="38"/>
    <x v="38"/>
    <x v="0"/>
    <x v="1"/>
    <x v="3"/>
    <x v="3"/>
    <x v="0"/>
    <x v="2"/>
    <x v="0"/>
  </r>
  <r>
    <x v="0"/>
    <x v="0"/>
    <x v="0"/>
    <x v="38"/>
    <x v="38"/>
    <x v="0"/>
    <x v="1"/>
    <x v="25"/>
    <x v="24"/>
    <x v="0"/>
    <x v="2"/>
    <x v="0"/>
  </r>
  <r>
    <x v="0"/>
    <x v="0"/>
    <x v="0"/>
    <x v="38"/>
    <x v="38"/>
    <x v="0"/>
    <x v="0"/>
    <x v="4"/>
    <x v="4"/>
    <x v="0"/>
    <x v="3"/>
    <x v="1"/>
  </r>
  <r>
    <x v="0"/>
    <x v="0"/>
    <x v="0"/>
    <x v="38"/>
    <x v="38"/>
    <x v="0"/>
    <x v="0"/>
    <x v="5"/>
    <x v="5"/>
    <x v="0"/>
    <x v="3"/>
    <x v="1"/>
  </r>
  <r>
    <x v="0"/>
    <x v="0"/>
    <x v="0"/>
    <x v="38"/>
    <x v="38"/>
    <x v="0"/>
    <x v="0"/>
    <x v="23"/>
    <x v="22"/>
    <x v="0"/>
    <x v="3"/>
    <x v="1"/>
  </r>
  <r>
    <x v="0"/>
    <x v="0"/>
    <x v="0"/>
    <x v="38"/>
    <x v="38"/>
    <x v="0"/>
    <x v="1"/>
    <x v="1"/>
    <x v="1"/>
    <x v="0"/>
    <x v="3"/>
    <x v="1"/>
  </r>
  <r>
    <x v="0"/>
    <x v="0"/>
    <x v="0"/>
    <x v="38"/>
    <x v="38"/>
    <x v="0"/>
    <x v="1"/>
    <x v="6"/>
    <x v="3"/>
    <x v="0"/>
    <x v="3"/>
    <x v="1"/>
  </r>
  <r>
    <x v="0"/>
    <x v="0"/>
    <x v="0"/>
    <x v="38"/>
    <x v="38"/>
    <x v="0"/>
    <x v="1"/>
    <x v="26"/>
    <x v="1"/>
    <x v="0"/>
    <x v="3"/>
    <x v="1"/>
  </r>
  <r>
    <x v="0"/>
    <x v="0"/>
    <x v="0"/>
    <x v="39"/>
    <x v="39"/>
    <x v="0"/>
    <x v="0"/>
    <x v="5"/>
    <x v="5"/>
    <x v="0"/>
    <x v="2"/>
    <x v="0"/>
  </r>
  <r>
    <x v="0"/>
    <x v="0"/>
    <x v="0"/>
    <x v="39"/>
    <x v="39"/>
    <x v="0"/>
    <x v="0"/>
    <x v="4"/>
    <x v="4"/>
    <x v="0"/>
    <x v="3"/>
    <x v="1"/>
  </r>
  <r>
    <x v="0"/>
    <x v="0"/>
    <x v="0"/>
    <x v="39"/>
    <x v="39"/>
    <x v="0"/>
    <x v="0"/>
    <x v="0"/>
    <x v="0"/>
    <x v="0"/>
    <x v="3"/>
    <x v="1"/>
  </r>
  <r>
    <x v="0"/>
    <x v="0"/>
    <x v="0"/>
    <x v="39"/>
    <x v="39"/>
    <x v="0"/>
    <x v="1"/>
    <x v="6"/>
    <x v="3"/>
    <x v="0"/>
    <x v="3"/>
    <x v="1"/>
  </r>
  <r>
    <x v="0"/>
    <x v="0"/>
    <x v="0"/>
    <x v="39"/>
    <x v="39"/>
    <x v="0"/>
    <x v="1"/>
    <x v="2"/>
    <x v="2"/>
    <x v="0"/>
    <x v="3"/>
    <x v="1"/>
  </r>
  <r>
    <x v="0"/>
    <x v="0"/>
    <x v="0"/>
    <x v="39"/>
    <x v="39"/>
    <x v="0"/>
    <x v="1"/>
    <x v="3"/>
    <x v="3"/>
    <x v="0"/>
    <x v="3"/>
    <x v="1"/>
  </r>
  <r>
    <x v="0"/>
    <x v="4"/>
    <x v="0"/>
    <x v="40"/>
    <x v="40"/>
    <x v="0"/>
    <x v="1"/>
    <x v="2"/>
    <x v="2"/>
    <x v="0"/>
    <x v="0"/>
    <x v="0"/>
  </r>
  <r>
    <x v="0"/>
    <x v="4"/>
    <x v="0"/>
    <x v="40"/>
    <x v="40"/>
    <x v="0"/>
    <x v="0"/>
    <x v="23"/>
    <x v="22"/>
    <x v="0"/>
    <x v="1"/>
    <x v="0"/>
  </r>
  <r>
    <x v="0"/>
    <x v="9"/>
    <x v="0"/>
    <x v="40"/>
    <x v="40"/>
    <x v="0"/>
    <x v="1"/>
    <x v="3"/>
    <x v="3"/>
    <x v="0"/>
    <x v="1"/>
    <x v="9"/>
  </r>
  <r>
    <x v="0"/>
    <x v="9"/>
    <x v="0"/>
    <x v="40"/>
    <x v="40"/>
    <x v="0"/>
    <x v="1"/>
    <x v="25"/>
    <x v="24"/>
    <x v="0"/>
    <x v="1"/>
    <x v="9"/>
  </r>
  <r>
    <x v="0"/>
    <x v="4"/>
    <x v="0"/>
    <x v="40"/>
    <x v="40"/>
    <x v="0"/>
    <x v="0"/>
    <x v="5"/>
    <x v="5"/>
    <x v="0"/>
    <x v="2"/>
    <x v="0"/>
  </r>
  <r>
    <x v="0"/>
    <x v="4"/>
    <x v="0"/>
    <x v="40"/>
    <x v="40"/>
    <x v="0"/>
    <x v="1"/>
    <x v="1"/>
    <x v="1"/>
    <x v="0"/>
    <x v="2"/>
    <x v="4"/>
  </r>
  <r>
    <x v="0"/>
    <x v="10"/>
    <x v="0"/>
    <x v="40"/>
    <x v="40"/>
    <x v="0"/>
    <x v="1"/>
    <x v="24"/>
    <x v="23"/>
    <x v="0"/>
    <x v="2"/>
    <x v="4"/>
  </r>
  <r>
    <x v="0"/>
    <x v="9"/>
    <x v="0"/>
    <x v="40"/>
    <x v="40"/>
    <x v="0"/>
    <x v="1"/>
    <x v="26"/>
    <x v="1"/>
    <x v="0"/>
    <x v="2"/>
    <x v="4"/>
  </r>
  <r>
    <x v="0"/>
    <x v="4"/>
    <x v="0"/>
    <x v="40"/>
    <x v="40"/>
    <x v="0"/>
    <x v="0"/>
    <x v="4"/>
    <x v="4"/>
    <x v="0"/>
    <x v="3"/>
    <x v="1"/>
  </r>
  <r>
    <x v="0"/>
    <x v="4"/>
    <x v="0"/>
    <x v="40"/>
    <x v="40"/>
    <x v="0"/>
    <x v="0"/>
    <x v="0"/>
    <x v="0"/>
    <x v="0"/>
    <x v="3"/>
    <x v="1"/>
  </r>
  <r>
    <x v="0"/>
    <x v="4"/>
    <x v="0"/>
    <x v="40"/>
    <x v="40"/>
    <x v="0"/>
    <x v="1"/>
    <x v="6"/>
    <x v="3"/>
    <x v="0"/>
    <x v="3"/>
    <x v="1"/>
  </r>
  <r>
    <x v="0"/>
    <x v="0"/>
    <x v="0"/>
    <x v="41"/>
    <x v="41"/>
    <x v="0"/>
    <x v="0"/>
    <x v="4"/>
    <x v="4"/>
    <x v="0"/>
    <x v="2"/>
    <x v="0"/>
  </r>
  <r>
    <x v="0"/>
    <x v="0"/>
    <x v="0"/>
    <x v="41"/>
    <x v="41"/>
    <x v="0"/>
    <x v="0"/>
    <x v="5"/>
    <x v="5"/>
    <x v="0"/>
    <x v="2"/>
    <x v="0"/>
  </r>
  <r>
    <x v="0"/>
    <x v="0"/>
    <x v="0"/>
    <x v="41"/>
    <x v="41"/>
    <x v="0"/>
    <x v="0"/>
    <x v="0"/>
    <x v="0"/>
    <x v="0"/>
    <x v="2"/>
    <x v="0"/>
  </r>
  <r>
    <x v="0"/>
    <x v="0"/>
    <x v="0"/>
    <x v="41"/>
    <x v="41"/>
    <x v="0"/>
    <x v="1"/>
    <x v="26"/>
    <x v="1"/>
    <x v="0"/>
    <x v="2"/>
    <x v="0"/>
  </r>
  <r>
    <x v="0"/>
    <x v="0"/>
    <x v="0"/>
    <x v="41"/>
    <x v="41"/>
    <x v="0"/>
    <x v="1"/>
    <x v="3"/>
    <x v="3"/>
    <x v="0"/>
    <x v="2"/>
    <x v="0"/>
  </r>
  <r>
    <x v="0"/>
    <x v="0"/>
    <x v="0"/>
    <x v="41"/>
    <x v="41"/>
    <x v="0"/>
    <x v="1"/>
    <x v="25"/>
    <x v="24"/>
    <x v="0"/>
    <x v="2"/>
    <x v="0"/>
  </r>
  <r>
    <x v="0"/>
    <x v="0"/>
    <x v="0"/>
    <x v="42"/>
    <x v="42"/>
    <x v="0"/>
    <x v="0"/>
    <x v="0"/>
    <x v="0"/>
    <x v="0"/>
    <x v="2"/>
    <x v="0"/>
  </r>
  <r>
    <x v="0"/>
    <x v="0"/>
    <x v="0"/>
    <x v="42"/>
    <x v="42"/>
    <x v="0"/>
    <x v="1"/>
    <x v="1"/>
    <x v="1"/>
    <x v="0"/>
    <x v="2"/>
    <x v="0"/>
  </r>
  <r>
    <x v="0"/>
    <x v="0"/>
    <x v="0"/>
    <x v="42"/>
    <x v="42"/>
    <x v="0"/>
    <x v="1"/>
    <x v="3"/>
    <x v="3"/>
    <x v="0"/>
    <x v="2"/>
    <x v="0"/>
  </r>
  <r>
    <x v="0"/>
    <x v="0"/>
    <x v="0"/>
    <x v="42"/>
    <x v="42"/>
    <x v="0"/>
    <x v="1"/>
    <x v="25"/>
    <x v="24"/>
    <x v="0"/>
    <x v="2"/>
    <x v="0"/>
  </r>
  <r>
    <x v="0"/>
    <x v="0"/>
    <x v="0"/>
    <x v="42"/>
    <x v="42"/>
    <x v="0"/>
    <x v="0"/>
    <x v="4"/>
    <x v="4"/>
    <x v="0"/>
    <x v="3"/>
    <x v="1"/>
  </r>
  <r>
    <x v="0"/>
    <x v="0"/>
    <x v="0"/>
    <x v="42"/>
    <x v="42"/>
    <x v="0"/>
    <x v="0"/>
    <x v="5"/>
    <x v="5"/>
    <x v="0"/>
    <x v="3"/>
    <x v="1"/>
  </r>
  <r>
    <x v="0"/>
    <x v="0"/>
    <x v="0"/>
    <x v="42"/>
    <x v="42"/>
    <x v="0"/>
    <x v="1"/>
    <x v="6"/>
    <x v="3"/>
    <x v="0"/>
    <x v="3"/>
    <x v="1"/>
  </r>
  <r>
    <x v="0"/>
    <x v="0"/>
    <x v="0"/>
    <x v="42"/>
    <x v="42"/>
    <x v="0"/>
    <x v="1"/>
    <x v="2"/>
    <x v="2"/>
    <x v="0"/>
    <x v="3"/>
    <x v="1"/>
  </r>
  <r>
    <x v="0"/>
    <x v="0"/>
    <x v="0"/>
    <x v="42"/>
    <x v="42"/>
    <x v="0"/>
    <x v="1"/>
    <x v="26"/>
    <x v="1"/>
    <x v="0"/>
    <x v="3"/>
    <x v="1"/>
  </r>
  <r>
    <x v="0"/>
    <x v="0"/>
    <x v="0"/>
    <x v="43"/>
    <x v="43"/>
    <x v="0"/>
    <x v="0"/>
    <x v="4"/>
    <x v="4"/>
    <x v="0"/>
    <x v="2"/>
    <x v="0"/>
  </r>
  <r>
    <x v="0"/>
    <x v="0"/>
    <x v="0"/>
    <x v="43"/>
    <x v="43"/>
    <x v="0"/>
    <x v="0"/>
    <x v="5"/>
    <x v="5"/>
    <x v="0"/>
    <x v="2"/>
    <x v="0"/>
  </r>
  <r>
    <x v="0"/>
    <x v="0"/>
    <x v="0"/>
    <x v="43"/>
    <x v="43"/>
    <x v="0"/>
    <x v="0"/>
    <x v="0"/>
    <x v="0"/>
    <x v="0"/>
    <x v="2"/>
    <x v="0"/>
  </r>
  <r>
    <x v="0"/>
    <x v="0"/>
    <x v="0"/>
    <x v="43"/>
    <x v="43"/>
    <x v="0"/>
    <x v="1"/>
    <x v="6"/>
    <x v="3"/>
    <x v="0"/>
    <x v="2"/>
    <x v="0"/>
  </r>
  <r>
    <x v="0"/>
    <x v="0"/>
    <x v="0"/>
    <x v="43"/>
    <x v="43"/>
    <x v="0"/>
    <x v="1"/>
    <x v="2"/>
    <x v="2"/>
    <x v="0"/>
    <x v="2"/>
    <x v="0"/>
  </r>
  <r>
    <x v="0"/>
    <x v="1"/>
    <x v="0"/>
    <x v="44"/>
    <x v="44"/>
    <x v="0"/>
    <x v="1"/>
    <x v="7"/>
    <x v="6"/>
    <x v="0"/>
    <x v="4"/>
    <x v="22"/>
  </r>
  <r>
    <x v="0"/>
    <x v="1"/>
    <x v="0"/>
    <x v="44"/>
    <x v="44"/>
    <x v="0"/>
    <x v="1"/>
    <x v="8"/>
    <x v="7"/>
    <x v="0"/>
    <x v="4"/>
    <x v="22"/>
  </r>
  <r>
    <x v="0"/>
    <x v="1"/>
    <x v="0"/>
    <x v="44"/>
    <x v="44"/>
    <x v="0"/>
    <x v="1"/>
    <x v="9"/>
    <x v="8"/>
    <x v="0"/>
    <x v="4"/>
    <x v="22"/>
  </r>
  <r>
    <x v="0"/>
    <x v="1"/>
    <x v="0"/>
    <x v="44"/>
    <x v="44"/>
    <x v="0"/>
    <x v="1"/>
    <x v="10"/>
    <x v="9"/>
    <x v="0"/>
    <x v="4"/>
    <x v="22"/>
  </r>
  <r>
    <x v="0"/>
    <x v="1"/>
    <x v="0"/>
    <x v="44"/>
    <x v="44"/>
    <x v="0"/>
    <x v="1"/>
    <x v="11"/>
    <x v="10"/>
    <x v="0"/>
    <x v="4"/>
    <x v="22"/>
  </r>
  <r>
    <x v="0"/>
    <x v="1"/>
    <x v="0"/>
    <x v="44"/>
    <x v="44"/>
    <x v="0"/>
    <x v="1"/>
    <x v="12"/>
    <x v="11"/>
    <x v="0"/>
    <x v="4"/>
    <x v="22"/>
  </r>
  <r>
    <x v="0"/>
    <x v="1"/>
    <x v="0"/>
    <x v="44"/>
    <x v="44"/>
    <x v="0"/>
    <x v="1"/>
    <x v="13"/>
    <x v="12"/>
    <x v="0"/>
    <x v="4"/>
    <x v="22"/>
  </r>
  <r>
    <x v="0"/>
    <x v="1"/>
    <x v="0"/>
    <x v="44"/>
    <x v="44"/>
    <x v="0"/>
    <x v="1"/>
    <x v="14"/>
    <x v="13"/>
    <x v="0"/>
    <x v="4"/>
    <x v="22"/>
  </r>
  <r>
    <x v="0"/>
    <x v="1"/>
    <x v="0"/>
    <x v="44"/>
    <x v="44"/>
    <x v="1"/>
    <x v="1"/>
    <x v="15"/>
    <x v="14"/>
    <x v="0"/>
    <x v="4"/>
    <x v="22"/>
  </r>
  <r>
    <x v="0"/>
    <x v="1"/>
    <x v="0"/>
    <x v="44"/>
    <x v="44"/>
    <x v="1"/>
    <x v="1"/>
    <x v="16"/>
    <x v="15"/>
    <x v="0"/>
    <x v="4"/>
    <x v="22"/>
  </r>
  <r>
    <x v="0"/>
    <x v="1"/>
    <x v="0"/>
    <x v="44"/>
    <x v="44"/>
    <x v="1"/>
    <x v="1"/>
    <x v="17"/>
    <x v="16"/>
    <x v="0"/>
    <x v="4"/>
    <x v="22"/>
  </r>
  <r>
    <x v="0"/>
    <x v="1"/>
    <x v="0"/>
    <x v="44"/>
    <x v="44"/>
    <x v="1"/>
    <x v="1"/>
    <x v="18"/>
    <x v="17"/>
    <x v="0"/>
    <x v="4"/>
    <x v="22"/>
  </r>
  <r>
    <x v="0"/>
    <x v="1"/>
    <x v="0"/>
    <x v="44"/>
    <x v="44"/>
    <x v="1"/>
    <x v="1"/>
    <x v="19"/>
    <x v="18"/>
    <x v="0"/>
    <x v="4"/>
    <x v="22"/>
  </r>
  <r>
    <x v="0"/>
    <x v="1"/>
    <x v="0"/>
    <x v="44"/>
    <x v="44"/>
    <x v="1"/>
    <x v="1"/>
    <x v="20"/>
    <x v="19"/>
    <x v="0"/>
    <x v="4"/>
    <x v="22"/>
  </r>
  <r>
    <x v="0"/>
    <x v="1"/>
    <x v="0"/>
    <x v="44"/>
    <x v="44"/>
    <x v="1"/>
    <x v="1"/>
    <x v="21"/>
    <x v="20"/>
    <x v="0"/>
    <x v="4"/>
    <x v="22"/>
  </r>
  <r>
    <x v="0"/>
    <x v="1"/>
    <x v="0"/>
    <x v="44"/>
    <x v="44"/>
    <x v="1"/>
    <x v="1"/>
    <x v="22"/>
    <x v="21"/>
    <x v="0"/>
    <x v="4"/>
    <x v="22"/>
  </r>
  <r>
    <x v="0"/>
    <x v="4"/>
    <x v="0"/>
    <x v="44"/>
    <x v="44"/>
    <x v="0"/>
    <x v="1"/>
    <x v="24"/>
    <x v="23"/>
    <x v="0"/>
    <x v="8"/>
    <x v="7"/>
  </r>
  <r>
    <x v="0"/>
    <x v="9"/>
    <x v="0"/>
    <x v="44"/>
    <x v="44"/>
    <x v="0"/>
    <x v="1"/>
    <x v="25"/>
    <x v="24"/>
    <x v="0"/>
    <x v="8"/>
    <x v="7"/>
  </r>
  <r>
    <x v="0"/>
    <x v="4"/>
    <x v="0"/>
    <x v="44"/>
    <x v="44"/>
    <x v="0"/>
    <x v="0"/>
    <x v="5"/>
    <x v="5"/>
    <x v="0"/>
    <x v="0"/>
    <x v="0"/>
  </r>
  <r>
    <x v="0"/>
    <x v="3"/>
    <x v="0"/>
    <x v="44"/>
    <x v="44"/>
    <x v="0"/>
    <x v="1"/>
    <x v="1"/>
    <x v="1"/>
    <x v="0"/>
    <x v="0"/>
    <x v="0"/>
  </r>
  <r>
    <x v="0"/>
    <x v="3"/>
    <x v="0"/>
    <x v="44"/>
    <x v="44"/>
    <x v="0"/>
    <x v="1"/>
    <x v="2"/>
    <x v="2"/>
    <x v="0"/>
    <x v="1"/>
    <x v="0"/>
  </r>
  <r>
    <x v="0"/>
    <x v="4"/>
    <x v="0"/>
    <x v="44"/>
    <x v="44"/>
    <x v="0"/>
    <x v="0"/>
    <x v="4"/>
    <x v="4"/>
    <x v="0"/>
    <x v="2"/>
    <x v="0"/>
  </r>
  <r>
    <x v="0"/>
    <x v="4"/>
    <x v="0"/>
    <x v="44"/>
    <x v="44"/>
    <x v="0"/>
    <x v="0"/>
    <x v="0"/>
    <x v="0"/>
    <x v="0"/>
    <x v="2"/>
    <x v="0"/>
  </r>
  <r>
    <x v="0"/>
    <x v="9"/>
    <x v="0"/>
    <x v="44"/>
    <x v="44"/>
    <x v="0"/>
    <x v="1"/>
    <x v="26"/>
    <x v="1"/>
    <x v="0"/>
    <x v="2"/>
    <x v="0"/>
  </r>
  <r>
    <x v="0"/>
    <x v="4"/>
    <x v="0"/>
    <x v="44"/>
    <x v="44"/>
    <x v="0"/>
    <x v="0"/>
    <x v="23"/>
    <x v="22"/>
    <x v="0"/>
    <x v="3"/>
    <x v="24"/>
  </r>
  <r>
    <x v="0"/>
    <x v="3"/>
    <x v="0"/>
    <x v="44"/>
    <x v="44"/>
    <x v="0"/>
    <x v="1"/>
    <x v="6"/>
    <x v="3"/>
    <x v="0"/>
    <x v="3"/>
    <x v="24"/>
  </r>
  <r>
    <x v="0"/>
    <x v="9"/>
    <x v="0"/>
    <x v="44"/>
    <x v="44"/>
    <x v="0"/>
    <x v="1"/>
    <x v="3"/>
    <x v="3"/>
    <x v="0"/>
    <x v="3"/>
    <x v="24"/>
  </r>
  <r>
    <x v="0"/>
    <x v="0"/>
    <x v="0"/>
    <x v="45"/>
    <x v="45"/>
    <x v="0"/>
    <x v="1"/>
    <x v="6"/>
    <x v="3"/>
    <x v="0"/>
    <x v="2"/>
    <x v="0"/>
  </r>
  <r>
    <x v="0"/>
    <x v="0"/>
    <x v="0"/>
    <x v="45"/>
    <x v="45"/>
    <x v="0"/>
    <x v="1"/>
    <x v="2"/>
    <x v="2"/>
    <x v="0"/>
    <x v="2"/>
    <x v="0"/>
  </r>
  <r>
    <x v="0"/>
    <x v="0"/>
    <x v="0"/>
    <x v="45"/>
    <x v="45"/>
    <x v="0"/>
    <x v="1"/>
    <x v="1"/>
    <x v="1"/>
    <x v="0"/>
    <x v="3"/>
    <x v="1"/>
  </r>
  <r>
    <x v="0"/>
    <x v="0"/>
    <x v="0"/>
    <x v="45"/>
    <x v="45"/>
    <x v="0"/>
    <x v="1"/>
    <x v="26"/>
    <x v="1"/>
    <x v="0"/>
    <x v="3"/>
    <x v="1"/>
  </r>
  <r>
    <x v="0"/>
    <x v="0"/>
    <x v="0"/>
    <x v="45"/>
    <x v="45"/>
    <x v="0"/>
    <x v="1"/>
    <x v="3"/>
    <x v="3"/>
    <x v="0"/>
    <x v="3"/>
    <x v="1"/>
  </r>
  <r>
    <x v="0"/>
    <x v="0"/>
    <x v="0"/>
    <x v="45"/>
    <x v="45"/>
    <x v="0"/>
    <x v="1"/>
    <x v="25"/>
    <x v="24"/>
    <x v="0"/>
    <x v="3"/>
    <x v="1"/>
  </r>
  <r>
    <x v="0"/>
    <x v="0"/>
    <x v="0"/>
    <x v="46"/>
    <x v="46"/>
    <x v="0"/>
    <x v="0"/>
    <x v="4"/>
    <x v="4"/>
    <x v="0"/>
    <x v="2"/>
    <x v="0"/>
  </r>
  <r>
    <x v="0"/>
    <x v="0"/>
    <x v="0"/>
    <x v="47"/>
    <x v="47"/>
    <x v="0"/>
    <x v="0"/>
    <x v="23"/>
    <x v="22"/>
    <x v="0"/>
    <x v="2"/>
    <x v="0"/>
  </r>
  <r>
    <x v="0"/>
    <x v="0"/>
    <x v="0"/>
    <x v="47"/>
    <x v="47"/>
    <x v="0"/>
    <x v="0"/>
    <x v="0"/>
    <x v="0"/>
    <x v="0"/>
    <x v="2"/>
    <x v="0"/>
  </r>
  <r>
    <x v="0"/>
    <x v="0"/>
    <x v="0"/>
    <x v="47"/>
    <x v="47"/>
    <x v="0"/>
    <x v="1"/>
    <x v="6"/>
    <x v="3"/>
    <x v="0"/>
    <x v="2"/>
    <x v="0"/>
  </r>
  <r>
    <x v="0"/>
    <x v="0"/>
    <x v="0"/>
    <x v="47"/>
    <x v="47"/>
    <x v="0"/>
    <x v="1"/>
    <x v="26"/>
    <x v="1"/>
    <x v="0"/>
    <x v="2"/>
    <x v="0"/>
  </r>
  <r>
    <x v="0"/>
    <x v="0"/>
    <x v="0"/>
    <x v="47"/>
    <x v="47"/>
    <x v="0"/>
    <x v="0"/>
    <x v="4"/>
    <x v="4"/>
    <x v="0"/>
    <x v="3"/>
    <x v="1"/>
  </r>
  <r>
    <x v="0"/>
    <x v="0"/>
    <x v="0"/>
    <x v="47"/>
    <x v="47"/>
    <x v="0"/>
    <x v="0"/>
    <x v="5"/>
    <x v="5"/>
    <x v="0"/>
    <x v="3"/>
    <x v="1"/>
  </r>
  <r>
    <x v="0"/>
    <x v="0"/>
    <x v="0"/>
    <x v="47"/>
    <x v="47"/>
    <x v="0"/>
    <x v="1"/>
    <x v="1"/>
    <x v="1"/>
    <x v="0"/>
    <x v="3"/>
    <x v="1"/>
  </r>
  <r>
    <x v="0"/>
    <x v="0"/>
    <x v="0"/>
    <x v="47"/>
    <x v="47"/>
    <x v="0"/>
    <x v="1"/>
    <x v="2"/>
    <x v="2"/>
    <x v="0"/>
    <x v="3"/>
    <x v="1"/>
  </r>
  <r>
    <x v="0"/>
    <x v="0"/>
    <x v="0"/>
    <x v="47"/>
    <x v="47"/>
    <x v="0"/>
    <x v="1"/>
    <x v="3"/>
    <x v="3"/>
    <x v="0"/>
    <x v="3"/>
    <x v="1"/>
  </r>
  <r>
    <x v="0"/>
    <x v="0"/>
    <x v="0"/>
    <x v="47"/>
    <x v="47"/>
    <x v="0"/>
    <x v="1"/>
    <x v="25"/>
    <x v="24"/>
    <x v="0"/>
    <x v="3"/>
    <x v="1"/>
  </r>
  <r>
    <x v="0"/>
    <x v="1"/>
    <x v="0"/>
    <x v="48"/>
    <x v="48"/>
    <x v="0"/>
    <x v="1"/>
    <x v="7"/>
    <x v="6"/>
    <x v="0"/>
    <x v="4"/>
    <x v="24"/>
  </r>
  <r>
    <x v="0"/>
    <x v="1"/>
    <x v="0"/>
    <x v="48"/>
    <x v="48"/>
    <x v="0"/>
    <x v="1"/>
    <x v="8"/>
    <x v="7"/>
    <x v="0"/>
    <x v="4"/>
    <x v="24"/>
  </r>
  <r>
    <x v="0"/>
    <x v="1"/>
    <x v="0"/>
    <x v="48"/>
    <x v="48"/>
    <x v="0"/>
    <x v="1"/>
    <x v="9"/>
    <x v="8"/>
    <x v="0"/>
    <x v="4"/>
    <x v="24"/>
  </r>
  <r>
    <x v="0"/>
    <x v="1"/>
    <x v="0"/>
    <x v="48"/>
    <x v="48"/>
    <x v="0"/>
    <x v="1"/>
    <x v="10"/>
    <x v="9"/>
    <x v="0"/>
    <x v="4"/>
    <x v="24"/>
  </r>
  <r>
    <x v="0"/>
    <x v="1"/>
    <x v="0"/>
    <x v="48"/>
    <x v="48"/>
    <x v="0"/>
    <x v="1"/>
    <x v="11"/>
    <x v="10"/>
    <x v="0"/>
    <x v="4"/>
    <x v="24"/>
  </r>
  <r>
    <x v="0"/>
    <x v="1"/>
    <x v="0"/>
    <x v="48"/>
    <x v="48"/>
    <x v="0"/>
    <x v="1"/>
    <x v="12"/>
    <x v="11"/>
    <x v="0"/>
    <x v="4"/>
    <x v="24"/>
  </r>
  <r>
    <x v="0"/>
    <x v="1"/>
    <x v="0"/>
    <x v="48"/>
    <x v="48"/>
    <x v="0"/>
    <x v="1"/>
    <x v="13"/>
    <x v="12"/>
    <x v="0"/>
    <x v="4"/>
    <x v="24"/>
  </r>
  <r>
    <x v="0"/>
    <x v="1"/>
    <x v="0"/>
    <x v="48"/>
    <x v="48"/>
    <x v="0"/>
    <x v="1"/>
    <x v="14"/>
    <x v="13"/>
    <x v="0"/>
    <x v="4"/>
    <x v="24"/>
  </r>
  <r>
    <x v="0"/>
    <x v="1"/>
    <x v="0"/>
    <x v="48"/>
    <x v="48"/>
    <x v="1"/>
    <x v="1"/>
    <x v="15"/>
    <x v="14"/>
    <x v="0"/>
    <x v="4"/>
    <x v="24"/>
  </r>
  <r>
    <x v="0"/>
    <x v="1"/>
    <x v="0"/>
    <x v="48"/>
    <x v="48"/>
    <x v="1"/>
    <x v="1"/>
    <x v="16"/>
    <x v="15"/>
    <x v="0"/>
    <x v="4"/>
    <x v="24"/>
  </r>
  <r>
    <x v="0"/>
    <x v="1"/>
    <x v="0"/>
    <x v="48"/>
    <x v="48"/>
    <x v="1"/>
    <x v="1"/>
    <x v="17"/>
    <x v="16"/>
    <x v="0"/>
    <x v="4"/>
    <x v="24"/>
  </r>
  <r>
    <x v="0"/>
    <x v="1"/>
    <x v="0"/>
    <x v="48"/>
    <x v="48"/>
    <x v="1"/>
    <x v="1"/>
    <x v="18"/>
    <x v="17"/>
    <x v="0"/>
    <x v="4"/>
    <x v="24"/>
  </r>
  <r>
    <x v="0"/>
    <x v="1"/>
    <x v="0"/>
    <x v="48"/>
    <x v="48"/>
    <x v="1"/>
    <x v="1"/>
    <x v="19"/>
    <x v="18"/>
    <x v="0"/>
    <x v="4"/>
    <x v="24"/>
  </r>
  <r>
    <x v="0"/>
    <x v="1"/>
    <x v="0"/>
    <x v="48"/>
    <x v="48"/>
    <x v="1"/>
    <x v="1"/>
    <x v="20"/>
    <x v="19"/>
    <x v="0"/>
    <x v="4"/>
    <x v="24"/>
  </r>
  <r>
    <x v="0"/>
    <x v="1"/>
    <x v="0"/>
    <x v="48"/>
    <x v="48"/>
    <x v="1"/>
    <x v="1"/>
    <x v="21"/>
    <x v="20"/>
    <x v="0"/>
    <x v="4"/>
    <x v="24"/>
  </r>
  <r>
    <x v="0"/>
    <x v="1"/>
    <x v="0"/>
    <x v="48"/>
    <x v="48"/>
    <x v="1"/>
    <x v="1"/>
    <x v="22"/>
    <x v="21"/>
    <x v="0"/>
    <x v="4"/>
    <x v="24"/>
  </r>
  <r>
    <x v="0"/>
    <x v="5"/>
    <x v="0"/>
    <x v="48"/>
    <x v="48"/>
    <x v="0"/>
    <x v="1"/>
    <x v="24"/>
    <x v="23"/>
    <x v="0"/>
    <x v="5"/>
    <x v="5"/>
  </r>
  <r>
    <x v="0"/>
    <x v="4"/>
    <x v="0"/>
    <x v="48"/>
    <x v="48"/>
    <x v="0"/>
    <x v="0"/>
    <x v="0"/>
    <x v="0"/>
    <x v="0"/>
    <x v="0"/>
    <x v="0"/>
  </r>
  <r>
    <x v="0"/>
    <x v="5"/>
    <x v="0"/>
    <x v="48"/>
    <x v="48"/>
    <x v="0"/>
    <x v="1"/>
    <x v="1"/>
    <x v="1"/>
    <x v="0"/>
    <x v="0"/>
    <x v="15"/>
  </r>
  <r>
    <x v="0"/>
    <x v="5"/>
    <x v="0"/>
    <x v="48"/>
    <x v="48"/>
    <x v="0"/>
    <x v="1"/>
    <x v="3"/>
    <x v="3"/>
    <x v="0"/>
    <x v="0"/>
    <x v="15"/>
  </r>
  <r>
    <x v="0"/>
    <x v="4"/>
    <x v="0"/>
    <x v="48"/>
    <x v="48"/>
    <x v="0"/>
    <x v="0"/>
    <x v="23"/>
    <x v="22"/>
    <x v="0"/>
    <x v="1"/>
    <x v="0"/>
  </r>
  <r>
    <x v="0"/>
    <x v="5"/>
    <x v="0"/>
    <x v="48"/>
    <x v="48"/>
    <x v="0"/>
    <x v="1"/>
    <x v="26"/>
    <x v="1"/>
    <x v="0"/>
    <x v="1"/>
    <x v="5"/>
  </r>
  <r>
    <x v="0"/>
    <x v="5"/>
    <x v="0"/>
    <x v="48"/>
    <x v="48"/>
    <x v="0"/>
    <x v="1"/>
    <x v="6"/>
    <x v="3"/>
    <x v="0"/>
    <x v="6"/>
    <x v="5"/>
  </r>
  <r>
    <x v="0"/>
    <x v="5"/>
    <x v="0"/>
    <x v="48"/>
    <x v="48"/>
    <x v="0"/>
    <x v="1"/>
    <x v="2"/>
    <x v="2"/>
    <x v="0"/>
    <x v="6"/>
    <x v="5"/>
  </r>
  <r>
    <x v="0"/>
    <x v="9"/>
    <x v="0"/>
    <x v="48"/>
    <x v="48"/>
    <x v="0"/>
    <x v="0"/>
    <x v="4"/>
    <x v="4"/>
    <x v="0"/>
    <x v="2"/>
    <x v="0"/>
  </r>
  <r>
    <x v="0"/>
    <x v="9"/>
    <x v="0"/>
    <x v="48"/>
    <x v="48"/>
    <x v="0"/>
    <x v="0"/>
    <x v="5"/>
    <x v="5"/>
    <x v="0"/>
    <x v="2"/>
    <x v="0"/>
  </r>
  <r>
    <x v="0"/>
    <x v="5"/>
    <x v="0"/>
    <x v="48"/>
    <x v="48"/>
    <x v="0"/>
    <x v="1"/>
    <x v="25"/>
    <x v="24"/>
    <x v="0"/>
    <x v="2"/>
    <x v="29"/>
  </r>
  <r>
    <x v="0"/>
    <x v="0"/>
    <x v="0"/>
    <x v="49"/>
    <x v="49"/>
    <x v="0"/>
    <x v="1"/>
    <x v="1"/>
    <x v="1"/>
    <x v="0"/>
    <x v="2"/>
    <x v="0"/>
  </r>
  <r>
    <x v="0"/>
    <x v="0"/>
    <x v="0"/>
    <x v="49"/>
    <x v="49"/>
    <x v="0"/>
    <x v="1"/>
    <x v="6"/>
    <x v="3"/>
    <x v="0"/>
    <x v="2"/>
    <x v="0"/>
  </r>
  <r>
    <x v="0"/>
    <x v="0"/>
    <x v="0"/>
    <x v="49"/>
    <x v="49"/>
    <x v="0"/>
    <x v="1"/>
    <x v="2"/>
    <x v="2"/>
    <x v="0"/>
    <x v="2"/>
    <x v="0"/>
  </r>
  <r>
    <x v="0"/>
    <x v="0"/>
    <x v="0"/>
    <x v="49"/>
    <x v="49"/>
    <x v="0"/>
    <x v="1"/>
    <x v="26"/>
    <x v="1"/>
    <x v="0"/>
    <x v="2"/>
    <x v="0"/>
  </r>
  <r>
    <x v="0"/>
    <x v="0"/>
    <x v="0"/>
    <x v="49"/>
    <x v="49"/>
    <x v="0"/>
    <x v="1"/>
    <x v="3"/>
    <x v="3"/>
    <x v="0"/>
    <x v="2"/>
    <x v="0"/>
  </r>
  <r>
    <x v="0"/>
    <x v="0"/>
    <x v="0"/>
    <x v="49"/>
    <x v="49"/>
    <x v="0"/>
    <x v="1"/>
    <x v="25"/>
    <x v="24"/>
    <x v="0"/>
    <x v="3"/>
    <x v="1"/>
  </r>
  <r>
    <x v="0"/>
    <x v="10"/>
    <x v="0"/>
    <x v="50"/>
    <x v="50"/>
    <x v="0"/>
    <x v="1"/>
    <x v="7"/>
    <x v="6"/>
    <x v="0"/>
    <x v="4"/>
    <x v="6"/>
  </r>
  <r>
    <x v="0"/>
    <x v="10"/>
    <x v="0"/>
    <x v="50"/>
    <x v="50"/>
    <x v="0"/>
    <x v="1"/>
    <x v="8"/>
    <x v="7"/>
    <x v="0"/>
    <x v="4"/>
    <x v="6"/>
  </r>
  <r>
    <x v="0"/>
    <x v="10"/>
    <x v="0"/>
    <x v="50"/>
    <x v="50"/>
    <x v="0"/>
    <x v="1"/>
    <x v="9"/>
    <x v="8"/>
    <x v="0"/>
    <x v="4"/>
    <x v="6"/>
  </r>
  <r>
    <x v="0"/>
    <x v="10"/>
    <x v="0"/>
    <x v="50"/>
    <x v="50"/>
    <x v="0"/>
    <x v="1"/>
    <x v="10"/>
    <x v="9"/>
    <x v="0"/>
    <x v="4"/>
    <x v="6"/>
  </r>
  <r>
    <x v="0"/>
    <x v="10"/>
    <x v="0"/>
    <x v="50"/>
    <x v="50"/>
    <x v="0"/>
    <x v="1"/>
    <x v="11"/>
    <x v="10"/>
    <x v="0"/>
    <x v="4"/>
    <x v="6"/>
  </r>
  <r>
    <x v="0"/>
    <x v="10"/>
    <x v="0"/>
    <x v="50"/>
    <x v="50"/>
    <x v="0"/>
    <x v="1"/>
    <x v="12"/>
    <x v="11"/>
    <x v="0"/>
    <x v="4"/>
    <x v="6"/>
  </r>
  <r>
    <x v="0"/>
    <x v="10"/>
    <x v="0"/>
    <x v="50"/>
    <x v="50"/>
    <x v="0"/>
    <x v="1"/>
    <x v="13"/>
    <x v="12"/>
    <x v="0"/>
    <x v="4"/>
    <x v="6"/>
  </r>
  <r>
    <x v="0"/>
    <x v="10"/>
    <x v="0"/>
    <x v="50"/>
    <x v="50"/>
    <x v="0"/>
    <x v="1"/>
    <x v="14"/>
    <x v="13"/>
    <x v="0"/>
    <x v="4"/>
    <x v="6"/>
  </r>
  <r>
    <x v="0"/>
    <x v="10"/>
    <x v="0"/>
    <x v="50"/>
    <x v="50"/>
    <x v="1"/>
    <x v="1"/>
    <x v="15"/>
    <x v="14"/>
    <x v="0"/>
    <x v="4"/>
    <x v="6"/>
  </r>
  <r>
    <x v="0"/>
    <x v="10"/>
    <x v="0"/>
    <x v="50"/>
    <x v="50"/>
    <x v="1"/>
    <x v="1"/>
    <x v="16"/>
    <x v="15"/>
    <x v="0"/>
    <x v="4"/>
    <x v="6"/>
  </r>
  <r>
    <x v="0"/>
    <x v="10"/>
    <x v="0"/>
    <x v="50"/>
    <x v="50"/>
    <x v="1"/>
    <x v="1"/>
    <x v="17"/>
    <x v="16"/>
    <x v="0"/>
    <x v="4"/>
    <x v="6"/>
  </r>
  <r>
    <x v="0"/>
    <x v="10"/>
    <x v="0"/>
    <x v="50"/>
    <x v="50"/>
    <x v="1"/>
    <x v="1"/>
    <x v="18"/>
    <x v="17"/>
    <x v="0"/>
    <x v="4"/>
    <x v="6"/>
  </r>
  <r>
    <x v="0"/>
    <x v="10"/>
    <x v="0"/>
    <x v="50"/>
    <x v="50"/>
    <x v="1"/>
    <x v="1"/>
    <x v="19"/>
    <x v="18"/>
    <x v="0"/>
    <x v="4"/>
    <x v="6"/>
  </r>
  <r>
    <x v="0"/>
    <x v="10"/>
    <x v="0"/>
    <x v="50"/>
    <x v="50"/>
    <x v="1"/>
    <x v="1"/>
    <x v="20"/>
    <x v="19"/>
    <x v="0"/>
    <x v="4"/>
    <x v="6"/>
  </r>
  <r>
    <x v="0"/>
    <x v="10"/>
    <x v="0"/>
    <x v="50"/>
    <x v="50"/>
    <x v="1"/>
    <x v="1"/>
    <x v="21"/>
    <x v="20"/>
    <x v="0"/>
    <x v="4"/>
    <x v="6"/>
  </r>
  <r>
    <x v="0"/>
    <x v="10"/>
    <x v="0"/>
    <x v="50"/>
    <x v="50"/>
    <x v="1"/>
    <x v="1"/>
    <x v="22"/>
    <x v="21"/>
    <x v="0"/>
    <x v="4"/>
    <x v="6"/>
  </r>
  <r>
    <x v="0"/>
    <x v="10"/>
    <x v="0"/>
    <x v="50"/>
    <x v="50"/>
    <x v="0"/>
    <x v="1"/>
    <x v="6"/>
    <x v="3"/>
    <x v="0"/>
    <x v="8"/>
    <x v="16"/>
  </r>
  <r>
    <x v="0"/>
    <x v="10"/>
    <x v="0"/>
    <x v="50"/>
    <x v="50"/>
    <x v="0"/>
    <x v="1"/>
    <x v="2"/>
    <x v="2"/>
    <x v="0"/>
    <x v="8"/>
    <x v="16"/>
  </r>
  <r>
    <x v="0"/>
    <x v="10"/>
    <x v="0"/>
    <x v="50"/>
    <x v="50"/>
    <x v="0"/>
    <x v="1"/>
    <x v="24"/>
    <x v="23"/>
    <x v="0"/>
    <x v="8"/>
    <x v="8"/>
  </r>
  <r>
    <x v="0"/>
    <x v="13"/>
    <x v="0"/>
    <x v="50"/>
    <x v="50"/>
    <x v="0"/>
    <x v="0"/>
    <x v="4"/>
    <x v="4"/>
    <x v="0"/>
    <x v="0"/>
    <x v="0"/>
  </r>
  <r>
    <x v="0"/>
    <x v="5"/>
    <x v="0"/>
    <x v="50"/>
    <x v="50"/>
    <x v="0"/>
    <x v="0"/>
    <x v="5"/>
    <x v="5"/>
    <x v="0"/>
    <x v="0"/>
    <x v="0"/>
  </r>
  <r>
    <x v="0"/>
    <x v="5"/>
    <x v="0"/>
    <x v="50"/>
    <x v="50"/>
    <x v="0"/>
    <x v="0"/>
    <x v="0"/>
    <x v="0"/>
    <x v="0"/>
    <x v="0"/>
    <x v="0"/>
  </r>
  <r>
    <x v="0"/>
    <x v="13"/>
    <x v="0"/>
    <x v="50"/>
    <x v="50"/>
    <x v="0"/>
    <x v="1"/>
    <x v="1"/>
    <x v="1"/>
    <x v="0"/>
    <x v="0"/>
    <x v="0"/>
  </r>
  <r>
    <x v="0"/>
    <x v="13"/>
    <x v="0"/>
    <x v="50"/>
    <x v="50"/>
    <x v="0"/>
    <x v="1"/>
    <x v="25"/>
    <x v="24"/>
    <x v="0"/>
    <x v="1"/>
    <x v="0"/>
  </r>
  <r>
    <x v="0"/>
    <x v="13"/>
    <x v="0"/>
    <x v="50"/>
    <x v="50"/>
    <x v="0"/>
    <x v="1"/>
    <x v="26"/>
    <x v="1"/>
    <x v="0"/>
    <x v="2"/>
    <x v="0"/>
  </r>
  <r>
    <x v="0"/>
    <x v="5"/>
    <x v="0"/>
    <x v="50"/>
    <x v="50"/>
    <x v="0"/>
    <x v="0"/>
    <x v="23"/>
    <x v="22"/>
    <x v="0"/>
    <x v="3"/>
    <x v="1"/>
  </r>
  <r>
    <x v="0"/>
    <x v="13"/>
    <x v="0"/>
    <x v="50"/>
    <x v="50"/>
    <x v="0"/>
    <x v="1"/>
    <x v="3"/>
    <x v="3"/>
    <x v="0"/>
    <x v="3"/>
    <x v="1"/>
  </r>
  <r>
    <x v="0"/>
    <x v="6"/>
    <x v="0"/>
    <x v="51"/>
    <x v="51"/>
    <x v="0"/>
    <x v="1"/>
    <x v="7"/>
    <x v="6"/>
    <x v="0"/>
    <x v="4"/>
    <x v="25"/>
  </r>
  <r>
    <x v="0"/>
    <x v="6"/>
    <x v="0"/>
    <x v="51"/>
    <x v="51"/>
    <x v="0"/>
    <x v="1"/>
    <x v="8"/>
    <x v="7"/>
    <x v="0"/>
    <x v="4"/>
    <x v="25"/>
  </r>
  <r>
    <x v="0"/>
    <x v="6"/>
    <x v="0"/>
    <x v="51"/>
    <x v="51"/>
    <x v="0"/>
    <x v="1"/>
    <x v="9"/>
    <x v="8"/>
    <x v="0"/>
    <x v="4"/>
    <x v="25"/>
  </r>
  <r>
    <x v="0"/>
    <x v="6"/>
    <x v="0"/>
    <x v="51"/>
    <x v="51"/>
    <x v="0"/>
    <x v="1"/>
    <x v="10"/>
    <x v="9"/>
    <x v="0"/>
    <x v="4"/>
    <x v="25"/>
  </r>
  <r>
    <x v="0"/>
    <x v="6"/>
    <x v="0"/>
    <x v="51"/>
    <x v="51"/>
    <x v="0"/>
    <x v="1"/>
    <x v="11"/>
    <x v="10"/>
    <x v="0"/>
    <x v="4"/>
    <x v="25"/>
  </r>
  <r>
    <x v="0"/>
    <x v="6"/>
    <x v="0"/>
    <x v="51"/>
    <x v="51"/>
    <x v="0"/>
    <x v="1"/>
    <x v="12"/>
    <x v="11"/>
    <x v="0"/>
    <x v="4"/>
    <x v="25"/>
  </r>
  <r>
    <x v="0"/>
    <x v="6"/>
    <x v="0"/>
    <x v="51"/>
    <x v="51"/>
    <x v="0"/>
    <x v="1"/>
    <x v="13"/>
    <x v="12"/>
    <x v="0"/>
    <x v="4"/>
    <x v="25"/>
  </r>
  <r>
    <x v="0"/>
    <x v="6"/>
    <x v="0"/>
    <x v="51"/>
    <x v="51"/>
    <x v="0"/>
    <x v="1"/>
    <x v="14"/>
    <x v="13"/>
    <x v="0"/>
    <x v="4"/>
    <x v="25"/>
  </r>
  <r>
    <x v="0"/>
    <x v="6"/>
    <x v="0"/>
    <x v="51"/>
    <x v="51"/>
    <x v="1"/>
    <x v="1"/>
    <x v="15"/>
    <x v="14"/>
    <x v="0"/>
    <x v="4"/>
    <x v="25"/>
  </r>
  <r>
    <x v="0"/>
    <x v="6"/>
    <x v="0"/>
    <x v="51"/>
    <x v="51"/>
    <x v="1"/>
    <x v="1"/>
    <x v="16"/>
    <x v="15"/>
    <x v="0"/>
    <x v="4"/>
    <x v="25"/>
  </r>
  <r>
    <x v="0"/>
    <x v="6"/>
    <x v="0"/>
    <x v="51"/>
    <x v="51"/>
    <x v="1"/>
    <x v="1"/>
    <x v="17"/>
    <x v="16"/>
    <x v="0"/>
    <x v="4"/>
    <x v="25"/>
  </r>
  <r>
    <x v="0"/>
    <x v="6"/>
    <x v="0"/>
    <x v="51"/>
    <x v="51"/>
    <x v="1"/>
    <x v="1"/>
    <x v="18"/>
    <x v="17"/>
    <x v="0"/>
    <x v="4"/>
    <x v="25"/>
  </r>
  <r>
    <x v="0"/>
    <x v="6"/>
    <x v="0"/>
    <x v="51"/>
    <x v="51"/>
    <x v="1"/>
    <x v="1"/>
    <x v="19"/>
    <x v="18"/>
    <x v="0"/>
    <x v="4"/>
    <x v="25"/>
  </r>
  <r>
    <x v="0"/>
    <x v="6"/>
    <x v="0"/>
    <x v="51"/>
    <x v="51"/>
    <x v="1"/>
    <x v="1"/>
    <x v="20"/>
    <x v="19"/>
    <x v="0"/>
    <x v="4"/>
    <x v="25"/>
  </r>
  <r>
    <x v="0"/>
    <x v="6"/>
    <x v="0"/>
    <x v="51"/>
    <x v="51"/>
    <x v="1"/>
    <x v="1"/>
    <x v="21"/>
    <x v="20"/>
    <x v="0"/>
    <x v="4"/>
    <x v="25"/>
  </r>
  <r>
    <x v="0"/>
    <x v="6"/>
    <x v="0"/>
    <x v="51"/>
    <x v="51"/>
    <x v="1"/>
    <x v="1"/>
    <x v="22"/>
    <x v="21"/>
    <x v="0"/>
    <x v="4"/>
    <x v="25"/>
  </r>
  <r>
    <x v="0"/>
    <x v="7"/>
    <x v="0"/>
    <x v="51"/>
    <x v="51"/>
    <x v="0"/>
    <x v="1"/>
    <x v="1"/>
    <x v="1"/>
    <x v="0"/>
    <x v="8"/>
    <x v="29"/>
  </r>
  <r>
    <x v="0"/>
    <x v="11"/>
    <x v="0"/>
    <x v="51"/>
    <x v="51"/>
    <x v="0"/>
    <x v="1"/>
    <x v="26"/>
    <x v="1"/>
    <x v="0"/>
    <x v="8"/>
    <x v="28"/>
  </r>
  <r>
    <x v="0"/>
    <x v="24"/>
    <x v="0"/>
    <x v="51"/>
    <x v="51"/>
    <x v="0"/>
    <x v="1"/>
    <x v="24"/>
    <x v="23"/>
    <x v="0"/>
    <x v="0"/>
    <x v="30"/>
  </r>
  <r>
    <x v="0"/>
    <x v="11"/>
    <x v="0"/>
    <x v="51"/>
    <x v="51"/>
    <x v="0"/>
    <x v="1"/>
    <x v="3"/>
    <x v="3"/>
    <x v="0"/>
    <x v="0"/>
    <x v="0"/>
  </r>
  <r>
    <x v="0"/>
    <x v="11"/>
    <x v="0"/>
    <x v="51"/>
    <x v="51"/>
    <x v="0"/>
    <x v="1"/>
    <x v="25"/>
    <x v="24"/>
    <x v="0"/>
    <x v="1"/>
    <x v="0"/>
  </r>
  <r>
    <x v="0"/>
    <x v="7"/>
    <x v="0"/>
    <x v="51"/>
    <x v="51"/>
    <x v="0"/>
    <x v="1"/>
    <x v="6"/>
    <x v="3"/>
    <x v="0"/>
    <x v="6"/>
    <x v="6"/>
  </r>
  <r>
    <x v="0"/>
    <x v="15"/>
    <x v="0"/>
    <x v="51"/>
    <x v="51"/>
    <x v="0"/>
    <x v="0"/>
    <x v="5"/>
    <x v="5"/>
    <x v="0"/>
    <x v="2"/>
    <x v="0"/>
  </r>
  <r>
    <x v="0"/>
    <x v="8"/>
    <x v="0"/>
    <x v="51"/>
    <x v="51"/>
    <x v="0"/>
    <x v="0"/>
    <x v="0"/>
    <x v="0"/>
    <x v="0"/>
    <x v="2"/>
    <x v="0"/>
  </r>
  <r>
    <x v="0"/>
    <x v="7"/>
    <x v="0"/>
    <x v="51"/>
    <x v="51"/>
    <x v="0"/>
    <x v="1"/>
    <x v="2"/>
    <x v="2"/>
    <x v="0"/>
    <x v="2"/>
    <x v="0"/>
  </r>
  <r>
    <x v="0"/>
    <x v="15"/>
    <x v="0"/>
    <x v="51"/>
    <x v="51"/>
    <x v="0"/>
    <x v="0"/>
    <x v="4"/>
    <x v="4"/>
    <x v="0"/>
    <x v="3"/>
    <x v="1"/>
  </r>
  <r>
    <x v="0"/>
    <x v="8"/>
    <x v="0"/>
    <x v="51"/>
    <x v="51"/>
    <x v="0"/>
    <x v="0"/>
    <x v="23"/>
    <x v="22"/>
    <x v="0"/>
    <x v="3"/>
    <x v="1"/>
  </r>
  <r>
    <x v="0"/>
    <x v="6"/>
    <x v="0"/>
    <x v="52"/>
    <x v="52"/>
    <x v="0"/>
    <x v="1"/>
    <x v="7"/>
    <x v="6"/>
    <x v="0"/>
    <x v="4"/>
    <x v="13"/>
  </r>
  <r>
    <x v="0"/>
    <x v="6"/>
    <x v="0"/>
    <x v="52"/>
    <x v="52"/>
    <x v="0"/>
    <x v="1"/>
    <x v="8"/>
    <x v="7"/>
    <x v="0"/>
    <x v="4"/>
    <x v="13"/>
  </r>
  <r>
    <x v="0"/>
    <x v="15"/>
    <x v="0"/>
    <x v="52"/>
    <x v="52"/>
    <x v="0"/>
    <x v="1"/>
    <x v="3"/>
    <x v="3"/>
    <x v="0"/>
    <x v="4"/>
    <x v="13"/>
  </r>
  <r>
    <x v="0"/>
    <x v="6"/>
    <x v="0"/>
    <x v="52"/>
    <x v="52"/>
    <x v="0"/>
    <x v="1"/>
    <x v="9"/>
    <x v="8"/>
    <x v="0"/>
    <x v="4"/>
    <x v="13"/>
  </r>
  <r>
    <x v="0"/>
    <x v="6"/>
    <x v="0"/>
    <x v="52"/>
    <x v="52"/>
    <x v="0"/>
    <x v="1"/>
    <x v="10"/>
    <x v="9"/>
    <x v="0"/>
    <x v="4"/>
    <x v="13"/>
  </r>
  <r>
    <x v="0"/>
    <x v="6"/>
    <x v="0"/>
    <x v="52"/>
    <x v="52"/>
    <x v="0"/>
    <x v="1"/>
    <x v="11"/>
    <x v="10"/>
    <x v="0"/>
    <x v="4"/>
    <x v="13"/>
  </r>
  <r>
    <x v="0"/>
    <x v="6"/>
    <x v="0"/>
    <x v="52"/>
    <x v="52"/>
    <x v="0"/>
    <x v="1"/>
    <x v="12"/>
    <x v="11"/>
    <x v="0"/>
    <x v="4"/>
    <x v="13"/>
  </r>
  <r>
    <x v="0"/>
    <x v="6"/>
    <x v="0"/>
    <x v="52"/>
    <x v="52"/>
    <x v="0"/>
    <x v="1"/>
    <x v="13"/>
    <x v="12"/>
    <x v="0"/>
    <x v="4"/>
    <x v="13"/>
  </r>
  <r>
    <x v="0"/>
    <x v="6"/>
    <x v="0"/>
    <x v="52"/>
    <x v="52"/>
    <x v="0"/>
    <x v="1"/>
    <x v="14"/>
    <x v="13"/>
    <x v="0"/>
    <x v="4"/>
    <x v="13"/>
  </r>
  <r>
    <x v="0"/>
    <x v="6"/>
    <x v="0"/>
    <x v="52"/>
    <x v="52"/>
    <x v="1"/>
    <x v="1"/>
    <x v="15"/>
    <x v="14"/>
    <x v="0"/>
    <x v="4"/>
    <x v="13"/>
  </r>
  <r>
    <x v="0"/>
    <x v="6"/>
    <x v="0"/>
    <x v="52"/>
    <x v="52"/>
    <x v="1"/>
    <x v="1"/>
    <x v="16"/>
    <x v="15"/>
    <x v="0"/>
    <x v="4"/>
    <x v="13"/>
  </r>
  <r>
    <x v="0"/>
    <x v="6"/>
    <x v="0"/>
    <x v="52"/>
    <x v="52"/>
    <x v="1"/>
    <x v="1"/>
    <x v="17"/>
    <x v="16"/>
    <x v="0"/>
    <x v="4"/>
    <x v="13"/>
  </r>
  <r>
    <x v="0"/>
    <x v="6"/>
    <x v="0"/>
    <x v="52"/>
    <x v="52"/>
    <x v="1"/>
    <x v="1"/>
    <x v="18"/>
    <x v="17"/>
    <x v="0"/>
    <x v="4"/>
    <x v="13"/>
  </r>
  <r>
    <x v="0"/>
    <x v="6"/>
    <x v="0"/>
    <x v="52"/>
    <x v="52"/>
    <x v="1"/>
    <x v="1"/>
    <x v="19"/>
    <x v="18"/>
    <x v="0"/>
    <x v="4"/>
    <x v="13"/>
  </r>
  <r>
    <x v="0"/>
    <x v="6"/>
    <x v="0"/>
    <x v="52"/>
    <x v="52"/>
    <x v="1"/>
    <x v="1"/>
    <x v="20"/>
    <x v="19"/>
    <x v="0"/>
    <x v="4"/>
    <x v="13"/>
  </r>
  <r>
    <x v="0"/>
    <x v="6"/>
    <x v="0"/>
    <x v="52"/>
    <x v="52"/>
    <x v="1"/>
    <x v="1"/>
    <x v="21"/>
    <x v="20"/>
    <x v="0"/>
    <x v="4"/>
    <x v="13"/>
  </r>
  <r>
    <x v="0"/>
    <x v="6"/>
    <x v="0"/>
    <x v="52"/>
    <x v="52"/>
    <x v="1"/>
    <x v="1"/>
    <x v="22"/>
    <x v="21"/>
    <x v="0"/>
    <x v="4"/>
    <x v="13"/>
  </r>
  <r>
    <x v="0"/>
    <x v="24"/>
    <x v="0"/>
    <x v="52"/>
    <x v="52"/>
    <x v="0"/>
    <x v="1"/>
    <x v="24"/>
    <x v="23"/>
    <x v="0"/>
    <x v="5"/>
    <x v="13"/>
  </r>
  <r>
    <x v="0"/>
    <x v="11"/>
    <x v="0"/>
    <x v="52"/>
    <x v="52"/>
    <x v="0"/>
    <x v="1"/>
    <x v="6"/>
    <x v="3"/>
    <x v="0"/>
    <x v="0"/>
    <x v="20"/>
  </r>
  <r>
    <x v="0"/>
    <x v="15"/>
    <x v="0"/>
    <x v="52"/>
    <x v="52"/>
    <x v="0"/>
    <x v="0"/>
    <x v="4"/>
    <x v="4"/>
    <x v="0"/>
    <x v="1"/>
    <x v="0"/>
  </r>
  <r>
    <x v="0"/>
    <x v="11"/>
    <x v="0"/>
    <x v="52"/>
    <x v="52"/>
    <x v="0"/>
    <x v="1"/>
    <x v="1"/>
    <x v="1"/>
    <x v="0"/>
    <x v="6"/>
    <x v="0"/>
  </r>
  <r>
    <x v="0"/>
    <x v="15"/>
    <x v="0"/>
    <x v="52"/>
    <x v="52"/>
    <x v="0"/>
    <x v="1"/>
    <x v="26"/>
    <x v="1"/>
    <x v="0"/>
    <x v="6"/>
    <x v="0"/>
  </r>
  <r>
    <x v="0"/>
    <x v="15"/>
    <x v="0"/>
    <x v="52"/>
    <x v="52"/>
    <x v="0"/>
    <x v="0"/>
    <x v="5"/>
    <x v="5"/>
    <x v="0"/>
    <x v="2"/>
    <x v="8"/>
  </r>
  <r>
    <x v="0"/>
    <x v="8"/>
    <x v="0"/>
    <x v="52"/>
    <x v="52"/>
    <x v="0"/>
    <x v="0"/>
    <x v="23"/>
    <x v="22"/>
    <x v="0"/>
    <x v="2"/>
    <x v="0"/>
  </r>
  <r>
    <x v="0"/>
    <x v="11"/>
    <x v="0"/>
    <x v="52"/>
    <x v="52"/>
    <x v="0"/>
    <x v="1"/>
    <x v="2"/>
    <x v="2"/>
    <x v="0"/>
    <x v="2"/>
    <x v="0"/>
  </r>
  <r>
    <x v="0"/>
    <x v="15"/>
    <x v="0"/>
    <x v="52"/>
    <x v="52"/>
    <x v="0"/>
    <x v="1"/>
    <x v="25"/>
    <x v="24"/>
    <x v="0"/>
    <x v="2"/>
    <x v="0"/>
  </r>
  <r>
    <x v="0"/>
    <x v="8"/>
    <x v="0"/>
    <x v="52"/>
    <x v="52"/>
    <x v="0"/>
    <x v="0"/>
    <x v="0"/>
    <x v="0"/>
    <x v="0"/>
    <x v="3"/>
    <x v="1"/>
  </r>
  <r>
    <x v="0"/>
    <x v="1"/>
    <x v="0"/>
    <x v="53"/>
    <x v="53"/>
    <x v="0"/>
    <x v="1"/>
    <x v="7"/>
    <x v="6"/>
    <x v="0"/>
    <x v="4"/>
    <x v="13"/>
  </r>
  <r>
    <x v="0"/>
    <x v="1"/>
    <x v="0"/>
    <x v="53"/>
    <x v="53"/>
    <x v="0"/>
    <x v="1"/>
    <x v="8"/>
    <x v="7"/>
    <x v="0"/>
    <x v="4"/>
    <x v="13"/>
  </r>
  <r>
    <x v="0"/>
    <x v="1"/>
    <x v="0"/>
    <x v="53"/>
    <x v="53"/>
    <x v="0"/>
    <x v="1"/>
    <x v="9"/>
    <x v="8"/>
    <x v="0"/>
    <x v="4"/>
    <x v="13"/>
  </r>
  <r>
    <x v="0"/>
    <x v="1"/>
    <x v="0"/>
    <x v="53"/>
    <x v="53"/>
    <x v="0"/>
    <x v="1"/>
    <x v="10"/>
    <x v="9"/>
    <x v="0"/>
    <x v="4"/>
    <x v="13"/>
  </r>
  <r>
    <x v="0"/>
    <x v="1"/>
    <x v="0"/>
    <x v="53"/>
    <x v="53"/>
    <x v="0"/>
    <x v="1"/>
    <x v="11"/>
    <x v="10"/>
    <x v="0"/>
    <x v="4"/>
    <x v="13"/>
  </r>
  <r>
    <x v="0"/>
    <x v="1"/>
    <x v="0"/>
    <x v="53"/>
    <x v="53"/>
    <x v="0"/>
    <x v="1"/>
    <x v="12"/>
    <x v="11"/>
    <x v="0"/>
    <x v="4"/>
    <x v="13"/>
  </r>
  <r>
    <x v="0"/>
    <x v="1"/>
    <x v="0"/>
    <x v="53"/>
    <x v="53"/>
    <x v="0"/>
    <x v="1"/>
    <x v="13"/>
    <x v="12"/>
    <x v="0"/>
    <x v="4"/>
    <x v="13"/>
  </r>
  <r>
    <x v="0"/>
    <x v="1"/>
    <x v="0"/>
    <x v="53"/>
    <x v="53"/>
    <x v="0"/>
    <x v="1"/>
    <x v="14"/>
    <x v="13"/>
    <x v="0"/>
    <x v="4"/>
    <x v="13"/>
  </r>
  <r>
    <x v="0"/>
    <x v="1"/>
    <x v="0"/>
    <x v="53"/>
    <x v="53"/>
    <x v="1"/>
    <x v="1"/>
    <x v="15"/>
    <x v="14"/>
    <x v="0"/>
    <x v="4"/>
    <x v="13"/>
  </r>
  <r>
    <x v="0"/>
    <x v="1"/>
    <x v="0"/>
    <x v="53"/>
    <x v="53"/>
    <x v="1"/>
    <x v="1"/>
    <x v="16"/>
    <x v="15"/>
    <x v="0"/>
    <x v="4"/>
    <x v="13"/>
  </r>
  <r>
    <x v="0"/>
    <x v="1"/>
    <x v="0"/>
    <x v="53"/>
    <x v="53"/>
    <x v="1"/>
    <x v="1"/>
    <x v="17"/>
    <x v="16"/>
    <x v="0"/>
    <x v="4"/>
    <x v="13"/>
  </r>
  <r>
    <x v="0"/>
    <x v="1"/>
    <x v="0"/>
    <x v="53"/>
    <x v="53"/>
    <x v="1"/>
    <x v="1"/>
    <x v="18"/>
    <x v="17"/>
    <x v="0"/>
    <x v="4"/>
    <x v="13"/>
  </r>
  <r>
    <x v="0"/>
    <x v="1"/>
    <x v="0"/>
    <x v="53"/>
    <x v="53"/>
    <x v="1"/>
    <x v="1"/>
    <x v="19"/>
    <x v="18"/>
    <x v="0"/>
    <x v="4"/>
    <x v="13"/>
  </r>
  <r>
    <x v="0"/>
    <x v="1"/>
    <x v="0"/>
    <x v="53"/>
    <x v="53"/>
    <x v="1"/>
    <x v="1"/>
    <x v="20"/>
    <x v="19"/>
    <x v="0"/>
    <x v="4"/>
    <x v="13"/>
  </r>
  <r>
    <x v="0"/>
    <x v="1"/>
    <x v="0"/>
    <x v="53"/>
    <x v="53"/>
    <x v="1"/>
    <x v="1"/>
    <x v="21"/>
    <x v="20"/>
    <x v="0"/>
    <x v="4"/>
    <x v="13"/>
  </r>
  <r>
    <x v="0"/>
    <x v="1"/>
    <x v="0"/>
    <x v="53"/>
    <x v="53"/>
    <x v="1"/>
    <x v="1"/>
    <x v="22"/>
    <x v="21"/>
    <x v="0"/>
    <x v="4"/>
    <x v="13"/>
  </r>
  <r>
    <x v="0"/>
    <x v="2"/>
    <x v="0"/>
    <x v="53"/>
    <x v="53"/>
    <x v="0"/>
    <x v="1"/>
    <x v="1"/>
    <x v="1"/>
    <x v="0"/>
    <x v="8"/>
    <x v="24"/>
  </r>
  <r>
    <x v="0"/>
    <x v="3"/>
    <x v="0"/>
    <x v="53"/>
    <x v="53"/>
    <x v="0"/>
    <x v="1"/>
    <x v="24"/>
    <x v="23"/>
    <x v="0"/>
    <x v="5"/>
    <x v="12"/>
  </r>
  <r>
    <x v="0"/>
    <x v="4"/>
    <x v="0"/>
    <x v="53"/>
    <x v="53"/>
    <x v="0"/>
    <x v="0"/>
    <x v="23"/>
    <x v="22"/>
    <x v="0"/>
    <x v="0"/>
    <x v="0"/>
  </r>
  <r>
    <x v="0"/>
    <x v="2"/>
    <x v="0"/>
    <x v="53"/>
    <x v="53"/>
    <x v="0"/>
    <x v="1"/>
    <x v="2"/>
    <x v="2"/>
    <x v="0"/>
    <x v="0"/>
    <x v="15"/>
  </r>
  <r>
    <x v="0"/>
    <x v="2"/>
    <x v="0"/>
    <x v="53"/>
    <x v="53"/>
    <x v="0"/>
    <x v="1"/>
    <x v="26"/>
    <x v="1"/>
    <x v="0"/>
    <x v="0"/>
    <x v="15"/>
  </r>
  <r>
    <x v="0"/>
    <x v="3"/>
    <x v="0"/>
    <x v="53"/>
    <x v="53"/>
    <x v="0"/>
    <x v="1"/>
    <x v="25"/>
    <x v="24"/>
    <x v="0"/>
    <x v="0"/>
    <x v="15"/>
  </r>
  <r>
    <x v="0"/>
    <x v="5"/>
    <x v="0"/>
    <x v="53"/>
    <x v="53"/>
    <x v="0"/>
    <x v="1"/>
    <x v="3"/>
    <x v="3"/>
    <x v="0"/>
    <x v="1"/>
    <x v="0"/>
  </r>
  <r>
    <x v="0"/>
    <x v="2"/>
    <x v="0"/>
    <x v="53"/>
    <x v="53"/>
    <x v="0"/>
    <x v="1"/>
    <x v="6"/>
    <x v="3"/>
    <x v="0"/>
    <x v="6"/>
    <x v="1"/>
  </r>
  <r>
    <x v="0"/>
    <x v="9"/>
    <x v="0"/>
    <x v="53"/>
    <x v="53"/>
    <x v="0"/>
    <x v="0"/>
    <x v="5"/>
    <x v="5"/>
    <x v="0"/>
    <x v="2"/>
    <x v="0"/>
  </r>
  <r>
    <x v="0"/>
    <x v="3"/>
    <x v="0"/>
    <x v="53"/>
    <x v="53"/>
    <x v="0"/>
    <x v="0"/>
    <x v="4"/>
    <x v="4"/>
    <x v="0"/>
    <x v="3"/>
    <x v="1"/>
  </r>
  <r>
    <x v="0"/>
    <x v="4"/>
    <x v="0"/>
    <x v="53"/>
    <x v="53"/>
    <x v="0"/>
    <x v="0"/>
    <x v="0"/>
    <x v="0"/>
    <x v="0"/>
    <x v="3"/>
    <x v="1"/>
  </r>
  <r>
    <x v="0"/>
    <x v="4"/>
    <x v="0"/>
    <x v="54"/>
    <x v="54"/>
    <x v="0"/>
    <x v="0"/>
    <x v="5"/>
    <x v="5"/>
    <x v="0"/>
    <x v="0"/>
    <x v="0"/>
  </r>
  <r>
    <x v="0"/>
    <x v="4"/>
    <x v="0"/>
    <x v="54"/>
    <x v="54"/>
    <x v="0"/>
    <x v="1"/>
    <x v="1"/>
    <x v="1"/>
    <x v="0"/>
    <x v="0"/>
    <x v="0"/>
  </r>
  <r>
    <x v="0"/>
    <x v="4"/>
    <x v="0"/>
    <x v="54"/>
    <x v="54"/>
    <x v="0"/>
    <x v="0"/>
    <x v="0"/>
    <x v="0"/>
    <x v="0"/>
    <x v="1"/>
    <x v="0"/>
  </r>
  <r>
    <x v="0"/>
    <x v="4"/>
    <x v="0"/>
    <x v="54"/>
    <x v="54"/>
    <x v="0"/>
    <x v="1"/>
    <x v="6"/>
    <x v="3"/>
    <x v="0"/>
    <x v="1"/>
    <x v="0"/>
  </r>
  <r>
    <x v="0"/>
    <x v="4"/>
    <x v="0"/>
    <x v="54"/>
    <x v="54"/>
    <x v="0"/>
    <x v="0"/>
    <x v="4"/>
    <x v="4"/>
    <x v="0"/>
    <x v="2"/>
    <x v="0"/>
  </r>
  <r>
    <x v="0"/>
    <x v="4"/>
    <x v="0"/>
    <x v="54"/>
    <x v="54"/>
    <x v="0"/>
    <x v="1"/>
    <x v="26"/>
    <x v="1"/>
    <x v="0"/>
    <x v="2"/>
    <x v="0"/>
  </r>
  <r>
    <x v="0"/>
    <x v="4"/>
    <x v="0"/>
    <x v="54"/>
    <x v="54"/>
    <x v="0"/>
    <x v="1"/>
    <x v="3"/>
    <x v="3"/>
    <x v="0"/>
    <x v="2"/>
    <x v="0"/>
  </r>
  <r>
    <x v="0"/>
    <x v="4"/>
    <x v="0"/>
    <x v="54"/>
    <x v="54"/>
    <x v="0"/>
    <x v="0"/>
    <x v="23"/>
    <x v="22"/>
    <x v="0"/>
    <x v="3"/>
    <x v="1"/>
  </r>
  <r>
    <x v="0"/>
    <x v="4"/>
    <x v="0"/>
    <x v="54"/>
    <x v="54"/>
    <x v="0"/>
    <x v="1"/>
    <x v="2"/>
    <x v="2"/>
    <x v="0"/>
    <x v="3"/>
    <x v="1"/>
  </r>
  <r>
    <x v="0"/>
    <x v="4"/>
    <x v="0"/>
    <x v="54"/>
    <x v="54"/>
    <x v="0"/>
    <x v="1"/>
    <x v="25"/>
    <x v="24"/>
    <x v="0"/>
    <x v="3"/>
    <x v="1"/>
  </r>
  <r>
    <x v="0"/>
    <x v="13"/>
    <x v="0"/>
    <x v="55"/>
    <x v="55"/>
    <x v="0"/>
    <x v="0"/>
    <x v="4"/>
    <x v="4"/>
    <x v="0"/>
    <x v="0"/>
    <x v="0"/>
  </r>
  <r>
    <x v="0"/>
    <x v="5"/>
    <x v="0"/>
    <x v="55"/>
    <x v="55"/>
    <x v="0"/>
    <x v="1"/>
    <x v="6"/>
    <x v="3"/>
    <x v="0"/>
    <x v="0"/>
    <x v="0"/>
  </r>
  <r>
    <x v="0"/>
    <x v="13"/>
    <x v="0"/>
    <x v="55"/>
    <x v="55"/>
    <x v="0"/>
    <x v="0"/>
    <x v="5"/>
    <x v="5"/>
    <x v="0"/>
    <x v="1"/>
    <x v="0"/>
  </r>
  <r>
    <x v="0"/>
    <x v="5"/>
    <x v="0"/>
    <x v="55"/>
    <x v="55"/>
    <x v="0"/>
    <x v="1"/>
    <x v="3"/>
    <x v="3"/>
    <x v="0"/>
    <x v="1"/>
    <x v="0"/>
  </r>
  <r>
    <x v="0"/>
    <x v="5"/>
    <x v="0"/>
    <x v="55"/>
    <x v="55"/>
    <x v="0"/>
    <x v="1"/>
    <x v="25"/>
    <x v="24"/>
    <x v="0"/>
    <x v="1"/>
    <x v="0"/>
  </r>
  <r>
    <x v="0"/>
    <x v="5"/>
    <x v="0"/>
    <x v="55"/>
    <x v="55"/>
    <x v="0"/>
    <x v="0"/>
    <x v="23"/>
    <x v="22"/>
    <x v="0"/>
    <x v="2"/>
    <x v="0"/>
  </r>
  <r>
    <x v="0"/>
    <x v="5"/>
    <x v="0"/>
    <x v="55"/>
    <x v="55"/>
    <x v="0"/>
    <x v="1"/>
    <x v="1"/>
    <x v="1"/>
    <x v="0"/>
    <x v="2"/>
    <x v="0"/>
  </r>
  <r>
    <x v="0"/>
    <x v="5"/>
    <x v="0"/>
    <x v="55"/>
    <x v="55"/>
    <x v="0"/>
    <x v="1"/>
    <x v="2"/>
    <x v="2"/>
    <x v="0"/>
    <x v="2"/>
    <x v="0"/>
  </r>
  <r>
    <x v="0"/>
    <x v="5"/>
    <x v="0"/>
    <x v="55"/>
    <x v="55"/>
    <x v="0"/>
    <x v="0"/>
    <x v="0"/>
    <x v="0"/>
    <x v="0"/>
    <x v="3"/>
    <x v="1"/>
  </r>
  <r>
    <x v="0"/>
    <x v="5"/>
    <x v="0"/>
    <x v="55"/>
    <x v="55"/>
    <x v="0"/>
    <x v="1"/>
    <x v="26"/>
    <x v="1"/>
    <x v="0"/>
    <x v="3"/>
    <x v="1"/>
  </r>
  <r>
    <x v="0"/>
    <x v="0"/>
    <x v="0"/>
    <x v="56"/>
    <x v="56"/>
    <x v="0"/>
    <x v="0"/>
    <x v="5"/>
    <x v="5"/>
    <x v="0"/>
    <x v="2"/>
    <x v="0"/>
  </r>
  <r>
    <x v="0"/>
    <x v="0"/>
    <x v="0"/>
    <x v="56"/>
    <x v="56"/>
    <x v="0"/>
    <x v="1"/>
    <x v="6"/>
    <x v="3"/>
    <x v="0"/>
    <x v="2"/>
    <x v="0"/>
  </r>
  <r>
    <x v="0"/>
    <x v="0"/>
    <x v="0"/>
    <x v="56"/>
    <x v="56"/>
    <x v="0"/>
    <x v="1"/>
    <x v="2"/>
    <x v="2"/>
    <x v="0"/>
    <x v="2"/>
    <x v="0"/>
  </r>
  <r>
    <x v="0"/>
    <x v="0"/>
    <x v="0"/>
    <x v="56"/>
    <x v="56"/>
    <x v="0"/>
    <x v="1"/>
    <x v="3"/>
    <x v="3"/>
    <x v="0"/>
    <x v="2"/>
    <x v="0"/>
  </r>
  <r>
    <x v="0"/>
    <x v="0"/>
    <x v="0"/>
    <x v="56"/>
    <x v="56"/>
    <x v="0"/>
    <x v="0"/>
    <x v="4"/>
    <x v="4"/>
    <x v="0"/>
    <x v="3"/>
    <x v="1"/>
  </r>
  <r>
    <x v="0"/>
    <x v="0"/>
    <x v="0"/>
    <x v="56"/>
    <x v="56"/>
    <x v="0"/>
    <x v="0"/>
    <x v="0"/>
    <x v="0"/>
    <x v="0"/>
    <x v="3"/>
    <x v="1"/>
  </r>
  <r>
    <x v="0"/>
    <x v="0"/>
    <x v="0"/>
    <x v="56"/>
    <x v="56"/>
    <x v="0"/>
    <x v="1"/>
    <x v="1"/>
    <x v="1"/>
    <x v="0"/>
    <x v="3"/>
    <x v="1"/>
  </r>
  <r>
    <x v="0"/>
    <x v="0"/>
    <x v="0"/>
    <x v="56"/>
    <x v="56"/>
    <x v="0"/>
    <x v="1"/>
    <x v="26"/>
    <x v="1"/>
    <x v="0"/>
    <x v="3"/>
    <x v="1"/>
  </r>
  <r>
    <x v="0"/>
    <x v="0"/>
    <x v="0"/>
    <x v="56"/>
    <x v="56"/>
    <x v="0"/>
    <x v="1"/>
    <x v="25"/>
    <x v="24"/>
    <x v="0"/>
    <x v="3"/>
    <x v="1"/>
  </r>
  <r>
    <x v="0"/>
    <x v="1"/>
    <x v="0"/>
    <x v="57"/>
    <x v="57"/>
    <x v="0"/>
    <x v="1"/>
    <x v="7"/>
    <x v="6"/>
    <x v="0"/>
    <x v="4"/>
    <x v="30"/>
  </r>
  <r>
    <x v="0"/>
    <x v="1"/>
    <x v="0"/>
    <x v="57"/>
    <x v="57"/>
    <x v="0"/>
    <x v="1"/>
    <x v="8"/>
    <x v="7"/>
    <x v="0"/>
    <x v="4"/>
    <x v="30"/>
  </r>
  <r>
    <x v="0"/>
    <x v="1"/>
    <x v="0"/>
    <x v="57"/>
    <x v="57"/>
    <x v="0"/>
    <x v="1"/>
    <x v="9"/>
    <x v="8"/>
    <x v="0"/>
    <x v="4"/>
    <x v="30"/>
  </r>
  <r>
    <x v="0"/>
    <x v="1"/>
    <x v="0"/>
    <x v="57"/>
    <x v="57"/>
    <x v="0"/>
    <x v="1"/>
    <x v="10"/>
    <x v="9"/>
    <x v="0"/>
    <x v="4"/>
    <x v="30"/>
  </r>
  <r>
    <x v="0"/>
    <x v="1"/>
    <x v="0"/>
    <x v="57"/>
    <x v="57"/>
    <x v="0"/>
    <x v="1"/>
    <x v="11"/>
    <x v="10"/>
    <x v="0"/>
    <x v="4"/>
    <x v="30"/>
  </r>
  <r>
    <x v="0"/>
    <x v="1"/>
    <x v="0"/>
    <x v="57"/>
    <x v="57"/>
    <x v="0"/>
    <x v="1"/>
    <x v="12"/>
    <x v="11"/>
    <x v="0"/>
    <x v="4"/>
    <x v="30"/>
  </r>
  <r>
    <x v="0"/>
    <x v="1"/>
    <x v="0"/>
    <x v="57"/>
    <x v="57"/>
    <x v="0"/>
    <x v="1"/>
    <x v="13"/>
    <x v="12"/>
    <x v="0"/>
    <x v="4"/>
    <x v="30"/>
  </r>
  <r>
    <x v="0"/>
    <x v="1"/>
    <x v="0"/>
    <x v="57"/>
    <x v="57"/>
    <x v="0"/>
    <x v="1"/>
    <x v="14"/>
    <x v="13"/>
    <x v="0"/>
    <x v="4"/>
    <x v="30"/>
  </r>
  <r>
    <x v="0"/>
    <x v="1"/>
    <x v="0"/>
    <x v="57"/>
    <x v="57"/>
    <x v="1"/>
    <x v="1"/>
    <x v="15"/>
    <x v="14"/>
    <x v="0"/>
    <x v="4"/>
    <x v="30"/>
  </r>
  <r>
    <x v="0"/>
    <x v="1"/>
    <x v="0"/>
    <x v="57"/>
    <x v="57"/>
    <x v="1"/>
    <x v="1"/>
    <x v="16"/>
    <x v="15"/>
    <x v="0"/>
    <x v="4"/>
    <x v="30"/>
  </r>
  <r>
    <x v="0"/>
    <x v="1"/>
    <x v="0"/>
    <x v="57"/>
    <x v="57"/>
    <x v="1"/>
    <x v="1"/>
    <x v="17"/>
    <x v="16"/>
    <x v="0"/>
    <x v="4"/>
    <x v="30"/>
  </r>
  <r>
    <x v="0"/>
    <x v="1"/>
    <x v="0"/>
    <x v="57"/>
    <x v="57"/>
    <x v="1"/>
    <x v="1"/>
    <x v="18"/>
    <x v="17"/>
    <x v="0"/>
    <x v="4"/>
    <x v="30"/>
  </r>
  <r>
    <x v="0"/>
    <x v="1"/>
    <x v="0"/>
    <x v="57"/>
    <x v="57"/>
    <x v="1"/>
    <x v="1"/>
    <x v="19"/>
    <x v="18"/>
    <x v="0"/>
    <x v="4"/>
    <x v="30"/>
  </r>
  <r>
    <x v="0"/>
    <x v="1"/>
    <x v="0"/>
    <x v="57"/>
    <x v="57"/>
    <x v="1"/>
    <x v="1"/>
    <x v="20"/>
    <x v="19"/>
    <x v="0"/>
    <x v="4"/>
    <x v="30"/>
  </r>
  <r>
    <x v="0"/>
    <x v="1"/>
    <x v="0"/>
    <x v="57"/>
    <x v="57"/>
    <x v="1"/>
    <x v="1"/>
    <x v="21"/>
    <x v="20"/>
    <x v="0"/>
    <x v="4"/>
    <x v="30"/>
  </r>
  <r>
    <x v="0"/>
    <x v="1"/>
    <x v="0"/>
    <x v="57"/>
    <x v="57"/>
    <x v="1"/>
    <x v="1"/>
    <x v="22"/>
    <x v="21"/>
    <x v="0"/>
    <x v="4"/>
    <x v="30"/>
  </r>
  <r>
    <x v="0"/>
    <x v="5"/>
    <x v="0"/>
    <x v="57"/>
    <x v="57"/>
    <x v="0"/>
    <x v="1"/>
    <x v="1"/>
    <x v="1"/>
    <x v="0"/>
    <x v="5"/>
    <x v="5"/>
  </r>
  <r>
    <x v="0"/>
    <x v="5"/>
    <x v="0"/>
    <x v="57"/>
    <x v="57"/>
    <x v="0"/>
    <x v="1"/>
    <x v="3"/>
    <x v="3"/>
    <x v="0"/>
    <x v="5"/>
    <x v="5"/>
  </r>
  <r>
    <x v="0"/>
    <x v="5"/>
    <x v="0"/>
    <x v="57"/>
    <x v="57"/>
    <x v="0"/>
    <x v="1"/>
    <x v="2"/>
    <x v="2"/>
    <x v="0"/>
    <x v="0"/>
    <x v="5"/>
  </r>
  <r>
    <x v="0"/>
    <x v="9"/>
    <x v="0"/>
    <x v="57"/>
    <x v="57"/>
    <x v="0"/>
    <x v="0"/>
    <x v="5"/>
    <x v="5"/>
    <x v="0"/>
    <x v="1"/>
    <x v="21"/>
  </r>
  <r>
    <x v="0"/>
    <x v="4"/>
    <x v="0"/>
    <x v="57"/>
    <x v="57"/>
    <x v="0"/>
    <x v="0"/>
    <x v="23"/>
    <x v="22"/>
    <x v="0"/>
    <x v="1"/>
    <x v="0"/>
  </r>
  <r>
    <x v="0"/>
    <x v="4"/>
    <x v="0"/>
    <x v="57"/>
    <x v="57"/>
    <x v="0"/>
    <x v="0"/>
    <x v="0"/>
    <x v="0"/>
    <x v="0"/>
    <x v="1"/>
    <x v="0"/>
  </r>
  <r>
    <x v="0"/>
    <x v="4"/>
    <x v="0"/>
    <x v="57"/>
    <x v="57"/>
    <x v="0"/>
    <x v="0"/>
    <x v="4"/>
    <x v="4"/>
    <x v="0"/>
    <x v="2"/>
    <x v="4"/>
  </r>
  <r>
    <x v="0"/>
    <x v="5"/>
    <x v="0"/>
    <x v="57"/>
    <x v="57"/>
    <x v="0"/>
    <x v="1"/>
    <x v="6"/>
    <x v="3"/>
    <x v="0"/>
    <x v="2"/>
    <x v="4"/>
  </r>
  <r>
    <x v="0"/>
    <x v="5"/>
    <x v="0"/>
    <x v="57"/>
    <x v="57"/>
    <x v="0"/>
    <x v="1"/>
    <x v="26"/>
    <x v="1"/>
    <x v="0"/>
    <x v="2"/>
    <x v="4"/>
  </r>
  <r>
    <x v="0"/>
    <x v="5"/>
    <x v="0"/>
    <x v="57"/>
    <x v="57"/>
    <x v="0"/>
    <x v="1"/>
    <x v="25"/>
    <x v="24"/>
    <x v="0"/>
    <x v="3"/>
    <x v="21"/>
  </r>
  <r>
    <x v="0"/>
    <x v="5"/>
    <x v="0"/>
    <x v="57"/>
    <x v="57"/>
    <x v="0"/>
    <x v="1"/>
    <x v="24"/>
    <x v="23"/>
    <x v="0"/>
    <x v="7"/>
    <x v="21"/>
  </r>
  <r>
    <x v="0"/>
    <x v="0"/>
    <x v="0"/>
    <x v="58"/>
    <x v="58"/>
    <x v="0"/>
    <x v="1"/>
    <x v="6"/>
    <x v="3"/>
    <x v="0"/>
    <x v="2"/>
    <x v="0"/>
  </r>
  <r>
    <x v="0"/>
    <x v="0"/>
    <x v="0"/>
    <x v="58"/>
    <x v="58"/>
    <x v="0"/>
    <x v="1"/>
    <x v="2"/>
    <x v="2"/>
    <x v="0"/>
    <x v="2"/>
    <x v="0"/>
  </r>
  <r>
    <x v="0"/>
    <x v="0"/>
    <x v="0"/>
    <x v="58"/>
    <x v="58"/>
    <x v="0"/>
    <x v="0"/>
    <x v="4"/>
    <x v="4"/>
    <x v="0"/>
    <x v="3"/>
    <x v="1"/>
  </r>
  <r>
    <x v="0"/>
    <x v="0"/>
    <x v="0"/>
    <x v="58"/>
    <x v="58"/>
    <x v="0"/>
    <x v="0"/>
    <x v="5"/>
    <x v="5"/>
    <x v="0"/>
    <x v="3"/>
    <x v="1"/>
  </r>
  <r>
    <x v="0"/>
    <x v="0"/>
    <x v="0"/>
    <x v="58"/>
    <x v="58"/>
    <x v="0"/>
    <x v="1"/>
    <x v="1"/>
    <x v="1"/>
    <x v="0"/>
    <x v="3"/>
    <x v="1"/>
  </r>
  <r>
    <x v="0"/>
    <x v="1"/>
    <x v="0"/>
    <x v="59"/>
    <x v="59"/>
    <x v="0"/>
    <x v="1"/>
    <x v="7"/>
    <x v="6"/>
    <x v="0"/>
    <x v="4"/>
    <x v="10"/>
  </r>
  <r>
    <x v="0"/>
    <x v="1"/>
    <x v="0"/>
    <x v="59"/>
    <x v="59"/>
    <x v="0"/>
    <x v="1"/>
    <x v="8"/>
    <x v="7"/>
    <x v="0"/>
    <x v="4"/>
    <x v="10"/>
  </r>
  <r>
    <x v="0"/>
    <x v="1"/>
    <x v="0"/>
    <x v="59"/>
    <x v="59"/>
    <x v="0"/>
    <x v="1"/>
    <x v="9"/>
    <x v="8"/>
    <x v="0"/>
    <x v="4"/>
    <x v="10"/>
  </r>
  <r>
    <x v="0"/>
    <x v="1"/>
    <x v="0"/>
    <x v="59"/>
    <x v="59"/>
    <x v="0"/>
    <x v="1"/>
    <x v="10"/>
    <x v="9"/>
    <x v="0"/>
    <x v="4"/>
    <x v="10"/>
  </r>
  <r>
    <x v="0"/>
    <x v="1"/>
    <x v="0"/>
    <x v="59"/>
    <x v="59"/>
    <x v="0"/>
    <x v="1"/>
    <x v="11"/>
    <x v="10"/>
    <x v="0"/>
    <x v="4"/>
    <x v="10"/>
  </r>
  <r>
    <x v="0"/>
    <x v="1"/>
    <x v="0"/>
    <x v="59"/>
    <x v="59"/>
    <x v="0"/>
    <x v="1"/>
    <x v="12"/>
    <x v="11"/>
    <x v="0"/>
    <x v="4"/>
    <x v="10"/>
  </r>
  <r>
    <x v="0"/>
    <x v="1"/>
    <x v="0"/>
    <x v="59"/>
    <x v="59"/>
    <x v="0"/>
    <x v="1"/>
    <x v="13"/>
    <x v="12"/>
    <x v="0"/>
    <x v="4"/>
    <x v="10"/>
  </r>
  <r>
    <x v="0"/>
    <x v="1"/>
    <x v="0"/>
    <x v="59"/>
    <x v="59"/>
    <x v="0"/>
    <x v="1"/>
    <x v="14"/>
    <x v="13"/>
    <x v="0"/>
    <x v="4"/>
    <x v="10"/>
  </r>
  <r>
    <x v="0"/>
    <x v="1"/>
    <x v="0"/>
    <x v="59"/>
    <x v="59"/>
    <x v="1"/>
    <x v="1"/>
    <x v="15"/>
    <x v="14"/>
    <x v="0"/>
    <x v="4"/>
    <x v="8"/>
  </r>
  <r>
    <x v="0"/>
    <x v="1"/>
    <x v="0"/>
    <x v="59"/>
    <x v="59"/>
    <x v="1"/>
    <x v="1"/>
    <x v="16"/>
    <x v="15"/>
    <x v="0"/>
    <x v="4"/>
    <x v="8"/>
  </r>
  <r>
    <x v="0"/>
    <x v="1"/>
    <x v="0"/>
    <x v="59"/>
    <x v="59"/>
    <x v="1"/>
    <x v="1"/>
    <x v="17"/>
    <x v="16"/>
    <x v="0"/>
    <x v="4"/>
    <x v="8"/>
  </r>
  <r>
    <x v="0"/>
    <x v="1"/>
    <x v="0"/>
    <x v="59"/>
    <x v="59"/>
    <x v="1"/>
    <x v="1"/>
    <x v="18"/>
    <x v="17"/>
    <x v="0"/>
    <x v="4"/>
    <x v="8"/>
  </r>
  <r>
    <x v="0"/>
    <x v="1"/>
    <x v="0"/>
    <x v="59"/>
    <x v="59"/>
    <x v="1"/>
    <x v="1"/>
    <x v="19"/>
    <x v="18"/>
    <x v="0"/>
    <x v="4"/>
    <x v="8"/>
  </r>
  <r>
    <x v="0"/>
    <x v="1"/>
    <x v="0"/>
    <x v="59"/>
    <x v="59"/>
    <x v="1"/>
    <x v="1"/>
    <x v="20"/>
    <x v="19"/>
    <x v="0"/>
    <x v="4"/>
    <x v="8"/>
  </r>
  <r>
    <x v="0"/>
    <x v="1"/>
    <x v="0"/>
    <x v="59"/>
    <x v="59"/>
    <x v="1"/>
    <x v="1"/>
    <x v="21"/>
    <x v="20"/>
    <x v="0"/>
    <x v="4"/>
    <x v="8"/>
  </r>
  <r>
    <x v="0"/>
    <x v="1"/>
    <x v="0"/>
    <x v="59"/>
    <x v="59"/>
    <x v="1"/>
    <x v="1"/>
    <x v="22"/>
    <x v="21"/>
    <x v="0"/>
    <x v="4"/>
    <x v="8"/>
  </r>
  <r>
    <x v="0"/>
    <x v="2"/>
    <x v="0"/>
    <x v="59"/>
    <x v="59"/>
    <x v="0"/>
    <x v="1"/>
    <x v="3"/>
    <x v="3"/>
    <x v="0"/>
    <x v="8"/>
    <x v="20"/>
  </r>
  <r>
    <x v="0"/>
    <x v="2"/>
    <x v="0"/>
    <x v="59"/>
    <x v="59"/>
    <x v="0"/>
    <x v="1"/>
    <x v="25"/>
    <x v="24"/>
    <x v="0"/>
    <x v="8"/>
    <x v="20"/>
  </r>
  <r>
    <x v="0"/>
    <x v="9"/>
    <x v="0"/>
    <x v="59"/>
    <x v="59"/>
    <x v="0"/>
    <x v="0"/>
    <x v="4"/>
    <x v="4"/>
    <x v="0"/>
    <x v="0"/>
    <x v="0"/>
  </r>
  <r>
    <x v="0"/>
    <x v="9"/>
    <x v="0"/>
    <x v="59"/>
    <x v="59"/>
    <x v="0"/>
    <x v="0"/>
    <x v="5"/>
    <x v="5"/>
    <x v="0"/>
    <x v="0"/>
    <x v="0"/>
  </r>
  <r>
    <x v="0"/>
    <x v="2"/>
    <x v="0"/>
    <x v="59"/>
    <x v="59"/>
    <x v="0"/>
    <x v="1"/>
    <x v="26"/>
    <x v="1"/>
    <x v="0"/>
    <x v="0"/>
    <x v="13"/>
  </r>
  <r>
    <x v="0"/>
    <x v="2"/>
    <x v="0"/>
    <x v="59"/>
    <x v="59"/>
    <x v="0"/>
    <x v="1"/>
    <x v="24"/>
    <x v="23"/>
    <x v="0"/>
    <x v="1"/>
    <x v="21"/>
  </r>
  <r>
    <x v="0"/>
    <x v="2"/>
    <x v="0"/>
    <x v="59"/>
    <x v="59"/>
    <x v="0"/>
    <x v="1"/>
    <x v="6"/>
    <x v="3"/>
    <x v="0"/>
    <x v="6"/>
    <x v="2"/>
  </r>
  <r>
    <x v="0"/>
    <x v="4"/>
    <x v="0"/>
    <x v="59"/>
    <x v="59"/>
    <x v="0"/>
    <x v="0"/>
    <x v="0"/>
    <x v="0"/>
    <x v="0"/>
    <x v="2"/>
    <x v="0"/>
  </r>
  <r>
    <x v="0"/>
    <x v="4"/>
    <x v="0"/>
    <x v="59"/>
    <x v="59"/>
    <x v="0"/>
    <x v="0"/>
    <x v="23"/>
    <x v="22"/>
    <x v="0"/>
    <x v="3"/>
    <x v="15"/>
  </r>
  <r>
    <x v="0"/>
    <x v="2"/>
    <x v="0"/>
    <x v="59"/>
    <x v="59"/>
    <x v="0"/>
    <x v="1"/>
    <x v="1"/>
    <x v="1"/>
    <x v="0"/>
    <x v="3"/>
    <x v="15"/>
  </r>
  <r>
    <x v="0"/>
    <x v="2"/>
    <x v="0"/>
    <x v="59"/>
    <x v="59"/>
    <x v="0"/>
    <x v="1"/>
    <x v="2"/>
    <x v="2"/>
    <x v="0"/>
    <x v="3"/>
    <x v="15"/>
  </r>
  <r>
    <x v="0"/>
    <x v="1"/>
    <x v="0"/>
    <x v="60"/>
    <x v="60"/>
    <x v="0"/>
    <x v="1"/>
    <x v="7"/>
    <x v="6"/>
    <x v="0"/>
    <x v="4"/>
    <x v="4"/>
  </r>
  <r>
    <x v="0"/>
    <x v="1"/>
    <x v="0"/>
    <x v="60"/>
    <x v="60"/>
    <x v="0"/>
    <x v="1"/>
    <x v="8"/>
    <x v="7"/>
    <x v="0"/>
    <x v="4"/>
    <x v="4"/>
  </r>
  <r>
    <x v="0"/>
    <x v="4"/>
    <x v="0"/>
    <x v="60"/>
    <x v="60"/>
    <x v="0"/>
    <x v="1"/>
    <x v="26"/>
    <x v="1"/>
    <x v="0"/>
    <x v="4"/>
    <x v="4"/>
  </r>
  <r>
    <x v="0"/>
    <x v="1"/>
    <x v="0"/>
    <x v="60"/>
    <x v="60"/>
    <x v="0"/>
    <x v="1"/>
    <x v="9"/>
    <x v="8"/>
    <x v="0"/>
    <x v="4"/>
    <x v="4"/>
  </r>
  <r>
    <x v="0"/>
    <x v="1"/>
    <x v="0"/>
    <x v="60"/>
    <x v="60"/>
    <x v="0"/>
    <x v="1"/>
    <x v="10"/>
    <x v="9"/>
    <x v="0"/>
    <x v="4"/>
    <x v="4"/>
  </r>
  <r>
    <x v="0"/>
    <x v="1"/>
    <x v="0"/>
    <x v="60"/>
    <x v="60"/>
    <x v="0"/>
    <x v="1"/>
    <x v="11"/>
    <x v="10"/>
    <x v="0"/>
    <x v="4"/>
    <x v="4"/>
  </r>
  <r>
    <x v="0"/>
    <x v="1"/>
    <x v="0"/>
    <x v="60"/>
    <x v="60"/>
    <x v="0"/>
    <x v="1"/>
    <x v="12"/>
    <x v="11"/>
    <x v="0"/>
    <x v="4"/>
    <x v="4"/>
  </r>
  <r>
    <x v="0"/>
    <x v="1"/>
    <x v="0"/>
    <x v="60"/>
    <x v="60"/>
    <x v="0"/>
    <x v="1"/>
    <x v="13"/>
    <x v="12"/>
    <x v="0"/>
    <x v="4"/>
    <x v="4"/>
  </r>
  <r>
    <x v="0"/>
    <x v="1"/>
    <x v="0"/>
    <x v="60"/>
    <x v="60"/>
    <x v="0"/>
    <x v="1"/>
    <x v="14"/>
    <x v="13"/>
    <x v="0"/>
    <x v="4"/>
    <x v="4"/>
  </r>
  <r>
    <x v="0"/>
    <x v="1"/>
    <x v="0"/>
    <x v="60"/>
    <x v="60"/>
    <x v="1"/>
    <x v="1"/>
    <x v="15"/>
    <x v="14"/>
    <x v="0"/>
    <x v="4"/>
    <x v="4"/>
  </r>
  <r>
    <x v="0"/>
    <x v="1"/>
    <x v="0"/>
    <x v="60"/>
    <x v="60"/>
    <x v="1"/>
    <x v="1"/>
    <x v="16"/>
    <x v="15"/>
    <x v="0"/>
    <x v="4"/>
    <x v="4"/>
  </r>
  <r>
    <x v="0"/>
    <x v="1"/>
    <x v="0"/>
    <x v="60"/>
    <x v="60"/>
    <x v="1"/>
    <x v="1"/>
    <x v="17"/>
    <x v="16"/>
    <x v="0"/>
    <x v="4"/>
    <x v="4"/>
  </r>
  <r>
    <x v="0"/>
    <x v="1"/>
    <x v="0"/>
    <x v="60"/>
    <x v="60"/>
    <x v="1"/>
    <x v="1"/>
    <x v="18"/>
    <x v="17"/>
    <x v="0"/>
    <x v="4"/>
    <x v="4"/>
  </r>
  <r>
    <x v="0"/>
    <x v="1"/>
    <x v="0"/>
    <x v="60"/>
    <x v="60"/>
    <x v="1"/>
    <x v="1"/>
    <x v="19"/>
    <x v="18"/>
    <x v="0"/>
    <x v="4"/>
    <x v="4"/>
  </r>
  <r>
    <x v="0"/>
    <x v="1"/>
    <x v="0"/>
    <x v="60"/>
    <x v="60"/>
    <x v="1"/>
    <x v="1"/>
    <x v="20"/>
    <x v="19"/>
    <x v="0"/>
    <x v="4"/>
    <x v="4"/>
  </r>
  <r>
    <x v="0"/>
    <x v="1"/>
    <x v="0"/>
    <x v="60"/>
    <x v="60"/>
    <x v="1"/>
    <x v="1"/>
    <x v="21"/>
    <x v="20"/>
    <x v="0"/>
    <x v="4"/>
    <x v="4"/>
  </r>
  <r>
    <x v="0"/>
    <x v="1"/>
    <x v="0"/>
    <x v="60"/>
    <x v="60"/>
    <x v="1"/>
    <x v="1"/>
    <x v="22"/>
    <x v="21"/>
    <x v="0"/>
    <x v="4"/>
    <x v="4"/>
  </r>
  <r>
    <x v="0"/>
    <x v="3"/>
    <x v="0"/>
    <x v="60"/>
    <x v="60"/>
    <x v="0"/>
    <x v="1"/>
    <x v="24"/>
    <x v="23"/>
    <x v="0"/>
    <x v="5"/>
    <x v="24"/>
  </r>
  <r>
    <x v="0"/>
    <x v="9"/>
    <x v="0"/>
    <x v="60"/>
    <x v="60"/>
    <x v="0"/>
    <x v="0"/>
    <x v="4"/>
    <x v="4"/>
    <x v="0"/>
    <x v="0"/>
    <x v="0"/>
  </r>
  <r>
    <x v="0"/>
    <x v="9"/>
    <x v="0"/>
    <x v="60"/>
    <x v="60"/>
    <x v="0"/>
    <x v="0"/>
    <x v="5"/>
    <x v="5"/>
    <x v="0"/>
    <x v="0"/>
    <x v="0"/>
  </r>
  <r>
    <x v="0"/>
    <x v="9"/>
    <x v="0"/>
    <x v="60"/>
    <x v="60"/>
    <x v="0"/>
    <x v="1"/>
    <x v="1"/>
    <x v="1"/>
    <x v="0"/>
    <x v="0"/>
    <x v="2"/>
  </r>
  <r>
    <x v="0"/>
    <x v="4"/>
    <x v="0"/>
    <x v="60"/>
    <x v="60"/>
    <x v="0"/>
    <x v="0"/>
    <x v="23"/>
    <x v="22"/>
    <x v="0"/>
    <x v="1"/>
    <x v="0"/>
  </r>
  <r>
    <x v="0"/>
    <x v="4"/>
    <x v="0"/>
    <x v="60"/>
    <x v="60"/>
    <x v="0"/>
    <x v="0"/>
    <x v="0"/>
    <x v="0"/>
    <x v="0"/>
    <x v="1"/>
    <x v="0"/>
  </r>
  <r>
    <x v="0"/>
    <x v="6"/>
    <x v="0"/>
    <x v="61"/>
    <x v="61"/>
    <x v="0"/>
    <x v="1"/>
    <x v="7"/>
    <x v="6"/>
    <x v="0"/>
    <x v="4"/>
    <x v="11"/>
  </r>
  <r>
    <x v="0"/>
    <x v="6"/>
    <x v="0"/>
    <x v="61"/>
    <x v="61"/>
    <x v="0"/>
    <x v="1"/>
    <x v="8"/>
    <x v="7"/>
    <x v="0"/>
    <x v="4"/>
    <x v="11"/>
  </r>
  <r>
    <x v="0"/>
    <x v="6"/>
    <x v="0"/>
    <x v="61"/>
    <x v="61"/>
    <x v="0"/>
    <x v="1"/>
    <x v="26"/>
    <x v="1"/>
    <x v="0"/>
    <x v="4"/>
    <x v="11"/>
  </r>
  <r>
    <x v="0"/>
    <x v="6"/>
    <x v="0"/>
    <x v="61"/>
    <x v="61"/>
    <x v="0"/>
    <x v="1"/>
    <x v="25"/>
    <x v="24"/>
    <x v="0"/>
    <x v="4"/>
    <x v="11"/>
  </r>
  <r>
    <x v="0"/>
    <x v="6"/>
    <x v="0"/>
    <x v="61"/>
    <x v="61"/>
    <x v="0"/>
    <x v="1"/>
    <x v="9"/>
    <x v="8"/>
    <x v="0"/>
    <x v="4"/>
    <x v="11"/>
  </r>
  <r>
    <x v="0"/>
    <x v="6"/>
    <x v="0"/>
    <x v="61"/>
    <x v="61"/>
    <x v="0"/>
    <x v="1"/>
    <x v="11"/>
    <x v="10"/>
    <x v="0"/>
    <x v="4"/>
    <x v="11"/>
  </r>
  <r>
    <x v="0"/>
    <x v="6"/>
    <x v="0"/>
    <x v="61"/>
    <x v="61"/>
    <x v="0"/>
    <x v="1"/>
    <x v="12"/>
    <x v="11"/>
    <x v="0"/>
    <x v="4"/>
    <x v="11"/>
  </r>
  <r>
    <x v="0"/>
    <x v="6"/>
    <x v="0"/>
    <x v="61"/>
    <x v="61"/>
    <x v="0"/>
    <x v="1"/>
    <x v="14"/>
    <x v="13"/>
    <x v="0"/>
    <x v="4"/>
    <x v="11"/>
  </r>
  <r>
    <x v="0"/>
    <x v="6"/>
    <x v="0"/>
    <x v="61"/>
    <x v="61"/>
    <x v="1"/>
    <x v="1"/>
    <x v="15"/>
    <x v="14"/>
    <x v="0"/>
    <x v="4"/>
    <x v="1"/>
  </r>
  <r>
    <x v="0"/>
    <x v="6"/>
    <x v="0"/>
    <x v="61"/>
    <x v="61"/>
    <x v="1"/>
    <x v="1"/>
    <x v="16"/>
    <x v="15"/>
    <x v="0"/>
    <x v="4"/>
    <x v="1"/>
  </r>
  <r>
    <x v="0"/>
    <x v="6"/>
    <x v="0"/>
    <x v="61"/>
    <x v="61"/>
    <x v="1"/>
    <x v="1"/>
    <x v="18"/>
    <x v="17"/>
    <x v="0"/>
    <x v="4"/>
    <x v="1"/>
  </r>
  <r>
    <x v="0"/>
    <x v="6"/>
    <x v="0"/>
    <x v="61"/>
    <x v="61"/>
    <x v="1"/>
    <x v="1"/>
    <x v="19"/>
    <x v="18"/>
    <x v="0"/>
    <x v="4"/>
    <x v="1"/>
  </r>
  <r>
    <x v="0"/>
    <x v="6"/>
    <x v="0"/>
    <x v="61"/>
    <x v="61"/>
    <x v="0"/>
    <x v="0"/>
    <x v="4"/>
    <x v="4"/>
    <x v="0"/>
    <x v="8"/>
    <x v="22"/>
  </r>
  <r>
    <x v="0"/>
    <x v="6"/>
    <x v="0"/>
    <x v="61"/>
    <x v="61"/>
    <x v="0"/>
    <x v="0"/>
    <x v="5"/>
    <x v="5"/>
    <x v="0"/>
    <x v="8"/>
    <x v="22"/>
  </r>
  <r>
    <x v="0"/>
    <x v="16"/>
    <x v="0"/>
    <x v="61"/>
    <x v="61"/>
    <x v="0"/>
    <x v="1"/>
    <x v="24"/>
    <x v="23"/>
    <x v="0"/>
    <x v="8"/>
    <x v="22"/>
  </r>
  <r>
    <x v="0"/>
    <x v="6"/>
    <x v="0"/>
    <x v="61"/>
    <x v="61"/>
    <x v="0"/>
    <x v="1"/>
    <x v="3"/>
    <x v="3"/>
    <x v="0"/>
    <x v="5"/>
    <x v="7"/>
  </r>
  <r>
    <x v="0"/>
    <x v="8"/>
    <x v="0"/>
    <x v="61"/>
    <x v="61"/>
    <x v="0"/>
    <x v="1"/>
    <x v="1"/>
    <x v="1"/>
    <x v="0"/>
    <x v="1"/>
    <x v="0"/>
  </r>
  <r>
    <x v="0"/>
    <x v="15"/>
    <x v="0"/>
    <x v="61"/>
    <x v="61"/>
    <x v="0"/>
    <x v="1"/>
    <x v="2"/>
    <x v="2"/>
    <x v="0"/>
    <x v="1"/>
    <x v="0"/>
  </r>
  <r>
    <x v="0"/>
    <x v="15"/>
    <x v="0"/>
    <x v="61"/>
    <x v="61"/>
    <x v="0"/>
    <x v="1"/>
    <x v="6"/>
    <x v="3"/>
    <x v="0"/>
    <x v="2"/>
    <x v="26"/>
  </r>
  <r>
    <x v="0"/>
    <x v="17"/>
    <x v="0"/>
    <x v="62"/>
    <x v="62"/>
    <x v="0"/>
    <x v="1"/>
    <x v="1"/>
    <x v="1"/>
    <x v="0"/>
    <x v="4"/>
    <x v="14"/>
  </r>
  <r>
    <x v="0"/>
    <x v="9"/>
    <x v="0"/>
    <x v="62"/>
    <x v="62"/>
    <x v="0"/>
    <x v="1"/>
    <x v="6"/>
    <x v="3"/>
    <x v="0"/>
    <x v="4"/>
    <x v="14"/>
  </r>
  <r>
    <x v="0"/>
    <x v="9"/>
    <x v="0"/>
    <x v="62"/>
    <x v="62"/>
    <x v="0"/>
    <x v="1"/>
    <x v="2"/>
    <x v="2"/>
    <x v="0"/>
    <x v="4"/>
    <x v="14"/>
  </r>
  <r>
    <x v="0"/>
    <x v="9"/>
    <x v="0"/>
    <x v="62"/>
    <x v="62"/>
    <x v="0"/>
    <x v="1"/>
    <x v="24"/>
    <x v="23"/>
    <x v="0"/>
    <x v="4"/>
    <x v="14"/>
  </r>
  <r>
    <x v="0"/>
    <x v="9"/>
    <x v="0"/>
    <x v="62"/>
    <x v="62"/>
    <x v="0"/>
    <x v="1"/>
    <x v="7"/>
    <x v="6"/>
    <x v="0"/>
    <x v="4"/>
    <x v="14"/>
  </r>
  <r>
    <x v="0"/>
    <x v="9"/>
    <x v="0"/>
    <x v="62"/>
    <x v="62"/>
    <x v="0"/>
    <x v="1"/>
    <x v="8"/>
    <x v="7"/>
    <x v="0"/>
    <x v="4"/>
    <x v="14"/>
  </r>
  <r>
    <x v="0"/>
    <x v="9"/>
    <x v="0"/>
    <x v="62"/>
    <x v="62"/>
    <x v="0"/>
    <x v="1"/>
    <x v="26"/>
    <x v="1"/>
    <x v="0"/>
    <x v="4"/>
    <x v="14"/>
  </r>
  <r>
    <x v="0"/>
    <x v="9"/>
    <x v="0"/>
    <x v="62"/>
    <x v="62"/>
    <x v="0"/>
    <x v="1"/>
    <x v="3"/>
    <x v="3"/>
    <x v="0"/>
    <x v="4"/>
    <x v="14"/>
  </r>
  <r>
    <x v="0"/>
    <x v="9"/>
    <x v="0"/>
    <x v="62"/>
    <x v="62"/>
    <x v="0"/>
    <x v="1"/>
    <x v="25"/>
    <x v="24"/>
    <x v="0"/>
    <x v="4"/>
    <x v="14"/>
  </r>
  <r>
    <x v="0"/>
    <x v="9"/>
    <x v="0"/>
    <x v="62"/>
    <x v="62"/>
    <x v="0"/>
    <x v="1"/>
    <x v="9"/>
    <x v="8"/>
    <x v="0"/>
    <x v="4"/>
    <x v="14"/>
  </r>
  <r>
    <x v="0"/>
    <x v="9"/>
    <x v="0"/>
    <x v="62"/>
    <x v="62"/>
    <x v="0"/>
    <x v="1"/>
    <x v="10"/>
    <x v="9"/>
    <x v="0"/>
    <x v="4"/>
    <x v="14"/>
  </r>
  <r>
    <x v="0"/>
    <x v="9"/>
    <x v="0"/>
    <x v="62"/>
    <x v="62"/>
    <x v="0"/>
    <x v="1"/>
    <x v="11"/>
    <x v="10"/>
    <x v="0"/>
    <x v="4"/>
    <x v="14"/>
  </r>
  <r>
    <x v="0"/>
    <x v="9"/>
    <x v="0"/>
    <x v="62"/>
    <x v="62"/>
    <x v="0"/>
    <x v="1"/>
    <x v="12"/>
    <x v="11"/>
    <x v="0"/>
    <x v="4"/>
    <x v="14"/>
  </r>
  <r>
    <x v="0"/>
    <x v="9"/>
    <x v="0"/>
    <x v="62"/>
    <x v="62"/>
    <x v="0"/>
    <x v="1"/>
    <x v="13"/>
    <x v="12"/>
    <x v="0"/>
    <x v="4"/>
    <x v="14"/>
  </r>
  <r>
    <x v="0"/>
    <x v="9"/>
    <x v="0"/>
    <x v="62"/>
    <x v="62"/>
    <x v="0"/>
    <x v="1"/>
    <x v="14"/>
    <x v="13"/>
    <x v="0"/>
    <x v="4"/>
    <x v="14"/>
  </r>
  <r>
    <x v="0"/>
    <x v="9"/>
    <x v="0"/>
    <x v="62"/>
    <x v="62"/>
    <x v="1"/>
    <x v="1"/>
    <x v="15"/>
    <x v="14"/>
    <x v="0"/>
    <x v="4"/>
    <x v="14"/>
  </r>
  <r>
    <x v="0"/>
    <x v="9"/>
    <x v="0"/>
    <x v="62"/>
    <x v="62"/>
    <x v="1"/>
    <x v="1"/>
    <x v="16"/>
    <x v="15"/>
    <x v="0"/>
    <x v="4"/>
    <x v="14"/>
  </r>
  <r>
    <x v="0"/>
    <x v="9"/>
    <x v="0"/>
    <x v="62"/>
    <x v="62"/>
    <x v="1"/>
    <x v="1"/>
    <x v="17"/>
    <x v="16"/>
    <x v="0"/>
    <x v="4"/>
    <x v="14"/>
  </r>
  <r>
    <x v="0"/>
    <x v="9"/>
    <x v="0"/>
    <x v="62"/>
    <x v="62"/>
    <x v="1"/>
    <x v="1"/>
    <x v="18"/>
    <x v="17"/>
    <x v="0"/>
    <x v="4"/>
    <x v="14"/>
  </r>
  <r>
    <x v="0"/>
    <x v="9"/>
    <x v="0"/>
    <x v="62"/>
    <x v="62"/>
    <x v="1"/>
    <x v="1"/>
    <x v="19"/>
    <x v="18"/>
    <x v="0"/>
    <x v="4"/>
    <x v="14"/>
  </r>
  <r>
    <x v="0"/>
    <x v="9"/>
    <x v="0"/>
    <x v="62"/>
    <x v="62"/>
    <x v="1"/>
    <x v="1"/>
    <x v="20"/>
    <x v="19"/>
    <x v="0"/>
    <x v="4"/>
    <x v="14"/>
  </r>
  <r>
    <x v="0"/>
    <x v="9"/>
    <x v="0"/>
    <x v="62"/>
    <x v="62"/>
    <x v="1"/>
    <x v="1"/>
    <x v="21"/>
    <x v="20"/>
    <x v="0"/>
    <x v="4"/>
    <x v="14"/>
  </r>
  <r>
    <x v="0"/>
    <x v="9"/>
    <x v="0"/>
    <x v="62"/>
    <x v="62"/>
    <x v="1"/>
    <x v="1"/>
    <x v="22"/>
    <x v="21"/>
    <x v="0"/>
    <x v="4"/>
    <x v="14"/>
  </r>
  <r>
    <x v="0"/>
    <x v="10"/>
    <x v="0"/>
    <x v="63"/>
    <x v="63"/>
    <x v="0"/>
    <x v="0"/>
    <x v="4"/>
    <x v="4"/>
    <x v="0"/>
    <x v="8"/>
    <x v="7"/>
  </r>
  <r>
    <x v="0"/>
    <x v="4"/>
    <x v="0"/>
    <x v="63"/>
    <x v="63"/>
    <x v="0"/>
    <x v="0"/>
    <x v="5"/>
    <x v="5"/>
    <x v="0"/>
    <x v="8"/>
    <x v="7"/>
  </r>
  <r>
    <x v="0"/>
    <x v="6"/>
    <x v="0"/>
    <x v="64"/>
    <x v="64"/>
    <x v="0"/>
    <x v="1"/>
    <x v="7"/>
    <x v="6"/>
    <x v="0"/>
    <x v="4"/>
    <x v="27"/>
  </r>
  <r>
    <x v="0"/>
    <x v="6"/>
    <x v="0"/>
    <x v="64"/>
    <x v="64"/>
    <x v="0"/>
    <x v="1"/>
    <x v="8"/>
    <x v="7"/>
    <x v="0"/>
    <x v="4"/>
    <x v="27"/>
  </r>
  <r>
    <x v="0"/>
    <x v="6"/>
    <x v="0"/>
    <x v="64"/>
    <x v="64"/>
    <x v="0"/>
    <x v="1"/>
    <x v="26"/>
    <x v="1"/>
    <x v="0"/>
    <x v="4"/>
    <x v="27"/>
  </r>
  <r>
    <x v="0"/>
    <x v="6"/>
    <x v="0"/>
    <x v="64"/>
    <x v="64"/>
    <x v="0"/>
    <x v="1"/>
    <x v="9"/>
    <x v="8"/>
    <x v="0"/>
    <x v="4"/>
    <x v="27"/>
  </r>
  <r>
    <x v="0"/>
    <x v="6"/>
    <x v="0"/>
    <x v="64"/>
    <x v="64"/>
    <x v="0"/>
    <x v="1"/>
    <x v="10"/>
    <x v="9"/>
    <x v="0"/>
    <x v="4"/>
    <x v="27"/>
  </r>
  <r>
    <x v="0"/>
    <x v="6"/>
    <x v="0"/>
    <x v="64"/>
    <x v="64"/>
    <x v="0"/>
    <x v="1"/>
    <x v="11"/>
    <x v="10"/>
    <x v="0"/>
    <x v="4"/>
    <x v="27"/>
  </r>
  <r>
    <x v="0"/>
    <x v="6"/>
    <x v="0"/>
    <x v="64"/>
    <x v="64"/>
    <x v="0"/>
    <x v="1"/>
    <x v="12"/>
    <x v="11"/>
    <x v="0"/>
    <x v="4"/>
    <x v="27"/>
  </r>
  <r>
    <x v="0"/>
    <x v="6"/>
    <x v="0"/>
    <x v="64"/>
    <x v="64"/>
    <x v="0"/>
    <x v="1"/>
    <x v="13"/>
    <x v="12"/>
    <x v="0"/>
    <x v="4"/>
    <x v="27"/>
  </r>
  <r>
    <x v="0"/>
    <x v="6"/>
    <x v="0"/>
    <x v="64"/>
    <x v="64"/>
    <x v="0"/>
    <x v="1"/>
    <x v="14"/>
    <x v="13"/>
    <x v="0"/>
    <x v="4"/>
    <x v="27"/>
  </r>
  <r>
    <x v="0"/>
    <x v="6"/>
    <x v="0"/>
    <x v="64"/>
    <x v="64"/>
    <x v="1"/>
    <x v="1"/>
    <x v="15"/>
    <x v="14"/>
    <x v="0"/>
    <x v="4"/>
    <x v="22"/>
  </r>
  <r>
    <x v="0"/>
    <x v="6"/>
    <x v="0"/>
    <x v="64"/>
    <x v="64"/>
    <x v="1"/>
    <x v="1"/>
    <x v="16"/>
    <x v="15"/>
    <x v="0"/>
    <x v="4"/>
    <x v="22"/>
  </r>
  <r>
    <x v="0"/>
    <x v="6"/>
    <x v="0"/>
    <x v="64"/>
    <x v="64"/>
    <x v="1"/>
    <x v="1"/>
    <x v="17"/>
    <x v="16"/>
    <x v="0"/>
    <x v="4"/>
    <x v="22"/>
  </r>
  <r>
    <x v="0"/>
    <x v="6"/>
    <x v="0"/>
    <x v="64"/>
    <x v="64"/>
    <x v="1"/>
    <x v="1"/>
    <x v="18"/>
    <x v="17"/>
    <x v="0"/>
    <x v="4"/>
    <x v="22"/>
  </r>
  <r>
    <x v="0"/>
    <x v="6"/>
    <x v="0"/>
    <x v="64"/>
    <x v="64"/>
    <x v="1"/>
    <x v="1"/>
    <x v="19"/>
    <x v="18"/>
    <x v="0"/>
    <x v="4"/>
    <x v="22"/>
  </r>
  <r>
    <x v="0"/>
    <x v="6"/>
    <x v="0"/>
    <x v="64"/>
    <x v="64"/>
    <x v="1"/>
    <x v="1"/>
    <x v="20"/>
    <x v="19"/>
    <x v="0"/>
    <x v="4"/>
    <x v="22"/>
  </r>
  <r>
    <x v="0"/>
    <x v="6"/>
    <x v="0"/>
    <x v="64"/>
    <x v="64"/>
    <x v="1"/>
    <x v="1"/>
    <x v="21"/>
    <x v="20"/>
    <x v="0"/>
    <x v="4"/>
    <x v="22"/>
  </r>
  <r>
    <x v="0"/>
    <x v="6"/>
    <x v="0"/>
    <x v="64"/>
    <x v="64"/>
    <x v="1"/>
    <x v="1"/>
    <x v="22"/>
    <x v="21"/>
    <x v="0"/>
    <x v="4"/>
    <x v="22"/>
  </r>
  <r>
    <x v="0"/>
    <x v="6"/>
    <x v="0"/>
    <x v="64"/>
    <x v="64"/>
    <x v="0"/>
    <x v="1"/>
    <x v="1"/>
    <x v="1"/>
    <x v="0"/>
    <x v="8"/>
    <x v="7"/>
  </r>
  <r>
    <x v="0"/>
    <x v="6"/>
    <x v="0"/>
    <x v="64"/>
    <x v="64"/>
    <x v="0"/>
    <x v="1"/>
    <x v="6"/>
    <x v="3"/>
    <x v="0"/>
    <x v="8"/>
    <x v="7"/>
  </r>
  <r>
    <x v="0"/>
    <x v="6"/>
    <x v="0"/>
    <x v="64"/>
    <x v="64"/>
    <x v="0"/>
    <x v="1"/>
    <x v="2"/>
    <x v="2"/>
    <x v="0"/>
    <x v="8"/>
    <x v="7"/>
  </r>
  <r>
    <x v="0"/>
    <x v="6"/>
    <x v="0"/>
    <x v="64"/>
    <x v="64"/>
    <x v="0"/>
    <x v="1"/>
    <x v="3"/>
    <x v="3"/>
    <x v="0"/>
    <x v="8"/>
    <x v="7"/>
  </r>
  <r>
    <x v="0"/>
    <x v="6"/>
    <x v="0"/>
    <x v="64"/>
    <x v="64"/>
    <x v="0"/>
    <x v="1"/>
    <x v="25"/>
    <x v="24"/>
    <x v="0"/>
    <x v="8"/>
    <x v="7"/>
  </r>
  <r>
    <x v="0"/>
    <x v="16"/>
    <x v="0"/>
    <x v="64"/>
    <x v="64"/>
    <x v="0"/>
    <x v="0"/>
    <x v="4"/>
    <x v="4"/>
    <x v="0"/>
    <x v="1"/>
    <x v="0"/>
  </r>
  <r>
    <x v="0"/>
    <x v="3"/>
    <x v="0"/>
    <x v="64"/>
    <x v="64"/>
    <x v="0"/>
    <x v="1"/>
    <x v="24"/>
    <x v="23"/>
    <x v="0"/>
    <x v="6"/>
    <x v="1"/>
  </r>
  <r>
    <x v="0"/>
    <x v="16"/>
    <x v="0"/>
    <x v="64"/>
    <x v="64"/>
    <x v="0"/>
    <x v="0"/>
    <x v="5"/>
    <x v="5"/>
    <x v="0"/>
    <x v="2"/>
    <x v="17"/>
  </r>
  <r>
    <x v="0"/>
    <x v="16"/>
    <x v="0"/>
    <x v="64"/>
    <x v="64"/>
    <x v="0"/>
    <x v="0"/>
    <x v="0"/>
    <x v="0"/>
    <x v="0"/>
    <x v="2"/>
    <x v="17"/>
  </r>
  <r>
    <x v="0"/>
    <x v="1"/>
    <x v="0"/>
    <x v="65"/>
    <x v="65"/>
    <x v="0"/>
    <x v="1"/>
    <x v="7"/>
    <x v="6"/>
    <x v="0"/>
    <x v="4"/>
    <x v="23"/>
  </r>
  <r>
    <x v="0"/>
    <x v="1"/>
    <x v="0"/>
    <x v="65"/>
    <x v="65"/>
    <x v="0"/>
    <x v="1"/>
    <x v="8"/>
    <x v="7"/>
    <x v="0"/>
    <x v="4"/>
    <x v="23"/>
  </r>
  <r>
    <x v="0"/>
    <x v="1"/>
    <x v="0"/>
    <x v="65"/>
    <x v="65"/>
    <x v="0"/>
    <x v="1"/>
    <x v="9"/>
    <x v="8"/>
    <x v="0"/>
    <x v="4"/>
    <x v="23"/>
  </r>
  <r>
    <x v="0"/>
    <x v="1"/>
    <x v="0"/>
    <x v="65"/>
    <x v="65"/>
    <x v="0"/>
    <x v="1"/>
    <x v="10"/>
    <x v="9"/>
    <x v="0"/>
    <x v="4"/>
    <x v="23"/>
  </r>
  <r>
    <x v="0"/>
    <x v="1"/>
    <x v="0"/>
    <x v="65"/>
    <x v="65"/>
    <x v="0"/>
    <x v="1"/>
    <x v="11"/>
    <x v="10"/>
    <x v="0"/>
    <x v="4"/>
    <x v="23"/>
  </r>
  <r>
    <x v="0"/>
    <x v="1"/>
    <x v="0"/>
    <x v="65"/>
    <x v="65"/>
    <x v="0"/>
    <x v="1"/>
    <x v="12"/>
    <x v="11"/>
    <x v="0"/>
    <x v="4"/>
    <x v="23"/>
  </r>
  <r>
    <x v="0"/>
    <x v="1"/>
    <x v="0"/>
    <x v="65"/>
    <x v="65"/>
    <x v="0"/>
    <x v="1"/>
    <x v="13"/>
    <x v="12"/>
    <x v="0"/>
    <x v="4"/>
    <x v="23"/>
  </r>
  <r>
    <x v="0"/>
    <x v="1"/>
    <x v="0"/>
    <x v="65"/>
    <x v="65"/>
    <x v="0"/>
    <x v="1"/>
    <x v="14"/>
    <x v="13"/>
    <x v="0"/>
    <x v="4"/>
    <x v="23"/>
  </r>
  <r>
    <x v="0"/>
    <x v="1"/>
    <x v="0"/>
    <x v="65"/>
    <x v="65"/>
    <x v="1"/>
    <x v="1"/>
    <x v="15"/>
    <x v="14"/>
    <x v="0"/>
    <x v="4"/>
    <x v="23"/>
  </r>
  <r>
    <x v="0"/>
    <x v="1"/>
    <x v="0"/>
    <x v="65"/>
    <x v="65"/>
    <x v="1"/>
    <x v="1"/>
    <x v="16"/>
    <x v="15"/>
    <x v="0"/>
    <x v="4"/>
    <x v="23"/>
  </r>
  <r>
    <x v="0"/>
    <x v="1"/>
    <x v="0"/>
    <x v="65"/>
    <x v="65"/>
    <x v="1"/>
    <x v="1"/>
    <x v="17"/>
    <x v="16"/>
    <x v="0"/>
    <x v="4"/>
    <x v="23"/>
  </r>
  <r>
    <x v="0"/>
    <x v="1"/>
    <x v="0"/>
    <x v="65"/>
    <x v="65"/>
    <x v="1"/>
    <x v="1"/>
    <x v="18"/>
    <x v="17"/>
    <x v="0"/>
    <x v="4"/>
    <x v="23"/>
  </r>
  <r>
    <x v="0"/>
    <x v="1"/>
    <x v="0"/>
    <x v="65"/>
    <x v="65"/>
    <x v="1"/>
    <x v="1"/>
    <x v="19"/>
    <x v="18"/>
    <x v="0"/>
    <x v="4"/>
    <x v="23"/>
  </r>
  <r>
    <x v="0"/>
    <x v="1"/>
    <x v="0"/>
    <x v="65"/>
    <x v="65"/>
    <x v="1"/>
    <x v="1"/>
    <x v="20"/>
    <x v="19"/>
    <x v="0"/>
    <x v="4"/>
    <x v="23"/>
  </r>
  <r>
    <x v="0"/>
    <x v="1"/>
    <x v="0"/>
    <x v="65"/>
    <x v="65"/>
    <x v="1"/>
    <x v="1"/>
    <x v="21"/>
    <x v="20"/>
    <x v="0"/>
    <x v="4"/>
    <x v="23"/>
  </r>
  <r>
    <x v="0"/>
    <x v="1"/>
    <x v="0"/>
    <x v="65"/>
    <x v="65"/>
    <x v="1"/>
    <x v="1"/>
    <x v="22"/>
    <x v="21"/>
    <x v="0"/>
    <x v="4"/>
    <x v="23"/>
  </r>
  <r>
    <x v="0"/>
    <x v="5"/>
    <x v="0"/>
    <x v="65"/>
    <x v="65"/>
    <x v="0"/>
    <x v="1"/>
    <x v="25"/>
    <x v="24"/>
    <x v="0"/>
    <x v="8"/>
    <x v="28"/>
  </r>
  <r>
    <x v="0"/>
    <x v="9"/>
    <x v="0"/>
    <x v="65"/>
    <x v="65"/>
    <x v="0"/>
    <x v="0"/>
    <x v="4"/>
    <x v="4"/>
    <x v="0"/>
    <x v="0"/>
    <x v="0"/>
  </r>
  <r>
    <x v="0"/>
    <x v="9"/>
    <x v="0"/>
    <x v="65"/>
    <x v="65"/>
    <x v="0"/>
    <x v="0"/>
    <x v="0"/>
    <x v="0"/>
    <x v="0"/>
    <x v="0"/>
    <x v="0"/>
  </r>
  <r>
    <x v="0"/>
    <x v="5"/>
    <x v="0"/>
    <x v="65"/>
    <x v="65"/>
    <x v="0"/>
    <x v="1"/>
    <x v="2"/>
    <x v="2"/>
    <x v="0"/>
    <x v="0"/>
    <x v="0"/>
  </r>
  <r>
    <x v="0"/>
    <x v="5"/>
    <x v="0"/>
    <x v="65"/>
    <x v="65"/>
    <x v="0"/>
    <x v="1"/>
    <x v="26"/>
    <x v="1"/>
    <x v="0"/>
    <x v="1"/>
    <x v="0"/>
  </r>
  <r>
    <x v="0"/>
    <x v="5"/>
    <x v="0"/>
    <x v="65"/>
    <x v="65"/>
    <x v="0"/>
    <x v="1"/>
    <x v="1"/>
    <x v="1"/>
    <x v="0"/>
    <x v="2"/>
    <x v="13"/>
  </r>
  <r>
    <x v="0"/>
    <x v="5"/>
    <x v="0"/>
    <x v="65"/>
    <x v="65"/>
    <x v="0"/>
    <x v="1"/>
    <x v="24"/>
    <x v="23"/>
    <x v="0"/>
    <x v="2"/>
    <x v="13"/>
  </r>
  <r>
    <x v="0"/>
    <x v="5"/>
    <x v="0"/>
    <x v="65"/>
    <x v="65"/>
    <x v="0"/>
    <x v="1"/>
    <x v="3"/>
    <x v="3"/>
    <x v="0"/>
    <x v="2"/>
    <x v="13"/>
  </r>
  <r>
    <x v="0"/>
    <x v="9"/>
    <x v="0"/>
    <x v="65"/>
    <x v="65"/>
    <x v="0"/>
    <x v="0"/>
    <x v="5"/>
    <x v="5"/>
    <x v="0"/>
    <x v="3"/>
    <x v="24"/>
  </r>
  <r>
    <x v="0"/>
    <x v="5"/>
    <x v="0"/>
    <x v="65"/>
    <x v="65"/>
    <x v="0"/>
    <x v="1"/>
    <x v="6"/>
    <x v="3"/>
    <x v="0"/>
    <x v="3"/>
    <x v="15"/>
  </r>
  <r>
    <x v="0"/>
    <x v="9"/>
    <x v="0"/>
    <x v="65"/>
    <x v="65"/>
    <x v="0"/>
    <x v="0"/>
    <x v="23"/>
    <x v="22"/>
    <x v="0"/>
    <x v="7"/>
    <x v="13"/>
  </r>
  <r>
    <x v="0"/>
    <x v="6"/>
    <x v="0"/>
    <x v="66"/>
    <x v="66"/>
    <x v="0"/>
    <x v="0"/>
    <x v="5"/>
    <x v="5"/>
    <x v="0"/>
    <x v="0"/>
    <x v="0"/>
  </r>
  <r>
    <x v="0"/>
    <x v="6"/>
    <x v="0"/>
    <x v="66"/>
    <x v="66"/>
    <x v="0"/>
    <x v="0"/>
    <x v="23"/>
    <x v="22"/>
    <x v="0"/>
    <x v="0"/>
    <x v="0"/>
  </r>
  <r>
    <x v="0"/>
    <x v="6"/>
    <x v="0"/>
    <x v="66"/>
    <x v="66"/>
    <x v="0"/>
    <x v="0"/>
    <x v="4"/>
    <x v="4"/>
    <x v="0"/>
    <x v="2"/>
    <x v="10"/>
  </r>
  <r>
    <x v="0"/>
    <x v="10"/>
    <x v="0"/>
    <x v="66"/>
    <x v="66"/>
    <x v="0"/>
    <x v="1"/>
    <x v="24"/>
    <x v="23"/>
    <x v="0"/>
    <x v="2"/>
    <x v="22"/>
  </r>
  <r>
    <x v="0"/>
    <x v="6"/>
    <x v="0"/>
    <x v="67"/>
    <x v="67"/>
    <x v="0"/>
    <x v="1"/>
    <x v="7"/>
    <x v="6"/>
    <x v="0"/>
    <x v="4"/>
    <x v="30"/>
  </r>
  <r>
    <x v="0"/>
    <x v="6"/>
    <x v="0"/>
    <x v="67"/>
    <x v="67"/>
    <x v="0"/>
    <x v="1"/>
    <x v="8"/>
    <x v="7"/>
    <x v="0"/>
    <x v="4"/>
    <x v="30"/>
  </r>
  <r>
    <x v="0"/>
    <x v="6"/>
    <x v="0"/>
    <x v="67"/>
    <x v="67"/>
    <x v="0"/>
    <x v="1"/>
    <x v="26"/>
    <x v="1"/>
    <x v="0"/>
    <x v="4"/>
    <x v="30"/>
  </r>
  <r>
    <x v="0"/>
    <x v="6"/>
    <x v="0"/>
    <x v="67"/>
    <x v="67"/>
    <x v="0"/>
    <x v="1"/>
    <x v="3"/>
    <x v="3"/>
    <x v="0"/>
    <x v="4"/>
    <x v="30"/>
  </r>
  <r>
    <x v="0"/>
    <x v="6"/>
    <x v="0"/>
    <x v="67"/>
    <x v="67"/>
    <x v="0"/>
    <x v="1"/>
    <x v="25"/>
    <x v="24"/>
    <x v="0"/>
    <x v="4"/>
    <x v="30"/>
  </r>
  <r>
    <x v="0"/>
    <x v="6"/>
    <x v="0"/>
    <x v="67"/>
    <x v="67"/>
    <x v="0"/>
    <x v="1"/>
    <x v="9"/>
    <x v="8"/>
    <x v="0"/>
    <x v="4"/>
    <x v="30"/>
  </r>
  <r>
    <x v="0"/>
    <x v="6"/>
    <x v="0"/>
    <x v="67"/>
    <x v="67"/>
    <x v="0"/>
    <x v="1"/>
    <x v="10"/>
    <x v="9"/>
    <x v="0"/>
    <x v="4"/>
    <x v="30"/>
  </r>
  <r>
    <x v="0"/>
    <x v="6"/>
    <x v="0"/>
    <x v="67"/>
    <x v="67"/>
    <x v="0"/>
    <x v="1"/>
    <x v="11"/>
    <x v="10"/>
    <x v="0"/>
    <x v="4"/>
    <x v="30"/>
  </r>
  <r>
    <x v="0"/>
    <x v="6"/>
    <x v="0"/>
    <x v="67"/>
    <x v="67"/>
    <x v="0"/>
    <x v="1"/>
    <x v="12"/>
    <x v="11"/>
    <x v="0"/>
    <x v="4"/>
    <x v="30"/>
  </r>
  <r>
    <x v="0"/>
    <x v="6"/>
    <x v="0"/>
    <x v="67"/>
    <x v="67"/>
    <x v="0"/>
    <x v="1"/>
    <x v="13"/>
    <x v="12"/>
    <x v="0"/>
    <x v="4"/>
    <x v="30"/>
  </r>
  <r>
    <x v="0"/>
    <x v="6"/>
    <x v="0"/>
    <x v="67"/>
    <x v="67"/>
    <x v="0"/>
    <x v="1"/>
    <x v="14"/>
    <x v="13"/>
    <x v="0"/>
    <x v="4"/>
    <x v="30"/>
  </r>
  <r>
    <x v="0"/>
    <x v="6"/>
    <x v="0"/>
    <x v="67"/>
    <x v="67"/>
    <x v="1"/>
    <x v="1"/>
    <x v="15"/>
    <x v="14"/>
    <x v="0"/>
    <x v="4"/>
    <x v="30"/>
  </r>
  <r>
    <x v="0"/>
    <x v="6"/>
    <x v="0"/>
    <x v="67"/>
    <x v="67"/>
    <x v="1"/>
    <x v="1"/>
    <x v="16"/>
    <x v="15"/>
    <x v="0"/>
    <x v="4"/>
    <x v="30"/>
  </r>
  <r>
    <x v="0"/>
    <x v="6"/>
    <x v="0"/>
    <x v="67"/>
    <x v="67"/>
    <x v="1"/>
    <x v="1"/>
    <x v="17"/>
    <x v="16"/>
    <x v="0"/>
    <x v="4"/>
    <x v="30"/>
  </r>
  <r>
    <x v="0"/>
    <x v="6"/>
    <x v="0"/>
    <x v="67"/>
    <x v="67"/>
    <x v="1"/>
    <x v="1"/>
    <x v="18"/>
    <x v="17"/>
    <x v="0"/>
    <x v="4"/>
    <x v="30"/>
  </r>
  <r>
    <x v="0"/>
    <x v="6"/>
    <x v="0"/>
    <x v="67"/>
    <x v="67"/>
    <x v="1"/>
    <x v="1"/>
    <x v="19"/>
    <x v="18"/>
    <x v="0"/>
    <x v="4"/>
    <x v="30"/>
  </r>
  <r>
    <x v="0"/>
    <x v="6"/>
    <x v="0"/>
    <x v="67"/>
    <x v="67"/>
    <x v="1"/>
    <x v="1"/>
    <x v="20"/>
    <x v="19"/>
    <x v="0"/>
    <x v="4"/>
    <x v="30"/>
  </r>
  <r>
    <x v="0"/>
    <x v="6"/>
    <x v="0"/>
    <x v="67"/>
    <x v="67"/>
    <x v="1"/>
    <x v="1"/>
    <x v="21"/>
    <x v="20"/>
    <x v="0"/>
    <x v="4"/>
    <x v="30"/>
  </r>
  <r>
    <x v="0"/>
    <x v="6"/>
    <x v="0"/>
    <x v="67"/>
    <x v="67"/>
    <x v="1"/>
    <x v="1"/>
    <x v="22"/>
    <x v="21"/>
    <x v="0"/>
    <x v="4"/>
    <x v="30"/>
  </r>
  <r>
    <x v="0"/>
    <x v="16"/>
    <x v="0"/>
    <x v="67"/>
    <x v="67"/>
    <x v="0"/>
    <x v="0"/>
    <x v="4"/>
    <x v="4"/>
    <x v="0"/>
    <x v="0"/>
    <x v="0"/>
  </r>
  <r>
    <x v="0"/>
    <x v="24"/>
    <x v="0"/>
    <x v="67"/>
    <x v="67"/>
    <x v="0"/>
    <x v="1"/>
    <x v="24"/>
    <x v="23"/>
    <x v="0"/>
    <x v="0"/>
    <x v="5"/>
  </r>
  <r>
    <x v="0"/>
    <x v="16"/>
    <x v="0"/>
    <x v="67"/>
    <x v="67"/>
    <x v="0"/>
    <x v="0"/>
    <x v="5"/>
    <x v="5"/>
    <x v="0"/>
    <x v="1"/>
    <x v="0"/>
  </r>
  <r>
    <x v="0"/>
    <x v="24"/>
    <x v="0"/>
    <x v="67"/>
    <x v="67"/>
    <x v="0"/>
    <x v="1"/>
    <x v="1"/>
    <x v="1"/>
    <x v="0"/>
    <x v="6"/>
    <x v="5"/>
  </r>
  <r>
    <x v="0"/>
    <x v="16"/>
    <x v="0"/>
    <x v="67"/>
    <x v="67"/>
    <x v="0"/>
    <x v="0"/>
    <x v="23"/>
    <x v="22"/>
    <x v="0"/>
    <x v="2"/>
    <x v="27"/>
  </r>
  <r>
    <x v="0"/>
    <x v="16"/>
    <x v="0"/>
    <x v="67"/>
    <x v="67"/>
    <x v="0"/>
    <x v="0"/>
    <x v="0"/>
    <x v="0"/>
    <x v="0"/>
    <x v="2"/>
    <x v="27"/>
  </r>
  <r>
    <x v="0"/>
    <x v="24"/>
    <x v="0"/>
    <x v="67"/>
    <x v="67"/>
    <x v="0"/>
    <x v="1"/>
    <x v="6"/>
    <x v="3"/>
    <x v="0"/>
    <x v="2"/>
    <x v="0"/>
  </r>
  <r>
    <x v="0"/>
    <x v="24"/>
    <x v="0"/>
    <x v="67"/>
    <x v="67"/>
    <x v="0"/>
    <x v="1"/>
    <x v="2"/>
    <x v="2"/>
    <x v="0"/>
    <x v="3"/>
    <x v="1"/>
  </r>
  <r>
    <x v="0"/>
    <x v="25"/>
    <x v="0"/>
    <x v="68"/>
    <x v="68"/>
    <x v="0"/>
    <x v="0"/>
    <x v="4"/>
    <x v="4"/>
    <x v="0"/>
    <x v="2"/>
    <x v="17"/>
  </r>
  <r>
    <x v="0"/>
    <x v="25"/>
    <x v="0"/>
    <x v="68"/>
    <x v="68"/>
    <x v="0"/>
    <x v="0"/>
    <x v="5"/>
    <x v="5"/>
    <x v="0"/>
    <x v="2"/>
    <x v="17"/>
  </r>
  <r>
    <x v="0"/>
    <x v="9"/>
    <x v="0"/>
    <x v="69"/>
    <x v="69"/>
    <x v="0"/>
    <x v="1"/>
    <x v="1"/>
    <x v="1"/>
    <x v="0"/>
    <x v="8"/>
    <x v="25"/>
  </r>
  <r>
    <x v="0"/>
    <x v="6"/>
    <x v="0"/>
    <x v="69"/>
    <x v="69"/>
    <x v="0"/>
    <x v="1"/>
    <x v="24"/>
    <x v="23"/>
    <x v="0"/>
    <x v="8"/>
    <x v="25"/>
  </r>
  <r>
    <x v="0"/>
    <x v="6"/>
    <x v="0"/>
    <x v="69"/>
    <x v="69"/>
    <x v="0"/>
    <x v="1"/>
    <x v="26"/>
    <x v="1"/>
    <x v="0"/>
    <x v="5"/>
    <x v="22"/>
  </r>
  <r>
    <x v="0"/>
    <x v="6"/>
    <x v="0"/>
    <x v="69"/>
    <x v="69"/>
    <x v="0"/>
    <x v="1"/>
    <x v="3"/>
    <x v="3"/>
    <x v="0"/>
    <x v="5"/>
    <x v="22"/>
  </r>
  <r>
    <x v="0"/>
    <x v="9"/>
    <x v="0"/>
    <x v="69"/>
    <x v="69"/>
    <x v="0"/>
    <x v="1"/>
    <x v="2"/>
    <x v="2"/>
    <x v="0"/>
    <x v="0"/>
    <x v="0"/>
  </r>
  <r>
    <x v="0"/>
    <x v="6"/>
    <x v="0"/>
    <x v="69"/>
    <x v="69"/>
    <x v="0"/>
    <x v="1"/>
    <x v="25"/>
    <x v="24"/>
    <x v="0"/>
    <x v="0"/>
    <x v="6"/>
  </r>
  <r>
    <x v="0"/>
    <x v="6"/>
    <x v="0"/>
    <x v="69"/>
    <x v="69"/>
    <x v="0"/>
    <x v="0"/>
    <x v="4"/>
    <x v="4"/>
    <x v="0"/>
    <x v="1"/>
    <x v="0"/>
  </r>
  <r>
    <x v="0"/>
    <x v="6"/>
    <x v="0"/>
    <x v="69"/>
    <x v="69"/>
    <x v="0"/>
    <x v="0"/>
    <x v="5"/>
    <x v="5"/>
    <x v="0"/>
    <x v="1"/>
    <x v="0"/>
  </r>
  <r>
    <x v="0"/>
    <x v="9"/>
    <x v="0"/>
    <x v="69"/>
    <x v="69"/>
    <x v="0"/>
    <x v="1"/>
    <x v="6"/>
    <x v="3"/>
    <x v="0"/>
    <x v="6"/>
    <x v="18"/>
  </r>
  <r>
    <x v="0"/>
    <x v="0"/>
    <x v="0"/>
    <x v="70"/>
    <x v="70"/>
    <x v="0"/>
    <x v="1"/>
    <x v="1"/>
    <x v="1"/>
    <x v="0"/>
    <x v="3"/>
    <x v="1"/>
  </r>
  <r>
    <x v="0"/>
    <x v="0"/>
    <x v="0"/>
    <x v="70"/>
    <x v="70"/>
    <x v="0"/>
    <x v="1"/>
    <x v="6"/>
    <x v="3"/>
    <x v="0"/>
    <x v="3"/>
    <x v="1"/>
  </r>
  <r>
    <x v="0"/>
    <x v="0"/>
    <x v="0"/>
    <x v="70"/>
    <x v="70"/>
    <x v="0"/>
    <x v="1"/>
    <x v="2"/>
    <x v="2"/>
    <x v="0"/>
    <x v="3"/>
    <x v="1"/>
  </r>
  <r>
    <x v="0"/>
    <x v="1"/>
    <x v="0"/>
    <x v="71"/>
    <x v="71"/>
    <x v="0"/>
    <x v="0"/>
    <x v="4"/>
    <x v="4"/>
    <x v="0"/>
    <x v="4"/>
    <x v="8"/>
  </r>
  <r>
    <x v="0"/>
    <x v="1"/>
    <x v="0"/>
    <x v="71"/>
    <x v="71"/>
    <x v="0"/>
    <x v="0"/>
    <x v="5"/>
    <x v="5"/>
    <x v="0"/>
    <x v="4"/>
    <x v="8"/>
  </r>
  <r>
    <x v="0"/>
    <x v="1"/>
    <x v="0"/>
    <x v="71"/>
    <x v="71"/>
    <x v="0"/>
    <x v="0"/>
    <x v="23"/>
    <x v="22"/>
    <x v="0"/>
    <x v="4"/>
    <x v="25"/>
  </r>
  <r>
    <x v="0"/>
    <x v="1"/>
    <x v="0"/>
    <x v="71"/>
    <x v="71"/>
    <x v="0"/>
    <x v="0"/>
    <x v="0"/>
    <x v="0"/>
    <x v="0"/>
    <x v="4"/>
    <x v="8"/>
  </r>
  <r>
    <x v="0"/>
    <x v="1"/>
    <x v="0"/>
    <x v="71"/>
    <x v="71"/>
    <x v="0"/>
    <x v="1"/>
    <x v="1"/>
    <x v="1"/>
    <x v="0"/>
    <x v="4"/>
    <x v="25"/>
  </r>
  <r>
    <x v="0"/>
    <x v="1"/>
    <x v="0"/>
    <x v="71"/>
    <x v="71"/>
    <x v="0"/>
    <x v="1"/>
    <x v="6"/>
    <x v="3"/>
    <x v="0"/>
    <x v="4"/>
    <x v="8"/>
  </r>
  <r>
    <x v="0"/>
    <x v="1"/>
    <x v="0"/>
    <x v="71"/>
    <x v="71"/>
    <x v="0"/>
    <x v="1"/>
    <x v="2"/>
    <x v="2"/>
    <x v="0"/>
    <x v="4"/>
    <x v="8"/>
  </r>
  <r>
    <x v="0"/>
    <x v="1"/>
    <x v="0"/>
    <x v="71"/>
    <x v="71"/>
    <x v="0"/>
    <x v="1"/>
    <x v="24"/>
    <x v="23"/>
    <x v="0"/>
    <x v="4"/>
    <x v="8"/>
  </r>
  <r>
    <x v="0"/>
    <x v="1"/>
    <x v="0"/>
    <x v="71"/>
    <x v="71"/>
    <x v="0"/>
    <x v="1"/>
    <x v="7"/>
    <x v="6"/>
    <x v="0"/>
    <x v="4"/>
    <x v="8"/>
  </r>
  <r>
    <x v="0"/>
    <x v="1"/>
    <x v="0"/>
    <x v="71"/>
    <x v="71"/>
    <x v="0"/>
    <x v="1"/>
    <x v="8"/>
    <x v="7"/>
    <x v="0"/>
    <x v="4"/>
    <x v="8"/>
  </r>
  <r>
    <x v="0"/>
    <x v="1"/>
    <x v="0"/>
    <x v="71"/>
    <x v="71"/>
    <x v="0"/>
    <x v="1"/>
    <x v="26"/>
    <x v="1"/>
    <x v="0"/>
    <x v="4"/>
    <x v="25"/>
  </r>
  <r>
    <x v="0"/>
    <x v="1"/>
    <x v="0"/>
    <x v="71"/>
    <x v="71"/>
    <x v="0"/>
    <x v="1"/>
    <x v="3"/>
    <x v="3"/>
    <x v="0"/>
    <x v="4"/>
    <x v="8"/>
  </r>
  <r>
    <x v="0"/>
    <x v="1"/>
    <x v="0"/>
    <x v="71"/>
    <x v="71"/>
    <x v="0"/>
    <x v="1"/>
    <x v="25"/>
    <x v="24"/>
    <x v="0"/>
    <x v="4"/>
    <x v="25"/>
  </r>
  <r>
    <x v="0"/>
    <x v="1"/>
    <x v="0"/>
    <x v="71"/>
    <x v="71"/>
    <x v="0"/>
    <x v="1"/>
    <x v="9"/>
    <x v="8"/>
    <x v="0"/>
    <x v="4"/>
    <x v="25"/>
  </r>
  <r>
    <x v="0"/>
    <x v="1"/>
    <x v="0"/>
    <x v="71"/>
    <x v="71"/>
    <x v="0"/>
    <x v="1"/>
    <x v="11"/>
    <x v="10"/>
    <x v="0"/>
    <x v="4"/>
    <x v="25"/>
  </r>
  <r>
    <x v="0"/>
    <x v="1"/>
    <x v="0"/>
    <x v="71"/>
    <x v="71"/>
    <x v="0"/>
    <x v="1"/>
    <x v="12"/>
    <x v="11"/>
    <x v="0"/>
    <x v="4"/>
    <x v="8"/>
  </r>
  <r>
    <x v="0"/>
    <x v="1"/>
    <x v="0"/>
    <x v="71"/>
    <x v="71"/>
    <x v="0"/>
    <x v="1"/>
    <x v="14"/>
    <x v="13"/>
    <x v="0"/>
    <x v="4"/>
    <x v="8"/>
  </r>
  <r>
    <x v="0"/>
    <x v="1"/>
    <x v="0"/>
    <x v="71"/>
    <x v="71"/>
    <x v="1"/>
    <x v="1"/>
    <x v="15"/>
    <x v="14"/>
    <x v="0"/>
    <x v="4"/>
    <x v="6"/>
  </r>
  <r>
    <x v="0"/>
    <x v="1"/>
    <x v="0"/>
    <x v="71"/>
    <x v="71"/>
    <x v="1"/>
    <x v="1"/>
    <x v="16"/>
    <x v="15"/>
    <x v="0"/>
    <x v="4"/>
    <x v="6"/>
  </r>
  <r>
    <x v="0"/>
    <x v="1"/>
    <x v="0"/>
    <x v="71"/>
    <x v="71"/>
    <x v="1"/>
    <x v="1"/>
    <x v="17"/>
    <x v="16"/>
    <x v="0"/>
    <x v="4"/>
    <x v="6"/>
  </r>
  <r>
    <x v="0"/>
    <x v="1"/>
    <x v="0"/>
    <x v="71"/>
    <x v="71"/>
    <x v="1"/>
    <x v="1"/>
    <x v="18"/>
    <x v="17"/>
    <x v="0"/>
    <x v="4"/>
    <x v="6"/>
  </r>
  <r>
    <x v="0"/>
    <x v="1"/>
    <x v="0"/>
    <x v="71"/>
    <x v="71"/>
    <x v="1"/>
    <x v="1"/>
    <x v="19"/>
    <x v="18"/>
    <x v="0"/>
    <x v="4"/>
    <x v="6"/>
  </r>
  <r>
    <x v="0"/>
    <x v="0"/>
    <x v="0"/>
    <x v="72"/>
    <x v="72"/>
    <x v="0"/>
    <x v="1"/>
    <x v="2"/>
    <x v="2"/>
    <x v="0"/>
    <x v="2"/>
    <x v="0"/>
  </r>
  <r>
    <x v="0"/>
    <x v="0"/>
    <x v="0"/>
    <x v="72"/>
    <x v="72"/>
    <x v="0"/>
    <x v="1"/>
    <x v="26"/>
    <x v="1"/>
    <x v="0"/>
    <x v="2"/>
    <x v="0"/>
  </r>
  <r>
    <x v="0"/>
    <x v="0"/>
    <x v="0"/>
    <x v="72"/>
    <x v="72"/>
    <x v="0"/>
    <x v="1"/>
    <x v="3"/>
    <x v="3"/>
    <x v="0"/>
    <x v="2"/>
    <x v="0"/>
  </r>
  <r>
    <x v="0"/>
    <x v="0"/>
    <x v="0"/>
    <x v="72"/>
    <x v="72"/>
    <x v="0"/>
    <x v="0"/>
    <x v="4"/>
    <x v="4"/>
    <x v="0"/>
    <x v="3"/>
    <x v="1"/>
  </r>
  <r>
    <x v="0"/>
    <x v="0"/>
    <x v="0"/>
    <x v="72"/>
    <x v="72"/>
    <x v="0"/>
    <x v="0"/>
    <x v="5"/>
    <x v="5"/>
    <x v="0"/>
    <x v="3"/>
    <x v="1"/>
  </r>
  <r>
    <x v="0"/>
    <x v="0"/>
    <x v="0"/>
    <x v="72"/>
    <x v="72"/>
    <x v="0"/>
    <x v="0"/>
    <x v="23"/>
    <x v="22"/>
    <x v="0"/>
    <x v="3"/>
    <x v="1"/>
  </r>
  <r>
    <x v="0"/>
    <x v="0"/>
    <x v="0"/>
    <x v="72"/>
    <x v="72"/>
    <x v="0"/>
    <x v="0"/>
    <x v="0"/>
    <x v="0"/>
    <x v="0"/>
    <x v="3"/>
    <x v="1"/>
  </r>
  <r>
    <x v="0"/>
    <x v="0"/>
    <x v="0"/>
    <x v="72"/>
    <x v="72"/>
    <x v="0"/>
    <x v="1"/>
    <x v="1"/>
    <x v="1"/>
    <x v="0"/>
    <x v="3"/>
    <x v="1"/>
  </r>
  <r>
    <x v="0"/>
    <x v="0"/>
    <x v="0"/>
    <x v="72"/>
    <x v="72"/>
    <x v="0"/>
    <x v="1"/>
    <x v="6"/>
    <x v="3"/>
    <x v="0"/>
    <x v="3"/>
    <x v="1"/>
  </r>
  <r>
    <x v="0"/>
    <x v="0"/>
    <x v="0"/>
    <x v="72"/>
    <x v="72"/>
    <x v="0"/>
    <x v="1"/>
    <x v="25"/>
    <x v="24"/>
    <x v="0"/>
    <x v="3"/>
    <x v="1"/>
  </r>
  <r>
    <x v="0"/>
    <x v="6"/>
    <x v="0"/>
    <x v="73"/>
    <x v="73"/>
    <x v="0"/>
    <x v="1"/>
    <x v="7"/>
    <x v="6"/>
    <x v="0"/>
    <x v="4"/>
    <x v="4"/>
  </r>
  <r>
    <x v="0"/>
    <x v="6"/>
    <x v="0"/>
    <x v="73"/>
    <x v="73"/>
    <x v="0"/>
    <x v="1"/>
    <x v="8"/>
    <x v="7"/>
    <x v="0"/>
    <x v="4"/>
    <x v="4"/>
  </r>
  <r>
    <x v="0"/>
    <x v="7"/>
    <x v="0"/>
    <x v="73"/>
    <x v="73"/>
    <x v="0"/>
    <x v="1"/>
    <x v="3"/>
    <x v="3"/>
    <x v="0"/>
    <x v="4"/>
    <x v="4"/>
  </r>
  <r>
    <x v="0"/>
    <x v="6"/>
    <x v="0"/>
    <x v="73"/>
    <x v="73"/>
    <x v="0"/>
    <x v="1"/>
    <x v="9"/>
    <x v="8"/>
    <x v="0"/>
    <x v="4"/>
    <x v="4"/>
  </r>
  <r>
    <x v="0"/>
    <x v="6"/>
    <x v="0"/>
    <x v="73"/>
    <x v="73"/>
    <x v="0"/>
    <x v="1"/>
    <x v="10"/>
    <x v="9"/>
    <x v="0"/>
    <x v="4"/>
    <x v="4"/>
  </r>
  <r>
    <x v="0"/>
    <x v="6"/>
    <x v="0"/>
    <x v="73"/>
    <x v="73"/>
    <x v="0"/>
    <x v="1"/>
    <x v="11"/>
    <x v="10"/>
    <x v="0"/>
    <x v="4"/>
    <x v="4"/>
  </r>
  <r>
    <x v="0"/>
    <x v="6"/>
    <x v="0"/>
    <x v="73"/>
    <x v="73"/>
    <x v="0"/>
    <x v="1"/>
    <x v="12"/>
    <x v="11"/>
    <x v="0"/>
    <x v="4"/>
    <x v="4"/>
  </r>
  <r>
    <x v="0"/>
    <x v="6"/>
    <x v="0"/>
    <x v="73"/>
    <x v="73"/>
    <x v="0"/>
    <x v="1"/>
    <x v="13"/>
    <x v="12"/>
    <x v="0"/>
    <x v="4"/>
    <x v="4"/>
  </r>
  <r>
    <x v="0"/>
    <x v="6"/>
    <x v="0"/>
    <x v="73"/>
    <x v="73"/>
    <x v="0"/>
    <x v="1"/>
    <x v="14"/>
    <x v="13"/>
    <x v="0"/>
    <x v="4"/>
    <x v="4"/>
  </r>
  <r>
    <x v="0"/>
    <x v="6"/>
    <x v="0"/>
    <x v="73"/>
    <x v="73"/>
    <x v="1"/>
    <x v="1"/>
    <x v="15"/>
    <x v="14"/>
    <x v="0"/>
    <x v="4"/>
    <x v="8"/>
  </r>
  <r>
    <x v="0"/>
    <x v="6"/>
    <x v="0"/>
    <x v="73"/>
    <x v="73"/>
    <x v="1"/>
    <x v="1"/>
    <x v="16"/>
    <x v="15"/>
    <x v="0"/>
    <x v="4"/>
    <x v="8"/>
  </r>
  <r>
    <x v="0"/>
    <x v="6"/>
    <x v="0"/>
    <x v="73"/>
    <x v="73"/>
    <x v="1"/>
    <x v="1"/>
    <x v="17"/>
    <x v="16"/>
    <x v="0"/>
    <x v="4"/>
    <x v="8"/>
  </r>
  <r>
    <x v="0"/>
    <x v="6"/>
    <x v="0"/>
    <x v="73"/>
    <x v="73"/>
    <x v="1"/>
    <x v="1"/>
    <x v="18"/>
    <x v="17"/>
    <x v="0"/>
    <x v="4"/>
    <x v="8"/>
  </r>
  <r>
    <x v="0"/>
    <x v="6"/>
    <x v="0"/>
    <x v="73"/>
    <x v="73"/>
    <x v="1"/>
    <x v="1"/>
    <x v="19"/>
    <x v="18"/>
    <x v="0"/>
    <x v="4"/>
    <x v="8"/>
  </r>
  <r>
    <x v="0"/>
    <x v="6"/>
    <x v="0"/>
    <x v="73"/>
    <x v="73"/>
    <x v="1"/>
    <x v="1"/>
    <x v="20"/>
    <x v="19"/>
    <x v="0"/>
    <x v="4"/>
    <x v="8"/>
  </r>
  <r>
    <x v="0"/>
    <x v="6"/>
    <x v="0"/>
    <x v="73"/>
    <x v="73"/>
    <x v="1"/>
    <x v="1"/>
    <x v="21"/>
    <x v="20"/>
    <x v="0"/>
    <x v="4"/>
    <x v="8"/>
  </r>
  <r>
    <x v="0"/>
    <x v="6"/>
    <x v="0"/>
    <x v="73"/>
    <x v="73"/>
    <x v="1"/>
    <x v="1"/>
    <x v="22"/>
    <x v="21"/>
    <x v="0"/>
    <x v="4"/>
    <x v="8"/>
  </r>
  <r>
    <x v="0"/>
    <x v="7"/>
    <x v="0"/>
    <x v="73"/>
    <x v="73"/>
    <x v="0"/>
    <x v="1"/>
    <x v="26"/>
    <x v="1"/>
    <x v="0"/>
    <x v="5"/>
    <x v="21"/>
  </r>
  <r>
    <x v="0"/>
    <x v="7"/>
    <x v="0"/>
    <x v="73"/>
    <x v="73"/>
    <x v="0"/>
    <x v="1"/>
    <x v="25"/>
    <x v="24"/>
    <x v="0"/>
    <x v="0"/>
    <x v="13"/>
  </r>
  <r>
    <x v="0"/>
    <x v="8"/>
    <x v="0"/>
    <x v="73"/>
    <x v="73"/>
    <x v="0"/>
    <x v="0"/>
    <x v="23"/>
    <x v="22"/>
    <x v="0"/>
    <x v="1"/>
    <x v="0"/>
  </r>
  <r>
    <x v="0"/>
    <x v="8"/>
    <x v="0"/>
    <x v="73"/>
    <x v="73"/>
    <x v="0"/>
    <x v="0"/>
    <x v="0"/>
    <x v="0"/>
    <x v="0"/>
    <x v="1"/>
    <x v="0"/>
  </r>
  <r>
    <x v="0"/>
    <x v="7"/>
    <x v="0"/>
    <x v="73"/>
    <x v="73"/>
    <x v="0"/>
    <x v="1"/>
    <x v="1"/>
    <x v="1"/>
    <x v="0"/>
    <x v="1"/>
    <x v="0"/>
  </r>
  <r>
    <x v="0"/>
    <x v="24"/>
    <x v="0"/>
    <x v="73"/>
    <x v="73"/>
    <x v="0"/>
    <x v="1"/>
    <x v="24"/>
    <x v="23"/>
    <x v="0"/>
    <x v="1"/>
    <x v="12"/>
  </r>
  <r>
    <x v="0"/>
    <x v="8"/>
    <x v="0"/>
    <x v="73"/>
    <x v="73"/>
    <x v="0"/>
    <x v="0"/>
    <x v="4"/>
    <x v="4"/>
    <x v="0"/>
    <x v="2"/>
    <x v="0"/>
  </r>
  <r>
    <x v="0"/>
    <x v="8"/>
    <x v="0"/>
    <x v="73"/>
    <x v="73"/>
    <x v="0"/>
    <x v="0"/>
    <x v="5"/>
    <x v="5"/>
    <x v="0"/>
    <x v="2"/>
    <x v="0"/>
  </r>
  <r>
    <x v="0"/>
    <x v="7"/>
    <x v="0"/>
    <x v="73"/>
    <x v="73"/>
    <x v="0"/>
    <x v="1"/>
    <x v="6"/>
    <x v="3"/>
    <x v="0"/>
    <x v="3"/>
    <x v="1"/>
  </r>
  <r>
    <x v="0"/>
    <x v="7"/>
    <x v="0"/>
    <x v="73"/>
    <x v="73"/>
    <x v="0"/>
    <x v="1"/>
    <x v="2"/>
    <x v="2"/>
    <x v="0"/>
    <x v="3"/>
    <x v="1"/>
  </r>
  <r>
    <x v="0"/>
    <x v="1"/>
    <x v="0"/>
    <x v="74"/>
    <x v="74"/>
    <x v="0"/>
    <x v="1"/>
    <x v="7"/>
    <x v="6"/>
    <x v="0"/>
    <x v="4"/>
    <x v="0"/>
  </r>
  <r>
    <x v="0"/>
    <x v="1"/>
    <x v="0"/>
    <x v="74"/>
    <x v="74"/>
    <x v="0"/>
    <x v="1"/>
    <x v="8"/>
    <x v="7"/>
    <x v="0"/>
    <x v="4"/>
    <x v="0"/>
  </r>
  <r>
    <x v="0"/>
    <x v="1"/>
    <x v="0"/>
    <x v="74"/>
    <x v="74"/>
    <x v="0"/>
    <x v="1"/>
    <x v="9"/>
    <x v="8"/>
    <x v="0"/>
    <x v="4"/>
    <x v="0"/>
  </r>
  <r>
    <x v="0"/>
    <x v="1"/>
    <x v="0"/>
    <x v="74"/>
    <x v="74"/>
    <x v="0"/>
    <x v="1"/>
    <x v="10"/>
    <x v="9"/>
    <x v="0"/>
    <x v="4"/>
    <x v="0"/>
  </r>
  <r>
    <x v="0"/>
    <x v="1"/>
    <x v="0"/>
    <x v="74"/>
    <x v="74"/>
    <x v="0"/>
    <x v="1"/>
    <x v="11"/>
    <x v="10"/>
    <x v="0"/>
    <x v="4"/>
    <x v="0"/>
  </r>
  <r>
    <x v="0"/>
    <x v="1"/>
    <x v="0"/>
    <x v="74"/>
    <x v="74"/>
    <x v="0"/>
    <x v="1"/>
    <x v="12"/>
    <x v="11"/>
    <x v="0"/>
    <x v="4"/>
    <x v="0"/>
  </r>
  <r>
    <x v="0"/>
    <x v="1"/>
    <x v="0"/>
    <x v="74"/>
    <x v="74"/>
    <x v="0"/>
    <x v="1"/>
    <x v="13"/>
    <x v="12"/>
    <x v="0"/>
    <x v="4"/>
    <x v="0"/>
  </r>
  <r>
    <x v="0"/>
    <x v="1"/>
    <x v="0"/>
    <x v="74"/>
    <x v="74"/>
    <x v="0"/>
    <x v="1"/>
    <x v="14"/>
    <x v="13"/>
    <x v="0"/>
    <x v="4"/>
    <x v="0"/>
  </r>
  <r>
    <x v="0"/>
    <x v="1"/>
    <x v="0"/>
    <x v="74"/>
    <x v="74"/>
    <x v="1"/>
    <x v="1"/>
    <x v="15"/>
    <x v="14"/>
    <x v="0"/>
    <x v="4"/>
    <x v="0"/>
  </r>
  <r>
    <x v="0"/>
    <x v="1"/>
    <x v="0"/>
    <x v="74"/>
    <x v="74"/>
    <x v="1"/>
    <x v="1"/>
    <x v="16"/>
    <x v="15"/>
    <x v="0"/>
    <x v="4"/>
    <x v="0"/>
  </r>
  <r>
    <x v="0"/>
    <x v="1"/>
    <x v="0"/>
    <x v="74"/>
    <x v="74"/>
    <x v="1"/>
    <x v="1"/>
    <x v="17"/>
    <x v="16"/>
    <x v="0"/>
    <x v="4"/>
    <x v="0"/>
  </r>
  <r>
    <x v="0"/>
    <x v="1"/>
    <x v="0"/>
    <x v="74"/>
    <x v="74"/>
    <x v="1"/>
    <x v="1"/>
    <x v="18"/>
    <x v="17"/>
    <x v="0"/>
    <x v="4"/>
    <x v="0"/>
  </r>
  <r>
    <x v="0"/>
    <x v="1"/>
    <x v="0"/>
    <x v="74"/>
    <x v="74"/>
    <x v="1"/>
    <x v="1"/>
    <x v="19"/>
    <x v="18"/>
    <x v="0"/>
    <x v="4"/>
    <x v="0"/>
  </r>
  <r>
    <x v="0"/>
    <x v="1"/>
    <x v="0"/>
    <x v="74"/>
    <x v="74"/>
    <x v="1"/>
    <x v="1"/>
    <x v="20"/>
    <x v="19"/>
    <x v="0"/>
    <x v="4"/>
    <x v="0"/>
  </r>
  <r>
    <x v="0"/>
    <x v="1"/>
    <x v="0"/>
    <x v="74"/>
    <x v="74"/>
    <x v="1"/>
    <x v="1"/>
    <x v="21"/>
    <x v="20"/>
    <x v="0"/>
    <x v="4"/>
    <x v="0"/>
  </r>
  <r>
    <x v="0"/>
    <x v="1"/>
    <x v="0"/>
    <x v="74"/>
    <x v="74"/>
    <x v="1"/>
    <x v="1"/>
    <x v="22"/>
    <x v="21"/>
    <x v="0"/>
    <x v="4"/>
    <x v="0"/>
  </r>
  <r>
    <x v="0"/>
    <x v="2"/>
    <x v="0"/>
    <x v="74"/>
    <x v="74"/>
    <x v="0"/>
    <x v="1"/>
    <x v="2"/>
    <x v="2"/>
    <x v="0"/>
    <x v="8"/>
    <x v="17"/>
  </r>
  <r>
    <x v="0"/>
    <x v="2"/>
    <x v="0"/>
    <x v="74"/>
    <x v="74"/>
    <x v="0"/>
    <x v="1"/>
    <x v="26"/>
    <x v="1"/>
    <x v="0"/>
    <x v="8"/>
    <x v="17"/>
  </r>
  <r>
    <x v="0"/>
    <x v="4"/>
    <x v="0"/>
    <x v="74"/>
    <x v="74"/>
    <x v="0"/>
    <x v="0"/>
    <x v="23"/>
    <x v="22"/>
    <x v="0"/>
    <x v="0"/>
    <x v="0"/>
  </r>
  <r>
    <x v="0"/>
    <x v="2"/>
    <x v="0"/>
    <x v="74"/>
    <x v="74"/>
    <x v="0"/>
    <x v="1"/>
    <x v="24"/>
    <x v="23"/>
    <x v="0"/>
    <x v="0"/>
    <x v="6"/>
  </r>
  <r>
    <x v="0"/>
    <x v="4"/>
    <x v="0"/>
    <x v="74"/>
    <x v="74"/>
    <x v="0"/>
    <x v="0"/>
    <x v="4"/>
    <x v="4"/>
    <x v="0"/>
    <x v="1"/>
    <x v="0"/>
  </r>
  <r>
    <x v="0"/>
    <x v="2"/>
    <x v="0"/>
    <x v="74"/>
    <x v="74"/>
    <x v="0"/>
    <x v="1"/>
    <x v="6"/>
    <x v="3"/>
    <x v="0"/>
    <x v="1"/>
    <x v="2"/>
  </r>
  <r>
    <x v="0"/>
    <x v="2"/>
    <x v="0"/>
    <x v="74"/>
    <x v="74"/>
    <x v="0"/>
    <x v="1"/>
    <x v="3"/>
    <x v="3"/>
    <x v="0"/>
    <x v="1"/>
    <x v="2"/>
  </r>
  <r>
    <x v="0"/>
    <x v="4"/>
    <x v="0"/>
    <x v="74"/>
    <x v="74"/>
    <x v="0"/>
    <x v="0"/>
    <x v="5"/>
    <x v="5"/>
    <x v="0"/>
    <x v="2"/>
    <x v="0"/>
  </r>
  <r>
    <x v="0"/>
    <x v="4"/>
    <x v="0"/>
    <x v="74"/>
    <x v="74"/>
    <x v="0"/>
    <x v="0"/>
    <x v="0"/>
    <x v="0"/>
    <x v="0"/>
    <x v="3"/>
    <x v="1"/>
  </r>
  <r>
    <x v="0"/>
    <x v="2"/>
    <x v="0"/>
    <x v="74"/>
    <x v="74"/>
    <x v="0"/>
    <x v="1"/>
    <x v="1"/>
    <x v="1"/>
    <x v="0"/>
    <x v="3"/>
    <x v="1"/>
  </r>
  <r>
    <x v="0"/>
    <x v="2"/>
    <x v="0"/>
    <x v="74"/>
    <x v="74"/>
    <x v="0"/>
    <x v="1"/>
    <x v="25"/>
    <x v="24"/>
    <x v="0"/>
    <x v="3"/>
    <x v="1"/>
  </r>
  <r>
    <x v="0"/>
    <x v="0"/>
    <x v="0"/>
    <x v="75"/>
    <x v="75"/>
    <x v="0"/>
    <x v="1"/>
    <x v="1"/>
    <x v="1"/>
    <x v="0"/>
    <x v="2"/>
    <x v="0"/>
  </r>
  <r>
    <x v="0"/>
    <x v="0"/>
    <x v="0"/>
    <x v="75"/>
    <x v="75"/>
    <x v="0"/>
    <x v="1"/>
    <x v="2"/>
    <x v="2"/>
    <x v="0"/>
    <x v="2"/>
    <x v="0"/>
  </r>
  <r>
    <x v="0"/>
    <x v="0"/>
    <x v="0"/>
    <x v="75"/>
    <x v="75"/>
    <x v="0"/>
    <x v="1"/>
    <x v="25"/>
    <x v="24"/>
    <x v="0"/>
    <x v="2"/>
    <x v="0"/>
  </r>
  <r>
    <x v="0"/>
    <x v="0"/>
    <x v="0"/>
    <x v="75"/>
    <x v="75"/>
    <x v="0"/>
    <x v="0"/>
    <x v="4"/>
    <x v="4"/>
    <x v="0"/>
    <x v="3"/>
    <x v="1"/>
  </r>
  <r>
    <x v="0"/>
    <x v="0"/>
    <x v="0"/>
    <x v="75"/>
    <x v="75"/>
    <x v="0"/>
    <x v="0"/>
    <x v="5"/>
    <x v="5"/>
    <x v="0"/>
    <x v="3"/>
    <x v="1"/>
  </r>
  <r>
    <x v="0"/>
    <x v="0"/>
    <x v="0"/>
    <x v="75"/>
    <x v="75"/>
    <x v="0"/>
    <x v="1"/>
    <x v="6"/>
    <x v="3"/>
    <x v="0"/>
    <x v="3"/>
    <x v="1"/>
  </r>
  <r>
    <x v="0"/>
    <x v="0"/>
    <x v="0"/>
    <x v="75"/>
    <x v="75"/>
    <x v="0"/>
    <x v="1"/>
    <x v="26"/>
    <x v="1"/>
    <x v="0"/>
    <x v="3"/>
    <x v="1"/>
  </r>
  <r>
    <x v="0"/>
    <x v="0"/>
    <x v="0"/>
    <x v="75"/>
    <x v="75"/>
    <x v="0"/>
    <x v="1"/>
    <x v="3"/>
    <x v="3"/>
    <x v="0"/>
    <x v="3"/>
    <x v="1"/>
  </r>
  <r>
    <x v="0"/>
    <x v="4"/>
    <x v="0"/>
    <x v="76"/>
    <x v="76"/>
    <x v="0"/>
    <x v="1"/>
    <x v="7"/>
    <x v="6"/>
    <x v="0"/>
    <x v="4"/>
    <x v="21"/>
  </r>
  <r>
    <x v="0"/>
    <x v="4"/>
    <x v="0"/>
    <x v="76"/>
    <x v="76"/>
    <x v="0"/>
    <x v="1"/>
    <x v="8"/>
    <x v="7"/>
    <x v="0"/>
    <x v="4"/>
    <x v="21"/>
  </r>
  <r>
    <x v="0"/>
    <x v="4"/>
    <x v="0"/>
    <x v="76"/>
    <x v="76"/>
    <x v="0"/>
    <x v="1"/>
    <x v="9"/>
    <x v="8"/>
    <x v="0"/>
    <x v="4"/>
    <x v="21"/>
  </r>
  <r>
    <x v="0"/>
    <x v="4"/>
    <x v="0"/>
    <x v="76"/>
    <x v="76"/>
    <x v="0"/>
    <x v="1"/>
    <x v="10"/>
    <x v="9"/>
    <x v="0"/>
    <x v="4"/>
    <x v="21"/>
  </r>
  <r>
    <x v="0"/>
    <x v="4"/>
    <x v="0"/>
    <x v="76"/>
    <x v="76"/>
    <x v="0"/>
    <x v="1"/>
    <x v="11"/>
    <x v="10"/>
    <x v="0"/>
    <x v="4"/>
    <x v="21"/>
  </r>
  <r>
    <x v="0"/>
    <x v="4"/>
    <x v="0"/>
    <x v="76"/>
    <x v="76"/>
    <x v="0"/>
    <x v="1"/>
    <x v="12"/>
    <x v="11"/>
    <x v="0"/>
    <x v="4"/>
    <x v="21"/>
  </r>
  <r>
    <x v="0"/>
    <x v="4"/>
    <x v="0"/>
    <x v="76"/>
    <x v="76"/>
    <x v="0"/>
    <x v="1"/>
    <x v="13"/>
    <x v="12"/>
    <x v="0"/>
    <x v="4"/>
    <x v="21"/>
  </r>
  <r>
    <x v="0"/>
    <x v="4"/>
    <x v="0"/>
    <x v="76"/>
    <x v="76"/>
    <x v="0"/>
    <x v="1"/>
    <x v="14"/>
    <x v="13"/>
    <x v="0"/>
    <x v="4"/>
    <x v="21"/>
  </r>
  <r>
    <x v="0"/>
    <x v="4"/>
    <x v="0"/>
    <x v="76"/>
    <x v="76"/>
    <x v="1"/>
    <x v="1"/>
    <x v="15"/>
    <x v="14"/>
    <x v="0"/>
    <x v="4"/>
    <x v="21"/>
  </r>
  <r>
    <x v="0"/>
    <x v="4"/>
    <x v="0"/>
    <x v="76"/>
    <x v="76"/>
    <x v="1"/>
    <x v="1"/>
    <x v="16"/>
    <x v="15"/>
    <x v="0"/>
    <x v="4"/>
    <x v="21"/>
  </r>
  <r>
    <x v="0"/>
    <x v="4"/>
    <x v="0"/>
    <x v="76"/>
    <x v="76"/>
    <x v="1"/>
    <x v="1"/>
    <x v="17"/>
    <x v="16"/>
    <x v="0"/>
    <x v="4"/>
    <x v="21"/>
  </r>
  <r>
    <x v="0"/>
    <x v="4"/>
    <x v="0"/>
    <x v="76"/>
    <x v="76"/>
    <x v="1"/>
    <x v="1"/>
    <x v="18"/>
    <x v="17"/>
    <x v="0"/>
    <x v="4"/>
    <x v="21"/>
  </r>
  <r>
    <x v="0"/>
    <x v="4"/>
    <x v="0"/>
    <x v="76"/>
    <x v="76"/>
    <x v="1"/>
    <x v="1"/>
    <x v="19"/>
    <x v="18"/>
    <x v="0"/>
    <x v="4"/>
    <x v="21"/>
  </r>
  <r>
    <x v="0"/>
    <x v="4"/>
    <x v="0"/>
    <x v="76"/>
    <x v="76"/>
    <x v="1"/>
    <x v="1"/>
    <x v="20"/>
    <x v="19"/>
    <x v="0"/>
    <x v="4"/>
    <x v="21"/>
  </r>
  <r>
    <x v="0"/>
    <x v="4"/>
    <x v="0"/>
    <x v="76"/>
    <x v="76"/>
    <x v="1"/>
    <x v="1"/>
    <x v="21"/>
    <x v="20"/>
    <x v="0"/>
    <x v="4"/>
    <x v="21"/>
  </r>
  <r>
    <x v="0"/>
    <x v="4"/>
    <x v="0"/>
    <x v="76"/>
    <x v="76"/>
    <x v="1"/>
    <x v="1"/>
    <x v="22"/>
    <x v="21"/>
    <x v="0"/>
    <x v="4"/>
    <x v="21"/>
  </r>
  <r>
    <x v="0"/>
    <x v="18"/>
    <x v="0"/>
    <x v="76"/>
    <x v="76"/>
    <x v="0"/>
    <x v="1"/>
    <x v="2"/>
    <x v="2"/>
    <x v="0"/>
    <x v="8"/>
    <x v="13"/>
  </r>
  <r>
    <x v="0"/>
    <x v="18"/>
    <x v="0"/>
    <x v="76"/>
    <x v="76"/>
    <x v="0"/>
    <x v="1"/>
    <x v="26"/>
    <x v="1"/>
    <x v="0"/>
    <x v="5"/>
    <x v="14"/>
  </r>
  <r>
    <x v="0"/>
    <x v="12"/>
    <x v="0"/>
    <x v="76"/>
    <x v="76"/>
    <x v="0"/>
    <x v="0"/>
    <x v="5"/>
    <x v="5"/>
    <x v="0"/>
    <x v="0"/>
    <x v="0"/>
  </r>
  <r>
    <x v="0"/>
    <x v="18"/>
    <x v="0"/>
    <x v="76"/>
    <x v="76"/>
    <x v="0"/>
    <x v="1"/>
    <x v="6"/>
    <x v="3"/>
    <x v="0"/>
    <x v="0"/>
    <x v="0"/>
  </r>
  <r>
    <x v="0"/>
    <x v="17"/>
    <x v="0"/>
    <x v="76"/>
    <x v="76"/>
    <x v="0"/>
    <x v="0"/>
    <x v="4"/>
    <x v="4"/>
    <x v="0"/>
    <x v="2"/>
    <x v="0"/>
  </r>
  <r>
    <x v="0"/>
    <x v="7"/>
    <x v="0"/>
    <x v="76"/>
    <x v="76"/>
    <x v="0"/>
    <x v="1"/>
    <x v="24"/>
    <x v="23"/>
    <x v="0"/>
    <x v="2"/>
    <x v="7"/>
  </r>
  <r>
    <x v="0"/>
    <x v="18"/>
    <x v="0"/>
    <x v="76"/>
    <x v="76"/>
    <x v="0"/>
    <x v="1"/>
    <x v="25"/>
    <x v="24"/>
    <x v="0"/>
    <x v="2"/>
    <x v="0"/>
  </r>
  <r>
    <x v="0"/>
    <x v="18"/>
    <x v="0"/>
    <x v="76"/>
    <x v="76"/>
    <x v="0"/>
    <x v="1"/>
    <x v="1"/>
    <x v="1"/>
    <x v="0"/>
    <x v="3"/>
    <x v="26"/>
  </r>
  <r>
    <x v="0"/>
    <x v="18"/>
    <x v="0"/>
    <x v="76"/>
    <x v="76"/>
    <x v="0"/>
    <x v="1"/>
    <x v="3"/>
    <x v="3"/>
    <x v="0"/>
    <x v="3"/>
    <x v="26"/>
  </r>
  <r>
    <x v="0"/>
    <x v="4"/>
    <x v="0"/>
    <x v="77"/>
    <x v="77"/>
    <x v="0"/>
    <x v="0"/>
    <x v="4"/>
    <x v="4"/>
    <x v="0"/>
    <x v="0"/>
    <x v="0"/>
  </r>
  <r>
    <x v="0"/>
    <x v="9"/>
    <x v="0"/>
    <x v="77"/>
    <x v="77"/>
    <x v="0"/>
    <x v="1"/>
    <x v="1"/>
    <x v="1"/>
    <x v="0"/>
    <x v="0"/>
    <x v="0"/>
  </r>
  <r>
    <x v="0"/>
    <x v="9"/>
    <x v="0"/>
    <x v="77"/>
    <x v="77"/>
    <x v="0"/>
    <x v="1"/>
    <x v="2"/>
    <x v="2"/>
    <x v="0"/>
    <x v="1"/>
    <x v="0"/>
  </r>
  <r>
    <x v="0"/>
    <x v="1"/>
    <x v="0"/>
    <x v="77"/>
    <x v="77"/>
    <x v="0"/>
    <x v="1"/>
    <x v="24"/>
    <x v="23"/>
    <x v="0"/>
    <x v="6"/>
    <x v="6"/>
  </r>
  <r>
    <x v="0"/>
    <x v="4"/>
    <x v="0"/>
    <x v="77"/>
    <x v="77"/>
    <x v="0"/>
    <x v="0"/>
    <x v="23"/>
    <x v="22"/>
    <x v="0"/>
    <x v="2"/>
    <x v="0"/>
  </r>
  <r>
    <x v="0"/>
    <x v="9"/>
    <x v="0"/>
    <x v="77"/>
    <x v="77"/>
    <x v="0"/>
    <x v="1"/>
    <x v="6"/>
    <x v="3"/>
    <x v="0"/>
    <x v="2"/>
    <x v="0"/>
  </r>
  <r>
    <x v="0"/>
    <x v="4"/>
    <x v="0"/>
    <x v="77"/>
    <x v="77"/>
    <x v="0"/>
    <x v="1"/>
    <x v="25"/>
    <x v="24"/>
    <x v="0"/>
    <x v="2"/>
    <x v="0"/>
  </r>
  <r>
    <x v="0"/>
    <x v="4"/>
    <x v="0"/>
    <x v="77"/>
    <x v="77"/>
    <x v="0"/>
    <x v="0"/>
    <x v="5"/>
    <x v="5"/>
    <x v="0"/>
    <x v="3"/>
    <x v="1"/>
  </r>
  <r>
    <x v="0"/>
    <x v="4"/>
    <x v="0"/>
    <x v="77"/>
    <x v="77"/>
    <x v="0"/>
    <x v="0"/>
    <x v="0"/>
    <x v="0"/>
    <x v="0"/>
    <x v="3"/>
    <x v="1"/>
  </r>
  <r>
    <x v="0"/>
    <x v="4"/>
    <x v="0"/>
    <x v="77"/>
    <x v="77"/>
    <x v="0"/>
    <x v="1"/>
    <x v="26"/>
    <x v="1"/>
    <x v="0"/>
    <x v="3"/>
    <x v="1"/>
  </r>
  <r>
    <x v="0"/>
    <x v="4"/>
    <x v="0"/>
    <x v="77"/>
    <x v="77"/>
    <x v="0"/>
    <x v="1"/>
    <x v="3"/>
    <x v="3"/>
    <x v="0"/>
    <x v="3"/>
    <x v="1"/>
  </r>
  <r>
    <x v="0"/>
    <x v="26"/>
    <x v="0"/>
    <x v="78"/>
    <x v="78"/>
    <x v="0"/>
    <x v="1"/>
    <x v="7"/>
    <x v="6"/>
    <x v="0"/>
    <x v="4"/>
    <x v="14"/>
  </r>
  <r>
    <x v="0"/>
    <x v="26"/>
    <x v="0"/>
    <x v="78"/>
    <x v="78"/>
    <x v="0"/>
    <x v="1"/>
    <x v="11"/>
    <x v="10"/>
    <x v="0"/>
    <x v="4"/>
    <x v="14"/>
  </r>
  <r>
    <x v="0"/>
    <x v="26"/>
    <x v="0"/>
    <x v="78"/>
    <x v="78"/>
    <x v="0"/>
    <x v="1"/>
    <x v="12"/>
    <x v="11"/>
    <x v="0"/>
    <x v="4"/>
    <x v="14"/>
  </r>
  <r>
    <x v="0"/>
    <x v="26"/>
    <x v="0"/>
    <x v="78"/>
    <x v="78"/>
    <x v="0"/>
    <x v="1"/>
    <x v="13"/>
    <x v="12"/>
    <x v="0"/>
    <x v="4"/>
    <x v="14"/>
  </r>
  <r>
    <x v="0"/>
    <x v="26"/>
    <x v="0"/>
    <x v="78"/>
    <x v="78"/>
    <x v="0"/>
    <x v="1"/>
    <x v="14"/>
    <x v="13"/>
    <x v="0"/>
    <x v="4"/>
    <x v="14"/>
  </r>
  <r>
    <x v="0"/>
    <x v="26"/>
    <x v="0"/>
    <x v="78"/>
    <x v="78"/>
    <x v="1"/>
    <x v="1"/>
    <x v="15"/>
    <x v="14"/>
    <x v="0"/>
    <x v="4"/>
    <x v="14"/>
  </r>
  <r>
    <x v="0"/>
    <x v="26"/>
    <x v="0"/>
    <x v="78"/>
    <x v="78"/>
    <x v="1"/>
    <x v="1"/>
    <x v="16"/>
    <x v="15"/>
    <x v="0"/>
    <x v="4"/>
    <x v="14"/>
  </r>
  <r>
    <x v="0"/>
    <x v="26"/>
    <x v="0"/>
    <x v="78"/>
    <x v="78"/>
    <x v="1"/>
    <x v="1"/>
    <x v="17"/>
    <x v="16"/>
    <x v="0"/>
    <x v="4"/>
    <x v="14"/>
  </r>
  <r>
    <x v="0"/>
    <x v="26"/>
    <x v="0"/>
    <x v="78"/>
    <x v="78"/>
    <x v="1"/>
    <x v="1"/>
    <x v="18"/>
    <x v="17"/>
    <x v="0"/>
    <x v="4"/>
    <x v="14"/>
  </r>
  <r>
    <x v="0"/>
    <x v="26"/>
    <x v="0"/>
    <x v="78"/>
    <x v="78"/>
    <x v="1"/>
    <x v="1"/>
    <x v="19"/>
    <x v="18"/>
    <x v="0"/>
    <x v="4"/>
    <x v="14"/>
  </r>
  <r>
    <x v="0"/>
    <x v="26"/>
    <x v="0"/>
    <x v="78"/>
    <x v="78"/>
    <x v="1"/>
    <x v="1"/>
    <x v="20"/>
    <x v="19"/>
    <x v="0"/>
    <x v="4"/>
    <x v="14"/>
  </r>
  <r>
    <x v="0"/>
    <x v="26"/>
    <x v="0"/>
    <x v="78"/>
    <x v="78"/>
    <x v="1"/>
    <x v="1"/>
    <x v="21"/>
    <x v="20"/>
    <x v="0"/>
    <x v="4"/>
    <x v="14"/>
  </r>
  <r>
    <x v="0"/>
    <x v="26"/>
    <x v="0"/>
    <x v="78"/>
    <x v="78"/>
    <x v="1"/>
    <x v="1"/>
    <x v="22"/>
    <x v="21"/>
    <x v="0"/>
    <x v="4"/>
    <x v="14"/>
  </r>
  <r>
    <x v="0"/>
    <x v="26"/>
    <x v="0"/>
    <x v="78"/>
    <x v="78"/>
    <x v="0"/>
    <x v="1"/>
    <x v="6"/>
    <x v="3"/>
    <x v="0"/>
    <x v="8"/>
    <x v="18"/>
  </r>
  <r>
    <x v="0"/>
    <x v="26"/>
    <x v="0"/>
    <x v="78"/>
    <x v="78"/>
    <x v="0"/>
    <x v="1"/>
    <x v="2"/>
    <x v="2"/>
    <x v="0"/>
    <x v="8"/>
    <x v="4"/>
  </r>
  <r>
    <x v="0"/>
    <x v="27"/>
    <x v="0"/>
    <x v="78"/>
    <x v="78"/>
    <x v="0"/>
    <x v="1"/>
    <x v="24"/>
    <x v="23"/>
    <x v="0"/>
    <x v="8"/>
    <x v="4"/>
  </r>
  <r>
    <x v="0"/>
    <x v="26"/>
    <x v="0"/>
    <x v="78"/>
    <x v="78"/>
    <x v="0"/>
    <x v="1"/>
    <x v="3"/>
    <x v="3"/>
    <x v="0"/>
    <x v="8"/>
    <x v="18"/>
  </r>
  <r>
    <x v="0"/>
    <x v="26"/>
    <x v="0"/>
    <x v="78"/>
    <x v="78"/>
    <x v="0"/>
    <x v="1"/>
    <x v="25"/>
    <x v="24"/>
    <x v="0"/>
    <x v="8"/>
    <x v="18"/>
  </r>
  <r>
    <x v="0"/>
    <x v="28"/>
    <x v="0"/>
    <x v="78"/>
    <x v="78"/>
    <x v="0"/>
    <x v="0"/>
    <x v="0"/>
    <x v="0"/>
    <x v="0"/>
    <x v="0"/>
    <x v="0"/>
  </r>
  <r>
    <x v="0"/>
    <x v="29"/>
    <x v="0"/>
    <x v="78"/>
    <x v="78"/>
    <x v="0"/>
    <x v="0"/>
    <x v="4"/>
    <x v="4"/>
    <x v="0"/>
    <x v="1"/>
    <x v="0"/>
  </r>
  <r>
    <x v="0"/>
    <x v="30"/>
    <x v="0"/>
    <x v="78"/>
    <x v="78"/>
    <x v="0"/>
    <x v="0"/>
    <x v="23"/>
    <x v="22"/>
    <x v="0"/>
    <x v="1"/>
    <x v="0"/>
  </r>
  <r>
    <x v="0"/>
    <x v="31"/>
    <x v="0"/>
    <x v="78"/>
    <x v="78"/>
    <x v="0"/>
    <x v="0"/>
    <x v="5"/>
    <x v="5"/>
    <x v="0"/>
    <x v="3"/>
    <x v="1"/>
  </r>
  <r>
    <x v="0"/>
    <x v="2"/>
    <x v="0"/>
    <x v="79"/>
    <x v="79"/>
    <x v="0"/>
    <x v="1"/>
    <x v="2"/>
    <x v="2"/>
    <x v="0"/>
    <x v="8"/>
    <x v="3"/>
  </r>
  <r>
    <x v="0"/>
    <x v="4"/>
    <x v="0"/>
    <x v="79"/>
    <x v="79"/>
    <x v="0"/>
    <x v="0"/>
    <x v="23"/>
    <x v="22"/>
    <x v="0"/>
    <x v="0"/>
    <x v="0"/>
  </r>
  <r>
    <x v="0"/>
    <x v="2"/>
    <x v="0"/>
    <x v="79"/>
    <x v="79"/>
    <x v="0"/>
    <x v="1"/>
    <x v="6"/>
    <x v="3"/>
    <x v="0"/>
    <x v="0"/>
    <x v="0"/>
  </r>
  <r>
    <x v="0"/>
    <x v="6"/>
    <x v="0"/>
    <x v="79"/>
    <x v="79"/>
    <x v="0"/>
    <x v="1"/>
    <x v="24"/>
    <x v="23"/>
    <x v="0"/>
    <x v="6"/>
    <x v="2"/>
  </r>
  <r>
    <x v="0"/>
    <x v="4"/>
    <x v="0"/>
    <x v="79"/>
    <x v="79"/>
    <x v="0"/>
    <x v="0"/>
    <x v="4"/>
    <x v="4"/>
    <x v="0"/>
    <x v="2"/>
    <x v="0"/>
  </r>
  <r>
    <x v="0"/>
    <x v="4"/>
    <x v="0"/>
    <x v="79"/>
    <x v="79"/>
    <x v="0"/>
    <x v="0"/>
    <x v="5"/>
    <x v="5"/>
    <x v="0"/>
    <x v="3"/>
    <x v="1"/>
  </r>
  <r>
    <x v="0"/>
    <x v="4"/>
    <x v="0"/>
    <x v="79"/>
    <x v="79"/>
    <x v="0"/>
    <x v="0"/>
    <x v="0"/>
    <x v="0"/>
    <x v="0"/>
    <x v="3"/>
    <x v="1"/>
  </r>
  <r>
    <x v="0"/>
    <x v="2"/>
    <x v="0"/>
    <x v="79"/>
    <x v="79"/>
    <x v="0"/>
    <x v="1"/>
    <x v="1"/>
    <x v="1"/>
    <x v="0"/>
    <x v="3"/>
    <x v="1"/>
  </r>
  <r>
    <x v="0"/>
    <x v="1"/>
    <x v="0"/>
    <x v="80"/>
    <x v="80"/>
    <x v="0"/>
    <x v="1"/>
    <x v="7"/>
    <x v="6"/>
    <x v="0"/>
    <x v="4"/>
    <x v="10"/>
  </r>
  <r>
    <x v="0"/>
    <x v="1"/>
    <x v="0"/>
    <x v="80"/>
    <x v="80"/>
    <x v="0"/>
    <x v="1"/>
    <x v="8"/>
    <x v="7"/>
    <x v="0"/>
    <x v="4"/>
    <x v="10"/>
  </r>
  <r>
    <x v="0"/>
    <x v="1"/>
    <x v="0"/>
    <x v="80"/>
    <x v="80"/>
    <x v="0"/>
    <x v="1"/>
    <x v="9"/>
    <x v="8"/>
    <x v="0"/>
    <x v="4"/>
    <x v="6"/>
  </r>
  <r>
    <x v="0"/>
    <x v="1"/>
    <x v="0"/>
    <x v="80"/>
    <x v="80"/>
    <x v="0"/>
    <x v="1"/>
    <x v="10"/>
    <x v="9"/>
    <x v="0"/>
    <x v="4"/>
    <x v="6"/>
  </r>
  <r>
    <x v="0"/>
    <x v="1"/>
    <x v="0"/>
    <x v="80"/>
    <x v="80"/>
    <x v="0"/>
    <x v="1"/>
    <x v="11"/>
    <x v="10"/>
    <x v="0"/>
    <x v="4"/>
    <x v="6"/>
  </r>
  <r>
    <x v="0"/>
    <x v="1"/>
    <x v="0"/>
    <x v="80"/>
    <x v="80"/>
    <x v="0"/>
    <x v="1"/>
    <x v="12"/>
    <x v="11"/>
    <x v="0"/>
    <x v="4"/>
    <x v="6"/>
  </r>
  <r>
    <x v="0"/>
    <x v="1"/>
    <x v="0"/>
    <x v="80"/>
    <x v="80"/>
    <x v="0"/>
    <x v="1"/>
    <x v="13"/>
    <x v="12"/>
    <x v="0"/>
    <x v="4"/>
    <x v="6"/>
  </r>
  <r>
    <x v="0"/>
    <x v="1"/>
    <x v="0"/>
    <x v="80"/>
    <x v="80"/>
    <x v="0"/>
    <x v="1"/>
    <x v="14"/>
    <x v="13"/>
    <x v="0"/>
    <x v="4"/>
    <x v="6"/>
  </r>
  <r>
    <x v="0"/>
    <x v="1"/>
    <x v="0"/>
    <x v="80"/>
    <x v="80"/>
    <x v="1"/>
    <x v="1"/>
    <x v="15"/>
    <x v="14"/>
    <x v="0"/>
    <x v="4"/>
    <x v="6"/>
  </r>
  <r>
    <x v="0"/>
    <x v="1"/>
    <x v="0"/>
    <x v="80"/>
    <x v="80"/>
    <x v="1"/>
    <x v="1"/>
    <x v="16"/>
    <x v="15"/>
    <x v="0"/>
    <x v="4"/>
    <x v="6"/>
  </r>
  <r>
    <x v="0"/>
    <x v="1"/>
    <x v="0"/>
    <x v="80"/>
    <x v="80"/>
    <x v="1"/>
    <x v="1"/>
    <x v="17"/>
    <x v="16"/>
    <x v="0"/>
    <x v="4"/>
    <x v="6"/>
  </r>
  <r>
    <x v="0"/>
    <x v="1"/>
    <x v="0"/>
    <x v="80"/>
    <x v="80"/>
    <x v="1"/>
    <x v="1"/>
    <x v="18"/>
    <x v="17"/>
    <x v="0"/>
    <x v="4"/>
    <x v="6"/>
  </r>
  <r>
    <x v="0"/>
    <x v="1"/>
    <x v="0"/>
    <x v="80"/>
    <x v="80"/>
    <x v="1"/>
    <x v="1"/>
    <x v="19"/>
    <x v="18"/>
    <x v="0"/>
    <x v="4"/>
    <x v="6"/>
  </r>
  <r>
    <x v="0"/>
    <x v="1"/>
    <x v="0"/>
    <x v="80"/>
    <x v="80"/>
    <x v="1"/>
    <x v="1"/>
    <x v="20"/>
    <x v="19"/>
    <x v="0"/>
    <x v="4"/>
    <x v="6"/>
  </r>
  <r>
    <x v="0"/>
    <x v="1"/>
    <x v="0"/>
    <x v="80"/>
    <x v="80"/>
    <x v="1"/>
    <x v="1"/>
    <x v="21"/>
    <x v="20"/>
    <x v="0"/>
    <x v="4"/>
    <x v="6"/>
  </r>
  <r>
    <x v="0"/>
    <x v="1"/>
    <x v="0"/>
    <x v="80"/>
    <x v="80"/>
    <x v="1"/>
    <x v="1"/>
    <x v="22"/>
    <x v="21"/>
    <x v="0"/>
    <x v="4"/>
    <x v="6"/>
  </r>
  <r>
    <x v="0"/>
    <x v="16"/>
    <x v="0"/>
    <x v="80"/>
    <x v="80"/>
    <x v="0"/>
    <x v="1"/>
    <x v="3"/>
    <x v="3"/>
    <x v="0"/>
    <x v="8"/>
    <x v="17"/>
  </r>
  <r>
    <x v="0"/>
    <x v="16"/>
    <x v="0"/>
    <x v="80"/>
    <x v="80"/>
    <x v="0"/>
    <x v="1"/>
    <x v="25"/>
    <x v="24"/>
    <x v="0"/>
    <x v="8"/>
    <x v="17"/>
  </r>
  <r>
    <x v="0"/>
    <x v="16"/>
    <x v="0"/>
    <x v="80"/>
    <x v="80"/>
    <x v="0"/>
    <x v="1"/>
    <x v="24"/>
    <x v="23"/>
    <x v="0"/>
    <x v="5"/>
    <x v="18"/>
  </r>
  <r>
    <x v="0"/>
    <x v="4"/>
    <x v="0"/>
    <x v="80"/>
    <x v="80"/>
    <x v="0"/>
    <x v="0"/>
    <x v="4"/>
    <x v="4"/>
    <x v="0"/>
    <x v="1"/>
    <x v="0"/>
  </r>
  <r>
    <x v="0"/>
    <x v="16"/>
    <x v="0"/>
    <x v="80"/>
    <x v="80"/>
    <x v="0"/>
    <x v="1"/>
    <x v="26"/>
    <x v="1"/>
    <x v="0"/>
    <x v="1"/>
    <x v="0"/>
  </r>
  <r>
    <x v="0"/>
    <x v="4"/>
    <x v="0"/>
    <x v="80"/>
    <x v="80"/>
    <x v="0"/>
    <x v="0"/>
    <x v="5"/>
    <x v="5"/>
    <x v="0"/>
    <x v="2"/>
    <x v="0"/>
  </r>
  <r>
    <x v="0"/>
    <x v="16"/>
    <x v="0"/>
    <x v="80"/>
    <x v="80"/>
    <x v="0"/>
    <x v="1"/>
    <x v="1"/>
    <x v="1"/>
    <x v="0"/>
    <x v="2"/>
    <x v="0"/>
  </r>
  <r>
    <x v="0"/>
    <x v="16"/>
    <x v="0"/>
    <x v="80"/>
    <x v="80"/>
    <x v="0"/>
    <x v="1"/>
    <x v="2"/>
    <x v="2"/>
    <x v="0"/>
    <x v="2"/>
    <x v="0"/>
  </r>
  <r>
    <x v="0"/>
    <x v="4"/>
    <x v="0"/>
    <x v="80"/>
    <x v="80"/>
    <x v="0"/>
    <x v="0"/>
    <x v="23"/>
    <x v="22"/>
    <x v="0"/>
    <x v="3"/>
    <x v="1"/>
  </r>
  <r>
    <x v="0"/>
    <x v="4"/>
    <x v="0"/>
    <x v="80"/>
    <x v="80"/>
    <x v="0"/>
    <x v="0"/>
    <x v="0"/>
    <x v="0"/>
    <x v="0"/>
    <x v="3"/>
    <x v="1"/>
  </r>
  <r>
    <x v="0"/>
    <x v="16"/>
    <x v="0"/>
    <x v="80"/>
    <x v="80"/>
    <x v="0"/>
    <x v="1"/>
    <x v="6"/>
    <x v="3"/>
    <x v="0"/>
    <x v="3"/>
    <x v="15"/>
  </r>
  <r>
    <x v="0"/>
    <x v="1"/>
    <x v="0"/>
    <x v="81"/>
    <x v="81"/>
    <x v="0"/>
    <x v="1"/>
    <x v="7"/>
    <x v="6"/>
    <x v="0"/>
    <x v="4"/>
    <x v="10"/>
  </r>
  <r>
    <x v="0"/>
    <x v="1"/>
    <x v="0"/>
    <x v="81"/>
    <x v="81"/>
    <x v="0"/>
    <x v="1"/>
    <x v="8"/>
    <x v="7"/>
    <x v="0"/>
    <x v="4"/>
    <x v="10"/>
  </r>
  <r>
    <x v="0"/>
    <x v="1"/>
    <x v="0"/>
    <x v="81"/>
    <x v="81"/>
    <x v="0"/>
    <x v="1"/>
    <x v="9"/>
    <x v="8"/>
    <x v="0"/>
    <x v="4"/>
    <x v="10"/>
  </r>
  <r>
    <x v="0"/>
    <x v="1"/>
    <x v="0"/>
    <x v="81"/>
    <x v="81"/>
    <x v="0"/>
    <x v="1"/>
    <x v="10"/>
    <x v="9"/>
    <x v="0"/>
    <x v="4"/>
    <x v="10"/>
  </r>
  <r>
    <x v="0"/>
    <x v="1"/>
    <x v="0"/>
    <x v="81"/>
    <x v="81"/>
    <x v="0"/>
    <x v="1"/>
    <x v="11"/>
    <x v="10"/>
    <x v="0"/>
    <x v="4"/>
    <x v="10"/>
  </r>
  <r>
    <x v="0"/>
    <x v="1"/>
    <x v="0"/>
    <x v="81"/>
    <x v="81"/>
    <x v="0"/>
    <x v="1"/>
    <x v="12"/>
    <x v="11"/>
    <x v="0"/>
    <x v="4"/>
    <x v="10"/>
  </r>
  <r>
    <x v="0"/>
    <x v="1"/>
    <x v="0"/>
    <x v="81"/>
    <x v="81"/>
    <x v="0"/>
    <x v="1"/>
    <x v="13"/>
    <x v="12"/>
    <x v="0"/>
    <x v="4"/>
    <x v="10"/>
  </r>
  <r>
    <x v="0"/>
    <x v="1"/>
    <x v="0"/>
    <x v="81"/>
    <x v="81"/>
    <x v="0"/>
    <x v="1"/>
    <x v="14"/>
    <x v="13"/>
    <x v="0"/>
    <x v="4"/>
    <x v="10"/>
  </r>
  <r>
    <x v="0"/>
    <x v="1"/>
    <x v="0"/>
    <x v="81"/>
    <x v="81"/>
    <x v="1"/>
    <x v="1"/>
    <x v="15"/>
    <x v="14"/>
    <x v="0"/>
    <x v="4"/>
    <x v="10"/>
  </r>
  <r>
    <x v="0"/>
    <x v="1"/>
    <x v="0"/>
    <x v="81"/>
    <x v="81"/>
    <x v="1"/>
    <x v="1"/>
    <x v="16"/>
    <x v="15"/>
    <x v="0"/>
    <x v="4"/>
    <x v="10"/>
  </r>
  <r>
    <x v="0"/>
    <x v="1"/>
    <x v="0"/>
    <x v="81"/>
    <x v="81"/>
    <x v="1"/>
    <x v="1"/>
    <x v="17"/>
    <x v="16"/>
    <x v="0"/>
    <x v="4"/>
    <x v="10"/>
  </r>
  <r>
    <x v="0"/>
    <x v="1"/>
    <x v="0"/>
    <x v="81"/>
    <x v="81"/>
    <x v="1"/>
    <x v="1"/>
    <x v="18"/>
    <x v="17"/>
    <x v="0"/>
    <x v="4"/>
    <x v="10"/>
  </r>
  <r>
    <x v="0"/>
    <x v="1"/>
    <x v="0"/>
    <x v="81"/>
    <x v="81"/>
    <x v="1"/>
    <x v="1"/>
    <x v="19"/>
    <x v="18"/>
    <x v="0"/>
    <x v="4"/>
    <x v="10"/>
  </r>
  <r>
    <x v="0"/>
    <x v="1"/>
    <x v="0"/>
    <x v="81"/>
    <x v="81"/>
    <x v="1"/>
    <x v="1"/>
    <x v="20"/>
    <x v="19"/>
    <x v="0"/>
    <x v="4"/>
    <x v="10"/>
  </r>
  <r>
    <x v="0"/>
    <x v="1"/>
    <x v="0"/>
    <x v="81"/>
    <x v="81"/>
    <x v="1"/>
    <x v="1"/>
    <x v="21"/>
    <x v="20"/>
    <x v="0"/>
    <x v="4"/>
    <x v="10"/>
  </r>
  <r>
    <x v="0"/>
    <x v="1"/>
    <x v="0"/>
    <x v="81"/>
    <x v="81"/>
    <x v="1"/>
    <x v="1"/>
    <x v="22"/>
    <x v="21"/>
    <x v="0"/>
    <x v="4"/>
    <x v="10"/>
  </r>
  <r>
    <x v="0"/>
    <x v="5"/>
    <x v="0"/>
    <x v="81"/>
    <x v="81"/>
    <x v="0"/>
    <x v="1"/>
    <x v="3"/>
    <x v="3"/>
    <x v="0"/>
    <x v="5"/>
    <x v="16"/>
  </r>
  <r>
    <x v="0"/>
    <x v="5"/>
    <x v="0"/>
    <x v="81"/>
    <x v="81"/>
    <x v="0"/>
    <x v="1"/>
    <x v="2"/>
    <x v="2"/>
    <x v="0"/>
    <x v="0"/>
    <x v="0"/>
  </r>
  <r>
    <x v="0"/>
    <x v="5"/>
    <x v="0"/>
    <x v="81"/>
    <x v="81"/>
    <x v="0"/>
    <x v="1"/>
    <x v="24"/>
    <x v="23"/>
    <x v="0"/>
    <x v="0"/>
    <x v="6"/>
  </r>
  <r>
    <x v="0"/>
    <x v="9"/>
    <x v="0"/>
    <x v="81"/>
    <x v="81"/>
    <x v="0"/>
    <x v="0"/>
    <x v="5"/>
    <x v="5"/>
    <x v="0"/>
    <x v="1"/>
    <x v="0"/>
  </r>
  <r>
    <x v="0"/>
    <x v="5"/>
    <x v="0"/>
    <x v="81"/>
    <x v="81"/>
    <x v="0"/>
    <x v="1"/>
    <x v="6"/>
    <x v="3"/>
    <x v="0"/>
    <x v="1"/>
    <x v="0"/>
  </r>
  <r>
    <x v="0"/>
    <x v="9"/>
    <x v="0"/>
    <x v="81"/>
    <x v="81"/>
    <x v="0"/>
    <x v="0"/>
    <x v="0"/>
    <x v="0"/>
    <x v="0"/>
    <x v="2"/>
    <x v="0"/>
  </r>
  <r>
    <x v="0"/>
    <x v="5"/>
    <x v="0"/>
    <x v="81"/>
    <x v="81"/>
    <x v="0"/>
    <x v="1"/>
    <x v="1"/>
    <x v="1"/>
    <x v="0"/>
    <x v="2"/>
    <x v="0"/>
  </r>
  <r>
    <x v="0"/>
    <x v="5"/>
    <x v="0"/>
    <x v="81"/>
    <x v="81"/>
    <x v="0"/>
    <x v="1"/>
    <x v="25"/>
    <x v="24"/>
    <x v="0"/>
    <x v="2"/>
    <x v="0"/>
  </r>
  <r>
    <x v="0"/>
    <x v="9"/>
    <x v="0"/>
    <x v="81"/>
    <x v="81"/>
    <x v="0"/>
    <x v="0"/>
    <x v="4"/>
    <x v="4"/>
    <x v="0"/>
    <x v="3"/>
    <x v="1"/>
  </r>
  <r>
    <x v="0"/>
    <x v="5"/>
    <x v="0"/>
    <x v="81"/>
    <x v="81"/>
    <x v="0"/>
    <x v="1"/>
    <x v="26"/>
    <x v="1"/>
    <x v="0"/>
    <x v="3"/>
    <x v="0"/>
  </r>
  <r>
    <x v="0"/>
    <x v="9"/>
    <x v="0"/>
    <x v="81"/>
    <x v="81"/>
    <x v="0"/>
    <x v="0"/>
    <x v="23"/>
    <x v="22"/>
    <x v="0"/>
    <x v="7"/>
    <x v="23"/>
  </r>
  <r>
    <x v="0"/>
    <x v="10"/>
    <x v="0"/>
    <x v="82"/>
    <x v="82"/>
    <x v="0"/>
    <x v="1"/>
    <x v="7"/>
    <x v="6"/>
    <x v="0"/>
    <x v="4"/>
    <x v="21"/>
  </r>
  <r>
    <x v="0"/>
    <x v="10"/>
    <x v="0"/>
    <x v="82"/>
    <x v="82"/>
    <x v="0"/>
    <x v="1"/>
    <x v="8"/>
    <x v="7"/>
    <x v="0"/>
    <x v="4"/>
    <x v="21"/>
  </r>
  <r>
    <x v="0"/>
    <x v="10"/>
    <x v="0"/>
    <x v="82"/>
    <x v="82"/>
    <x v="0"/>
    <x v="1"/>
    <x v="9"/>
    <x v="8"/>
    <x v="0"/>
    <x v="4"/>
    <x v="9"/>
  </r>
  <r>
    <x v="0"/>
    <x v="10"/>
    <x v="0"/>
    <x v="82"/>
    <x v="82"/>
    <x v="0"/>
    <x v="1"/>
    <x v="10"/>
    <x v="9"/>
    <x v="0"/>
    <x v="4"/>
    <x v="9"/>
  </r>
  <r>
    <x v="0"/>
    <x v="10"/>
    <x v="0"/>
    <x v="82"/>
    <x v="82"/>
    <x v="0"/>
    <x v="1"/>
    <x v="11"/>
    <x v="10"/>
    <x v="0"/>
    <x v="4"/>
    <x v="9"/>
  </r>
  <r>
    <x v="0"/>
    <x v="10"/>
    <x v="0"/>
    <x v="82"/>
    <x v="82"/>
    <x v="0"/>
    <x v="1"/>
    <x v="12"/>
    <x v="11"/>
    <x v="0"/>
    <x v="4"/>
    <x v="21"/>
  </r>
  <r>
    <x v="0"/>
    <x v="10"/>
    <x v="0"/>
    <x v="82"/>
    <x v="82"/>
    <x v="0"/>
    <x v="1"/>
    <x v="13"/>
    <x v="12"/>
    <x v="0"/>
    <x v="4"/>
    <x v="9"/>
  </r>
  <r>
    <x v="0"/>
    <x v="10"/>
    <x v="0"/>
    <x v="82"/>
    <x v="82"/>
    <x v="0"/>
    <x v="1"/>
    <x v="14"/>
    <x v="13"/>
    <x v="0"/>
    <x v="4"/>
    <x v="21"/>
  </r>
  <r>
    <x v="0"/>
    <x v="10"/>
    <x v="0"/>
    <x v="82"/>
    <x v="82"/>
    <x v="1"/>
    <x v="1"/>
    <x v="15"/>
    <x v="14"/>
    <x v="0"/>
    <x v="4"/>
    <x v="21"/>
  </r>
  <r>
    <x v="0"/>
    <x v="10"/>
    <x v="0"/>
    <x v="82"/>
    <x v="82"/>
    <x v="1"/>
    <x v="1"/>
    <x v="16"/>
    <x v="15"/>
    <x v="0"/>
    <x v="4"/>
    <x v="21"/>
  </r>
  <r>
    <x v="0"/>
    <x v="10"/>
    <x v="0"/>
    <x v="82"/>
    <x v="82"/>
    <x v="1"/>
    <x v="1"/>
    <x v="17"/>
    <x v="16"/>
    <x v="0"/>
    <x v="4"/>
    <x v="21"/>
  </r>
  <r>
    <x v="0"/>
    <x v="10"/>
    <x v="0"/>
    <x v="82"/>
    <x v="82"/>
    <x v="1"/>
    <x v="1"/>
    <x v="18"/>
    <x v="17"/>
    <x v="0"/>
    <x v="4"/>
    <x v="21"/>
  </r>
  <r>
    <x v="0"/>
    <x v="10"/>
    <x v="0"/>
    <x v="82"/>
    <x v="82"/>
    <x v="1"/>
    <x v="1"/>
    <x v="19"/>
    <x v="18"/>
    <x v="0"/>
    <x v="4"/>
    <x v="21"/>
  </r>
  <r>
    <x v="0"/>
    <x v="10"/>
    <x v="0"/>
    <x v="82"/>
    <x v="82"/>
    <x v="1"/>
    <x v="1"/>
    <x v="20"/>
    <x v="19"/>
    <x v="0"/>
    <x v="4"/>
    <x v="21"/>
  </r>
  <r>
    <x v="0"/>
    <x v="10"/>
    <x v="0"/>
    <x v="82"/>
    <x v="82"/>
    <x v="1"/>
    <x v="1"/>
    <x v="21"/>
    <x v="20"/>
    <x v="0"/>
    <x v="4"/>
    <x v="21"/>
  </r>
  <r>
    <x v="0"/>
    <x v="10"/>
    <x v="0"/>
    <x v="82"/>
    <x v="82"/>
    <x v="1"/>
    <x v="1"/>
    <x v="22"/>
    <x v="21"/>
    <x v="0"/>
    <x v="4"/>
    <x v="21"/>
  </r>
  <r>
    <x v="0"/>
    <x v="14"/>
    <x v="0"/>
    <x v="82"/>
    <x v="82"/>
    <x v="0"/>
    <x v="1"/>
    <x v="2"/>
    <x v="2"/>
    <x v="0"/>
    <x v="8"/>
    <x v="13"/>
  </r>
  <r>
    <x v="0"/>
    <x v="12"/>
    <x v="0"/>
    <x v="82"/>
    <x v="82"/>
    <x v="0"/>
    <x v="1"/>
    <x v="26"/>
    <x v="1"/>
    <x v="0"/>
    <x v="8"/>
    <x v="15"/>
  </r>
  <r>
    <x v="0"/>
    <x v="12"/>
    <x v="0"/>
    <x v="82"/>
    <x v="82"/>
    <x v="0"/>
    <x v="1"/>
    <x v="3"/>
    <x v="3"/>
    <x v="0"/>
    <x v="8"/>
    <x v="15"/>
  </r>
  <r>
    <x v="0"/>
    <x v="12"/>
    <x v="0"/>
    <x v="82"/>
    <x v="82"/>
    <x v="0"/>
    <x v="1"/>
    <x v="25"/>
    <x v="24"/>
    <x v="0"/>
    <x v="8"/>
    <x v="15"/>
  </r>
  <r>
    <x v="0"/>
    <x v="5"/>
    <x v="0"/>
    <x v="82"/>
    <x v="82"/>
    <x v="0"/>
    <x v="0"/>
    <x v="5"/>
    <x v="5"/>
    <x v="0"/>
    <x v="0"/>
    <x v="0"/>
  </r>
  <r>
    <x v="0"/>
    <x v="5"/>
    <x v="0"/>
    <x v="82"/>
    <x v="82"/>
    <x v="0"/>
    <x v="0"/>
    <x v="23"/>
    <x v="22"/>
    <x v="0"/>
    <x v="0"/>
    <x v="0"/>
  </r>
  <r>
    <x v="0"/>
    <x v="14"/>
    <x v="0"/>
    <x v="82"/>
    <x v="82"/>
    <x v="0"/>
    <x v="1"/>
    <x v="1"/>
    <x v="1"/>
    <x v="0"/>
    <x v="0"/>
    <x v="5"/>
  </r>
  <r>
    <x v="0"/>
    <x v="14"/>
    <x v="0"/>
    <x v="82"/>
    <x v="82"/>
    <x v="0"/>
    <x v="1"/>
    <x v="24"/>
    <x v="23"/>
    <x v="0"/>
    <x v="6"/>
    <x v="9"/>
  </r>
  <r>
    <x v="0"/>
    <x v="5"/>
    <x v="0"/>
    <x v="82"/>
    <x v="82"/>
    <x v="0"/>
    <x v="0"/>
    <x v="4"/>
    <x v="4"/>
    <x v="0"/>
    <x v="2"/>
    <x v="0"/>
  </r>
  <r>
    <x v="0"/>
    <x v="5"/>
    <x v="0"/>
    <x v="82"/>
    <x v="82"/>
    <x v="0"/>
    <x v="0"/>
    <x v="0"/>
    <x v="0"/>
    <x v="0"/>
    <x v="2"/>
    <x v="0"/>
  </r>
  <r>
    <x v="0"/>
    <x v="14"/>
    <x v="0"/>
    <x v="82"/>
    <x v="82"/>
    <x v="0"/>
    <x v="1"/>
    <x v="6"/>
    <x v="3"/>
    <x v="0"/>
    <x v="2"/>
    <x v="4"/>
  </r>
  <r>
    <x v="0"/>
    <x v="0"/>
    <x v="0"/>
    <x v="83"/>
    <x v="83"/>
    <x v="0"/>
    <x v="0"/>
    <x v="0"/>
    <x v="0"/>
    <x v="0"/>
    <x v="2"/>
    <x v="0"/>
  </r>
  <r>
    <x v="0"/>
    <x v="0"/>
    <x v="0"/>
    <x v="83"/>
    <x v="83"/>
    <x v="0"/>
    <x v="1"/>
    <x v="1"/>
    <x v="1"/>
    <x v="0"/>
    <x v="2"/>
    <x v="0"/>
  </r>
  <r>
    <x v="0"/>
    <x v="0"/>
    <x v="0"/>
    <x v="83"/>
    <x v="83"/>
    <x v="0"/>
    <x v="1"/>
    <x v="2"/>
    <x v="2"/>
    <x v="0"/>
    <x v="2"/>
    <x v="0"/>
  </r>
  <r>
    <x v="0"/>
    <x v="0"/>
    <x v="0"/>
    <x v="83"/>
    <x v="83"/>
    <x v="0"/>
    <x v="0"/>
    <x v="4"/>
    <x v="4"/>
    <x v="0"/>
    <x v="3"/>
    <x v="1"/>
  </r>
  <r>
    <x v="0"/>
    <x v="0"/>
    <x v="0"/>
    <x v="83"/>
    <x v="83"/>
    <x v="0"/>
    <x v="0"/>
    <x v="5"/>
    <x v="5"/>
    <x v="0"/>
    <x v="3"/>
    <x v="1"/>
  </r>
  <r>
    <x v="0"/>
    <x v="0"/>
    <x v="0"/>
    <x v="83"/>
    <x v="83"/>
    <x v="0"/>
    <x v="0"/>
    <x v="23"/>
    <x v="22"/>
    <x v="0"/>
    <x v="3"/>
    <x v="1"/>
  </r>
  <r>
    <x v="0"/>
    <x v="0"/>
    <x v="0"/>
    <x v="83"/>
    <x v="83"/>
    <x v="0"/>
    <x v="1"/>
    <x v="6"/>
    <x v="3"/>
    <x v="0"/>
    <x v="3"/>
    <x v="1"/>
  </r>
  <r>
    <x v="0"/>
    <x v="0"/>
    <x v="0"/>
    <x v="84"/>
    <x v="84"/>
    <x v="0"/>
    <x v="0"/>
    <x v="4"/>
    <x v="4"/>
    <x v="0"/>
    <x v="2"/>
    <x v="0"/>
  </r>
  <r>
    <x v="0"/>
    <x v="0"/>
    <x v="0"/>
    <x v="84"/>
    <x v="84"/>
    <x v="0"/>
    <x v="0"/>
    <x v="0"/>
    <x v="0"/>
    <x v="0"/>
    <x v="2"/>
    <x v="0"/>
  </r>
  <r>
    <x v="0"/>
    <x v="0"/>
    <x v="0"/>
    <x v="84"/>
    <x v="84"/>
    <x v="0"/>
    <x v="0"/>
    <x v="5"/>
    <x v="5"/>
    <x v="0"/>
    <x v="3"/>
    <x v="1"/>
  </r>
  <r>
    <x v="0"/>
    <x v="0"/>
    <x v="0"/>
    <x v="84"/>
    <x v="84"/>
    <x v="0"/>
    <x v="1"/>
    <x v="2"/>
    <x v="2"/>
    <x v="0"/>
    <x v="3"/>
    <x v="1"/>
  </r>
  <r>
    <x v="0"/>
    <x v="0"/>
    <x v="0"/>
    <x v="85"/>
    <x v="85"/>
    <x v="0"/>
    <x v="0"/>
    <x v="4"/>
    <x v="4"/>
    <x v="0"/>
    <x v="2"/>
    <x v="0"/>
  </r>
  <r>
    <x v="0"/>
    <x v="0"/>
    <x v="0"/>
    <x v="85"/>
    <x v="85"/>
    <x v="0"/>
    <x v="0"/>
    <x v="5"/>
    <x v="5"/>
    <x v="0"/>
    <x v="2"/>
    <x v="0"/>
  </r>
  <r>
    <x v="0"/>
    <x v="0"/>
    <x v="0"/>
    <x v="85"/>
    <x v="85"/>
    <x v="0"/>
    <x v="0"/>
    <x v="23"/>
    <x v="22"/>
    <x v="0"/>
    <x v="2"/>
    <x v="0"/>
  </r>
  <r>
    <x v="0"/>
    <x v="0"/>
    <x v="0"/>
    <x v="85"/>
    <x v="85"/>
    <x v="0"/>
    <x v="0"/>
    <x v="0"/>
    <x v="0"/>
    <x v="0"/>
    <x v="2"/>
    <x v="0"/>
  </r>
  <r>
    <x v="0"/>
    <x v="0"/>
    <x v="0"/>
    <x v="85"/>
    <x v="85"/>
    <x v="0"/>
    <x v="1"/>
    <x v="1"/>
    <x v="1"/>
    <x v="0"/>
    <x v="2"/>
    <x v="0"/>
  </r>
  <r>
    <x v="0"/>
    <x v="0"/>
    <x v="0"/>
    <x v="85"/>
    <x v="85"/>
    <x v="0"/>
    <x v="1"/>
    <x v="6"/>
    <x v="3"/>
    <x v="0"/>
    <x v="2"/>
    <x v="0"/>
  </r>
  <r>
    <x v="0"/>
    <x v="0"/>
    <x v="0"/>
    <x v="85"/>
    <x v="85"/>
    <x v="0"/>
    <x v="1"/>
    <x v="2"/>
    <x v="2"/>
    <x v="0"/>
    <x v="2"/>
    <x v="0"/>
  </r>
  <r>
    <x v="0"/>
    <x v="0"/>
    <x v="0"/>
    <x v="85"/>
    <x v="85"/>
    <x v="0"/>
    <x v="1"/>
    <x v="25"/>
    <x v="24"/>
    <x v="0"/>
    <x v="2"/>
    <x v="0"/>
  </r>
  <r>
    <x v="0"/>
    <x v="0"/>
    <x v="0"/>
    <x v="85"/>
    <x v="85"/>
    <x v="0"/>
    <x v="1"/>
    <x v="26"/>
    <x v="1"/>
    <x v="0"/>
    <x v="3"/>
    <x v="1"/>
  </r>
  <r>
    <x v="0"/>
    <x v="0"/>
    <x v="0"/>
    <x v="85"/>
    <x v="85"/>
    <x v="0"/>
    <x v="1"/>
    <x v="3"/>
    <x v="3"/>
    <x v="0"/>
    <x v="3"/>
    <x v="1"/>
  </r>
  <r>
    <x v="0"/>
    <x v="0"/>
    <x v="0"/>
    <x v="86"/>
    <x v="86"/>
    <x v="0"/>
    <x v="0"/>
    <x v="4"/>
    <x v="4"/>
    <x v="0"/>
    <x v="2"/>
    <x v="0"/>
  </r>
  <r>
    <x v="0"/>
    <x v="0"/>
    <x v="0"/>
    <x v="86"/>
    <x v="86"/>
    <x v="0"/>
    <x v="0"/>
    <x v="0"/>
    <x v="0"/>
    <x v="0"/>
    <x v="2"/>
    <x v="0"/>
  </r>
  <r>
    <x v="0"/>
    <x v="0"/>
    <x v="0"/>
    <x v="86"/>
    <x v="86"/>
    <x v="0"/>
    <x v="0"/>
    <x v="5"/>
    <x v="5"/>
    <x v="0"/>
    <x v="3"/>
    <x v="1"/>
  </r>
  <r>
    <x v="0"/>
    <x v="4"/>
    <x v="0"/>
    <x v="87"/>
    <x v="87"/>
    <x v="0"/>
    <x v="0"/>
    <x v="4"/>
    <x v="4"/>
    <x v="0"/>
    <x v="0"/>
    <x v="0"/>
  </r>
  <r>
    <x v="0"/>
    <x v="3"/>
    <x v="0"/>
    <x v="87"/>
    <x v="87"/>
    <x v="0"/>
    <x v="1"/>
    <x v="26"/>
    <x v="1"/>
    <x v="0"/>
    <x v="0"/>
    <x v="0"/>
  </r>
  <r>
    <x v="0"/>
    <x v="3"/>
    <x v="0"/>
    <x v="87"/>
    <x v="87"/>
    <x v="0"/>
    <x v="1"/>
    <x v="3"/>
    <x v="3"/>
    <x v="0"/>
    <x v="0"/>
    <x v="0"/>
  </r>
  <r>
    <x v="0"/>
    <x v="3"/>
    <x v="0"/>
    <x v="87"/>
    <x v="87"/>
    <x v="0"/>
    <x v="1"/>
    <x v="1"/>
    <x v="1"/>
    <x v="0"/>
    <x v="6"/>
    <x v="18"/>
  </r>
  <r>
    <x v="0"/>
    <x v="3"/>
    <x v="0"/>
    <x v="87"/>
    <x v="87"/>
    <x v="0"/>
    <x v="1"/>
    <x v="6"/>
    <x v="3"/>
    <x v="0"/>
    <x v="6"/>
    <x v="18"/>
  </r>
  <r>
    <x v="0"/>
    <x v="4"/>
    <x v="0"/>
    <x v="87"/>
    <x v="87"/>
    <x v="0"/>
    <x v="0"/>
    <x v="5"/>
    <x v="5"/>
    <x v="0"/>
    <x v="2"/>
    <x v="0"/>
  </r>
  <r>
    <x v="0"/>
    <x v="4"/>
    <x v="0"/>
    <x v="87"/>
    <x v="87"/>
    <x v="0"/>
    <x v="0"/>
    <x v="23"/>
    <x v="22"/>
    <x v="0"/>
    <x v="2"/>
    <x v="0"/>
  </r>
  <r>
    <x v="0"/>
    <x v="4"/>
    <x v="0"/>
    <x v="87"/>
    <x v="87"/>
    <x v="0"/>
    <x v="0"/>
    <x v="0"/>
    <x v="0"/>
    <x v="0"/>
    <x v="2"/>
    <x v="0"/>
  </r>
  <r>
    <x v="0"/>
    <x v="3"/>
    <x v="0"/>
    <x v="87"/>
    <x v="87"/>
    <x v="0"/>
    <x v="1"/>
    <x v="2"/>
    <x v="2"/>
    <x v="0"/>
    <x v="2"/>
    <x v="18"/>
  </r>
  <r>
    <x v="0"/>
    <x v="9"/>
    <x v="0"/>
    <x v="87"/>
    <x v="87"/>
    <x v="0"/>
    <x v="1"/>
    <x v="24"/>
    <x v="23"/>
    <x v="0"/>
    <x v="3"/>
    <x v="18"/>
  </r>
  <r>
    <x v="0"/>
    <x v="3"/>
    <x v="0"/>
    <x v="87"/>
    <x v="87"/>
    <x v="0"/>
    <x v="1"/>
    <x v="25"/>
    <x v="24"/>
    <x v="0"/>
    <x v="3"/>
    <x v="18"/>
  </r>
  <r>
    <x v="0"/>
    <x v="0"/>
    <x v="0"/>
    <x v="88"/>
    <x v="88"/>
    <x v="0"/>
    <x v="1"/>
    <x v="6"/>
    <x v="3"/>
    <x v="0"/>
    <x v="3"/>
    <x v="1"/>
  </r>
  <r>
    <x v="0"/>
    <x v="10"/>
    <x v="0"/>
    <x v="89"/>
    <x v="89"/>
    <x v="0"/>
    <x v="1"/>
    <x v="7"/>
    <x v="6"/>
    <x v="0"/>
    <x v="4"/>
    <x v="6"/>
  </r>
  <r>
    <x v="0"/>
    <x v="10"/>
    <x v="0"/>
    <x v="89"/>
    <x v="89"/>
    <x v="0"/>
    <x v="1"/>
    <x v="8"/>
    <x v="7"/>
    <x v="0"/>
    <x v="4"/>
    <x v="6"/>
  </r>
  <r>
    <x v="0"/>
    <x v="10"/>
    <x v="0"/>
    <x v="89"/>
    <x v="89"/>
    <x v="0"/>
    <x v="1"/>
    <x v="9"/>
    <x v="8"/>
    <x v="0"/>
    <x v="4"/>
    <x v="6"/>
  </r>
  <r>
    <x v="0"/>
    <x v="10"/>
    <x v="0"/>
    <x v="89"/>
    <x v="89"/>
    <x v="0"/>
    <x v="1"/>
    <x v="10"/>
    <x v="9"/>
    <x v="0"/>
    <x v="4"/>
    <x v="6"/>
  </r>
  <r>
    <x v="0"/>
    <x v="5"/>
    <x v="0"/>
    <x v="89"/>
    <x v="89"/>
    <x v="0"/>
    <x v="1"/>
    <x v="26"/>
    <x v="1"/>
    <x v="0"/>
    <x v="0"/>
    <x v="0"/>
  </r>
  <r>
    <x v="0"/>
    <x v="5"/>
    <x v="0"/>
    <x v="89"/>
    <x v="89"/>
    <x v="0"/>
    <x v="1"/>
    <x v="3"/>
    <x v="3"/>
    <x v="0"/>
    <x v="0"/>
    <x v="0"/>
  </r>
  <r>
    <x v="0"/>
    <x v="5"/>
    <x v="0"/>
    <x v="89"/>
    <x v="89"/>
    <x v="0"/>
    <x v="0"/>
    <x v="23"/>
    <x v="22"/>
    <x v="0"/>
    <x v="1"/>
    <x v="0"/>
  </r>
  <r>
    <x v="0"/>
    <x v="5"/>
    <x v="0"/>
    <x v="89"/>
    <x v="89"/>
    <x v="0"/>
    <x v="0"/>
    <x v="0"/>
    <x v="0"/>
    <x v="0"/>
    <x v="1"/>
    <x v="0"/>
  </r>
  <r>
    <x v="0"/>
    <x v="5"/>
    <x v="0"/>
    <x v="89"/>
    <x v="89"/>
    <x v="0"/>
    <x v="0"/>
    <x v="4"/>
    <x v="4"/>
    <x v="0"/>
    <x v="2"/>
    <x v="0"/>
  </r>
  <r>
    <x v="0"/>
    <x v="5"/>
    <x v="0"/>
    <x v="89"/>
    <x v="89"/>
    <x v="0"/>
    <x v="1"/>
    <x v="1"/>
    <x v="1"/>
    <x v="0"/>
    <x v="2"/>
    <x v="0"/>
  </r>
  <r>
    <x v="0"/>
    <x v="5"/>
    <x v="0"/>
    <x v="89"/>
    <x v="89"/>
    <x v="0"/>
    <x v="0"/>
    <x v="5"/>
    <x v="5"/>
    <x v="0"/>
    <x v="3"/>
    <x v="1"/>
  </r>
  <r>
    <x v="0"/>
    <x v="5"/>
    <x v="0"/>
    <x v="89"/>
    <x v="89"/>
    <x v="0"/>
    <x v="1"/>
    <x v="6"/>
    <x v="3"/>
    <x v="0"/>
    <x v="3"/>
    <x v="22"/>
  </r>
  <r>
    <x v="0"/>
    <x v="5"/>
    <x v="0"/>
    <x v="89"/>
    <x v="89"/>
    <x v="0"/>
    <x v="1"/>
    <x v="2"/>
    <x v="2"/>
    <x v="0"/>
    <x v="3"/>
    <x v="22"/>
  </r>
  <r>
    <x v="0"/>
    <x v="4"/>
    <x v="0"/>
    <x v="89"/>
    <x v="89"/>
    <x v="0"/>
    <x v="1"/>
    <x v="24"/>
    <x v="23"/>
    <x v="0"/>
    <x v="3"/>
    <x v="22"/>
  </r>
  <r>
    <x v="0"/>
    <x v="5"/>
    <x v="0"/>
    <x v="89"/>
    <x v="89"/>
    <x v="0"/>
    <x v="1"/>
    <x v="25"/>
    <x v="24"/>
    <x v="0"/>
    <x v="3"/>
    <x v="1"/>
  </r>
  <r>
    <x v="0"/>
    <x v="10"/>
    <x v="0"/>
    <x v="90"/>
    <x v="90"/>
    <x v="1"/>
    <x v="1"/>
    <x v="15"/>
    <x v="14"/>
    <x v="0"/>
    <x v="4"/>
    <x v="9"/>
  </r>
  <r>
    <x v="0"/>
    <x v="10"/>
    <x v="0"/>
    <x v="90"/>
    <x v="90"/>
    <x v="1"/>
    <x v="1"/>
    <x v="16"/>
    <x v="15"/>
    <x v="0"/>
    <x v="4"/>
    <x v="9"/>
  </r>
  <r>
    <x v="0"/>
    <x v="10"/>
    <x v="0"/>
    <x v="90"/>
    <x v="90"/>
    <x v="1"/>
    <x v="1"/>
    <x v="17"/>
    <x v="16"/>
    <x v="0"/>
    <x v="4"/>
    <x v="9"/>
  </r>
  <r>
    <x v="0"/>
    <x v="10"/>
    <x v="0"/>
    <x v="90"/>
    <x v="90"/>
    <x v="1"/>
    <x v="1"/>
    <x v="18"/>
    <x v="17"/>
    <x v="0"/>
    <x v="4"/>
    <x v="9"/>
  </r>
  <r>
    <x v="0"/>
    <x v="10"/>
    <x v="0"/>
    <x v="90"/>
    <x v="90"/>
    <x v="1"/>
    <x v="1"/>
    <x v="19"/>
    <x v="18"/>
    <x v="0"/>
    <x v="4"/>
    <x v="9"/>
  </r>
  <r>
    <x v="0"/>
    <x v="10"/>
    <x v="0"/>
    <x v="90"/>
    <x v="90"/>
    <x v="1"/>
    <x v="1"/>
    <x v="20"/>
    <x v="19"/>
    <x v="0"/>
    <x v="4"/>
    <x v="9"/>
  </r>
  <r>
    <x v="0"/>
    <x v="10"/>
    <x v="0"/>
    <x v="90"/>
    <x v="90"/>
    <x v="1"/>
    <x v="1"/>
    <x v="21"/>
    <x v="20"/>
    <x v="0"/>
    <x v="4"/>
    <x v="9"/>
  </r>
  <r>
    <x v="0"/>
    <x v="10"/>
    <x v="0"/>
    <x v="90"/>
    <x v="90"/>
    <x v="1"/>
    <x v="1"/>
    <x v="22"/>
    <x v="21"/>
    <x v="0"/>
    <x v="4"/>
    <x v="9"/>
  </r>
  <r>
    <x v="0"/>
    <x v="10"/>
    <x v="0"/>
    <x v="90"/>
    <x v="90"/>
    <x v="0"/>
    <x v="1"/>
    <x v="24"/>
    <x v="23"/>
    <x v="0"/>
    <x v="5"/>
    <x v="18"/>
  </r>
  <r>
    <x v="0"/>
    <x v="5"/>
    <x v="0"/>
    <x v="90"/>
    <x v="90"/>
    <x v="0"/>
    <x v="0"/>
    <x v="4"/>
    <x v="4"/>
    <x v="0"/>
    <x v="0"/>
    <x v="0"/>
  </r>
  <r>
    <x v="0"/>
    <x v="5"/>
    <x v="0"/>
    <x v="90"/>
    <x v="90"/>
    <x v="0"/>
    <x v="0"/>
    <x v="5"/>
    <x v="5"/>
    <x v="0"/>
    <x v="0"/>
    <x v="0"/>
  </r>
  <r>
    <x v="0"/>
    <x v="5"/>
    <x v="0"/>
    <x v="90"/>
    <x v="90"/>
    <x v="0"/>
    <x v="0"/>
    <x v="23"/>
    <x v="22"/>
    <x v="0"/>
    <x v="0"/>
    <x v="0"/>
  </r>
  <r>
    <x v="0"/>
    <x v="13"/>
    <x v="0"/>
    <x v="90"/>
    <x v="90"/>
    <x v="0"/>
    <x v="1"/>
    <x v="26"/>
    <x v="1"/>
    <x v="0"/>
    <x v="0"/>
    <x v="0"/>
  </r>
  <r>
    <x v="0"/>
    <x v="5"/>
    <x v="0"/>
    <x v="90"/>
    <x v="90"/>
    <x v="0"/>
    <x v="1"/>
    <x v="6"/>
    <x v="3"/>
    <x v="0"/>
    <x v="1"/>
    <x v="0"/>
  </r>
  <r>
    <x v="0"/>
    <x v="5"/>
    <x v="0"/>
    <x v="90"/>
    <x v="90"/>
    <x v="0"/>
    <x v="1"/>
    <x v="1"/>
    <x v="1"/>
    <x v="0"/>
    <x v="2"/>
    <x v="0"/>
  </r>
  <r>
    <x v="0"/>
    <x v="5"/>
    <x v="0"/>
    <x v="90"/>
    <x v="90"/>
    <x v="0"/>
    <x v="1"/>
    <x v="2"/>
    <x v="2"/>
    <x v="0"/>
    <x v="2"/>
    <x v="0"/>
  </r>
  <r>
    <x v="0"/>
    <x v="5"/>
    <x v="0"/>
    <x v="90"/>
    <x v="90"/>
    <x v="0"/>
    <x v="1"/>
    <x v="25"/>
    <x v="24"/>
    <x v="0"/>
    <x v="2"/>
    <x v="0"/>
  </r>
  <r>
    <x v="0"/>
    <x v="5"/>
    <x v="0"/>
    <x v="90"/>
    <x v="90"/>
    <x v="0"/>
    <x v="0"/>
    <x v="0"/>
    <x v="0"/>
    <x v="0"/>
    <x v="3"/>
    <x v="1"/>
  </r>
  <r>
    <x v="0"/>
    <x v="5"/>
    <x v="0"/>
    <x v="90"/>
    <x v="90"/>
    <x v="0"/>
    <x v="1"/>
    <x v="3"/>
    <x v="3"/>
    <x v="0"/>
    <x v="3"/>
    <x v="1"/>
  </r>
  <r>
    <x v="0"/>
    <x v="1"/>
    <x v="0"/>
    <x v="91"/>
    <x v="91"/>
    <x v="0"/>
    <x v="1"/>
    <x v="7"/>
    <x v="6"/>
    <x v="0"/>
    <x v="4"/>
    <x v="16"/>
  </r>
  <r>
    <x v="0"/>
    <x v="1"/>
    <x v="0"/>
    <x v="91"/>
    <x v="91"/>
    <x v="0"/>
    <x v="1"/>
    <x v="13"/>
    <x v="12"/>
    <x v="0"/>
    <x v="4"/>
    <x v="16"/>
  </r>
  <r>
    <x v="0"/>
    <x v="1"/>
    <x v="0"/>
    <x v="91"/>
    <x v="91"/>
    <x v="1"/>
    <x v="1"/>
    <x v="15"/>
    <x v="14"/>
    <x v="0"/>
    <x v="4"/>
    <x v="16"/>
  </r>
  <r>
    <x v="0"/>
    <x v="1"/>
    <x v="0"/>
    <x v="91"/>
    <x v="91"/>
    <x v="1"/>
    <x v="1"/>
    <x v="16"/>
    <x v="15"/>
    <x v="0"/>
    <x v="4"/>
    <x v="16"/>
  </r>
  <r>
    <x v="0"/>
    <x v="1"/>
    <x v="0"/>
    <x v="91"/>
    <x v="91"/>
    <x v="1"/>
    <x v="1"/>
    <x v="17"/>
    <x v="16"/>
    <x v="0"/>
    <x v="4"/>
    <x v="16"/>
  </r>
  <r>
    <x v="0"/>
    <x v="1"/>
    <x v="0"/>
    <x v="91"/>
    <x v="91"/>
    <x v="1"/>
    <x v="1"/>
    <x v="18"/>
    <x v="17"/>
    <x v="0"/>
    <x v="4"/>
    <x v="16"/>
  </r>
  <r>
    <x v="0"/>
    <x v="1"/>
    <x v="0"/>
    <x v="91"/>
    <x v="91"/>
    <x v="1"/>
    <x v="1"/>
    <x v="19"/>
    <x v="18"/>
    <x v="0"/>
    <x v="4"/>
    <x v="16"/>
  </r>
  <r>
    <x v="0"/>
    <x v="1"/>
    <x v="0"/>
    <x v="91"/>
    <x v="91"/>
    <x v="1"/>
    <x v="1"/>
    <x v="20"/>
    <x v="19"/>
    <x v="0"/>
    <x v="4"/>
    <x v="16"/>
  </r>
  <r>
    <x v="0"/>
    <x v="1"/>
    <x v="0"/>
    <x v="91"/>
    <x v="91"/>
    <x v="1"/>
    <x v="1"/>
    <x v="21"/>
    <x v="20"/>
    <x v="0"/>
    <x v="4"/>
    <x v="16"/>
  </r>
  <r>
    <x v="0"/>
    <x v="1"/>
    <x v="0"/>
    <x v="91"/>
    <x v="91"/>
    <x v="1"/>
    <x v="1"/>
    <x v="22"/>
    <x v="21"/>
    <x v="0"/>
    <x v="4"/>
    <x v="16"/>
  </r>
  <r>
    <x v="0"/>
    <x v="6"/>
    <x v="0"/>
    <x v="91"/>
    <x v="91"/>
    <x v="0"/>
    <x v="1"/>
    <x v="24"/>
    <x v="23"/>
    <x v="0"/>
    <x v="0"/>
    <x v="6"/>
  </r>
  <r>
    <x v="0"/>
    <x v="4"/>
    <x v="0"/>
    <x v="91"/>
    <x v="91"/>
    <x v="0"/>
    <x v="1"/>
    <x v="26"/>
    <x v="1"/>
    <x v="0"/>
    <x v="0"/>
    <x v="0"/>
  </r>
  <r>
    <x v="0"/>
    <x v="4"/>
    <x v="0"/>
    <x v="91"/>
    <x v="91"/>
    <x v="0"/>
    <x v="1"/>
    <x v="3"/>
    <x v="3"/>
    <x v="0"/>
    <x v="0"/>
    <x v="0"/>
  </r>
  <r>
    <x v="0"/>
    <x v="4"/>
    <x v="0"/>
    <x v="91"/>
    <x v="91"/>
    <x v="0"/>
    <x v="0"/>
    <x v="23"/>
    <x v="22"/>
    <x v="0"/>
    <x v="1"/>
    <x v="0"/>
  </r>
  <r>
    <x v="0"/>
    <x v="4"/>
    <x v="0"/>
    <x v="91"/>
    <x v="91"/>
    <x v="0"/>
    <x v="0"/>
    <x v="4"/>
    <x v="4"/>
    <x v="0"/>
    <x v="2"/>
    <x v="0"/>
  </r>
  <r>
    <x v="0"/>
    <x v="4"/>
    <x v="0"/>
    <x v="91"/>
    <x v="91"/>
    <x v="0"/>
    <x v="1"/>
    <x v="1"/>
    <x v="1"/>
    <x v="0"/>
    <x v="2"/>
    <x v="0"/>
  </r>
  <r>
    <x v="0"/>
    <x v="4"/>
    <x v="0"/>
    <x v="91"/>
    <x v="91"/>
    <x v="0"/>
    <x v="1"/>
    <x v="6"/>
    <x v="3"/>
    <x v="0"/>
    <x v="2"/>
    <x v="0"/>
  </r>
  <r>
    <x v="0"/>
    <x v="4"/>
    <x v="0"/>
    <x v="91"/>
    <x v="91"/>
    <x v="0"/>
    <x v="1"/>
    <x v="2"/>
    <x v="2"/>
    <x v="0"/>
    <x v="2"/>
    <x v="0"/>
  </r>
  <r>
    <x v="0"/>
    <x v="4"/>
    <x v="0"/>
    <x v="91"/>
    <x v="91"/>
    <x v="0"/>
    <x v="1"/>
    <x v="25"/>
    <x v="24"/>
    <x v="0"/>
    <x v="2"/>
    <x v="0"/>
  </r>
  <r>
    <x v="0"/>
    <x v="4"/>
    <x v="0"/>
    <x v="91"/>
    <x v="91"/>
    <x v="0"/>
    <x v="0"/>
    <x v="5"/>
    <x v="5"/>
    <x v="0"/>
    <x v="3"/>
    <x v="1"/>
  </r>
  <r>
    <x v="0"/>
    <x v="4"/>
    <x v="0"/>
    <x v="91"/>
    <x v="91"/>
    <x v="0"/>
    <x v="0"/>
    <x v="0"/>
    <x v="0"/>
    <x v="0"/>
    <x v="3"/>
    <x v="1"/>
  </r>
  <r>
    <x v="0"/>
    <x v="0"/>
    <x v="0"/>
    <x v="92"/>
    <x v="92"/>
    <x v="0"/>
    <x v="1"/>
    <x v="6"/>
    <x v="3"/>
    <x v="0"/>
    <x v="0"/>
    <x v="0"/>
  </r>
  <r>
    <x v="0"/>
    <x v="0"/>
    <x v="0"/>
    <x v="92"/>
    <x v="92"/>
    <x v="0"/>
    <x v="1"/>
    <x v="2"/>
    <x v="2"/>
    <x v="0"/>
    <x v="0"/>
    <x v="0"/>
  </r>
  <r>
    <x v="0"/>
    <x v="0"/>
    <x v="0"/>
    <x v="92"/>
    <x v="92"/>
    <x v="0"/>
    <x v="1"/>
    <x v="1"/>
    <x v="1"/>
    <x v="0"/>
    <x v="2"/>
    <x v="0"/>
  </r>
  <r>
    <x v="0"/>
    <x v="0"/>
    <x v="0"/>
    <x v="93"/>
    <x v="93"/>
    <x v="0"/>
    <x v="0"/>
    <x v="5"/>
    <x v="5"/>
    <x v="0"/>
    <x v="2"/>
    <x v="0"/>
  </r>
  <r>
    <x v="0"/>
    <x v="0"/>
    <x v="0"/>
    <x v="93"/>
    <x v="93"/>
    <x v="0"/>
    <x v="1"/>
    <x v="6"/>
    <x v="3"/>
    <x v="0"/>
    <x v="2"/>
    <x v="0"/>
  </r>
  <r>
    <x v="0"/>
    <x v="0"/>
    <x v="0"/>
    <x v="93"/>
    <x v="93"/>
    <x v="0"/>
    <x v="1"/>
    <x v="26"/>
    <x v="1"/>
    <x v="0"/>
    <x v="2"/>
    <x v="0"/>
  </r>
  <r>
    <x v="0"/>
    <x v="0"/>
    <x v="0"/>
    <x v="93"/>
    <x v="93"/>
    <x v="0"/>
    <x v="1"/>
    <x v="3"/>
    <x v="3"/>
    <x v="0"/>
    <x v="2"/>
    <x v="0"/>
  </r>
  <r>
    <x v="0"/>
    <x v="0"/>
    <x v="0"/>
    <x v="93"/>
    <x v="93"/>
    <x v="0"/>
    <x v="1"/>
    <x v="25"/>
    <x v="24"/>
    <x v="0"/>
    <x v="2"/>
    <x v="0"/>
  </r>
  <r>
    <x v="0"/>
    <x v="0"/>
    <x v="0"/>
    <x v="93"/>
    <x v="93"/>
    <x v="0"/>
    <x v="0"/>
    <x v="4"/>
    <x v="4"/>
    <x v="0"/>
    <x v="3"/>
    <x v="1"/>
  </r>
  <r>
    <x v="0"/>
    <x v="0"/>
    <x v="0"/>
    <x v="93"/>
    <x v="93"/>
    <x v="0"/>
    <x v="0"/>
    <x v="23"/>
    <x v="22"/>
    <x v="0"/>
    <x v="3"/>
    <x v="1"/>
  </r>
  <r>
    <x v="0"/>
    <x v="0"/>
    <x v="0"/>
    <x v="93"/>
    <x v="93"/>
    <x v="0"/>
    <x v="0"/>
    <x v="0"/>
    <x v="0"/>
    <x v="0"/>
    <x v="3"/>
    <x v="1"/>
  </r>
  <r>
    <x v="0"/>
    <x v="0"/>
    <x v="0"/>
    <x v="93"/>
    <x v="93"/>
    <x v="0"/>
    <x v="1"/>
    <x v="1"/>
    <x v="1"/>
    <x v="0"/>
    <x v="3"/>
    <x v="1"/>
  </r>
  <r>
    <x v="0"/>
    <x v="0"/>
    <x v="0"/>
    <x v="93"/>
    <x v="93"/>
    <x v="0"/>
    <x v="1"/>
    <x v="2"/>
    <x v="2"/>
    <x v="0"/>
    <x v="3"/>
    <x v="1"/>
  </r>
  <r>
    <x v="0"/>
    <x v="1"/>
    <x v="0"/>
    <x v="94"/>
    <x v="94"/>
    <x v="0"/>
    <x v="1"/>
    <x v="7"/>
    <x v="6"/>
    <x v="0"/>
    <x v="4"/>
    <x v="0"/>
  </r>
  <r>
    <x v="0"/>
    <x v="1"/>
    <x v="0"/>
    <x v="94"/>
    <x v="94"/>
    <x v="0"/>
    <x v="1"/>
    <x v="8"/>
    <x v="7"/>
    <x v="0"/>
    <x v="4"/>
    <x v="29"/>
  </r>
  <r>
    <x v="0"/>
    <x v="1"/>
    <x v="0"/>
    <x v="94"/>
    <x v="94"/>
    <x v="0"/>
    <x v="1"/>
    <x v="9"/>
    <x v="8"/>
    <x v="0"/>
    <x v="4"/>
    <x v="29"/>
  </r>
  <r>
    <x v="0"/>
    <x v="1"/>
    <x v="0"/>
    <x v="94"/>
    <x v="94"/>
    <x v="0"/>
    <x v="1"/>
    <x v="10"/>
    <x v="9"/>
    <x v="0"/>
    <x v="4"/>
    <x v="29"/>
  </r>
  <r>
    <x v="0"/>
    <x v="1"/>
    <x v="0"/>
    <x v="94"/>
    <x v="94"/>
    <x v="0"/>
    <x v="1"/>
    <x v="11"/>
    <x v="10"/>
    <x v="0"/>
    <x v="4"/>
    <x v="29"/>
  </r>
  <r>
    <x v="0"/>
    <x v="1"/>
    <x v="0"/>
    <x v="94"/>
    <x v="94"/>
    <x v="0"/>
    <x v="1"/>
    <x v="12"/>
    <x v="11"/>
    <x v="0"/>
    <x v="4"/>
    <x v="29"/>
  </r>
  <r>
    <x v="0"/>
    <x v="1"/>
    <x v="0"/>
    <x v="94"/>
    <x v="94"/>
    <x v="0"/>
    <x v="1"/>
    <x v="13"/>
    <x v="12"/>
    <x v="0"/>
    <x v="4"/>
    <x v="29"/>
  </r>
  <r>
    <x v="0"/>
    <x v="1"/>
    <x v="0"/>
    <x v="94"/>
    <x v="94"/>
    <x v="0"/>
    <x v="1"/>
    <x v="14"/>
    <x v="13"/>
    <x v="0"/>
    <x v="4"/>
    <x v="29"/>
  </r>
  <r>
    <x v="0"/>
    <x v="1"/>
    <x v="0"/>
    <x v="94"/>
    <x v="94"/>
    <x v="1"/>
    <x v="1"/>
    <x v="15"/>
    <x v="14"/>
    <x v="0"/>
    <x v="4"/>
    <x v="8"/>
  </r>
  <r>
    <x v="0"/>
    <x v="1"/>
    <x v="0"/>
    <x v="94"/>
    <x v="94"/>
    <x v="1"/>
    <x v="1"/>
    <x v="16"/>
    <x v="15"/>
    <x v="0"/>
    <x v="4"/>
    <x v="8"/>
  </r>
  <r>
    <x v="0"/>
    <x v="1"/>
    <x v="0"/>
    <x v="94"/>
    <x v="94"/>
    <x v="1"/>
    <x v="1"/>
    <x v="17"/>
    <x v="16"/>
    <x v="0"/>
    <x v="4"/>
    <x v="8"/>
  </r>
  <r>
    <x v="0"/>
    <x v="1"/>
    <x v="0"/>
    <x v="94"/>
    <x v="94"/>
    <x v="1"/>
    <x v="1"/>
    <x v="18"/>
    <x v="17"/>
    <x v="0"/>
    <x v="4"/>
    <x v="8"/>
  </r>
  <r>
    <x v="0"/>
    <x v="1"/>
    <x v="0"/>
    <x v="94"/>
    <x v="94"/>
    <x v="1"/>
    <x v="1"/>
    <x v="19"/>
    <x v="18"/>
    <x v="0"/>
    <x v="4"/>
    <x v="8"/>
  </r>
  <r>
    <x v="0"/>
    <x v="1"/>
    <x v="0"/>
    <x v="94"/>
    <x v="94"/>
    <x v="1"/>
    <x v="1"/>
    <x v="20"/>
    <x v="19"/>
    <x v="0"/>
    <x v="4"/>
    <x v="8"/>
  </r>
  <r>
    <x v="0"/>
    <x v="1"/>
    <x v="0"/>
    <x v="94"/>
    <x v="94"/>
    <x v="1"/>
    <x v="1"/>
    <x v="21"/>
    <x v="20"/>
    <x v="0"/>
    <x v="4"/>
    <x v="8"/>
  </r>
  <r>
    <x v="0"/>
    <x v="1"/>
    <x v="0"/>
    <x v="94"/>
    <x v="94"/>
    <x v="1"/>
    <x v="1"/>
    <x v="22"/>
    <x v="21"/>
    <x v="0"/>
    <x v="4"/>
    <x v="8"/>
  </r>
  <r>
    <x v="0"/>
    <x v="16"/>
    <x v="0"/>
    <x v="94"/>
    <x v="94"/>
    <x v="0"/>
    <x v="1"/>
    <x v="3"/>
    <x v="3"/>
    <x v="0"/>
    <x v="5"/>
    <x v="29"/>
  </r>
  <r>
    <x v="0"/>
    <x v="4"/>
    <x v="0"/>
    <x v="94"/>
    <x v="94"/>
    <x v="0"/>
    <x v="0"/>
    <x v="0"/>
    <x v="0"/>
    <x v="0"/>
    <x v="0"/>
    <x v="0"/>
  </r>
  <r>
    <x v="0"/>
    <x v="4"/>
    <x v="0"/>
    <x v="94"/>
    <x v="94"/>
    <x v="0"/>
    <x v="0"/>
    <x v="4"/>
    <x v="4"/>
    <x v="0"/>
    <x v="1"/>
    <x v="0"/>
  </r>
  <r>
    <x v="0"/>
    <x v="4"/>
    <x v="0"/>
    <x v="94"/>
    <x v="94"/>
    <x v="0"/>
    <x v="0"/>
    <x v="23"/>
    <x v="22"/>
    <x v="0"/>
    <x v="1"/>
    <x v="0"/>
  </r>
  <r>
    <x v="0"/>
    <x v="16"/>
    <x v="0"/>
    <x v="94"/>
    <x v="94"/>
    <x v="0"/>
    <x v="1"/>
    <x v="2"/>
    <x v="2"/>
    <x v="0"/>
    <x v="6"/>
    <x v="5"/>
  </r>
  <r>
    <x v="0"/>
    <x v="16"/>
    <x v="0"/>
    <x v="94"/>
    <x v="94"/>
    <x v="0"/>
    <x v="1"/>
    <x v="6"/>
    <x v="3"/>
    <x v="0"/>
    <x v="2"/>
    <x v="4"/>
  </r>
  <r>
    <x v="0"/>
    <x v="16"/>
    <x v="0"/>
    <x v="94"/>
    <x v="94"/>
    <x v="0"/>
    <x v="1"/>
    <x v="24"/>
    <x v="23"/>
    <x v="0"/>
    <x v="2"/>
    <x v="29"/>
  </r>
  <r>
    <x v="0"/>
    <x v="4"/>
    <x v="0"/>
    <x v="94"/>
    <x v="94"/>
    <x v="0"/>
    <x v="0"/>
    <x v="5"/>
    <x v="5"/>
    <x v="0"/>
    <x v="3"/>
    <x v="1"/>
  </r>
  <r>
    <x v="0"/>
    <x v="16"/>
    <x v="0"/>
    <x v="94"/>
    <x v="94"/>
    <x v="0"/>
    <x v="1"/>
    <x v="1"/>
    <x v="1"/>
    <x v="0"/>
    <x v="7"/>
    <x v="4"/>
  </r>
  <r>
    <x v="0"/>
    <x v="16"/>
    <x v="0"/>
    <x v="94"/>
    <x v="94"/>
    <x v="0"/>
    <x v="1"/>
    <x v="26"/>
    <x v="1"/>
    <x v="0"/>
    <x v="7"/>
    <x v="29"/>
  </r>
  <r>
    <x v="0"/>
    <x v="16"/>
    <x v="0"/>
    <x v="94"/>
    <x v="94"/>
    <x v="0"/>
    <x v="1"/>
    <x v="25"/>
    <x v="24"/>
    <x v="0"/>
    <x v="7"/>
    <x v="29"/>
  </r>
  <r>
    <x v="0"/>
    <x v="0"/>
    <x v="0"/>
    <x v="95"/>
    <x v="95"/>
    <x v="0"/>
    <x v="1"/>
    <x v="1"/>
    <x v="1"/>
    <x v="0"/>
    <x v="2"/>
    <x v="0"/>
  </r>
  <r>
    <x v="0"/>
    <x v="0"/>
    <x v="0"/>
    <x v="95"/>
    <x v="95"/>
    <x v="0"/>
    <x v="1"/>
    <x v="25"/>
    <x v="24"/>
    <x v="0"/>
    <x v="2"/>
    <x v="0"/>
  </r>
  <r>
    <x v="0"/>
    <x v="0"/>
    <x v="0"/>
    <x v="95"/>
    <x v="95"/>
    <x v="0"/>
    <x v="1"/>
    <x v="6"/>
    <x v="3"/>
    <x v="0"/>
    <x v="3"/>
    <x v="1"/>
  </r>
  <r>
    <x v="0"/>
    <x v="0"/>
    <x v="0"/>
    <x v="95"/>
    <x v="95"/>
    <x v="0"/>
    <x v="1"/>
    <x v="2"/>
    <x v="2"/>
    <x v="0"/>
    <x v="3"/>
    <x v="1"/>
  </r>
  <r>
    <x v="0"/>
    <x v="0"/>
    <x v="0"/>
    <x v="95"/>
    <x v="95"/>
    <x v="0"/>
    <x v="1"/>
    <x v="26"/>
    <x v="1"/>
    <x v="0"/>
    <x v="3"/>
    <x v="1"/>
  </r>
  <r>
    <x v="0"/>
    <x v="0"/>
    <x v="0"/>
    <x v="95"/>
    <x v="95"/>
    <x v="0"/>
    <x v="1"/>
    <x v="3"/>
    <x v="3"/>
    <x v="0"/>
    <x v="3"/>
    <x v="1"/>
  </r>
  <r>
    <x v="0"/>
    <x v="1"/>
    <x v="0"/>
    <x v="96"/>
    <x v="96"/>
    <x v="0"/>
    <x v="1"/>
    <x v="7"/>
    <x v="6"/>
    <x v="0"/>
    <x v="4"/>
    <x v="8"/>
  </r>
  <r>
    <x v="0"/>
    <x v="1"/>
    <x v="0"/>
    <x v="96"/>
    <x v="96"/>
    <x v="0"/>
    <x v="1"/>
    <x v="8"/>
    <x v="7"/>
    <x v="0"/>
    <x v="4"/>
    <x v="8"/>
  </r>
  <r>
    <x v="0"/>
    <x v="1"/>
    <x v="0"/>
    <x v="96"/>
    <x v="96"/>
    <x v="0"/>
    <x v="1"/>
    <x v="9"/>
    <x v="8"/>
    <x v="0"/>
    <x v="4"/>
    <x v="8"/>
  </r>
  <r>
    <x v="0"/>
    <x v="1"/>
    <x v="0"/>
    <x v="96"/>
    <x v="96"/>
    <x v="0"/>
    <x v="1"/>
    <x v="10"/>
    <x v="9"/>
    <x v="0"/>
    <x v="4"/>
    <x v="8"/>
  </r>
  <r>
    <x v="0"/>
    <x v="1"/>
    <x v="0"/>
    <x v="96"/>
    <x v="96"/>
    <x v="0"/>
    <x v="1"/>
    <x v="11"/>
    <x v="10"/>
    <x v="0"/>
    <x v="4"/>
    <x v="8"/>
  </r>
  <r>
    <x v="0"/>
    <x v="1"/>
    <x v="0"/>
    <x v="96"/>
    <x v="96"/>
    <x v="0"/>
    <x v="1"/>
    <x v="12"/>
    <x v="11"/>
    <x v="0"/>
    <x v="4"/>
    <x v="8"/>
  </r>
  <r>
    <x v="0"/>
    <x v="1"/>
    <x v="0"/>
    <x v="96"/>
    <x v="96"/>
    <x v="0"/>
    <x v="1"/>
    <x v="13"/>
    <x v="12"/>
    <x v="0"/>
    <x v="4"/>
    <x v="8"/>
  </r>
  <r>
    <x v="0"/>
    <x v="1"/>
    <x v="0"/>
    <x v="96"/>
    <x v="96"/>
    <x v="0"/>
    <x v="1"/>
    <x v="14"/>
    <x v="13"/>
    <x v="0"/>
    <x v="4"/>
    <x v="8"/>
  </r>
  <r>
    <x v="0"/>
    <x v="3"/>
    <x v="0"/>
    <x v="96"/>
    <x v="96"/>
    <x v="0"/>
    <x v="1"/>
    <x v="1"/>
    <x v="1"/>
    <x v="0"/>
    <x v="8"/>
    <x v="7"/>
  </r>
  <r>
    <x v="0"/>
    <x v="3"/>
    <x v="0"/>
    <x v="96"/>
    <x v="96"/>
    <x v="0"/>
    <x v="1"/>
    <x v="2"/>
    <x v="2"/>
    <x v="0"/>
    <x v="8"/>
    <x v="7"/>
  </r>
  <r>
    <x v="0"/>
    <x v="3"/>
    <x v="0"/>
    <x v="96"/>
    <x v="96"/>
    <x v="0"/>
    <x v="1"/>
    <x v="25"/>
    <x v="24"/>
    <x v="0"/>
    <x v="8"/>
    <x v="7"/>
  </r>
  <r>
    <x v="0"/>
    <x v="9"/>
    <x v="0"/>
    <x v="96"/>
    <x v="96"/>
    <x v="0"/>
    <x v="1"/>
    <x v="24"/>
    <x v="23"/>
    <x v="0"/>
    <x v="0"/>
    <x v="11"/>
  </r>
  <r>
    <x v="0"/>
    <x v="4"/>
    <x v="0"/>
    <x v="96"/>
    <x v="96"/>
    <x v="0"/>
    <x v="0"/>
    <x v="4"/>
    <x v="4"/>
    <x v="0"/>
    <x v="1"/>
    <x v="0"/>
  </r>
  <r>
    <x v="0"/>
    <x v="4"/>
    <x v="0"/>
    <x v="96"/>
    <x v="96"/>
    <x v="0"/>
    <x v="0"/>
    <x v="23"/>
    <x v="22"/>
    <x v="0"/>
    <x v="1"/>
    <x v="0"/>
  </r>
  <r>
    <x v="0"/>
    <x v="3"/>
    <x v="0"/>
    <x v="96"/>
    <x v="96"/>
    <x v="0"/>
    <x v="1"/>
    <x v="26"/>
    <x v="1"/>
    <x v="0"/>
    <x v="1"/>
    <x v="0"/>
  </r>
  <r>
    <x v="0"/>
    <x v="3"/>
    <x v="0"/>
    <x v="96"/>
    <x v="96"/>
    <x v="0"/>
    <x v="1"/>
    <x v="3"/>
    <x v="3"/>
    <x v="0"/>
    <x v="1"/>
    <x v="0"/>
  </r>
  <r>
    <x v="0"/>
    <x v="4"/>
    <x v="0"/>
    <x v="96"/>
    <x v="96"/>
    <x v="0"/>
    <x v="0"/>
    <x v="5"/>
    <x v="5"/>
    <x v="0"/>
    <x v="2"/>
    <x v="0"/>
  </r>
  <r>
    <x v="0"/>
    <x v="4"/>
    <x v="0"/>
    <x v="96"/>
    <x v="96"/>
    <x v="0"/>
    <x v="0"/>
    <x v="0"/>
    <x v="0"/>
    <x v="0"/>
    <x v="2"/>
    <x v="0"/>
  </r>
  <r>
    <x v="0"/>
    <x v="3"/>
    <x v="0"/>
    <x v="96"/>
    <x v="96"/>
    <x v="0"/>
    <x v="1"/>
    <x v="6"/>
    <x v="3"/>
    <x v="0"/>
    <x v="3"/>
    <x v="6"/>
  </r>
  <r>
    <x v="0"/>
    <x v="10"/>
    <x v="0"/>
    <x v="97"/>
    <x v="97"/>
    <x v="0"/>
    <x v="1"/>
    <x v="7"/>
    <x v="6"/>
    <x v="0"/>
    <x v="4"/>
    <x v="10"/>
  </r>
  <r>
    <x v="0"/>
    <x v="10"/>
    <x v="0"/>
    <x v="97"/>
    <x v="97"/>
    <x v="0"/>
    <x v="1"/>
    <x v="8"/>
    <x v="7"/>
    <x v="0"/>
    <x v="4"/>
    <x v="10"/>
  </r>
  <r>
    <x v="0"/>
    <x v="10"/>
    <x v="0"/>
    <x v="97"/>
    <x v="97"/>
    <x v="0"/>
    <x v="1"/>
    <x v="9"/>
    <x v="8"/>
    <x v="0"/>
    <x v="4"/>
    <x v="10"/>
  </r>
  <r>
    <x v="0"/>
    <x v="10"/>
    <x v="0"/>
    <x v="97"/>
    <x v="97"/>
    <x v="0"/>
    <x v="1"/>
    <x v="10"/>
    <x v="9"/>
    <x v="0"/>
    <x v="4"/>
    <x v="10"/>
  </r>
  <r>
    <x v="0"/>
    <x v="10"/>
    <x v="0"/>
    <x v="97"/>
    <x v="97"/>
    <x v="0"/>
    <x v="1"/>
    <x v="11"/>
    <x v="10"/>
    <x v="0"/>
    <x v="4"/>
    <x v="10"/>
  </r>
  <r>
    <x v="0"/>
    <x v="10"/>
    <x v="0"/>
    <x v="97"/>
    <x v="97"/>
    <x v="0"/>
    <x v="1"/>
    <x v="12"/>
    <x v="11"/>
    <x v="0"/>
    <x v="4"/>
    <x v="10"/>
  </r>
  <r>
    <x v="0"/>
    <x v="10"/>
    <x v="0"/>
    <x v="97"/>
    <x v="97"/>
    <x v="0"/>
    <x v="1"/>
    <x v="13"/>
    <x v="12"/>
    <x v="0"/>
    <x v="4"/>
    <x v="10"/>
  </r>
  <r>
    <x v="0"/>
    <x v="10"/>
    <x v="0"/>
    <x v="97"/>
    <x v="97"/>
    <x v="0"/>
    <x v="1"/>
    <x v="14"/>
    <x v="13"/>
    <x v="0"/>
    <x v="4"/>
    <x v="10"/>
  </r>
  <r>
    <x v="0"/>
    <x v="14"/>
    <x v="0"/>
    <x v="97"/>
    <x v="97"/>
    <x v="0"/>
    <x v="1"/>
    <x v="6"/>
    <x v="3"/>
    <x v="0"/>
    <x v="5"/>
    <x v="0"/>
  </r>
  <r>
    <x v="0"/>
    <x v="8"/>
    <x v="0"/>
    <x v="97"/>
    <x v="97"/>
    <x v="0"/>
    <x v="1"/>
    <x v="24"/>
    <x v="23"/>
    <x v="0"/>
    <x v="5"/>
    <x v="6"/>
  </r>
  <r>
    <x v="0"/>
    <x v="5"/>
    <x v="0"/>
    <x v="97"/>
    <x v="97"/>
    <x v="0"/>
    <x v="0"/>
    <x v="23"/>
    <x v="22"/>
    <x v="0"/>
    <x v="0"/>
    <x v="0"/>
  </r>
  <r>
    <x v="0"/>
    <x v="5"/>
    <x v="0"/>
    <x v="97"/>
    <x v="97"/>
    <x v="0"/>
    <x v="0"/>
    <x v="5"/>
    <x v="5"/>
    <x v="0"/>
    <x v="1"/>
    <x v="0"/>
  </r>
  <r>
    <x v="0"/>
    <x v="5"/>
    <x v="0"/>
    <x v="97"/>
    <x v="97"/>
    <x v="0"/>
    <x v="0"/>
    <x v="4"/>
    <x v="4"/>
    <x v="0"/>
    <x v="2"/>
    <x v="0"/>
  </r>
  <r>
    <x v="0"/>
    <x v="5"/>
    <x v="0"/>
    <x v="97"/>
    <x v="97"/>
    <x v="0"/>
    <x v="0"/>
    <x v="0"/>
    <x v="0"/>
    <x v="0"/>
    <x v="2"/>
    <x v="0"/>
  </r>
  <r>
    <x v="0"/>
    <x v="14"/>
    <x v="0"/>
    <x v="97"/>
    <x v="97"/>
    <x v="0"/>
    <x v="1"/>
    <x v="1"/>
    <x v="1"/>
    <x v="0"/>
    <x v="2"/>
    <x v="0"/>
  </r>
  <r>
    <x v="0"/>
    <x v="14"/>
    <x v="0"/>
    <x v="97"/>
    <x v="97"/>
    <x v="0"/>
    <x v="1"/>
    <x v="3"/>
    <x v="3"/>
    <x v="0"/>
    <x v="2"/>
    <x v="0"/>
  </r>
  <r>
    <x v="0"/>
    <x v="14"/>
    <x v="0"/>
    <x v="97"/>
    <x v="97"/>
    <x v="0"/>
    <x v="1"/>
    <x v="2"/>
    <x v="2"/>
    <x v="0"/>
    <x v="3"/>
    <x v="11"/>
  </r>
  <r>
    <x v="0"/>
    <x v="14"/>
    <x v="0"/>
    <x v="97"/>
    <x v="97"/>
    <x v="0"/>
    <x v="1"/>
    <x v="26"/>
    <x v="1"/>
    <x v="0"/>
    <x v="3"/>
    <x v="11"/>
  </r>
  <r>
    <x v="0"/>
    <x v="14"/>
    <x v="0"/>
    <x v="97"/>
    <x v="97"/>
    <x v="0"/>
    <x v="1"/>
    <x v="25"/>
    <x v="24"/>
    <x v="0"/>
    <x v="3"/>
    <x v="20"/>
  </r>
  <r>
    <x v="0"/>
    <x v="0"/>
    <x v="0"/>
    <x v="98"/>
    <x v="98"/>
    <x v="0"/>
    <x v="1"/>
    <x v="1"/>
    <x v="1"/>
    <x v="0"/>
    <x v="0"/>
    <x v="0"/>
  </r>
  <r>
    <x v="0"/>
    <x v="0"/>
    <x v="0"/>
    <x v="98"/>
    <x v="98"/>
    <x v="0"/>
    <x v="1"/>
    <x v="3"/>
    <x v="3"/>
    <x v="0"/>
    <x v="0"/>
    <x v="0"/>
  </r>
  <r>
    <x v="0"/>
    <x v="0"/>
    <x v="0"/>
    <x v="98"/>
    <x v="98"/>
    <x v="0"/>
    <x v="1"/>
    <x v="26"/>
    <x v="1"/>
    <x v="0"/>
    <x v="1"/>
    <x v="0"/>
  </r>
  <r>
    <x v="0"/>
    <x v="0"/>
    <x v="0"/>
    <x v="98"/>
    <x v="98"/>
    <x v="0"/>
    <x v="0"/>
    <x v="4"/>
    <x v="4"/>
    <x v="0"/>
    <x v="2"/>
    <x v="0"/>
  </r>
  <r>
    <x v="0"/>
    <x v="0"/>
    <x v="0"/>
    <x v="98"/>
    <x v="98"/>
    <x v="0"/>
    <x v="0"/>
    <x v="5"/>
    <x v="5"/>
    <x v="0"/>
    <x v="2"/>
    <x v="0"/>
  </r>
  <r>
    <x v="0"/>
    <x v="0"/>
    <x v="0"/>
    <x v="98"/>
    <x v="98"/>
    <x v="0"/>
    <x v="1"/>
    <x v="2"/>
    <x v="2"/>
    <x v="0"/>
    <x v="2"/>
    <x v="0"/>
  </r>
  <r>
    <x v="0"/>
    <x v="0"/>
    <x v="0"/>
    <x v="98"/>
    <x v="98"/>
    <x v="0"/>
    <x v="1"/>
    <x v="25"/>
    <x v="24"/>
    <x v="0"/>
    <x v="2"/>
    <x v="0"/>
  </r>
  <r>
    <x v="0"/>
    <x v="0"/>
    <x v="0"/>
    <x v="98"/>
    <x v="98"/>
    <x v="0"/>
    <x v="1"/>
    <x v="6"/>
    <x v="3"/>
    <x v="0"/>
    <x v="3"/>
    <x v="1"/>
  </r>
  <r>
    <x v="0"/>
    <x v="0"/>
    <x v="0"/>
    <x v="99"/>
    <x v="99"/>
    <x v="0"/>
    <x v="0"/>
    <x v="4"/>
    <x v="4"/>
    <x v="0"/>
    <x v="2"/>
    <x v="0"/>
  </r>
  <r>
    <x v="0"/>
    <x v="0"/>
    <x v="0"/>
    <x v="99"/>
    <x v="99"/>
    <x v="0"/>
    <x v="1"/>
    <x v="6"/>
    <x v="3"/>
    <x v="0"/>
    <x v="2"/>
    <x v="0"/>
  </r>
  <r>
    <x v="0"/>
    <x v="0"/>
    <x v="0"/>
    <x v="99"/>
    <x v="99"/>
    <x v="0"/>
    <x v="1"/>
    <x v="2"/>
    <x v="2"/>
    <x v="0"/>
    <x v="2"/>
    <x v="0"/>
  </r>
  <r>
    <x v="0"/>
    <x v="0"/>
    <x v="0"/>
    <x v="99"/>
    <x v="99"/>
    <x v="0"/>
    <x v="0"/>
    <x v="5"/>
    <x v="5"/>
    <x v="0"/>
    <x v="3"/>
    <x v="1"/>
  </r>
  <r>
    <x v="0"/>
    <x v="1"/>
    <x v="0"/>
    <x v="100"/>
    <x v="100"/>
    <x v="0"/>
    <x v="1"/>
    <x v="7"/>
    <x v="6"/>
    <x v="0"/>
    <x v="4"/>
    <x v="2"/>
  </r>
  <r>
    <x v="0"/>
    <x v="1"/>
    <x v="0"/>
    <x v="100"/>
    <x v="100"/>
    <x v="0"/>
    <x v="1"/>
    <x v="8"/>
    <x v="7"/>
    <x v="0"/>
    <x v="4"/>
    <x v="2"/>
  </r>
  <r>
    <x v="0"/>
    <x v="1"/>
    <x v="0"/>
    <x v="100"/>
    <x v="100"/>
    <x v="0"/>
    <x v="1"/>
    <x v="9"/>
    <x v="8"/>
    <x v="0"/>
    <x v="4"/>
    <x v="2"/>
  </r>
  <r>
    <x v="0"/>
    <x v="1"/>
    <x v="0"/>
    <x v="100"/>
    <x v="100"/>
    <x v="0"/>
    <x v="1"/>
    <x v="10"/>
    <x v="9"/>
    <x v="0"/>
    <x v="4"/>
    <x v="2"/>
  </r>
  <r>
    <x v="0"/>
    <x v="1"/>
    <x v="0"/>
    <x v="100"/>
    <x v="100"/>
    <x v="0"/>
    <x v="1"/>
    <x v="11"/>
    <x v="10"/>
    <x v="0"/>
    <x v="4"/>
    <x v="2"/>
  </r>
  <r>
    <x v="0"/>
    <x v="1"/>
    <x v="0"/>
    <x v="100"/>
    <x v="100"/>
    <x v="0"/>
    <x v="1"/>
    <x v="12"/>
    <x v="11"/>
    <x v="0"/>
    <x v="4"/>
    <x v="2"/>
  </r>
  <r>
    <x v="0"/>
    <x v="1"/>
    <x v="0"/>
    <x v="100"/>
    <x v="100"/>
    <x v="0"/>
    <x v="1"/>
    <x v="13"/>
    <x v="12"/>
    <x v="0"/>
    <x v="4"/>
    <x v="2"/>
  </r>
  <r>
    <x v="0"/>
    <x v="1"/>
    <x v="0"/>
    <x v="100"/>
    <x v="100"/>
    <x v="0"/>
    <x v="1"/>
    <x v="14"/>
    <x v="13"/>
    <x v="0"/>
    <x v="4"/>
    <x v="2"/>
  </r>
  <r>
    <x v="0"/>
    <x v="1"/>
    <x v="0"/>
    <x v="100"/>
    <x v="100"/>
    <x v="1"/>
    <x v="1"/>
    <x v="15"/>
    <x v="14"/>
    <x v="0"/>
    <x v="4"/>
    <x v="2"/>
  </r>
  <r>
    <x v="0"/>
    <x v="1"/>
    <x v="0"/>
    <x v="100"/>
    <x v="100"/>
    <x v="1"/>
    <x v="1"/>
    <x v="16"/>
    <x v="15"/>
    <x v="0"/>
    <x v="4"/>
    <x v="2"/>
  </r>
  <r>
    <x v="0"/>
    <x v="1"/>
    <x v="0"/>
    <x v="100"/>
    <x v="100"/>
    <x v="1"/>
    <x v="1"/>
    <x v="17"/>
    <x v="16"/>
    <x v="0"/>
    <x v="4"/>
    <x v="2"/>
  </r>
  <r>
    <x v="0"/>
    <x v="1"/>
    <x v="0"/>
    <x v="100"/>
    <x v="100"/>
    <x v="1"/>
    <x v="1"/>
    <x v="18"/>
    <x v="17"/>
    <x v="0"/>
    <x v="4"/>
    <x v="2"/>
  </r>
  <r>
    <x v="0"/>
    <x v="1"/>
    <x v="0"/>
    <x v="100"/>
    <x v="100"/>
    <x v="1"/>
    <x v="1"/>
    <x v="19"/>
    <x v="18"/>
    <x v="0"/>
    <x v="4"/>
    <x v="2"/>
  </r>
  <r>
    <x v="0"/>
    <x v="1"/>
    <x v="0"/>
    <x v="100"/>
    <x v="100"/>
    <x v="1"/>
    <x v="1"/>
    <x v="20"/>
    <x v="19"/>
    <x v="0"/>
    <x v="4"/>
    <x v="2"/>
  </r>
  <r>
    <x v="0"/>
    <x v="1"/>
    <x v="0"/>
    <x v="100"/>
    <x v="100"/>
    <x v="1"/>
    <x v="1"/>
    <x v="21"/>
    <x v="20"/>
    <x v="0"/>
    <x v="4"/>
    <x v="2"/>
  </r>
  <r>
    <x v="0"/>
    <x v="1"/>
    <x v="0"/>
    <x v="100"/>
    <x v="100"/>
    <x v="1"/>
    <x v="1"/>
    <x v="22"/>
    <x v="21"/>
    <x v="0"/>
    <x v="4"/>
    <x v="2"/>
  </r>
  <r>
    <x v="0"/>
    <x v="5"/>
    <x v="0"/>
    <x v="100"/>
    <x v="100"/>
    <x v="0"/>
    <x v="1"/>
    <x v="6"/>
    <x v="3"/>
    <x v="0"/>
    <x v="8"/>
    <x v="30"/>
  </r>
  <r>
    <x v="0"/>
    <x v="2"/>
    <x v="0"/>
    <x v="100"/>
    <x v="100"/>
    <x v="0"/>
    <x v="1"/>
    <x v="24"/>
    <x v="23"/>
    <x v="0"/>
    <x v="8"/>
    <x v="30"/>
  </r>
  <r>
    <x v="0"/>
    <x v="5"/>
    <x v="0"/>
    <x v="100"/>
    <x v="100"/>
    <x v="0"/>
    <x v="1"/>
    <x v="3"/>
    <x v="3"/>
    <x v="0"/>
    <x v="8"/>
    <x v="30"/>
  </r>
  <r>
    <x v="0"/>
    <x v="5"/>
    <x v="0"/>
    <x v="100"/>
    <x v="100"/>
    <x v="0"/>
    <x v="1"/>
    <x v="25"/>
    <x v="24"/>
    <x v="0"/>
    <x v="8"/>
    <x v="30"/>
  </r>
  <r>
    <x v="0"/>
    <x v="9"/>
    <x v="0"/>
    <x v="100"/>
    <x v="100"/>
    <x v="0"/>
    <x v="0"/>
    <x v="23"/>
    <x v="22"/>
    <x v="0"/>
    <x v="0"/>
    <x v="0"/>
  </r>
  <r>
    <x v="0"/>
    <x v="9"/>
    <x v="0"/>
    <x v="100"/>
    <x v="100"/>
    <x v="0"/>
    <x v="0"/>
    <x v="4"/>
    <x v="4"/>
    <x v="0"/>
    <x v="1"/>
    <x v="15"/>
  </r>
  <r>
    <x v="0"/>
    <x v="9"/>
    <x v="0"/>
    <x v="100"/>
    <x v="100"/>
    <x v="0"/>
    <x v="0"/>
    <x v="5"/>
    <x v="5"/>
    <x v="0"/>
    <x v="1"/>
    <x v="15"/>
  </r>
  <r>
    <x v="0"/>
    <x v="5"/>
    <x v="0"/>
    <x v="100"/>
    <x v="100"/>
    <x v="0"/>
    <x v="1"/>
    <x v="1"/>
    <x v="1"/>
    <x v="0"/>
    <x v="1"/>
    <x v="15"/>
  </r>
  <r>
    <x v="0"/>
    <x v="5"/>
    <x v="0"/>
    <x v="100"/>
    <x v="100"/>
    <x v="0"/>
    <x v="1"/>
    <x v="26"/>
    <x v="1"/>
    <x v="0"/>
    <x v="1"/>
    <x v="15"/>
  </r>
  <r>
    <x v="0"/>
    <x v="5"/>
    <x v="0"/>
    <x v="100"/>
    <x v="100"/>
    <x v="0"/>
    <x v="1"/>
    <x v="2"/>
    <x v="2"/>
    <x v="0"/>
    <x v="6"/>
    <x v="5"/>
  </r>
  <r>
    <x v="0"/>
    <x v="9"/>
    <x v="0"/>
    <x v="100"/>
    <x v="100"/>
    <x v="0"/>
    <x v="0"/>
    <x v="0"/>
    <x v="0"/>
    <x v="0"/>
    <x v="2"/>
    <x v="5"/>
  </r>
  <r>
    <x v="0"/>
    <x v="6"/>
    <x v="0"/>
    <x v="101"/>
    <x v="101"/>
    <x v="0"/>
    <x v="1"/>
    <x v="7"/>
    <x v="6"/>
    <x v="0"/>
    <x v="4"/>
    <x v="14"/>
  </r>
  <r>
    <x v="0"/>
    <x v="6"/>
    <x v="0"/>
    <x v="101"/>
    <x v="101"/>
    <x v="0"/>
    <x v="1"/>
    <x v="8"/>
    <x v="7"/>
    <x v="0"/>
    <x v="4"/>
    <x v="14"/>
  </r>
  <r>
    <x v="0"/>
    <x v="6"/>
    <x v="0"/>
    <x v="101"/>
    <x v="101"/>
    <x v="0"/>
    <x v="1"/>
    <x v="9"/>
    <x v="8"/>
    <x v="0"/>
    <x v="4"/>
    <x v="14"/>
  </r>
  <r>
    <x v="0"/>
    <x v="6"/>
    <x v="0"/>
    <x v="101"/>
    <x v="101"/>
    <x v="0"/>
    <x v="1"/>
    <x v="10"/>
    <x v="9"/>
    <x v="0"/>
    <x v="4"/>
    <x v="14"/>
  </r>
  <r>
    <x v="0"/>
    <x v="6"/>
    <x v="0"/>
    <x v="101"/>
    <x v="101"/>
    <x v="0"/>
    <x v="1"/>
    <x v="11"/>
    <x v="10"/>
    <x v="0"/>
    <x v="4"/>
    <x v="14"/>
  </r>
  <r>
    <x v="0"/>
    <x v="6"/>
    <x v="0"/>
    <x v="101"/>
    <x v="101"/>
    <x v="0"/>
    <x v="1"/>
    <x v="12"/>
    <x v="11"/>
    <x v="0"/>
    <x v="4"/>
    <x v="14"/>
  </r>
  <r>
    <x v="0"/>
    <x v="6"/>
    <x v="0"/>
    <x v="101"/>
    <x v="101"/>
    <x v="0"/>
    <x v="1"/>
    <x v="13"/>
    <x v="12"/>
    <x v="0"/>
    <x v="4"/>
    <x v="14"/>
  </r>
  <r>
    <x v="0"/>
    <x v="6"/>
    <x v="0"/>
    <x v="101"/>
    <x v="101"/>
    <x v="0"/>
    <x v="1"/>
    <x v="14"/>
    <x v="13"/>
    <x v="0"/>
    <x v="4"/>
    <x v="14"/>
  </r>
  <r>
    <x v="0"/>
    <x v="6"/>
    <x v="0"/>
    <x v="101"/>
    <x v="101"/>
    <x v="1"/>
    <x v="1"/>
    <x v="15"/>
    <x v="14"/>
    <x v="0"/>
    <x v="4"/>
    <x v="14"/>
  </r>
  <r>
    <x v="0"/>
    <x v="6"/>
    <x v="0"/>
    <x v="101"/>
    <x v="101"/>
    <x v="1"/>
    <x v="1"/>
    <x v="16"/>
    <x v="15"/>
    <x v="0"/>
    <x v="4"/>
    <x v="14"/>
  </r>
  <r>
    <x v="0"/>
    <x v="6"/>
    <x v="0"/>
    <x v="101"/>
    <x v="101"/>
    <x v="1"/>
    <x v="1"/>
    <x v="17"/>
    <x v="16"/>
    <x v="0"/>
    <x v="4"/>
    <x v="14"/>
  </r>
  <r>
    <x v="0"/>
    <x v="6"/>
    <x v="0"/>
    <x v="101"/>
    <x v="101"/>
    <x v="1"/>
    <x v="1"/>
    <x v="18"/>
    <x v="17"/>
    <x v="0"/>
    <x v="4"/>
    <x v="14"/>
  </r>
  <r>
    <x v="0"/>
    <x v="6"/>
    <x v="0"/>
    <x v="101"/>
    <x v="101"/>
    <x v="1"/>
    <x v="1"/>
    <x v="19"/>
    <x v="18"/>
    <x v="0"/>
    <x v="4"/>
    <x v="14"/>
  </r>
  <r>
    <x v="0"/>
    <x v="6"/>
    <x v="0"/>
    <x v="101"/>
    <x v="101"/>
    <x v="1"/>
    <x v="1"/>
    <x v="20"/>
    <x v="19"/>
    <x v="0"/>
    <x v="4"/>
    <x v="14"/>
  </r>
  <r>
    <x v="0"/>
    <x v="6"/>
    <x v="0"/>
    <x v="101"/>
    <x v="101"/>
    <x v="1"/>
    <x v="1"/>
    <x v="21"/>
    <x v="20"/>
    <x v="0"/>
    <x v="4"/>
    <x v="14"/>
  </r>
  <r>
    <x v="0"/>
    <x v="6"/>
    <x v="0"/>
    <x v="101"/>
    <x v="101"/>
    <x v="1"/>
    <x v="1"/>
    <x v="22"/>
    <x v="21"/>
    <x v="0"/>
    <x v="4"/>
    <x v="14"/>
  </r>
  <r>
    <x v="0"/>
    <x v="24"/>
    <x v="0"/>
    <x v="101"/>
    <x v="101"/>
    <x v="0"/>
    <x v="1"/>
    <x v="6"/>
    <x v="3"/>
    <x v="0"/>
    <x v="8"/>
    <x v="3"/>
  </r>
  <r>
    <x v="0"/>
    <x v="24"/>
    <x v="0"/>
    <x v="101"/>
    <x v="101"/>
    <x v="0"/>
    <x v="1"/>
    <x v="26"/>
    <x v="1"/>
    <x v="0"/>
    <x v="5"/>
    <x v="20"/>
  </r>
  <r>
    <x v="0"/>
    <x v="15"/>
    <x v="0"/>
    <x v="101"/>
    <x v="101"/>
    <x v="0"/>
    <x v="0"/>
    <x v="5"/>
    <x v="5"/>
    <x v="0"/>
    <x v="0"/>
    <x v="0"/>
  </r>
  <r>
    <x v="0"/>
    <x v="8"/>
    <x v="0"/>
    <x v="101"/>
    <x v="101"/>
    <x v="0"/>
    <x v="0"/>
    <x v="23"/>
    <x v="22"/>
    <x v="0"/>
    <x v="0"/>
    <x v="0"/>
  </r>
  <r>
    <x v="0"/>
    <x v="11"/>
    <x v="0"/>
    <x v="101"/>
    <x v="101"/>
    <x v="0"/>
    <x v="1"/>
    <x v="25"/>
    <x v="24"/>
    <x v="0"/>
    <x v="1"/>
    <x v="20"/>
  </r>
  <r>
    <x v="0"/>
    <x v="7"/>
    <x v="0"/>
    <x v="101"/>
    <x v="101"/>
    <x v="0"/>
    <x v="1"/>
    <x v="3"/>
    <x v="3"/>
    <x v="0"/>
    <x v="6"/>
    <x v="9"/>
  </r>
  <r>
    <x v="0"/>
    <x v="24"/>
    <x v="0"/>
    <x v="101"/>
    <x v="101"/>
    <x v="0"/>
    <x v="1"/>
    <x v="1"/>
    <x v="1"/>
    <x v="0"/>
    <x v="2"/>
    <x v="21"/>
  </r>
  <r>
    <x v="0"/>
    <x v="15"/>
    <x v="0"/>
    <x v="101"/>
    <x v="101"/>
    <x v="0"/>
    <x v="0"/>
    <x v="4"/>
    <x v="4"/>
    <x v="0"/>
    <x v="3"/>
    <x v="1"/>
  </r>
  <r>
    <x v="0"/>
    <x v="8"/>
    <x v="0"/>
    <x v="101"/>
    <x v="101"/>
    <x v="0"/>
    <x v="0"/>
    <x v="0"/>
    <x v="0"/>
    <x v="0"/>
    <x v="3"/>
    <x v="1"/>
  </r>
  <r>
    <x v="0"/>
    <x v="24"/>
    <x v="0"/>
    <x v="101"/>
    <x v="101"/>
    <x v="0"/>
    <x v="1"/>
    <x v="2"/>
    <x v="2"/>
    <x v="0"/>
    <x v="3"/>
    <x v="15"/>
  </r>
  <r>
    <x v="0"/>
    <x v="7"/>
    <x v="0"/>
    <x v="101"/>
    <x v="101"/>
    <x v="0"/>
    <x v="1"/>
    <x v="24"/>
    <x v="23"/>
    <x v="0"/>
    <x v="3"/>
    <x v="15"/>
  </r>
  <r>
    <x v="0"/>
    <x v="0"/>
    <x v="0"/>
    <x v="102"/>
    <x v="49"/>
    <x v="0"/>
    <x v="0"/>
    <x v="4"/>
    <x v="4"/>
    <x v="0"/>
    <x v="2"/>
    <x v="0"/>
  </r>
  <r>
    <x v="0"/>
    <x v="0"/>
    <x v="0"/>
    <x v="102"/>
    <x v="49"/>
    <x v="0"/>
    <x v="0"/>
    <x v="5"/>
    <x v="5"/>
    <x v="0"/>
    <x v="2"/>
    <x v="0"/>
  </r>
  <r>
    <x v="0"/>
    <x v="0"/>
    <x v="0"/>
    <x v="102"/>
    <x v="49"/>
    <x v="0"/>
    <x v="0"/>
    <x v="23"/>
    <x v="22"/>
    <x v="0"/>
    <x v="2"/>
    <x v="0"/>
  </r>
  <r>
    <x v="0"/>
    <x v="0"/>
    <x v="0"/>
    <x v="102"/>
    <x v="49"/>
    <x v="0"/>
    <x v="0"/>
    <x v="0"/>
    <x v="0"/>
    <x v="0"/>
    <x v="2"/>
    <x v="0"/>
  </r>
  <r>
    <x v="0"/>
    <x v="0"/>
    <x v="0"/>
    <x v="102"/>
    <x v="49"/>
    <x v="0"/>
    <x v="1"/>
    <x v="26"/>
    <x v="1"/>
    <x v="0"/>
    <x v="2"/>
    <x v="0"/>
  </r>
  <r>
    <x v="0"/>
    <x v="0"/>
    <x v="0"/>
    <x v="102"/>
    <x v="49"/>
    <x v="0"/>
    <x v="1"/>
    <x v="3"/>
    <x v="3"/>
    <x v="0"/>
    <x v="2"/>
    <x v="0"/>
  </r>
  <r>
    <x v="0"/>
    <x v="0"/>
    <x v="0"/>
    <x v="102"/>
    <x v="49"/>
    <x v="0"/>
    <x v="1"/>
    <x v="25"/>
    <x v="24"/>
    <x v="0"/>
    <x v="2"/>
    <x v="0"/>
  </r>
  <r>
    <x v="0"/>
    <x v="1"/>
    <x v="0"/>
    <x v="103"/>
    <x v="102"/>
    <x v="0"/>
    <x v="1"/>
    <x v="7"/>
    <x v="6"/>
    <x v="0"/>
    <x v="4"/>
    <x v="24"/>
  </r>
  <r>
    <x v="0"/>
    <x v="1"/>
    <x v="0"/>
    <x v="103"/>
    <x v="102"/>
    <x v="0"/>
    <x v="1"/>
    <x v="8"/>
    <x v="7"/>
    <x v="0"/>
    <x v="4"/>
    <x v="24"/>
  </r>
  <r>
    <x v="0"/>
    <x v="1"/>
    <x v="0"/>
    <x v="103"/>
    <x v="102"/>
    <x v="0"/>
    <x v="1"/>
    <x v="9"/>
    <x v="8"/>
    <x v="0"/>
    <x v="4"/>
    <x v="24"/>
  </r>
  <r>
    <x v="0"/>
    <x v="1"/>
    <x v="0"/>
    <x v="103"/>
    <x v="102"/>
    <x v="0"/>
    <x v="1"/>
    <x v="10"/>
    <x v="9"/>
    <x v="0"/>
    <x v="4"/>
    <x v="24"/>
  </r>
  <r>
    <x v="0"/>
    <x v="1"/>
    <x v="0"/>
    <x v="103"/>
    <x v="102"/>
    <x v="0"/>
    <x v="1"/>
    <x v="11"/>
    <x v="10"/>
    <x v="0"/>
    <x v="4"/>
    <x v="24"/>
  </r>
  <r>
    <x v="0"/>
    <x v="1"/>
    <x v="0"/>
    <x v="103"/>
    <x v="102"/>
    <x v="0"/>
    <x v="1"/>
    <x v="12"/>
    <x v="11"/>
    <x v="0"/>
    <x v="4"/>
    <x v="24"/>
  </r>
  <r>
    <x v="0"/>
    <x v="1"/>
    <x v="0"/>
    <x v="103"/>
    <x v="102"/>
    <x v="0"/>
    <x v="1"/>
    <x v="13"/>
    <x v="12"/>
    <x v="0"/>
    <x v="4"/>
    <x v="24"/>
  </r>
  <r>
    <x v="0"/>
    <x v="1"/>
    <x v="0"/>
    <x v="103"/>
    <x v="102"/>
    <x v="0"/>
    <x v="1"/>
    <x v="14"/>
    <x v="13"/>
    <x v="0"/>
    <x v="4"/>
    <x v="24"/>
  </r>
  <r>
    <x v="0"/>
    <x v="1"/>
    <x v="0"/>
    <x v="103"/>
    <x v="102"/>
    <x v="1"/>
    <x v="1"/>
    <x v="15"/>
    <x v="14"/>
    <x v="0"/>
    <x v="4"/>
    <x v="14"/>
  </r>
  <r>
    <x v="0"/>
    <x v="1"/>
    <x v="0"/>
    <x v="103"/>
    <x v="102"/>
    <x v="1"/>
    <x v="1"/>
    <x v="16"/>
    <x v="15"/>
    <x v="0"/>
    <x v="4"/>
    <x v="14"/>
  </r>
  <r>
    <x v="0"/>
    <x v="1"/>
    <x v="0"/>
    <x v="103"/>
    <x v="102"/>
    <x v="1"/>
    <x v="1"/>
    <x v="17"/>
    <x v="16"/>
    <x v="0"/>
    <x v="4"/>
    <x v="14"/>
  </r>
  <r>
    <x v="0"/>
    <x v="1"/>
    <x v="0"/>
    <x v="103"/>
    <x v="102"/>
    <x v="1"/>
    <x v="1"/>
    <x v="18"/>
    <x v="17"/>
    <x v="0"/>
    <x v="4"/>
    <x v="14"/>
  </r>
  <r>
    <x v="0"/>
    <x v="1"/>
    <x v="0"/>
    <x v="103"/>
    <x v="102"/>
    <x v="1"/>
    <x v="1"/>
    <x v="19"/>
    <x v="18"/>
    <x v="0"/>
    <x v="4"/>
    <x v="14"/>
  </r>
  <r>
    <x v="0"/>
    <x v="1"/>
    <x v="0"/>
    <x v="103"/>
    <x v="102"/>
    <x v="1"/>
    <x v="1"/>
    <x v="20"/>
    <x v="19"/>
    <x v="0"/>
    <x v="4"/>
    <x v="14"/>
  </r>
  <r>
    <x v="0"/>
    <x v="1"/>
    <x v="0"/>
    <x v="103"/>
    <x v="102"/>
    <x v="1"/>
    <x v="1"/>
    <x v="21"/>
    <x v="20"/>
    <x v="0"/>
    <x v="4"/>
    <x v="14"/>
  </r>
  <r>
    <x v="0"/>
    <x v="1"/>
    <x v="0"/>
    <x v="103"/>
    <x v="102"/>
    <x v="1"/>
    <x v="1"/>
    <x v="22"/>
    <x v="21"/>
    <x v="0"/>
    <x v="4"/>
    <x v="14"/>
  </r>
  <r>
    <x v="0"/>
    <x v="4"/>
    <x v="0"/>
    <x v="103"/>
    <x v="102"/>
    <x v="0"/>
    <x v="0"/>
    <x v="4"/>
    <x v="4"/>
    <x v="0"/>
    <x v="0"/>
    <x v="0"/>
  </r>
  <r>
    <x v="0"/>
    <x v="4"/>
    <x v="0"/>
    <x v="103"/>
    <x v="102"/>
    <x v="0"/>
    <x v="0"/>
    <x v="5"/>
    <x v="5"/>
    <x v="0"/>
    <x v="1"/>
    <x v="0"/>
  </r>
  <r>
    <x v="0"/>
    <x v="4"/>
    <x v="0"/>
    <x v="103"/>
    <x v="102"/>
    <x v="0"/>
    <x v="0"/>
    <x v="23"/>
    <x v="22"/>
    <x v="0"/>
    <x v="1"/>
    <x v="0"/>
  </r>
  <r>
    <x v="0"/>
    <x v="9"/>
    <x v="0"/>
    <x v="103"/>
    <x v="102"/>
    <x v="0"/>
    <x v="1"/>
    <x v="3"/>
    <x v="3"/>
    <x v="0"/>
    <x v="1"/>
    <x v="0"/>
  </r>
  <r>
    <x v="0"/>
    <x v="9"/>
    <x v="0"/>
    <x v="103"/>
    <x v="102"/>
    <x v="0"/>
    <x v="1"/>
    <x v="1"/>
    <x v="1"/>
    <x v="0"/>
    <x v="6"/>
    <x v="6"/>
  </r>
  <r>
    <x v="0"/>
    <x v="9"/>
    <x v="0"/>
    <x v="103"/>
    <x v="102"/>
    <x v="0"/>
    <x v="1"/>
    <x v="6"/>
    <x v="3"/>
    <x v="0"/>
    <x v="6"/>
    <x v="6"/>
  </r>
  <r>
    <x v="0"/>
    <x v="4"/>
    <x v="0"/>
    <x v="103"/>
    <x v="102"/>
    <x v="0"/>
    <x v="0"/>
    <x v="0"/>
    <x v="0"/>
    <x v="0"/>
    <x v="2"/>
    <x v="0"/>
  </r>
  <r>
    <x v="0"/>
    <x v="9"/>
    <x v="0"/>
    <x v="103"/>
    <x v="102"/>
    <x v="0"/>
    <x v="1"/>
    <x v="2"/>
    <x v="2"/>
    <x v="0"/>
    <x v="2"/>
    <x v="0"/>
  </r>
  <r>
    <x v="0"/>
    <x v="9"/>
    <x v="0"/>
    <x v="103"/>
    <x v="102"/>
    <x v="0"/>
    <x v="1"/>
    <x v="26"/>
    <x v="1"/>
    <x v="0"/>
    <x v="2"/>
    <x v="0"/>
  </r>
  <r>
    <x v="0"/>
    <x v="9"/>
    <x v="0"/>
    <x v="103"/>
    <x v="102"/>
    <x v="0"/>
    <x v="1"/>
    <x v="25"/>
    <x v="24"/>
    <x v="0"/>
    <x v="2"/>
    <x v="0"/>
  </r>
  <r>
    <x v="0"/>
    <x v="4"/>
    <x v="0"/>
    <x v="103"/>
    <x v="102"/>
    <x v="0"/>
    <x v="1"/>
    <x v="24"/>
    <x v="23"/>
    <x v="0"/>
    <x v="3"/>
    <x v="30"/>
  </r>
  <r>
    <x v="0"/>
    <x v="0"/>
    <x v="0"/>
    <x v="104"/>
    <x v="103"/>
    <x v="0"/>
    <x v="0"/>
    <x v="4"/>
    <x v="4"/>
    <x v="0"/>
    <x v="2"/>
    <x v="0"/>
  </r>
  <r>
    <x v="0"/>
    <x v="0"/>
    <x v="0"/>
    <x v="104"/>
    <x v="103"/>
    <x v="0"/>
    <x v="0"/>
    <x v="0"/>
    <x v="0"/>
    <x v="0"/>
    <x v="2"/>
    <x v="0"/>
  </r>
  <r>
    <x v="0"/>
    <x v="0"/>
    <x v="0"/>
    <x v="104"/>
    <x v="103"/>
    <x v="0"/>
    <x v="1"/>
    <x v="26"/>
    <x v="1"/>
    <x v="0"/>
    <x v="2"/>
    <x v="0"/>
  </r>
  <r>
    <x v="0"/>
    <x v="0"/>
    <x v="0"/>
    <x v="104"/>
    <x v="103"/>
    <x v="0"/>
    <x v="1"/>
    <x v="3"/>
    <x v="3"/>
    <x v="0"/>
    <x v="2"/>
    <x v="0"/>
  </r>
  <r>
    <x v="0"/>
    <x v="0"/>
    <x v="0"/>
    <x v="104"/>
    <x v="103"/>
    <x v="0"/>
    <x v="0"/>
    <x v="5"/>
    <x v="5"/>
    <x v="0"/>
    <x v="3"/>
    <x v="1"/>
  </r>
  <r>
    <x v="0"/>
    <x v="0"/>
    <x v="0"/>
    <x v="104"/>
    <x v="103"/>
    <x v="0"/>
    <x v="0"/>
    <x v="23"/>
    <x v="22"/>
    <x v="0"/>
    <x v="3"/>
    <x v="1"/>
  </r>
  <r>
    <x v="0"/>
    <x v="0"/>
    <x v="0"/>
    <x v="104"/>
    <x v="103"/>
    <x v="0"/>
    <x v="1"/>
    <x v="1"/>
    <x v="1"/>
    <x v="0"/>
    <x v="3"/>
    <x v="1"/>
  </r>
  <r>
    <x v="0"/>
    <x v="0"/>
    <x v="0"/>
    <x v="104"/>
    <x v="103"/>
    <x v="0"/>
    <x v="1"/>
    <x v="6"/>
    <x v="3"/>
    <x v="0"/>
    <x v="3"/>
    <x v="1"/>
  </r>
  <r>
    <x v="0"/>
    <x v="0"/>
    <x v="0"/>
    <x v="104"/>
    <x v="103"/>
    <x v="0"/>
    <x v="1"/>
    <x v="2"/>
    <x v="2"/>
    <x v="0"/>
    <x v="3"/>
    <x v="1"/>
  </r>
  <r>
    <x v="0"/>
    <x v="0"/>
    <x v="0"/>
    <x v="104"/>
    <x v="103"/>
    <x v="0"/>
    <x v="1"/>
    <x v="25"/>
    <x v="24"/>
    <x v="0"/>
    <x v="3"/>
    <x v="1"/>
  </r>
  <r>
    <x v="0"/>
    <x v="1"/>
    <x v="0"/>
    <x v="105"/>
    <x v="104"/>
    <x v="0"/>
    <x v="1"/>
    <x v="7"/>
    <x v="6"/>
    <x v="0"/>
    <x v="4"/>
    <x v="14"/>
  </r>
  <r>
    <x v="0"/>
    <x v="1"/>
    <x v="0"/>
    <x v="105"/>
    <x v="104"/>
    <x v="0"/>
    <x v="1"/>
    <x v="8"/>
    <x v="7"/>
    <x v="0"/>
    <x v="4"/>
    <x v="14"/>
  </r>
  <r>
    <x v="0"/>
    <x v="1"/>
    <x v="0"/>
    <x v="105"/>
    <x v="104"/>
    <x v="0"/>
    <x v="1"/>
    <x v="9"/>
    <x v="8"/>
    <x v="0"/>
    <x v="4"/>
    <x v="14"/>
  </r>
  <r>
    <x v="0"/>
    <x v="1"/>
    <x v="0"/>
    <x v="105"/>
    <x v="104"/>
    <x v="0"/>
    <x v="1"/>
    <x v="10"/>
    <x v="9"/>
    <x v="0"/>
    <x v="4"/>
    <x v="14"/>
  </r>
  <r>
    <x v="0"/>
    <x v="1"/>
    <x v="0"/>
    <x v="105"/>
    <x v="104"/>
    <x v="0"/>
    <x v="1"/>
    <x v="11"/>
    <x v="10"/>
    <x v="0"/>
    <x v="4"/>
    <x v="14"/>
  </r>
  <r>
    <x v="0"/>
    <x v="1"/>
    <x v="0"/>
    <x v="105"/>
    <x v="104"/>
    <x v="0"/>
    <x v="1"/>
    <x v="12"/>
    <x v="11"/>
    <x v="0"/>
    <x v="4"/>
    <x v="14"/>
  </r>
  <r>
    <x v="0"/>
    <x v="1"/>
    <x v="0"/>
    <x v="105"/>
    <x v="104"/>
    <x v="0"/>
    <x v="1"/>
    <x v="13"/>
    <x v="12"/>
    <x v="0"/>
    <x v="4"/>
    <x v="14"/>
  </r>
  <r>
    <x v="0"/>
    <x v="1"/>
    <x v="0"/>
    <x v="105"/>
    <x v="104"/>
    <x v="0"/>
    <x v="1"/>
    <x v="14"/>
    <x v="13"/>
    <x v="0"/>
    <x v="4"/>
    <x v="14"/>
  </r>
  <r>
    <x v="0"/>
    <x v="1"/>
    <x v="0"/>
    <x v="105"/>
    <x v="104"/>
    <x v="1"/>
    <x v="1"/>
    <x v="15"/>
    <x v="14"/>
    <x v="0"/>
    <x v="4"/>
    <x v="1"/>
  </r>
  <r>
    <x v="0"/>
    <x v="1"/>
    <x v="0"/>
    <x v="105"/>
    <x v="104"/>
    <x v="1"/>
    <x v="1"/>
    <x v="16"/>
    <x v="15"/>
    <x v="0"/>
    <x v="4"/>
    <x v="1"/>
  </r>
  <r>
    <x v="0"/>
    <x v="1"/>
    <x v="0"/>
    <x v="105"/>
    <x v="104"/>
    <x v="1"/>
    <x v="1"/>
    <x v="17"/>
    <x v="16"/>
    <x v="0"/>
    <x v="4"/>
    <x v="1"/>
  </r>
  <r>
    <x v="0"/>
    <x v="1"/>
    <x v="0"/>
    <x v="105"/>
    <x v="104"/>
    <x v="1"/>
    <x v="1"/>
    <x v="18"/>
    <x v="17"/>
    <x v="0"/>
    <x v="4"/>
    <x v="1"/>
  </r>
  <r>
    <x v="0"/>
    <x v="1"/>
    <x v="0"/>
    <x v="105"/>
    <x v="104"/>
    <x v="1"/>
    <x v="1"/>
    <x v="19"/>
    <x v="18"/>
    <x v="0"/>
    <x v="4"/>
    <x v="1"/>
  </r>
  <r>
    <x v="0"/>
    <x v="1"/>
    <x v="0"/>
    <x v="105"/>
    <x v="104"/>
    <x v="1"/>
    <x v="1"/>
    <x v="20"/>
    <x v="19"/>
    <x v="0"/>
    <x v="4"/>
    <x v="1"/>
  </r>
  <r>
    <x v="0"/>
    <x v="1"/>
    <x v="0"/>
    <x v="105"/>
    <x v="104"/>
    <x v="1"/>
    <x v="1"/>
    <x v="21"/>
    <x v="20"/>
    <x v="0"/>
    <x v="4"/>
    <x v="1"/>
  </r>
  <r>
    <x v="0"/>
    <x v="1"/>
    <x v="0"/>
    <x v="105"/>
    <x v="104"/>
    <x v="1"/>
    <x v="1"/>
    <x v="22"/>
    <x v="21"/>
    <x v="0"/>
    <x v="4"/>
    <x v="1"/>
  </r>
  <r>
    <x v="0"/>
    <x v="5"/>
    <x v="0"/>
    <x v="105"/>
    <x v="104"/>
    <x v="0"/>
    <x v="1"/>
    <x v="1"/>
    <x v="1"/>
    <x v="0"/>
    <x v="5"/>
    <x v="20"/>
  </r>
  <r>
    <x v="0"/>
    <x v="5"/>
    <x v="0"/>
    <x v="105"/>
    <x v="104"/>
    <x v="0"/>
    <x v="1"/>
    <x v="2"/>
    <x v="2"/>
    <x v="0"/>
    <x v="5"/>
    <x v="20"/>
  </r>
  <r>
    <x v="0"/>
    <x v="9"/>
    <x v="0"/>
    <x v="105"/>
    <x v="104"/>
    <x v="0"/>
    <x v="0"/>
    <x v="4"/>
    <x v="4"/>
    <x v="0"/>
    <x v="0"/>
    <x v="0"/>
  </r>
  <r>
    <x v="0"/>
    <x v="9"/>
    <x v="0"/>
    <x v="105"/>
    <x v="104"/>
    <x v="0"/>
    <x v="0"/>
    <x v="0"/>
    <x v="0"/>
    <x v="0"/>
    <x v="0"/>
    <x v="0"/>
  </r>
  <r>
    <x v="0"/>
    <x v="5"/>
    <x v="0"/>
    <x v="105"/>
    <x v="104"/>
    <x v="0"/>
    <x v="1"/>
    <x v="26"/>
    <x v="1"/>
    <x v="0"/>
    <x v="0"/>
    <x v="0"/>
  </r>
  <r>
    <x v="0"/>
    <x v="5"/>
    <x v="0"/>
    <x v="105"/>
    <x v="104"/>
    <x v="0"/>
    <x v="1"/>
    <x v="24"/>
    <x v="23"/>
    <x v="0"/>
    <x v="1"/>
    <x v="23"/>
  </r>
  <r>
    <x v="0"/>
    <x v="5"/>
    <x v="0"/>
    <x v="105"/>
    <x v="104"/>
    <x v="0"/>
    <x v="1"/>
    <x v="6"/>
    <x v="3"/>
    <x v="0"/>
    <x v="6"/>
    <x v="9"/>
  </r>
  <r>
    <x v="0"/>
    <x v="5"/>
    <x v="0"/>
    <x v="105"/>
    <x v="104"/>
    <x v="0"/>
    <x v="1"/>
    <x v="25"/>
    <x v="24"/>
    <x v="0"/>
    <x v="6"/>
    <x v="9"/>
  </r>
  <r>
    <x v="0"/>
    <x v="9"/>
    <x v="0"/>
    <x v="105"/>
    <x v="104"/>
    <x v="0"/>
    <x v="0"/>
    <x v="5"/>
    <x v="5"/>
    <x v="0"/>
    <x v="3"/>
    <x v="30"/>
  </r>
  <r>
    <x v="0"/>
    <x v="9"/>
    <x v="0"/>
    <x v="105"/>
    <x v="104"/>
    <x v="0"/>
    <x v="0"/>
    <x v="23"/>
    <x v="22"/>
    <x v="0"/>
    <x v="7"/>
    <x v="1"/>
  </r>
  <r>
    <x v="0"/>
    <x v="5"/>
    <x v="0"/>
    <x v="105"/>
    <x v="104"/>
    <x v="0"/>
    <x v="1"/>
    <x v="3"/>
    <x v="3"/>
    <x v="0"/>
    <x v="7"/>
    <x v="1"/>
  </r>
  <r>
    <x v="0"/>
    <x v="1"/>
    <x v="0"/>
    <x v="106"/>
    <x v="105"/>
    <x v="0"/>
    <x v="1"/>
    <x v="7"/>
    <x v="6"/>
    <x v="0"/>
    <x v="4"/>
    <x v="0"/>
  </r>
  <r>
    <x v="0"/>
    <x v="1"/>
    <x v="0"/>
    <x v="106"/>
    <x v="105"/>
    <x v="0"/>
    <x v="1"/>
    <x v="9"/>
    <x v="8"/>
    <x v="0"/>
    <x v="4"/>
    <x v="0"/>
  </r>
  <r>
    <x v="0"/>
    <x v="1"/>
    <x v="0"/>
    <x v="106"/>
    <x v="105"/>
    <x v="0"/>
    <x v="1"/>
    <x v="10"/>
    <x v="9"/>
    <x v="0"/>
    <x v="4"/>
    <x v="0"/>
  </r>
  <r>
    <x v="0"/>
    <x v="1"/>
    <x v="0"/>
    <x v="106"/>
    <x v="105"/>
    <x v="0"/>
    <x v="1"/>
    <x v="11"/>
    <x v="10"/>
    <x v="0"/>
    <x v="4"/>
    <x v="0"/>
  </r>
  <r>
    <x v="0"/>
    <x v="1"/>
    <x v="0"/>
    <x v="106"/>
    <x v="105"/>
    <x v="0"/>
    <x v="1"/>
    <x v="12"/>
    <x v="11"/>
    <x v="0"/>
    <x v="4"/>
    <x v="0"/>
  </r>
  <r>
    <x v="0"/>
    <x v="1"/>
    <x v="0"/>
    <x v="106"/>
    <x v="105"/>
    <x v="0"/>
    <x v="1"/>
    <x v="13"/>
    <x v="12"/>
    <x v="0"/>
    <x v="4"/>
    <x v="27"/>
  </r>
  <r>
    <x v="0"/>
    <x v="1"/>
    <x v="0"/>
    <x v="106"/>
    <x v="105"/>
    <x v="1"/>
    <x v="1"/>
    <x v="15"/>
    <x v="14"/>
    <x v="0"/>
    <x v="4"/>
    <x v="22"/>
  </r>
  <r>
    <x v="0"/>
    <x v="1"/>
    <x v="0"/>
    <x v="106"/>
    <x v="105"/>
    <x v="1"/>
    <x v="1"/>
    <x v="16"/>
    <x v="15"/>
    <x v="0"/>
    <x v="4"/>
    <x v="22"/>
  </r>
  <r>
    <x v="0"/>
    <x v="1"/>
    <x v="0"/>
    <x v="106"/>
    <x v="105"/>
    <x v="1"/>
    <x v="1"/>
    <x v="17"/>
    <x v="16"/>
    <x v="0"/>
    <x v="4"/>
    <x v="22"/>
  </r>
  <r>
    <x v="0"/>
    <x v="1"/>
    <x v="0"/>
    <x v="106"/>
    <x v="105"/>
    <x v="1"/>
    <x v="1"/>
    <x v="18"/>
    <x v="17"/>
    <x v="0"/>
    <x v="4"/>
    <x v="22"/>
  </r>
  <r>
    <x v="0"/>
    <x v="1"/>
    <x v="0"/>
    <x v="106"/>
    <x v="105"/>
    <x v="1"/>
    <x v="1"/>
    <x v="19"/>
    <x v="18"/>
    <x v="0"/>
    <x v="4"/>
    <x v="22"/>
  </r>
  <r>
    <x v="0"/>
    <x v="1"/>
    <x v="0"/>
    <x v="106"/>
    <x v="105"/>
    <x v="1"/>
    <x v="1"/>
    <x v="20"/>
    <x v="19"/>
    <x v="0"/>
    <x v="4"/>
    <x v="22"/>
  </r>
  <r>
    <x v="0"/>
    <x v="1"/>
    <x v="0"/>
    <x v="106"/>
    <x v="105"/>
    <x v="1"/>
    <x v="1"/>
    <x v="21"/>
    <x v="20"/>
    <x v="0"/>
    <x v="4"/>
    <x v="22"/>
  </r>
  <r>
    <x v="0"/>
    <x v="1"/>
    <x v="0"/>
    <x v="106"/>
    <x v="105"/>
    <x v="1"/>
    <x v="1"/>
    <x v="22"/>
    <x v="21"/>
    <x v="0"/>
    <x v="4"/>
    <x v="22"/>
  </r>
  <r>
    <x v="0"/>
    <x v="5"/>
    <x v="0"/>
    <x v="106"/>
    <x v="105"/>
    <x v="0"/>
    <x v="1"/>
    <x v="2"/>
    <x v="2"/>
    <x v="0"/>
    <x v="5"/>
    <x v="21"/>
  </r>
  <r>
    <x v="0"/>
    <x v="4"/>
    <x v="0"/>
    <x v="106"/>
    <x v="105"/>
    <x v="0"/>
    <x v="0"/>
    <x v="4"/>
    <x v="4"/>
    <x v="0"/>
    <x v="0"/>
    <x v="0"/>
  </r>
  <r>
    <x v="0"/>
    <x v="5"/>
    <x v="0"/>
    <x v="106"/>
    <x v="105"/>
    <x v="0"/>
    <x v="1"/>
    <x v="1"/>
    <x v="1"/>
    <x v="0"/>
    <x v="0"/>
    <x v="5"/>
  </r>
  <r>
    <x v="0"/>
    <x v="5"/>
    <x v="0"/>
    <x v="106"/>
    <x v="105"/>
    <x v="0"/>
    <x v="1"/>
    <x v="24"/>
    <x v="23"/>
    <x v="0"/>
    <x v="0"/>
    <x v="5"/>
  </r>
  <r>
    <x v="0"/>
    <x v="9"/>
    <x v="0"/>
    <x v="106"/>
    <x v="105"/>
    <x v="0"/>
    <x v="1"/>
    <x v="26"/>
    <x v="1"/>
    <x v="0"/>
    <x v="1"/>
    <x v="0"/>
  </r>
  <r>
    <x v="0"/>
    <x v="5"/>
    <x v="0"/>
    <x v="106"/>
    <x v="105"/>
    <x v="0"/>
    <x v="1"/>
    <x v="6"/>
    <x v="3"/>
    <x v="0"/>
    <x v="6"/>
    <x v="29"/>
  </r>
  <r>
    <x v="0"/>
    <x v="9"/>
    <x v="0"/>
    <x v="106"/>
    <x v="105"/>
    <x v="0"/>
    <x v="1"/>
    <x v="3"/>
    <x v="3"/>
    <x v="0"/>
    <x v="2"/>
    <x v="0"/>
  </r>
  <r>
    <x v="0"/>
    <x v="9"/>
    <x v="0"/>
    <x v="106"/>
    <x v="105"/>
    <x v="0"/>
    <x v="1"/>
    <x v="25"/>
    <x v="24"/>
    <x v="0"/>
    <x v="2"/>
    <x v="0"/>
  </r>
  <r>
    <x v="0"/>
    <x v="4"/>
    <x v="0"/>
    <x v="106"/>
    <x v="105"/>
    <x v="0"/>
    <x v="0"/>
    <x v="5"/>
    <x v="5"/>
    <x v="0"/>
    <x v="3"/>
    <x v="1"/>
  </r>
  <r>
    <x v="0"/>
    <x v="4"/>
    <x v="0"/>
    <x v="106"/>
    <x v="105"/>
    <x v="0"/>
    <x v="0"/>
    <x v="0"/>
    <x v="0"/>
    <x v="0"/>
    <x v="3"/>
    <x v="1"/>
  </r>
  <r>
    <x v="0"/>
    <x v="1"/>
    <x v="0"/>
    <x v="107"/>
    <x v="106"/>
    <x v="0"/>
    <x v="1"/>
    <x v="11"/>
    <x v="10"/>
    <x v="0"/>
    <x v="4"/>
    <x v="1"/>
  </r>
  <r>
    <x v="0"/>
    <x v="1"/>
    <x v="0"/>
    <x v="107"/>
    <x v="106"/>
    <x v="0"/>
    <x v="1"/>
    <x v="12"/>
    <x v="11"/>
    <x v="0"/>
    <x v="4"/>
    <x v="1"/>
  </r>
  <r>
    <x v="0"/>
    <x v="1"/>
    <x v="0"/>
    <x v="107"/>
    <x v="106"/>
    <x v="0"/>
    <x v="1"/>
    <x v="13"/>
    <x v="12"/>
    <x v="0"/>
    <x v="4"/>
    <x v="1"/>
  </r>
  <r>
    <x v="0"/>
    <x v="1"/>
    <x v="0"/>
    <x v="107"/>
    <x v="106"/>
    <x v="0"/>
    <x v="1"/>
    <x v="14"/>
    <x v="13"/>
    <x v="0"/>
    <x v="4"/>
    <x v="1"/>
  </r>
  <r>
    <x v="0"/>
    <x v="2"/>
    <x v="0"/>
    <x v="107"/>
    <x v="106"/>
    <x v="0"/>
    <x v="1"/>
    <x v="26"/>
    <x v="1"/>
    <x v="0"/>
    <x v="8"/>
    <x v="26"/>
  </r>
  <r>
    <x v="0"/>
    <x v="4"/>
    <x v="0"/>
    <x v="107"/>
    <x v="106"/>
    <x v="0"/>
    <x v="0"/>
    <x v="5"/>
    <x v="5"/>
    <x v="0"/>
    <x v="0"/>
    <x v="0"/>
  </r>
  <r>
    <x v="0"/>
    <x v="4"/>
    <x v="0"/>
    <x v="107"/>
    <x v="106"/>
    <x v="0"/>
    <x v="0"/>
    <x v="4"/>
    <x v="4"/>
    <x v="0"/>
    <x v="2"/>
    <x v="0"/>
  </r>
  <r>
    <x v="0"/>
    <x v="4"/>
    <x v="0"/>
    <x v="107"/>
    <x v="106"/>
    <x v="0"/>
    <x v="0"/>
    <x v="23"/>
    <x v="22"/>
    <x v="0"/>
    <x v="2"/>
    <x v="0"/>
  </r>
  <r>
    <x v="0"/>
    <x v="4"/>
    <x v="0"/>
    <x v="107"/>
    <x v="106"/>
    <x v="0"/>
    <x v="0"/>
    <x v="0"/>
    <x v="0"/>
    <x v="0"/>
    <x v="2"/>
    <x v="0"/>
  </r>
  <r>
    <x v="0"/>
    <x v="2"/>
    <x v="0"/>
    <x v="107"/>
    <x v="106"/>
    <x v="0"/>
    <x v="1"/>
    <x v="6"/>
    <x v="3"/>
    <x v="0"/>
    <x v="2"/>
    <x v="0"/>
  </r>
  <r>
    <x v="0"/>
    <x v="2"/>
    <x v="0"/>
    <x v="107"/>
    <x v="106"/>
    <x v="0"/>
    <x v="1"/>
    <x v="2"/>
    <x v="2"/>
    <x v="0"/>
    <x v="2"/>
    <x v="0"/>
  </r>
  <r>
    <x v="0"/>
    <x v="2"/>
    <x v="0"/>
    <x v="107"/>
    <x v="106"/>
    <x v="0"/>
    <x v="1"/>
    <x v="3"/>
    <x v="3"/>
    <x v="0"/>
    <x v="2"/>
    <x v="0"/>
  </r>
  <r>
    <x v="0"/>
    <x v="2"/>
    <x v="0"/>
    <x v="107"/>
    <x v="106"/>
    <x v="0"/>
    <x v="1"/>
    <x v="1"/>
    <x v="1"/>
    <x v="0"/>
    <x v="3"/>
    <x v="15"/>
  </r>
  <r>
    <x v="0"/>
    <x v="3"/>
    <x v="0"/>
    <x v="107"/>
    <x v="106"/>
    <x v="0"/>
    <x v="1"/>
    <x v="24"/>
    <x v="23"/>
    <x v="0"/>
    <x v="3"/>
    <x v="15"/>
  </r>
  <r>
    <x v="0"/>
    <x v="2"/>
    <x v="0"/>
    <x v="107"/>
    <x v="106"/>
    <x v="0"/>
    <x v="1"/>
    <x v="25"/>
    <x v="24"/>
    <x v="0"/>
    <x v="3"/>
    <x v="15"/>
  </r>
  <r>
    <x v="0"/>
    <x v="0"/>
    <x v="0"/>
    <x v="108"/>
    <x v="107"/>
    <x v="0"/>
    <x v="0"/>
    <x v="5"/>
    <x v="5"/>
    <x v="0"/>
    <x v="2"/>
    <x v="0"/>
  </r>
  <r>
    <x v="0"/>
    <x v="0"/>
    <x v="0"/>
    <x v="108"/>
    <x v="107"/>
    <x v="0"/>
    <x v="0"/>
    <x v="0"/>
    <x v="0"/>
    <x v="0"/>
    <x v="2"/>
    <x v="0"/>
  </r>
  <r>
    <x v="0"/>
    <x v="0"/>
    <x v="0"/>
    <x v="108"/>
    <x v="107"/>
    <x v="0"/>
    <x v="1"/>
    <x v="1"/>
    <x v="1"/>
    <x v="0"/>
    <x v="2"/>
    <x v="0"/>
  </r>
  <r>
    <x v="0"/>
    <x v="0"/>
    <x v="0"/>
    <x v="108"/>
    <x v="107"/>
    <x v="0"/>
    <x v="1"/>
    <x v="6"/>
    <x v="3"/>
    <x v="0"/>
    <x v="2"/>
    <x v="0"/>
  </r>
  <r>
    <x v="0"/>
    <x v="0"/>
    <x v="0"/>
    <x v="108"/>
    <x v="107"/>
    <x v="0"/>
    <x v="1"/>
    <x v="3"/>
    <x v="3"/>
    <x v="0"/>
    <x v="2"/>
    <x v="0"/>
  </r>
  <r>
    <x v="0"/>
    <x v="0"/>
    <x v="0"/>
    <x v="108"/>
    <x v="107"/>
    <x v="0"/>
    <x v="0"/>
    <x v="4"/>
    <x v="4"/>
    <x v="0"/>
    <x v="3"/>
    <x v="1"/>
  </r>
  <r>
    <x v="0"/>
    <x v="0"/>
    <x v="0"/>
    <x v="108"/>
    <x v="107"/>
    <x v="0"/>
    <x v="0"/>
    <x v="23"/>
    <x v="22"/>
    <x v="0"/>
    <x v="3"/>
    <x v="1"/>
  </r>
  <r>
    <x v="0"/>
    <x v="0"/>
    <x v="0"/>
    <x v="108"/>
    <x v="107"/>
    <x v="0"/>
    <x v="1"/>
    <x v="2"/>
    <x v="2"/>
    <x v="0"/>
    <x v="3"/>
    <x v="1"/>
  </r>
  <r>
    <x v="0"/>
    <x v="0"/>
    <x v="0"/>
    <x v="108"/>
    <x v="107"/>
    <x v="0"/>
    <x v="1"/>
    <x v="26"/>
    <x v="1"/>
    <x v="0"/>
    <x v="3"/>
    <x v="1"/>
  </r>
  <r>
    <x v="0"/>
    <x v="0"/>
    <x v="0"/>
    <x v="108"/>
    <x v="107"/>
    <x v="0"/>
    <x v="1"/>
    <x v="25"/>
    <x v="24"/>
    <x v="0"/>
    <x v="3"/>
    <x v="1"/>
  </r>
  <r>
    <x v="0"/>
    <x v="4"/>
    <x v="0"/>
    <x v="109"/>
    <x v="108"/>
    <x v="0"/>
    <x v="1"/>
    <x v="7"/>
    <x v="6"/>
    <x v="0"/>
    <x v="4"/>
    <x v="30"/>
  </r>
  <r>
    <x v="0"/>
    <x v="4"/>
    <x v="0"/>
    <x v="109"/>
    <x v="108"/>
    <x v="0"/>
    <x v="1"/>
    <x v="8"/>
    <x v="7"/>
    <x v="0"/>
    <x v="4"/>
    <x v="30"/>
  </r>
  <r>
    <x v="0"/>
    <x v="4"/>
    <x v="0"/>
    <x v="109"/>
    <x v="108"/>
    <x v="0"/>
    <x v="1"/>
    <x v="9"/>
    <x v="8"/>
    <x v="0"/>
    <x v="4"/>
    <x v="30"/>
  </r>
  <r>
    <x v="0"/>
    <x v="4"/>
    <x v="0"/>
    <x v="109"/>
    <x v="108"/>
    <x v="0"/>
    <x v="1"/>
    <x v="10"/>
    <x v="9"/>
    <x v="0"/>
    <x v="4"/>
    <x v="30"/>
  </r>
  <r>
    <x v="0"/>
    <x v="4"/>
    <x v="0"/>
    <x v="109"/>
    <x v="108"/>
    <x v="0"/>
    <x v="1"/>
    <x v="11"/>
    <x v="10"/>
    <x v="0"/>
    <x v="4"/>
    <x v="30"/>
  </r>
  <r>
    <x v="0"/>
    <x v="4"/>
    <x v="0"/>
    <x v="109"/>
    <x v="108"/>
    <x v="0"/>
    <x v="1"/>
    <x v="12"/>
    <x v="11"/>
    <x v="0"/>
    <x v="4"/>
    <x v="30"/>
  </r>
  <r>
    <x v="0"/>
    <x v="4"/>
    <x v="0"/>
    <x v="109"/>
    <x v="108"/>
    <x v="0"/>
    <x v="1"/>
    <x v="13"/>
    <x v="12"/>
    <x v="0"/>
    <x v="4"/>
    <x v="30"/>
  </r>
  <r>
    <x v="0"/>
    <x v="4"/>
    <x v="0"/>
    <x v="109"/>
    <x v="108"/>
    <x v="0"/>
    <x v="1"/>
    <x v="14"/>
    <x v="13"/>
    <x v="0"/>
    <x v="4"/>
    <x v="30"/>
  </r>
  <r>
    <x v="0"/>
    <x v="4"/>
    <x v="0"/>
    <x v="109"/>
    <x v="108"/>
    <x v="1"/>
    <x v="1"/>
    <x v="15"/>
    <x v="14"/>
    <x v="0"/>
    <x v="4"/>
    <x v="30"/>
  </r>
  <r>
    <x v="0"/>
    <x v="4"/>
    <x v="0"/>
    <x v="109"/>
    <x v="108"/>
    <x v="1"/>
    <x v="1"/>
    <x v="16"/>
    <x v="15"/>
    <x v="0"/>
    <x v="4"/>
    <x v="30"/>
  </r>
  <r>
    <x v="0"/>
    <x v="4"/>
    <x v="0"/>
    <x v="109"/>
    <x v="108"/>
    <x v="1"/>
    <x v="1"/>
    <x v="17"/>
    <x v="16"/>
    <x v="0"/>
    <x v="4"/>
    <x v="30"/>
  </r>
  <r>
    <x v="0"/>
    <x v="4"/>
    <x v="0"/>
    <x v="109"/>
    <x v="108"/>
    <x v="1"/>
    <x v="1"/>
    <x v="18"/>
    <x v="17"/>
    <x v="0"/>
    <x v="4"/>
    <x v="30"/>
  </r>
  <r>
    <x v="0"/>
    <x v="4"/>
    <x v="0"/>
    <x v="109"/>
    <x v="108"/>
    <x v="1"/>
    <x v="1"/>
    <x v="19"/>
    <x v="18"/>
    <x v="0"/>
    <x v="4"/>
    <x v="30"/>
  </r>
  <r>
    <x v="0"/>
    <x v="4"/>
    <x v="0"/>
    <x v="109"/>
    <x v="108"/>
    <x v="1"/>
    <x v="1"/>
    <x v="20"/>
    <x v="19"/>
    <x v="0"/>
    <x v="4"/>
    <x v="30"/>
  </r>
  <r>
    <x v="0"/>
    <x v="4"/>
    <x v="0"/>
    <x v="109"/>
    <x v="108"/>
    <x v="1"/>
    <x v="1"/>
    <x v="21"/>
    <x v="20"/>
    <x v="0"/>
    <x v="4"/>
    <x v="30"/>
  </r>
  <r>
    <x v="0"/>
    <x v="4"/>
    <x v="0"/>
    <x v="109"/>
    <x v="108"/>
    <x v="1"/>
    <x v="1"/>
    <x v="22"/>
    <x v="21"/>
    <x v="0"/>
    <x v="4"/>
    <x v="30"/>
  </r>
  <r>
    <x v="0"/>
    <x v="32"/>
    <x v="0"/>
    <x v="109"/>
    <x v="108"/>
    <x v="0"/>
    <x v="1"/>
    <x v="1"/>
    <x v="1"/>
    <x v="0"/>
    <x v="5"/>
    <x v="10"/>
  </r>
  <r>
    <x v="0"/>
    <x v="32"/>
    <x v="0"/>
    <x v="109"/>
    <x v="108"/>
    <x v="0"/>
    <x v="1"/>
    <x v="2"/>
    <x v="2"/>
    <x v="0"/>
    <x v="5"/>
    <x v="10"/>
  </r>
  <r>
    <x v="0"/>
    <x v="32"/>
    <x v="0"/>
    <x v="109"/>
    <x v="108"/>
    <x v="0"/>
    <x v="1"/>
    <x v="3"/>
    <x v="3"/>
    <x v="0"/>
    <x v="0"/>
    <x v="4"/>
  </r>
  <r>
    <x v="0"/>
    <x v="32"/>
    <x v="0"/>
    <x v="109"/>
    <x v="108"/>
    <x v="0"/>
    <x v="1"/>
    <x v="25"/>
    <x v="24"/>
    <x v="0"/>
    <x v="0"/>
    <x v="4"/>
  </r>
  <r>
    <x v="0"/>
    <x v="32"/>
    <x v="0"/>
    <x v="109"/>
    <x v="108"/>
    <x v="0"/>
    <x v="1"/>
    <x v="26"/>
    <x v="1"/>
    <x v="0"/>
    <x v="6"/>
    <x v="12"/>
  </r>
  <r>
    <x v="0"/>
    <x v="12"/>
    <x v="0"/>
    <x v="109"/>
    <x v="108"/>
    <x v="0"/>
    <x v="0"/>
    <x v="23"/>
    <x v="22"/>
    <x v="0"/>
    <x v="2"/>
    <x v="0"/>
  </r>
  <r>
    <x v="0"/>
    <x v="12"/>
    <x v="0"/>
    <x v="109"/>
    <x v="108"/>
    <x v="0"/>
    <x v="0"/>
    <x v="0"/>
    <x v="0"/>
    <x v="0"/>
    <x v="2"/>
    <x v="0"/>
  </r>
  <r>
    <x v="0"/>
    <x v="32"/>
    <x v="0"/>
    <x v="109"/>
    <x v="108"/>
    <x v="0"/>
    <x v="1"/>
    <x v="6"/>
    <x v="3"/>
    <x v="0"/>
    <x v="2"/>
    <x v="30"/>
  </r>
  <r>
    <x v="0"/>
    <x v="12"/>
    <x v="0"/>
    <x v="109"/>
    <x v="108"/>
    <x v="0"/>
    <x v="0"/>
    <x v="4"/>
    <x v="4"/>
    <x v="0"/>
    <x v="3"/>
    <x v="1"/>
  </r>
  <r>
    <x v="0"/>
    <x v="12"/>
    <x v="0"/>
    <x v="109"/>
    <x v="108"/>
    <x v="0"/>
    <x v="0"/>
    <x v="5"/>
    <x v="5"/>
    <x v="0"/>
    <x v="3"/>
    <x v="1"/>
  </r>
  <r>
    <x v="0"/>
    <x v="32"/>
    <x v="0"/>
    <x v="109"/>
    <x v="108"/>
    <x v="0"/>
    <x v="1"/>
    <x v="24"/>
    <x v="23"/>
    <x v="0"/>
    <x v="7"/>
    <x v="5"/>
  </r>
  <r>
    <x v="0"/>
    <x v="0"/>
    <x v="0"/>
    <x v="110"/>
    <x v="109"/>
    <x v="0"/>
    <x v="0"/>
    <x v="0"/>
    <x v="0"/>
    <x v="0"/>
    <x v="0"/>
    <x v="0"/>
  </r>
  <r>
    <x v="0"/>
    <x v="0"/>
    <x v="0"/>
    <x v="110"/>
    <x v="109"/>
    <x v="0"/>
    <x v="1"/>
    <x v="1"/>
    <x v="1"/>
    <x v="0"/>
    <x v="0"/>
    <x v="0"/>
  </r>
  <r>
    <x v="0"/>
    <x v="0"/>
    <x v="0"/>
    <x v="110"/>
    <x v="109"/>
    <x v="0"/>
    <x v="1"/>
    <x v="6"/>
    <x v="3"/>
    <x v="0"/>
    <x v="0"/>
    <x v="0"/>
  </r>
  <r>
    <x v="0"/>
    <x v="0"/>
    <x v="0"/>
    <x v="110"/>
    <x v="109"/>
    <x v="0"/>
    <x v="1"/>
    <x v="2"/>
    <x v="2"/>
    <x v="0"/>
    <x v="0"/>
    <x v="0"/>
  </r>
  <r>
    <x v="0"/>
    <x v="0"/>
    <x v="0"/>
    <x v="110"/>
    <x v="109"/>
    <x v="0"/>
    <x v="1"/>
    <x v="26"/>
    <x v="1"/>
    <x v="0"/>
    <x v="1"/>
    <x v="0"/>
  </r>
  <r>
    <x v="0"/>
    <x v="0"/>
    <x v="0"/>
    <x v="110"/>
    <x v="109"/>
    <x v="0"/>
    <x v="1"/>
    <x v="3"/>
    <x v="3"/>
    <x v="0"/>
    <x v="1"/>
    <x v="0"/>
  </r>
  <r>
    <x v="0"/>
    <x v="0"/>
    <x v="0"/>
    <x v="110"/>
    <x v="109"/>
    <x v="0"/>
    <x v="1"/>
    <x v="25"/>
    <x v="24"/>
    <x v="0"/>
    <x v="1"/>
    <x v="0"/>
  </r>
  <r>
    <x v="0"/>
    <x v="0"/>
    <x v="0"/>
    <x v="110"/>
    <x v="109"/>
    <x v="0"/>
    <x v="0"/>
    <x v="4"/>
    <x v="4"/>
    <x v="0"/>
    <x v="2"/>
    <x v="0"/>
  </r>
  <r>
    <x v="0"/>
    <x v="0"/>
    <x v="0"/>
    <x v="110"/>
    <x v="109"/>
    <x v="0"/>
    <x v="0"/>
    <x v="5"/>
    <x v="5"/>
    <x v="0"/>
    <x v="3"/>
    <x v="1"/>
  </r>
  <r>
    <x v="0"/>
    <x v="10"/>
    <x v="0"/>
    <x v="111"/>
    <x v="110"/>
    <x v="0"/>
    <x v="1"/>
    <x v="7"/>
    <x v="6"/>
    <x v="0"/>
    <x v="4"/>
    <x v="27"/>
  </r>
  <r>
    <x v="0"/>
    <x v="10"/>
    <x v="0"/>
    <x v="111"/>
    <x v="110"/>
    <x v="0"/>
    <x v="1"/>
    <x v="8"/>
    <x v="7"/>
    <x v="0"/>
    <x v="4"/>
    <x v="27"/>
  </r>
  <r>
    <x v="0"/>
    <x v="10"/>
    <x v="0"/>
    <x v="111"/>
    <x v="110"/>
    <x v="0"/>
    <x v="1"/>
    <x v="9"/>
    <x v="8"/>
    <x v="0"/>
    <x v="4"/>
    <x v="27"/>
  </r>
  <r>
    <x v="0"/>
    <x v="10"/>
    <x v="0"/>
    <x v="111"/>
    <x v="110"/>
    <x v="0"/>
    <x v="1"/>
    <x v="10"/>
    <x v="9"/>
    <x v="0"/>
    <x v="4"/>
    <x v="27"/>
  </r>
  <r>
    <x v="0"/>
    <x v="10"/>
    <x v="0"/>
    <x v="111"/>
    <x v="110"/>
    <x v="0"/>
    <x v="1"/>
    <x v="11"/>
    <x v="10"/>
    <x v="0"/>
    <x v="4"/>
    <x v="27"/>
  </r>
  <r>
    <x v="0"/>
    <x v="10"/>
    <x v="0"/>
    <x v="111"/>
    <x v="110"/>
    <x v="0"/>
    <x v="1"/>
    <x v="12"/>
    <x v="11"/>
    <x v="0"/>
    <x v="4"/>
    <x v="27"/>
  </r>
  <r>
    <x v="0"/>
    <x v="10"/>
    <x v="0"/>
    <x v="111"/>
    <x v="110"/>
    <x v="0"/>
    <x v="1"/>
    <x v="13"/>
    <x v="12"/>
    <x v="0"/>
    <x v="4"/>
    <x v="27"/>
  </r>
  <r>
    <x v="0"/>
    <x v="10"/>
    <x v="0"/>
    <x v="111"/>
    <x v="110"/>
    <x v="0"/>
    <x v="1"/>
    <x v="14"/>
    <x v="13"/>
    <x v="0"/>
    <x v="4"/>
    <x v="27"/>
  </r>
  <r>
    <x v="0"/>
    <x v="10"/>
    <x v="0"/>
    <x v="111"/>
    <x v="110"/>
    <x v="1"/>
    <x v="1"/>
    <x v="15"/>
    <x v="14"/>
    <x v="0"/>
    <x v="4"/>
    <x v="27"/>
  </r>
  <r>
    <x v="0"/>
    <x v="10"/>
    <x v="0"/>
    <x v="111"/>
    <x v="110"/>
    <x v="1"/>
    <x v="1"/>
    <x v="16"/>
    <x v="15"/>
    <x v="0"/>
    <x v="4"/>
    <x v="27"/>
  </r>
  <r>
    <x v="0"/>
    <x v="10"/>
    <x v="0"/>
    <x v="111"/>
    <x v="110"/>
    <x v="1"/>
    <x v="1"/>
    <x v="17"/>
    <x v="16"/>
    <x v="0"/>
    <x v="4"/>
    <x v="27"/>
  </r>
  <r>
    <x v="0"/>
    <x v="10"/>
    <x v="0"/>
    <x v="111"/>
    <x v="110"/>
    <x v="1"/>
    <x v="1"/>
    <x v="18"/>
    <x v="17"/>
    <x v="0"/>
    <x v="4"/>
    <x v="27"/>
  </r>
  <r>
    <x v="0"/>
    <x v="10"/>
    <x v="0"/>
    <x v="111"/>
    <x v="110"/>
    <x v="1"/>
    <x v="1"/>
    <x v="19"/>
    <x v="18"/>
    <x v="0"/>
    <x v="4"/>
    <x v="27"/>
  </r>
  <r>
    <x v="0"/>
    <x v="10"/>
    <x v="0"/>
    <x v="111"/>
    <x v="110"/>
    <x v="1"/>
    <x v="1"/>
    <x v="20"/>
    <x v="19"/>
    <x v="0"/>
    <x v="4"/>
    <x v="27"/>
  </r>
  <r>
    <x v="0"/>
    <x v="10"/>
    <x v="0"/>
    <x v="111"/>
    <x v="110"/>
    <x v="1"/>
    <x v="1"/>
    <x v="21"/>
    <x v="20"/>
    <x v="0"/>
    <x v="4"/>
    <x v="27"/>
  </r>
  <r>
    <x v="0"/>
    <x v="10"/>
    <x v="0"/>
    <x v="111"/>
    <x v="110"/>
    <x v="1"/>
    <x v="1"/>
    <x v="22"/>
    <x v="21"/>
    <x v="0"/>
    <x v="4"/>
    <x v="27"/>
  </r>
  <r>
    <x v="0"/>
    <x v="14"/>
    <x v="0"/>
    <x v="111"/>
    <x v="110"/>
    <x v="0"/>
    <x v="1"/>
    <x v="1"/>
    <x v="1"/>
    <x v="0"/>
    <x v="8"/>
    <x v="19"/>
  </r>
  <r>
    <x v="0"/>
    <x v="14"/>
    <x v="0"/>
    <x v="111"/>
    <x v="110"/>
    <x v="0"/>
    <x v="1"/>
    <x v="2"/>
    <x v="2"/>
    <x v="0"/>
    <x v="8"/>
    <x v="19"/>
  </r>
  <r>
    <x v="0"/>
    <x v="5"/>
    <x v="0"/>
    <x v="111"/>
    <x v="110"/>
    <x v="0"/>
    <x v="0"/>
    <x v="4"/>
    <x v="4"/>
    <x v="0"/>
    <x v="0"/>
    <x v="0"/>
  </r>
  <r>
    <x v="0"/>
    <x v="13"/>
    <x v="0"/>
    <x v="111"/>
    <x v="110"/>
    <x v="0"/>
    <x v="1"/>
    <x v="24"/>
    <x v="23"/>
    <x v="0"/>
    <x v="0"/>
    <x v="18"/>
  </r>
  <r>
    <x v="0"/>
    <x v="14"/>
    <x v="0"/>
    <x v="111"/>
    <x v="110"/>
    <x v="0"/>
    <x v="1"/>
    <x v="3"/>
    <x v="3"/>
    <x v="0"/>
    <x v="0"/>
    <x v="0"/>
  </r>
  <r>
    <x v="0"/>
    <x v="5"/>
    <x v="0"/>
    <x v="111"/>
    <x v="110"/>
    <x v="0"/>
    <x v="0"/>
    <x v="5"/>
    <x v="5"/>
    <x v="0"/>
    <x v="1"/>
    <x v="0"/>
  </r>
  <r>
    <x v="0"/>
    <x v="14"/>
    <x v="0"/>
    <x v="111"/>
    <x v="110"/>
    <x v="0"/>
    <x v="1"/>
    <x v="26"/>
    <x v="1"/>
    <x v="0"/>
    <x v="1"/>
    <x v="0"/>
  </r>
  <r>
    <x v="0"/>
    <x v="14"/>
    <x v="0"/>
    <x v="111"/>
    <x v="110"/>
    <x v="0"/>
    <x v="1"/>
    <x v="25"/>
    <x v="24"/>
    <x v="0"/>
    <x v="6"/>
    <x v="25"/>
  </r>
  <r>
    <x v="0"/>
    <x v="14"/>
    <x v="0"/>
    <x v="111"/>
    <x v="110"/>
    <x v="0"/>
    <x v="1"/>
    <x v="6"/>
    <x v="3"/>
    <x v="0"/>
    <x v="2"/>
    <x v="0"/>
  </r>
  <r>
    <x v="0"/>
    <x v="5"/>
    <x v="0"/>
    <x v="111"/>
    <x v="110"/>
    <x v="0"/>
    <x v="0"/>
    <x v="0"/>
    <x v="0"/>
    <x v="0"/>
    <x v="3"/>
    <x v="1"/>
  </r>
  <r>
    <x v="0"/>
    <x v="1"/>
    <x v="0"/>
    <x v="112"/>
    <x v="111"/>
    <x v="0"/>
    <x v="1"/>
    <x v="7"/>
    <x v="6"/>
    <x v="0"/>
    <x v="4"/>
    <x v="1"/>
  </r>
  <r>
    <x v="0"/>
    <x v="1"/>
    <x v="0"/>
    <x v="112"/>
    <x v="111"/>
    <x v="0"/>
    <x v="1"/>
    <x v="8"/>
    <x v="7"/>
    <x v="0"/>
    <x v="4"/>
    <x v="1"/>
  </r>
  <r>
    <x v="0"/>
    <x v="1"/>
    <x v="0"/>
    <x v="112"/>
    <x v="111"/>
    <x v="0"/>
    <x v="1"/>
    <x v="25"/>
    <x v="24"/>
    <x v="0"/>
    <x v="4"/>
    <x v="1"/>
  </r>
  <r>
    <x v="0"/>
    <x v="1"/>
    <x v="0"/>
    <x v="112"/>
    <x v="111"/>
    <x v="0"/>
    <x v="1"/>
    <x v="11"/>
    <x v="10"/>
    <x v="0"/>
    <x v="4"/>
    <x v="1"/>
  </r>
  <r>
    <x v="0"/>
    <x v="1"/>
    <x v="0"/>
    <x v="112"/>
    <x v="111"/>
    <x v="0"/>
    <x v="1"/>
    <x v="12"/>
    <x v="11"/>
    <x v="0"/>
    <x v="4"/>
    <x v="1"/>
  </r>
  <r>
    <x v="0"/>
    <x v="1"/>
    <x v="0"/>
    <x v="112"/>
    <x v="111"/>
    <x v="0"/>
    <x v="1"/>
    <x v="13"/>
    <x v="12"/>
    <x v="0"/>
    <x v="4"/>
    <x v="1"/>
  </r>
  <r>
    <x v="0"/>
    <x v="1"/>
    <x v="0"/>
    <x v="112"/>
    <x v="111"/>
    <x v="0"/>
    <x v="1"/>
    <x v="14"/>
    <x v="13"/>
    <x v="0"/>
    <x v="4"/>
    <x v="1"/>
  </r>
  <r>
    <x v="0"/>
    <x v="1"/>
    <x v="0"/>
    <x v="112"/>
    <x v="111"/>
    <x v="1"/>
    <x v="1"/>
    <x v="15"/>
    <x v="14"/>
    <x v="0"/>
    <x v="4"/>
    <x v="1"/>
  </r>
  <r>
    <x v="0"/>
    <x v="1"/>
    <x v="0"/>
    <x v="112"/>
    <x v="111"/>
    <x v="1"/>
    <x v="1"/>
    <x v="16"/>
    <x v="15"/>
    <x v="0"/>
    <x v="4"/>
    <x v="1"/>
  </r>
  <r>
    <x v="0"/>
    <x v="1"/>
    <x v="0"/>
    <x v="112"/>
    <x v="111"/>
    <x v="1"/>
    <x v="1"/>
    <x v="17"/>
    <x v="16"/>
    <x v="0"/>
    <x v="4"/>
    <x v="1"/>
  </r>
  <r>
    <x v="0"/>
    <x v="1"/>
    <x v="0"/>
    <x v="112"/>
    <x v="111"/>
    <x v="1"/>
    <x v="1"/>
    <x v="18"/>
    <x v="17"/>
    <x v="0"/>
    <x v="4"/>
    <x v="1"/>
  </r>
  <r>
    <x v="0"/>
    <x v="1"/>
    <x v="0"/>
    <x v="112"/>
    <x v="111"/>
    <x v="1"/>
    <x v="1"/>
    <x v="20"/>
    <x v="19"/>
    <x v="0"/>
    <x v="4"/>
    <x v="1"/>
  </r>
  <r>
    <x v="0"/>
    <x v="4"/>
    <x v="0"/>
    <x v="112"/>
    <x v="111"/>
    <x v="0"/>
    <x v="1"/>
    <x v="24"/>
    <x v="23"/>
    <x v="0"/>
    <x v="8"/>
    <x v="0"/>
  </r>
  <r>
    <x v="0"/>
    <x v="10"/>
    <x v="0"/>
    <x v="112"/>
    <x v="111"/>
    <x v="0"/>
    <x v="1"/>
    <x v="2"/>
    <x v="2"/>
    <x v="0"/>
    <x v="0"/>
    <x v="0"/>
  </r>
  <r>
    <x v="0"/>
    <x v="1"/>
    <x v="0"/>
    <x v="112"/>
    <x v="111"/>
    <x v="0"/>
    <x v="1"/>
    <x v="3"/>
    <x v="3"/>
    <x v="0"/>
    <x v="0"/>
    <x v="6"/>
  </r>
  <r>
    <x v="0"/>
    <x v="10"/>
    <x v="0"/>
    <x v="112"/>
    <x v="111"/>
    <x v="0"/>
    <x v="1"/>
    <x v="1"/>
    <x v="1"/>
    <x v="0"/>
    <x v="1"/>
    <x v="29"/>
  </r>
  <r>
    <x v="0"/>
    <x v="4"/>
    <x v="0"/>
    <x v="112"/>
    <x v="111"/>
    <x v="0"/>
    <x v="1"/>
    <x v="6"/>
    <x v="3"/>
    <x v="0"/>
    <x v="1"/>
    <x v="29"/>
  </r>
  <r>
    <x v="0"/>
    <x v="4"/>
    <x v="0"/>
    <x v="112"/>
    <x v="111"/>
    <x v="0"/>
    <x v="0"/>
    <x v="4"/>
    <x v="4"/>
    <x v="0"/>
    <x v="2"/>
    <x v="0"/>
  </r>
  <r>
    <x v="0"/>
    <x v="1"/>
    <x v="0"/>
    <x v="113"/>
    <x v="112"/>
    <x v="0"/>
    <x v="1"/>
    <x v="7"/>
    <x v="6"/>
    <x v="0"/>
    <x v="4"/>
    <x v="30"/>
  </r>
  <r>
    <x v="0"/>
    <x v="1"/>
    <x v="0"/>
    <x v="113"/>
    <x v="112"/>
    <x v="0"/>
    <x v="1"/>
    <x v="8"/>
    <x v="7"/>
    <x v="0"/>
    <x v="4"/>
    <x v="30"/>
  </r>
  <r>
    <x v="0"/>
    <x v="1"/>
    <x v="0"/>
    <x v="113"/>
    <x v="112"/>
    <x v="0"/>
    <x v="1"/>
    <x v="9"/>
    <x v="8"/>
    <x v="0"/>
    <x v="4"/>
    <x v="30"/>
  </r>
  <r>
    <x v="0"/>
    <x v="1"/>
    <x v="0"/>
    <x v="113"/>
    <x v="112"/>
    <x v="0"/>
    <x v="1"/>
    <x v="10"/>
    <x v="9"/>
    <x v="0"/>
    <x v="4"/>
    <x v="30"/>
  </r>
  <r>
    <x v="0"/>
    <x v="1"/>
    <x v="0"/>
    <x v="113"/>
    <x v="112"/>
    <x v="0"/>
    <x v="1"/>
    <x v="11"/>
    <x v="10"/>
    <x v="0"/>
    <x v="4"/>
    <x v="30"/>
  </r>
  <r>
    <x v="0"/>
    <x v="1"/>
    <x v="0"/>
    <x v="113"/>
    <x v="112"/>
    <x v="0"/>
    <x v="1"/>
    <x v="12"/>
    <x v="11"/>
    <x v="0"/>
    <x v="4"/>
    <x v="30"/>
  </r>
  <r>
    <x v="0"/>
    <x v="1"/>
    <x v="0"/>
    <x v="113"/>
    <x v="112"/>
    <x v="0"/>
    <x v="1"/>
    <x v="13"/>
    <x v="12"/>
    <x v="0"/>
    <x v="4"/>
    <x v="30"/>
  </r>
  <r>
    <x v="0"/>
    <x v="1"/>
    <x v="0"/>
    <x v="113"/>
    <x v="112"/>
    <x v="0"/>
    <x v="1"/>
    <x v="14"/>
    <x v="13"/>
    <x v="0"/>
    <x v="4"/>
    <x v="30"/>
  </r>
  <r>
    <x v="0"/>
    <x v="1"/>
    <x v="0"/>
    <x v="113"/>
    <x v="112"/>
    <x v="1"/>
    <x v="1"/>
    <x v="15"/>
    <x v="14"/>
    <x v="0"/>
    <x v="4"/>
    <x v="30"/>
  </r>
  <r>
    <x v="0"/>
    <x v="1"/>
    <x v="0"/>
    <x v="113"/>
    <x v="112"/>
    <x v="1"/>
    <x v="1"/>
    <x v="16"/>
    <x v="15"/>
    <x v="0"/>
    <x v="4"/>
    <x v="30"/>
  </r>
  <r>
    <x v="0"/>
    <x v="1"/>
    <x v="0"/>
    <x v="113"/>
    <x v="112"/>
    <x v="1"/>
    <x v="1"/>
    <x v="17"/>
    <x v="16"/>
    <x v="0"/>
    <x v="4"/>
    <x v="30"/>
  </r>
  <r>
    <x v="0"/>
    <x v="1"/>
    <x v="0"/>
    <x v="113"/>
    <x v="112"/>
    <x v="1"/>
    <x v="1"/>
    <x v="18"/>
    <x v="17"/>
    <x v="0"/>
    <x v="4"/>
    <x v="30"/>
  </r>
  <r>
    <x v="0"/>
    <x v="1"/>
    <x v="0"/>
    <x v="113"/>
    <x v="112"/>
    <x v="1"/>
    <x v="1"/>
    <x v="19"/>
    <x v="18"/>
    <x v="0"/>
    <x v="4"/>
    <x v="30"/>
  </r>
  <r>
    <x v="0"/>
    <x v="1"/>
    <x v="0"/>
    <x v="113"/>
    <x v="112"/>
    <x v="1"/>
    <x v="1"/>
    <x v="20"/>
    <x v="19"/>
    <x v="0"/>
    <x v="4"/>
    <x v="30"/>
  </r>
  <r>
    <x v="0"/>
    <x v="1"/>
    <x v="0"/>
    <x v="113"/>
    <x v="112"/>
    <x v="1"/>
    <x v="1"/>
    <x v="21"/>
    <x v="20"/>
    <x v="0"/>
    <x v="4"/>
    <x v="30"/>
  </r>
  <r>
    <x v="0"/>
    <x v="1"/>
    <x v="0"/>
    <x v="113"/>
    <x v="112"/>
    <x v="1"/>
    <x v="1"/>
    <x v="22"/>
    <x v="21"/>
    <x v="0"/>
    <x v="4"/>
    <x v="30"/>
  </r>
  <r>
    <x v="0"/>
    <x v="5"/>
    <x v="0"/>
    <x v="113"/>
    <x v="112"/>
    <x v="0"/>
    <x v="1"/>
    <x v="26"/>
    <x v="1"/>
    <x v="0"/>
    <x v="8"/>
    <x v="2"/>
  </r>
  <r>
    <x v="0"/>
    <x v="5"/>
    <x v="0"/>
    <x v="113"/>
    <x v="112"/>
    <x v="0"/>
    <x v="1"/>
    <x v="3"/>
    <x v="3"/>
    <x v="0"/>
    <x v="8"/>
    <x v="2"/>
  </r>
  <r>
    <x v="0"/>
    <x v="5"/>
    <x v="0"/>
    <x v="113"/>
    <x v="112"/>
    <x v="0"/>
    <x v="1"/>
    <x v="25"/>
    <x v="24"/>
    <x v="0"/>
    <x v="5"/>
    <x v="5"/>
  </r>
  <r>
    <x v="0"/>
    <x v="4"/>
    <x v="0"/>
    <x v="113"/>
    <x v="112"/>
    <x v="0"/>
    <x v="0"/>
    <x v="5"/>
    <x v="5"/>
    <x v="0"/>
    <x v="0"/>
    <x v="0"/>
  </r>
  <r>
    <x v="0"/>
    <x v="5"/>
    <x v="0"/>
    <x v="113"/>
    <x v="112"/>
    <x v="0"/>
    <x v="1"/>
    <x v="1"/>
    <x v="1"/>
    <x v="0"/>
    <x v="0"/>
    <x v="5"/>
  </r>
  <r>
    <x v="0"/>
    <x v="5"/>
    <x v="0"/>
    <x v="113"/>
    <x v="112"/>
    <x v="0"/>
    <x v="1"/>
    <x v="6"/>
    <x v="3"/>
    <x v="0"/>
    <x v="0"/>
    <x v="5"/>
  </r>
  <r>
    <x v="0"/>
    <x v="4"/>
    <x v="0"/>
    <x v="113"/>
    <x v="112"/>
    <x v="0"/>
    <x v="0"/>
    <x v="0"/>
    <x v="0"/>
    <x v="0"/>
    <x v="2"/>
    <x v="0"/>
  </r>
  <r>
    <x v="0"/>
    <x v="4"/>
    <x v="0"/>
    <x v="113"/>
    <x v="112"/>
    <x v="0"/>
    <x v="0"/>
    <x v="4"/>
    <x v="4"/>
    <x v="0"/>
    <x v="3"/>
    <x v="15"/>
  </r>
  <r>
    <x v="0"/>
    <x v="5"/>
    <x v="0"/>
    <x v="113"/>
    <x v="112"/>
    <x v="0"/>
    <x v="1"/>
    <x v="2"/>
    <x v="2"/>
    <x v="0"/>
    <x v="3"/>
    <x v="15"/>
  </r>
  <r>
    <x v="0"/>
    <x v="5"/>
    <x v="0"/>
    <x v="113"/>
    <x v="112"/>
    <x v="0"/>
    <x v="1"/>
    <x v="24"/>
    <x v="23"/>
    <x v="0"/>
    <x v="7"/>
    <x v="15"/>
  </r>
  <r>
    <x v="0"/>
    <x v="1"/>
    <x v="0"/>
    <x v="114"/>
    <x v="113"/>
    <x v="0"/>
    <x v="1"/>
    <x v="7"/>
    <x v="6"/>
    <x v="0"/>
    <x v="4"/>
    <x v="10"/>
  </r>
  <r>
    <x v="0"/>
    <x v="1"/>
    <x v="0"/>
    <x v="114"/>
    <x v="113"/>
    <x v="0"/>
    <x v="1"/>
    <x v="8"/>
    <x v="7"/>
    <x v="0"/>
    <x v="4"/>
    <x v="10"/>
  </r>
  <r>
    <x v="0"/>
    <x v="1"/>
    <x v="0"/>
    <x v="114"/>
    <x v="113"/>
    <x v="0"/>
    <x v="1"/>
    <x v="9"/>
    <x v="8"/>
    <x v="0"/>
    <x v="4"/>
    <x v="10"/>
  </r>
  <r>
    <x v="0"/>
    <x v="1"/>
    <x v="0"/>
    <x v="114"/>
    <x v="113"/>
    <x v="0"/>
    <x v="1"/>
    <x v="10"/>
    <x v="9"/>
    <x v="0"/>
    <x v="4"/>
    <x v="10"/>
  </r>
  <r>
    <x v="0"/>
    <x v="1"/>
    <x v="0"/>
    <x v="114"/>
    <x v="113"/>
    <x v="0"/>
    <x v="1"/>
    <x v="11"/>
    <x v="10"/>
    <x v="0"/>
    <x v="4"/>
    <x v="10"/>
  </r>
  <r>
    <x v="0"/>
    <x v="1"/>
    <x v="0"/>
    <x v="114"/>
    <x v="113"/>
    <x v="0"/>
    <x v="1"/>
    <x v="12"/>
    <x v="11"/>
    <x v="0"/>
    <x v="4"/>
    <x v="10"/>
  </r>
  <r>
    <x v="0"/>
    <x v="1"/>
    <x v="0"/>
    <x v="114"/>
    <x v="113"/>
    <x v="0"/>
    <x v="1"/>
    <x v="13"/>
    <x v="12"/>
    <x v="0"/>
    <x v="4"/>
    <x v="10"/>
  </r>
  <r>
    <x v="0"/>
    <x v="1"/>
    <x v="0"/>
    <x v="114"/>
    <x v="113"/>
    <x v="0"/>
    <x v="1"/>
    <x v="14"/>
    <x v="13"/>
    <x v="0"/>
    <x v="4"/>
    <x v="10"/>
  </r>
  <r>
    <x v="0"/>
    <x v="5"/>
    <x v="0"/>
    <x v="114"/>
    <x v="113"/>
    <x v="0"/>
    <x v="1"/>
    <x v="6"/>
    <x v="3"/>
    <x v="0"/>
    <x v="5"/>
    <x v="20"/>
  </r>
  <r>
    <x v="0"/>
    <x v="5"/>
    <x v="0"/>
    <x v="114"/>
    <x v="113"/>
    <x v="0"/>
    <x v="1"/>
    <x v="25"/>
    <x v="24"/>
    <x v="0"/>
    <x v="5"/>
    <x v="20"/>
  </r>
  <r>
    <x v="0"/>
    <x v="4"/>
    <x v="0"/>
    <x v="114"/>
    <x v="113"/>
    <x v="0"/>
    <x v="0"/>
    <x v="4"/>
    <x v="4"/>
    <x v="0"/>
    <x v="0"/>
    <x v="0"/>
  </r>
  <r>
    <x v="0"/>
    <x v="4"/>
    <x v="0"/>
    <x v="114"/>
    <x v="113"/>
    <x v="0"/>
    <x v="0"/>
    <x v="5"/>
    <x v="5"/>
    <x v="0"/>
    <x v="0"/>
    <x v="0"/>
  </r>
  <r>
    <x v="0"/>
    <x v="5"/>
    <x v="0"/>
    <x v="114"/>
    <x v="113"/>
    <x v="0"/>
    <x v="1"/>
    <x v="24"/>
    <x v="23"/>
    <x v="0"/>
    <x v="0"/>
    <x v="13"/>
  </r>
  <r>
    <x v="0"/>
    <x v="4"/>
    <x v="0"/>
    <x v="114"/>
    <x v="113"/>
    <x v="0"/>
    <x v="0"/>
    <x v="0"/>
    <x v="0"/>
    <x v="0"/>
    <x v="1"/>
    <x v="0"/>
  </r>
  <r>
    <x v="0"/>
    <x v="5"/>
    <x v="0"/>
    <x v="114"/>
    <x v="113"/>
    <x v="0"/>
    <x v="1"/>
    <x v="1"/>
    <x v="1"/>
    <x v="0"/>
    <x v="1"/>
    <x v="0"/>
  </r>
  <r>
    <x v="0"/>
    <x v="5"/>
    <x v="0"/>
    <x v="114"/>
    <x v="113"/>
    <x v="0"/>
    <x v="1"/>
    <x v="2"/>
    <x v="2"/>
    <x v="0"/>
    <x v="6"/>
    <x v="30"/>
  </r>
  <r>
    <x v="0"/>
    <x v="5"/>
    <x v="0"/>
    <x v="114"/>
    <x v="113"/>
    <x v="0"/>
    <x v="1"/>
    <x v="26"/>
    <x v="1"/>
    <x v="0"/>
    <x v="6"/>
    <x v="30"/>
  </r>
  <r>
    <x v="0"/>
    <x v="5"/>
    <x v="0"/>
    <x v="114"/>
    <x v="113"/>
    <x v="0"/>
    <x v="1"/>
    <x v="3"/>
    <x v="3"/>
    <x v="0"/>
    <x v="6"/>
    <x v="30"/>
  </r>
  <r>
    <x v="0"/>
    <x v="4"/>
    <x v="0"/>
    <x v="114"/>
    <x v="113"/>
    <x v="0"/>
    <x v="0"/>
    <x v="23"/>
    <x v="22"/>
    <x v="0"/>
    <x v="2"/>
    <x v="0"/>
  </r>
  <r>
    <x v="0"/>
    <x v="4"/>
    <x v="0"/>
    <x v="115"/>
    <x v="114"/>
    <x v="0"/>
    <x v="1"/>
    <x v="2"/>
    <x v="2"/>
    <x v="0"/>
    <x v="0"/>
    <x v="0"/>
  </r>
  <r>
    <x v="0"/>
    <x v="4"/>
    <x v="0"/>
    <x v="115"/>
    <x v="114"/>
    <x v="0"/>
    <x v="1"/>
    <x v="25"/>
    <x v="24"/>
    <x v="0"/>
    <x v="1"/>
    <x v="0"/>
  </r>
  <r>
    <x v="0"/>
    <x v="4"/>
    <x v="0"/>
    <x v="115"/>
    <x v="114"/>
    <x v="0"/>
    <x v="0"/>
    <x v="5"/>
    <x v="5"/>
    <x v="0"/>
    <x v="2"/>
    <x v="0"/>
  </r>
  <r>
    <x v="0"/>
    <x v="4"/>
    <x v="0"/>
    <x v="115"/>
    <x v="114"/>
    <x v="0"/>
    <x v="0"/>
    <x v="0"/>
    <x v="0"/>
    <x v="0"/>
    <x v="2"/>
    <x v="0"/>
  </r>
  <r>
    <x v="0"/>
    <x v="4"/>
    <x v="0"/>
    <x v="115"/>
    <x v="114"/>
    <x v="0"/>
    <x v="0"/>
    <x v="4"/>
    <x v="4"/>
    <x v="0"/>
    <x v="3"/>
    <x v="1"/>
  </r>
  <r>
    <x v="0"/>
    <x v="4"/>
    <x v="0"/>
    <x v="115"/>
    <x v="114"/>
    <x v="0"/>
    <x v="1"/>
    <x v="1"/>
    <x v="1"/>
    <x v="0"/>
    <x v="3"/>
    <x v="1"/>
  </r>
  <r>
    <x v="0"/>
    <x v="4"/>
    <x v="0"/>
    <x v="115"/>
    <x v="114"/>
    <x v="0"/>
    <x v="1"/>
    <x v="6"/>
    <x v="3"/>
    <x v="0"/>
    <x v="3"/>
    <x v="1"/>
  </r>
  <r>
    <x v="0"/>
    <x v="4"/>
    <x v="0"/>
    <x v="115"/>
    <x v="114"/>
    <x v="0"/>
    <x v="1"/>
    <x v="26"/>
    <x v="1"/>
    <x v="0"/>
    <x v="3"/>
    <x v="1"/>
  </r>
  <r>
    <x v="0"/>
    <x v="4"/>
    <x v="0"/>
    <x v="115"/>
    <x v="114"/>
    <x v="0"/>
    <x v="1"/>
    <x v="3"/>
    <x v="3"/>
    <x v="0"/>
    <x v="3"/>
    <x v="1"/>
  </r>
  <r>
    <x v="0"/>
    <x v="1"/>
    <x v="0"/>
    <x v="116"/>
    <x v="115"/>
    <x v="0"/>
    <x v="1"/>
    <x v="7"/>
    <x v="6"/>
    <x v="0"/>
    <x v="4"/>
    <x v="20"/>
  </r>
  <r>
    <x v="0"/>
    <x v="1"/>
    <x v="0"/>
    <x v="116"/>
    <x v="115"/>
    <x v="0"/>
    <x v="1"/>
    <x v="8"/>
    <x v="7"/>
    <x v="0"/>
    <x v="4"/>
    <x v="20"/>
  </r>
  <r>
    <x v="0"/>
    <x v="1"/>
    <x v="0"/>
    <x v="116"/>
    <x v="115"/>
    <x v="0"/>
    <x v="1"/>
    <x v="9"/>
    <x v="8"/>
    <x v="0"/>
    <x v="4"/>
    <x v="21"/>
  </r>
  <r>
    <x v="0"/>
    <x v="1"/>
    <x v="0"/>
    <x v="116"/>
    <x v="115"/>
    <x v="0"/>
    <x v="1"/>
    <x v="10"/>
    <x v="9"/>
    <x v="0"/>
    <x v="4"/>
    <x v="21"/>
  </r>
  <r>
    <x v="0"/>
    <x v="1"/>
    <x v="0"/>
    <x v="116"/>
    <x v="115"/>
    <x v="0"/>
    <x v="1"/>
    <x v="11"/>
    <x v="10"/>
    <x v="0"/>
    <x v="4"/>
    <x v="21"/>
  </r>
  <r>
    <x v="0"/>
    <x v="1"/>
    <x v="0"/>
    <x v="116"/>
    <x v="115"/>
    <x v="0"/>
    <x v="1"/>
    <x v="12"/>
    <x v="11"/>
    <x v="0"/>
    <x v="4"/>
    <x v="21"/>
  </r>
  <r>
    <x v="0"/>
    <x v="1"/>
    <x v="0"/>
    <x v="116"/>
    <x v="115"/>
    <x v="0"/>
    <x v="1"/>
    <x v="13"/>
    <x v="12"/>
    <x v="0"/>
    <x v="4"/>
    <x v="21"/>
  </r>
  <r>
    <x v="0"/>
    <x v="1"/>
    <x v="0"/>
    <x v="116"/>
    <x v="115"/>
    <x v="0"/>
    <x v="1"/>
    <x v="14"/>
    <x v="13"/>
    <x v="0"/>
    <x v="4"/>
    <x v="21"/>
  </r>
  <r>
    <x v="0"/>
    <x v="1"/>
    <x v="0"/>
    <x v="116"/>
    <x v="115"/>
    <x v="1"/>
    <x v="1"/>
    <x v="15"/>
    <x v="14"/>
    <x v="0"/>
    <x v="4"/>
    <x v="24"/>
  </r>
  <r>
    <x v="0"/>
    <x v="1"/>
    <x v="0"/>
    <x v="116"/>
    <x v="115"/>
    <x v="1"/>
    <x v="1"/>
    <x v="16"/>
    <x v="15"/>
    <x v="0"/>
    <x v="4"/>
    <x v="24"/>
  </r>
  <r>
    <x v="0"/>
    <x v="1"/>
    <x v="0"/>
    <x v="116"/>
    <x v="115"/>
    <x v="1"/>
    <x v="1"/>
    <x v="17"/>
    <x v="16"/>
    <x v="0"/>
    <x v="4"/>
    <x v="24"/>
  </r>
  <r>
    <x v="0"/>
    <x v="1"/>
    <x v="0"/>
    <x v="116"/>
    <x v="115"/>
    <x v="1"/>
    <x v="1"/>
    <x v="18"/>
    <x v="17"/>
    <x v="0"/>
    <x v="4"/>
    <x v="24"/>
  </r>
  <r>
    <x v="0"/>
    <x v="1"/>
    <x v="0"/>
    <x v="116"/>
    <x v="115"/>
    <x v="1"/>
    <x v="1"/>
    <x v="19"/>
    <x v="18"/>
    <x v="0"/>
    <x v="4"/>
    <x v="24"/>
  </r>
  <r>
    <x v="0"/>
    <x v="1"/>
    <x v="0"/>
    <x v="116"/>
    <x v="115"/>
    <x v="1"/>
    <x v="1"/>
    <x v="20"/>
    <x v="19"/>
    <x v="0"/>
    <x v="4"/>
    <x v="24"/>
  </r>
  <r>
    <x v="0"/>
    <x v="1"/>
    <x v="0"/>
    <x v="116"/>
    <x v="115"/>
    <x v="1"/>
    <x v="1"/>
    <x v="21"/>
    <x v="20"/>
    <x v="0"/>
    <x v="4"/>
    <x v="24"/>
  </r>
  <r>
    <x v="0"/>
    <x v="1"/>
    <x v="0"/>
    <x v="116"/>
    <x v="115"/>
    <x v="1"/>
    <x v="1"/>
    <x v="22"/>
    <x v="21"/>
    <x v="0"/>
    <x v="4"/>
    <x v="24"/>
  </r>
  <r>
    <x v="0"/>
    <x v="5"/>
    <x v="0"/>
    <x v="116"/>
    <x v="115"/>
    <x v="0"/>
    <x v="1"/>
    <x v="1"/>
    <x v="1"/>
    <x v="0"/>
    <x v="8"/>
    <x v="13"/>
  </r>
  <r>
    <x v="0"/>
    <x v="5"/>
    <x v="0"/>
    <x v="116"/>
    <x v="115"/>
    <x v="0"/>
    <x v="1"/>
    <x v="3"/>
    <x v="3"/>
    <x v="0"/>
    <x v="8"/>
    <x v="13"/>
  </r>
  <r>
    <x v="0"/>
    <x v="5"/>
    <x v="0"/>
    <x v="116"/>
    <x v="115"/>
    <x v="0"/>
    <x v="1"/>
    <x v="25"/>
    <x v="24"/>
    <x v="0"/>
    <x v="5"/>
    <x v="20"/>
  </r>
  <r>
    <x v="0"/>
    <x v="9"/>
    <x v="0"/>
    <x v="116"/>
    <x v="115"/>
    <x v="0"/>
    <x v="0"/>
    <x v="5"/>
    <x v="5"/>
    <x v="0"/>
    <x v="0"/>
    <x v="0"/>
  </r>
  <r>
    <x v="0"/>
    <x v="4"/>
    <x v="0"/>
    <x v="116"/>
    <x v="115"/>
    <x v="0"/>
    <x v="0"/>
    <x v="0"/>
    <x v="0"/>
    <x v="0"/>
    <x v="0"/>
    <x v="0"/>
  </r>
  <r>
    <x v="0"/>
    <x v="5"/>
    <x v="0"/>
    <x v="116"/>
    <x v="115"/>
    <x v="0"/>
    <x v="1"/>
    <x v="6"/>
    <x v="3"/>
    <x v="0"/>
    <x v="1"/>
    <x v="20"/>
  </r>
  <r>
    <x v="0"/>
    <x v="4"/>
    <x v="0"/>
    <x v="116"/>
    <x v="115"/>
    <x v="0"/>
    <x v="0"/>
    <x v="4"/>
    <x v="4"/>
    <x v="0"/>
    <x v="2"/>
    <x v="0"/>
  </r>
  <r>
    <x v="0"/>
    <x v="4"/>
    <x v="0"/>
    <x v="116"/>
    <x v="115"/>
    <x v="0"/>
    <x v="0"/>
    <x v="23"/>
    <x v="22"/>
    <x v="0"/>
    <x v="3"/>
    <x v="1"/>
  </r>
  <r>
    <x v="0"/>
    <x v="5"/>
    <x v="0"/>
    <x v="116"/>
    <x v="115"/>
    <x v="0"/>
    <x v="1"/>
    <x v="26"/>
    <x v="1"/>
    <x v="0"/>
    <x v="3"/>
    <x v="15"/>
  </r>
  <r>
    <x v="0"/>
    <x v="5"/>
    <x v="0"/>
    <x v="116"/>
    <x v="115"/>
    <x v="0"/>
    <x v="1"/>
    <x v="2"/>
    <x v="2"/>
    <x v="0"/>
    <x v="7"/>
    <x v="5"/>
  </r>
  <r>
    <x v="0"/>
    <x v="5"/>
    <x v="0"/>
    <x v="116"/>
    <x v="115"/>
    <x v="0"/>
    <x v="1"/>
    <x v="24"/>
    <x v="23"/>
    <x v="0"/>
    <x v="7"/>
    <x v="5"/>
  </r>
  <r>
    <x v="0"/>
    <x v="0"/>
    <x v="0"/>
    <x v="117"/>
    <x v="116"/>
    <x v="0"/>
    <x v="0"/>
    <x v="4"/>
    <x v="4"/>
    <x v="0"/>
    <x v="2"/>
    <x v="0"/>
  </r>
  <r>
    <x v="0"/>
    <x v="0"/>
    <x v="0"/>
    <x v="117"/>
    <x v="116"/>
    <x v="0"/>
    <x v="0"/>
    <x v="5"/>
    <x v="5"/>
    <x v="0"/>
    <x v="2"/>
    <x v="0"/>
  </r>
  <r>
    <x v="0"/>
    <x v="0"/>
    <x v="0"/>
    <x v="117"/>
    <x v="116"/>
    <x v="0"/>
    <x v="1"/>
    <x v="2"/>
    <x v="2"/>
    <x v="0"/>
    <x v="2"/>
    <x v="0"/>
  </r>
  <r>
    <x v="0"/>
    <x v="0"/>
    <x v="0"/>
    <x v="117"/>
    <x v="116"/>
    <x v="0"/>
    <x v="1"/>
    <x v="26"/>
    <x v="1"/>
    <x v="0"/>
    <x v="2"/>
    <x v="0"/>
  </r>
  <r>
    <x v="0"/>
    <x v="0"/>
    <x v="0"/>
    <x v="117"/>
    <x v="116"/>
    <x v="0"/>
    <x v="0"/>
    <x v="0"/>
    <x v="0"/>
    <x v="0"/>
    <x v="3"/>
    <x v="1"/>
  </r>
  <r>
    <x v="0"/>
    <x v="0"/>
    <x v="0"/>
    <x v="117"/>
    <x v="116"/>
    <x v="0"/>
    <x v="1"/>
    <x v="1"/>
    <x v="1"/>
    <x v="0"/>
    <x v="3"/>
    <x v="1"/>
  </r>
  <r>
    <x v="0"/>
    <x v="0"/>
    <x v="0"/>
    <x v="117"/>
    <x v="116"/>
    <x v="0"/>
    <x v="1"/>
    <x v="6"/>
    <x v="3"/>
    <x v="0"/>
    <x v="3"/>
    <x v="1"/>
  </r>
  <r>
    <x v="0"/>
    <x v="0"/>
    <x v="0"/>
    <x v="117"/>
    <x v="116"/>
    <x v="0"/>
    <x v="1"/>
    <x v="3"/>
    <x v="3"/>
    <x v="0"/>
    <x v="3"/>
    <x v="1"/>
  </r>
  <r>
    <x v="0"/>
    <x v="0"/>
    <x v="0"/>
    <x v="117"/>
    <x v="116"/>
    <x v="0"/>
    <x v="1"/>
    <x v="25"/>
    <x v="24"/>
    <x v="0"/>
    <x v="3"/>
    <x v="1"/>
  </r>
  <r>
    <x v="0"/>
    <x v="1"/>
    <x v="0"/>
    <x v="118"/>
    <x v="117"/>
    <x v="0"/>
    <x v="1"/>
    <x v="7"/>
    <x v="6"/>
    <x v="0"/>
    <x v="4"/>
    <x v="30"/>
  </r>
  <r>
    <x v="0"/>
    <x v="1"/>
    <x v="0"/>
    <x v="118"/>
    <x v="117"/>
    <x v="0"/>
    <x v="1"/>
    <x v="8"/>
    <x v="7"/>
    <x v="0"/>
    <x v="4"/>
    <x v="30"/>
  </r>
  <r>
    <x v="0"/>
    <x v="1"/>
    <x v="0"/>
    <x v="118"/>
    <x v="117"/>
    <x v="0"/>
    <x v="1"/>
    <x v="9"/>
    <x v="8"/>
    <x v="0"/>
    <x v="4"/>
    <x v="30"/>
  </r>
  <r>
    <x v="0"/>
    <x v="1"/>
    <x v="0"/>
    <x v="118"/>
    <x v="117"/>
    <x v="0"/>
    <x v="1"/>
    <x v="10"/>
    <x v="9"/>
    <x v="0"/>
    <x v="4"/>
    <x v="30"/>
  </r>
  <r>
    <x v="0"/>
    <x v="1"/>
    <x v="0"/>
    <x v="118"/>
    <x v="117"/>
    <x v="0"/>
    <x v="1"/>
    <x v="11"/>
    <x v="10"/>
    <x v="0"/>
    <x v="4"/>
    <x v="30"/>
  </r>
  <r>
    <x v="0"/>
    <x v="1"/>
    <x v="0"/>
    <x v="118"/>
    <x v="117"/>
    <x v="0"/>
    <x v="1"/>
    <x v="12"/>
    <x v="11"/>
    <x v="0"/>
    <x v="4"/>
    <x v="30"/>
  </r>
  <r>
    <x v="0"/>
    <x v="1"/>
    <x v="0"/>
    <x v="118"/>
    <x v="117"/>
    <x v="0"/>
    <x v="1"/>
    <x v="13"/>
    <x v="12"/>
    <x v="0"/>
    <x v="4"/>
    <x v="30"/>
  </r>
  <r>
    <x v="0"/>
    <x v="1"/>
    <x v="0"/>
    <x v="118"/>
    <x v="117"/>
    <x v="0"/>
    <x v="1"/>
    <x v="14"/>
    <x v="13"/>
    <x v="0"/>
    <x v="4"/>
    <x v="30"/>
  </r>
  <r>
    <x v="0"/>
    <x v="1"/>
    <x v="0"/>
    <x v="118"/>
    <x v="117"/>
    <x v="1"/>
    <x v="1"/>
    <x v="15"/>
    <x v="14"/>
    <x v="0"/>
    <x v="4"/>
    <x v="3"/>
  </r>
  <r>
    <x v="0"/>
    <x v="1"/>
    <x v="0"/>
    <x v="118"/>
    <x v="117"/>
    <x v="1"/>
    <x v="1"/>
    <x v="16"/>
    <x v="15"/>
    <x v="0"/>
    <x v="4"/>
    <x v="3"/>
  </r>
  <r>
    <x v="0"/>
    <x v="1"/>
    <x v="0"/>
    <x v="118"/>
    <x v="117"/>
    <x v="1"/>
    <x v="1"/>
    <x v="17"/>
    <x v="16"/>
    <x v="0"/>
    <x v="4"/>
    <x v="3"/>
  </r>
  <r>
    <x v="0"/>
    <x v="1"/>
    <x v="0"/>
    <x v="118"/>
    <x v="117"/>
    <x v="1"/>
    <x v="1"/>
    <x v="18"/>
    <x v="17"/>
    <x v="0"/>
    <x v="4"/>
    <x v="3"/>
  </r>
  <r>
    <x v="0"/>
    <x v="1"/>
    <x v="0"/>
    <x v="118"/>
    <x v="117"/>
    <x v="1"/>
    <x v="1"/>
    <x v="19"/>
    <x v="18"/>
    <x v="0"/>
    <x v="4"/>
    <x v="3"/>
  </r>
  <r>
    <x v="0"/>
    <x v="1"/>
    <x v="0"/>
    <x v="118"/>
    <x v="117"/>
    <x v="1"/>
    <x v="1"/>
    <x v="20"/>
    <x v="19"/>
    <x v="0"/>
    <x v="4"/>
    <x v="3"/>
  </r>
  <r>
    <x v="0"/>
    <x v="1"/>
    <x v="0"/>
    <x v="118"/>
    <x v="117"/>
    <x v="1"/>
    <x v="1"/>
    <x v="21"/>
    <x v="20"/>
    <x v="0"/>
    <x v="4"/>
    <x v="3"/>
  </r>
  <r>
    <x v="0"/>
    <x v="1"/>
    <x v="0"/>
    <x v="118"/>
    <x v="117"/>
    <x v="1"/>
    <x v="1"/>
    <x v="22"/>
    <x v="21"/>
    <x v="0"/>
    <x v="4"/>
    <x v="3"/>
  </r>
  <r>
    <x v="0"/>
    <x v="5"/>
    <x v="0"/>
    <x v="118"/>
    <x v="117"/>
    <x v="0"/>
    <x v="1"/>
    <x v="1"/>
    <x v="1"/>
    <x v="0"/>
    <x v="5"/>
    <x v="21"/>
  </r>
  <r>
    <x v="0"/>
    <x v="5"/>
    <x v="0"/>
    <x v="118"/>
    <x v="117"/>
    <x v="0"/>
    <x v="1"/>
    <x v="26"/>
    <x v="1"/>
    <x v="0"/>
    <x v="0"/>
    <x v="2"/>
  </r>
  <r>
    <x v="0"/>
    <x v="9"/>
    <x v="0"/>
    <x v="118"/>
    <x v="117"/>
    <x v="0"/>
    <x v="0"/>
    <x v="4"/>
    <x v="4"/>
    <x v="0"/>
    <x v="1"/>
    <x v="0"/>
  </r>
  <r>
    <x v="0"/>
    <x v="9"/>
    <x v="0"/>
    <x v="118"/>
    <x v="117"/>
    <x v="0"/>
    <x v="0"/>
    <x v="0"/>
    <x v="0"/>
    <x v="0"/>
    <x v="1"/>
    <x v="0"/>
  </r>
  <r>
    <x v="0"/>
    <x v="5"/>
    <x v="0"/>
    <x v="118"/>
    <x v="117"/>
    <x v="0"/>
    <x v="1"/>
    <x v="24"/>
    <x v="23"/>
    <x v="0"/>
    <x v="1"/>
    <x v="5"/>
  </r>
  <r>
    <x v="0"/>
    <x v="5"/>
    <x v="0"/>
    <x v="118"/>
    <x v="117"/>
    <x v="0"/>
    <x v="1"/>
    <x v="25"/>
    <x v="24"/>
    <x v="0"/>
    <x v="1"/>
    <x v="5"/>
  </r>
  <r>
    <x v="0"/>
    <x v="5"/>
    <x v="0"/>
    <x v="118"/>
    <x v="117"/>
    <x v="0"/>
    <x v="1"/>
    <x v="6"/>
    <x v="3"/>
    <x v="0"/>
    <x v="6"/>
    <x v="30"/>
  </r>
  <r>
    <x v="0"/>
    <x v="9"/>
    <x v="0"/>
    <x v="118"/>
    <x v="117"/>
    <x v="0"/>
    <x v="0"/>
    <x v="5"/>
    <x v="5"/>
    <x v="0"/>
    <x v="2"/>
    <x v="0"/>
  </r>
  <r>
    <x v="0"/>
    <x v="9"/>
    <x v="0"/>
    <x v="118"/>
    <x v="117"/>
    <x v="0"/>
    <x v="0"/>
    <x v="23"/>
    <x v="22"/>
    <x v="0"/>
    <x v="2"/>
    <x v="0"/>
  </r>
  <r>
    <x v="0"/>
    <x v="5"/>
    <x v="0"/>
    <x v="118"/>
    <x v="117"/>
    <x v="0"/>
    <x v="1"/>
    <x v="2"/>
    <x v="2"/>
    <x v="0"/>
    <x v="3"/>
    <x v="15"/>
  </r>
  <r>
    <x v="0"/>
    <x v="5"/>
    <x v="0"/>
    <x v="118"/>
    <x v="117"/>
    <x v="0"/>
    <x v="1"/>
    <x v="3"/>
    <x v="3"/>
    <x v="0"/>
    <x v="3"/>
    <x v="15"/>
  </r>
  <r>
    <x v="0"/>
    <x v="0"/>
    <x v="0"/>
    <x v="119"/>
    <x v="118"/>
    <x v="0"/>
    <x v="1"/>
    <x v="1"/>
    <x v="1"/>
    <x v="0"/>
    <x v="2"/>
    <x v="0"/>
  </r>
  <r>
    <x v="0"/>
    <x v="0"/>
    <x v="0"/>
    <x v="119"/>
    <x v="118"/>
    <x v="0"/>
    <x v="1"/>
    <x v="3"/>
    <x v="3"/>
    <x v="0"/>
    <x v="2"/>
    <x v="0"/>
  </r>
  <r>
    <x v="0"/>
    <x v="0"/>
    <x v="0"/>
    <x v="119"/>
    <x v="118"/>
    <x v="0"/>
    <x v="1"/>
    <x v="25"/>
    <x v="24"/>
    <x v="0"/>
    <x v="2"/>
    <x v="0"/>
  </r>
  <r>
    <x v="0"/>
    <x v="0"/>
    <x v="0"/>
    <x v="119"/>
    <x v="118"/>
    <x v="0"/>
    <x v="1"/>
    <x v="6"/>
    <x v="3"/>
    <x v="0"/>
    <x v="3"/>
    <x v="1"/>
  </r>
  <r>
    <x v="0"/>
    <x v="0"/>
    <x v="0"/>
    <x v="119"/>
    <x v="118"/>
    <x v="0"/>
    <x v="1"/>
    <x v="2"/>
    <x v="2"/>
    <x v="0"/>
    <x v="3"/>
    <x v="1"/>
  </r>
  <r>
    <x v="0"/>
    <x v="0"/>
    <x v="0"/>
    <x v="119"/>
    <x v="118"/>
    <x v="0"/>
    <x v="1"/>
    <x v="26"/>
    <x v="1"/>
    <x v="0"/>
    <x v="3"/>
    <x v="1"/>
  </r>
  <r>
    <x v="0"/>
    <x v="1"/>
    <x v="0"/>
    <x v="120"/>
    <x v="119"/>
    <x v="0"/>
    <x v="1"/>
    <x v="7"/>
    <x v="6"/>
    <x v="0"/>
    <x v="4"/>
    <x v="14"/>
  </r>
  <r>
    <x v="0"/>
    <x v="1"/>
    <x v="0"/>
    <x v="120"/>
    <x v="119"/>
    <x v="0"/>
    <x v="1"/>
    <x v="8"/>
    <x v="7"/>
    <x v="0"/>
    <x v="4"/>
    <x v="14"/>
  </r>
  <r>
    <x v="0"/>
    <x v="1"/>
    <x v="0"/>
    <x v="120"/>
    <x v="119"/>
    <x v="0"/>
    <x v="1"/>
    <x v="9"/>
    <x v="8"/>
    <x v="0"/>
    <x v="4"/>
    <x v="14"/>
  </r>
  <r>
    <x v="0"/>
    <x v="1"/>
    <x v="0"/>
    <x v="120"/>
    <x v="119"/>
    <x v="0"/>
    <x v="1"/>
    <x v="10"/>
    <x v="9"/>
    <x v="0"/>
    <x v="4"/>
    <x v="14"/>
  </r>
  <r>
    <x v="0"/>
    <x v="1"/>
    <x v="0"/>
    <x v="120"/>
    <x v="119"/>
    <x v="0"/>
    <x v="1"/>
    <x v="11"/>
    <x v="10"/>
    <x v="0"/>
    <x v="4"/>
    <x v="14"/>
  </r>
  <r>
    <x v="0"/>
    <x v="1"/>
    <x v="0"/>
    <x v="120"/>
    <x v="119"/>
    <x v="0"/>
    <x v="1"/>
    <x v="12"/>
    <x v="11"/>
    <x v="0"/>
    <x v="4"/>
    <x v="14"/>
  </r>
  <r>
    <x v="0"/>
    <x v="1"/>
    <x v="0"/>
    <x v="120"/>
    <x v="119"/>
    <x v="0"/>
    <x v="1"/>
    <x v="13"/>
    <x v="12"/>
    <x v="0"/>
    <x v="4"/>
    <x v="14"/>
  </r>
  <r>
    <x v="0"/>
    <x v="1"/>
    <x v="0"/>
    <x v="120"/>
    <x v="119"/>
    <x v="0"/>
    <x v="1"/>
    <x v="14"/>
    <x v="13"/>
    <x v="0"/>
    <x v="4"/>
    <x v="14"/>
  </r>
  <r>
    <x v="0"/>
    <x v="1"/>
    <x v="0"/>
    <x v="120"/>
    <x v="119"/>
    <x v="1"/>
    <x v="1"/>
    <x v="15"/>
    <x v="14"/>
    <x v="0"/>
    <x v="4"/>
    <x v="14"/>
  </r>
  <r>
    <x v="0"/>
    <x v="1"/>
    <x v="0"/>
    <x v="120"/>
    <x v="119"/>
    <x v="1"/>
    <x v="1"/>
    <x v="16"/>
    <x v="15"/>
    <x v="0"/>
    <x v="4"/>
    <x v="14"/>
  </r>
  <r>
    <x v="0"/>
    <x v="1"/>
    <x v="0"/>
    <x v="120"/>
    <x v="119"/>
    <x v="1"/>
    <x v="1"/>
    <x v="17"/>
    <x v="16"/>
    <x v="0"/>
    <x v="4"/>
    <x v="14"/>
  </r>
  <r>
    <x v="0"/>
    <x v="1"/>
    <x v="0"/>
    <x v="120"/>
    <x v="119"/>
    <x v="1"/>
    <x v="1"/>
    <x v="18"/>
    <x v="17"/>
    <x v="0"/>
    <x v="4"/>
    <x v="14"/>
  </r>
  <r>
    <x v="0"/>
    <x v="1"/>
    <x v="0"/>
    <x v="120"/>
    <x v="119"/>
    <x v="1"/>
    <x v="1"/>
    <x v="19"/>
    <x v="18"/>
    <x v="0"/>
    <x v="4"/>
    <x v="14"/>
  </r>
  <r>
    <x v="0"/>
    <x v="1"/>
    <x v="0"/>
    <x v="120"/>
    <x v="119"/>
    <x v="1"/>
    <x v="1"/>
    <x v="20"/>
    <x v="19"/>
    <x v="0"/>
    <x v="4"/>
    <x v="14"/>
  </r>
  <r>
    <x v="0"/>
    <x v="1"/>
    <x v="0"/>
    <x v="120"/>
    <x v="119"/>
    <x v="1"/>
    <x v="1"/>
    <x v="21"/>
    <x v="20"/>
    <x v="0"/>
    <x v="4"/>
    <x v="14"/>
  </r>
  <r>
    <x v="0"/>
    <x v="1"/>
    <x v="0"/>
    <x v="120"/>
    <x v="119"/>
    <x v="1"/>
    <x v="1"/>
    <x v="22"/>
    <x v="21"/>
    <x v="0"/>
    <x v="4"/>
    <x v="14"/>
  </r>
  <r>
    <x v="0"/>
    <x v="2"/>
    <x v="0"/>
    <x v="120"/>
    <x v="119"/>
    <x v="0"/>
    <x v="1"/>
    <x v="6"/>
    <x v="3"/>
    <x v="0"/>
    <x v="8"/>
    <x v="26"/>
  </r>
  <r>
    <x v="0"/>
    <x v="4"/>
    <x v="0"/>
    <x v="120"/>
    <x v="119"/>
    <x v="0"/>
    <x v="0"/>
    <x v="23"/>
    <x v="22"/>
    <x v="0"/>
    <x v="0"/>
    <x v="0"/>
  </r>
  <r>
    <x v="0"/>
    <x v="2"/>
    <x v="0"/>
    <x v="120"/>
    <x v="119"/>
    <x v="0"/>
    <x v="1"/>
    <x v="3"/>
    <x v="3"/>
    <x v="0"/>
    <x v="0"/>
    <x v="0"/>
  </r>
  <r>
    <x v="0"/>
    <x v="2"/>
    <x v="0"/>
    <x v="120"/>
    <x v="119"/>
    <x v="0"/>
    <x v="1"/>
    <x v="26"/>
    <x v="1"/>
    <x v="0"/>
    <x v="1"/>
    <x v="0"/>
  </r>
  <r>
    <x v="0"/>
    <x v="3"/>
    <x v="0"/>
    <x v="120"/>
    <x v="119"/>
    <x v="0"/>
    <x v="1"/>
    <x v="24"/>
    <x v="23"/>
    <x v="0"/>
    <x v="6"/>
    <x v="6"/>
  </r>
  <r>
    <x v="0"/>
    <x v="9"/>
    <x v="0"/>
    <x v="120"/>
    <x v="119"/>
    <x v="0"/>
    <x v="0"/>
    <x v="4"/>
    <x v="4"/>
    <x v="0"/>
    <x v="2"/>
    <x v="0"/>
  </r>
  <r>
    <x v="0"/>
    <x v="9"/>
    <x v="0"/>
    <x v="120"/>
    <x v="119"/>
    <x v="0"/>
    <x v="0"/>
    <x v="5"/>
    <x v="5"/>
    <x v="0"/>
    <x v="3"/>
    <x v="1"/>
  </r>
  <r>
    <x v="0"/>
    <x v="4"/>
    <x v="0"/>
    <x v="120"/>
    <x v="119"/>
    <x v="0"/>
    <x v="0"/>
    <x v="0"/>
    <x v="0"/>
    <x v="0"/>
    <x v="3"/>
    <x v="1"/>
  </r>
  <r>
    <x v="0"/>
    <x v="2"/>
    <x v="0"/>
    <x v="120"/>
    <x v="119"/>
    <x v="0"/>
    <x v="1"/>
    <x v="1"/>
    <x v="1"/>
    <x v="0"/>
    <x v="3"/>
    <x v="24"/>
  </r>
  <r>
    <x v="0"/>
    <x v="2"/>
    <x v="0"/>
    <x v="120"/>
    <x v="119"/>
    <x v="0"/>
    <x v="1"/>
    <x v="2"/>
    <x v="2"/>
    <x v="0"/>
    <x v="3"/>
    <x v="24"/>
  </r>
  <r>
    <x v="0"/>
    <x v="2"/>
    <x v="0"/>
    <x v="120"/>
    <x v="119"/>
    <x v="0"/>
    <x v="1"/>
    <x v="25"/>
    <x v="24"/>
    <x v="0"/>
    <x v="3"/>
    <x v="24"/>
  </r>
  <r>
    <x v="0"/>
    <x v="0"/>
    <x v="0"/>
    <x v="121"/>
    <x v="120"/>
    <x v="0"/>
    <x v="0"/>
    <x v="23"/>
    <x v="22"/>
    <x v="0"/>
    <x v="2"/>
    <x v="0"/>
  </r>
  <r>
    <x v="0"/>
    <x v="0"/>
    <x v="0"/>
    <x v="121"/>
    <x v="120"/>
    <x v="0"/>
    <x v="0"/>
    <x v="0"/>
    <x v="0"/>
    <x v="0"/>
    <x v="2"/>
    <x v="0"/>
  </r>
  <r>
    <x v="0"/>
    <x v="0"/>
    <x v="0"/>
    <x v="121"/>
    <x v="120"/>
    <x v="0"/>
    <x v="1"/>
    <x v="6"/>
    <x v="3"/>
    <x v="0"/>
    <x v="2"/>
    <x v="0"/>
  </r>
  <r>
    <x v="0"/>
    <x v="0"/>
    <x v="0"/>
    <x v="121"/>
    <x v="120"/>
    <x v="0"/>
    <x v="1"/>
    <x v="3"/>
    <x v="3"/>
    <x v="0"/>
    <x v="2"/>
    <x v="0"/>
  </r>
  <r>
    <x v="0"/>
    <x v="0"/>
    <x v="0"/>
    <x v="121"/>
    <x v="120"/>
    <x v="0"/>
    <x v="0"/>
    <x v="4"/>
    <x v="4"/>
    <x v="0"/>
    <x v="3"/>
    <x v="1"/>
  </r>
  <r>
    <x v="0"/>
    <x v="0"/>
    <x v="0"/>
    <x v="121"/>
    <x v="120"/>
    <x v="0"/>
    <x v="0"/>
    <x v="5"/>
    <x v="5"/>
    <x v="0"/>
    <x v="3"/>
    <x v="1"/>
  </r>
  <r>
    <x v="0"/>
    <x v="0"/>
    <x v="0"/>
    <x v="121"/>
    <x v="120"/>
    <x v="0"/>
    <x v="1"/>
    <x v="1"/>
    <x v="1"/>
    <x v="0"/>
    <x v="3"/>
    <x v="1"/>
  </r>
  <r>
    <x v="0"/>
    <x v="0"/>
    <x v="0"/>
    <x v="121"/>
    <x v="120"/>
    <x v="0"/>
    <x v="1"/>
    <x v="2"/>
    <x v="2"/>
    <x v="0"/>
    <x v="3"/>
    <x v="1"/>
  </r>
  <r>
    <x v="0"/>
    <x v="0"/>
    <x v="0"/>
    <x v="121"/>
    <x v="120"/>
    <x v="0"/>
    <x v="1"/>
    <x v="26"/>
    <x v="1"/>
    <x v="0"/>
    <x v="3"/>
    <x v="1"/>
  </r>
  <r>
    <x v="0"/>
    <x v="0"/>
    <x v="0"/>
    <x v="121"/>
    <x v="120"/>
    <x v="0"/>
    <x v="1"/>
    <x v="25"/>
    <x v="24"/>
    <x v="0"/>
    <x v="3"/>
    <x v="1"/>
  </r>
  <r>
    <x v="0"/>
    <x v="0"/>
    <x v="0"/>
    <x v="122"/>
    <x v="121"/>
    <x v="0"/>
    <x v="1"/>
    <x v="1"/>
    <x v="1"/>
    <x v="0"/>
    <x v="2"/>
    <x v="0"/>
  </r>
  <r>
    <x v="0"/>
    <x v="0"/>
    <x v="0"/>
    <x v="122"/>
    <x v="121"/>
    <x v="0"/>
    <x v="1"/>
    <x v="26"/>
    <x v="1"/>
    <x v="0"/>
    <x v="2"/>
    <x v="0"/>
  </r>
  <r>
    <x v="0"/>
    <x v="0"/>
    <x v="0"/>
    <x v="122"/>
    <x v="121"/>
    <x v="0"/>
    <x v="1"/>
    <x v="3"/>
    <x v="3"/>
    <x v="0"/>
    <x v="2"/>
    <x v="0"/>
  </r>
  <r>
    <x v="0"/>
    <x v="0"/>
    <x v="0"/>
    <x v="122"/>
    <x v="121"/>
    <x v="0"/>
    <x v="1"/>
    <x v="25"/>
    <x v="24"/>
    <x v="0"/>
    <x v="2"/>
    <x v="0"/>
  </r>
  <r>
    <x v="0"/>
    <x v="0"/>
    <x v="0"/>
    <x v="122"/>
    <x v="121"/>
    <x v="0"/>
    <x v="0"/>
    <x v="4"/>
    <x v="4"/>
    <x v="0"/>
    <x v="3"/>
    <x v="1"/>
  </r>
  <r>
    <x v="0"/>
    <x v="0"/>
    <x v="0"/>
    <x v="122"/>
    <x v="121"/>
    <x v="0"/>
    <x v="0"/>
    <x v="5"/>
    <x v="5"/>
    <x v="0"/>
    <x v="3"/>
    <x v="1"/>
  </r>
  <r>
    <x v="0"/>
    <x v="0"/>
    <x v="0"/>
    <x v="122"/>
    <x v="121"/>
    <x v="0"/>
    <x v="0"/>
    <x v="0"/>
    <x v="0"/>
    <x v="0"/>
    <x v="3"/>
    <x v="1"/>
  </r>
  <r>
    <x v="0"/>
    <x v="0"/>
    <x v="0"/>
    <x v="122"/>
    <x v="121"/>
    <x v="0"/>
    <x v="1"/>
    <x v="6"/>
    <x v="3"/>
    <x v="0"/>
    <x v="3"/>
    <x v="1"/>
  </r>
  <r>
    <x v="0"/>
    <x v="0"/>
    <x v="0"/>
    <x v="122"/>
    <x v="121"/>
    <x v="0"/>
    <x v="1"/>
    <x v="2"/>
    <x v="2"/>
    <x v="0"/>
    <x v="3"/>
    <x v="1"/>
  </r>
  <r>
    <x v="0"/>
    <x v="6"/>
    <x v="0"/>
    <x v="123"/>
    <x v="122"/>
    <x v="0"/>
    <x v="1"/>
    <x v="7"/>
    <x v="6"/>
    <x v="0"/>
    <x v="4"/>
    <x v="4"/>
  </r>
  <r>
    <x v="0"/>
    <x v="6"/>
    <x v="0"/>
    <x v="123"/>
    <x v="122"/>
    <x v="0"/>
    <x v="1"/>
    <x v="8"/>
    <x v="7"/>
    <x v="0"/>
    <x v="4"/>
    <x v="4"/>
  </r>
  <r>
    <x v="0"/>
    <x v="33"/>
    <x v="0"/>
    <x v="123"/>
    <x v="122"/>
    <x v="0"/>
    <x v="1"/>
    <x v="3"/>
    <x v="3"/>
    <x v="0"/>
    <x v="4"/>
    <x v="4"/>
  </r>
  <r>
    <x v="0"/>
    <x v="6"/>
    <x v="0"/>
    <x v="123"/>
    <x v="122"/>
    <x v="0"/>
    <x v="1"/>
    <x v="9"/>
    <x v="8"/>
    <x v="0"/>
    <x v="4"/>
    <x v="4"/>
  </r>
  <r>
    <x v="0"/>
    <x v="6"/>
    <x v="0"/>
    <x v="123"/>
    <x v="122"/>
    <x v="0"/>
    <x v="1"/>
    <x v="10"/>
    <x v="9"/>
    <x v="0"/>
    <x v="4"/>
    <x v="4"/>
  </r>
  <r>
    <x v="0"/>
    <x v="6"/>
    <x v="0"/>
    <x v="123"/>
    <x v="122"/>
    <x v="0"/>
    <x v="1"/>
    <x v="11"/>
    <x v="10"/>
    <x v="0"/>
    <x v="4"/>
    <x v="4"/>
  </r>
  <r>
    <x v="0"/>
    <x v="6"/>
    <x v="0"/>
    <x v="123"/>
    <x v="122"/>
    <x v="0"/>
    <x v="1"/>
    <x v="12"/>
    <x v="11"/>
    <x v="0"/>
    <x v="4"/>
    <x v="4"/>
  </r>
  <r>
    <x v="0"/>
    <x v="6"/>
    <x v="0"/>
    <x v="123"/>
    <x v="122"/>
    <x v="0"/>
    <x v="1"/>
    <x v="13"/>
    <x v="12"/>
    <x v="0"/>
    <x v="4"/>
    <x v="4"/>
  </r>
  <r>
    <x v="0"/>
    <x v="6"/>
    <x v="0"/>
    <x v="123"/>
    <x v="122"/>
    <x v="0"/>
    <x v="1"/>
    <x v="14"/>
    <x v="13"/>
    <x v="0"/>
    <x v="4"/>
    <x v="4"/>
  </r>
  <r>
    <x v="0"/>
    <x v="6"/>
    <x v="0"/>
    <x v="123"/>
    <x v="122"/>
    <x v="1"/>
    <x v="1"/>
    <x v="15"/>
    <x v="14"/>
    <x v="0"/>
    <x v="4"/>
    <x v="1"/>
  </r>
  <r>
    <x v="0"/>
    <x v="6"/>
    <x v="0"/>
    <x v="123"/>
    <x v="122"/>
    <x v="1"/>
    <x v="1"/>
    <x v="16"/>
    <x v="15"/>
    <x v="0"/>
    <x v="4"/>
    <x v="1"/>
  </r>
  <r>
    <x v="0"/>
    <x v="6"/>
    <x v="0"/>
    <x v="123"/>
    <x v="122"/>
    <x v="1"/>
    <x v="1"/>
    <x v="17"/>
    <x v="16"/>
    <x v="0"/>
    <x v="4"/>
    <x v="1"/>
  </r>
  <r>
    <x v="0"/>
    <x v="6"/>
    <x v="0"/>
    <x v="123"/>
    <x v="122"/>
    <x v="1"/>
    <x v="1"/>
    <x v="18"/>
    <x v="17"/>
    <x v="0"/>
    <x v="4"/>
    <x v="1"/>
  </r>
  <r>
    <x v="0"/>
    <x v="6"/>
    <x v="0"/>
    <x v="123"/>
    <x v="122"/>
    <x v="1"/>
    <x v="1"/>
    <x v="19"/>
    <x v="18"/>
    <x v="0"/>
    <x v="4"/>
    <x v="1"/>
  </r>
  <r>
    <x v="0"/>
    <x v="6"/>
    <x v="0"/>
    <x v="123"/>
    <x v="122"/>
    <x v="1"/>
    <x v="1"/>
    <x v="20"/>
    <x v="19"/>
    <x v="0"/>
    <x v="4"/>
    <x v="1"/>
  </r>
  <r>
    <x v="0"/>
    <x v="6"/>
    <x v="0"/>
    <x v="123"/>
    <x v="122"/>
    <x v="1"/>
    <x v="1"/>
    <x v="21"/>
    <x v="20"/>
    <x v="0"/>
    <x v="4"/>
    <x v="1"/>
  </r>
  <r>
    <x v="0"/>
    <x v="6"/>
    <x v="0"/>
    <x v="123"/>
    <x v="122"/>
    <x v="1"/>
    <x v="1"/>
    <x v="22"/>
    <x v="21"/>
    <x v="0"/>
    <x v="4"/>
    <x v="1"/>
  </r>
  <r>
    <x v="0"/>
    <x v="33"/>
    <x v="0"/>
    <x v="123"/>
    <x v="122"/>
    <x v="0"/>
    <x v="1"/>
    <x v="2"/>
    <x v="2"/>
    <x v="0"/>
    <x v="8"/>
    <x v="21"/>
  </r>
  <r>
    <x v="0"/>
    <x v="33"/>
    <x v="0"/>
    <x v="123"/>
    <x v="122"/>
    <x v="0"/>
    <x v="1"/>
    <x v="1"/>
    <x v="1"/>
    <x v="0"/>
    <x v="5"/>
    <x v="23"/>
  </r>
  <r>
    <x v="0"/>
    <x v="33"/>
    <x v="0"/>
    <x v="123"/>
    <x v="122"/>
    <x v="0"/>
    <x v="1"/>
    <x v="24"/>
    <x v="23"/>
    <x v="0"/>
    <x v="5"/>
    <x v="23"/>
  </r>
  <r>
    <x v="0"/>
    <x v="15"/>
    <x v="0"/>
    <x v="123"/>
    <x v="122"/>
    <x v="0"/>
    <x v="0"/>
    <x v="4"/>
    <x v="4"/>
    <x v="0"/>
    <x v="0"/>
    <x v="0"/>
  </r>
  <r>
    <x v="0"/>
    <x v="15"/>
    <x v="0"/>
    <x v="123"/>
    <x v="122"/>
    <x v="0"/>
    <x v="0"/>
    <x v="5"/>
    <x v="5"/>
    <x v="0"/>
    <x v="0"/>
    <x v="0"/>
  </r>
  <r>
    <x v="0"/>
    <x v="15"/>
    <x v="0"/>
    <x v="123"/>
    <x v="122"/>
    <x v="0"/>
    <x v="0"/>
    <x v="23"/>
    <x v="22"/>
    <x v="0"/>
    <x v="0"/>
    <x v="0"/>
  </r>
  <r>
    <x v="0"/>
    <x v="33"/>
    <x v="0"/>
    <x v="123"/>
    <x v="122"/>
    <x v="0"/>
    <x v="1"/>
    <x v="25"/>
    <x v="24"/>
    <x v="0"/>
    <x v="0"/>
    <x v="0"/>
  </r>
  <r>
    <x v="0"/>
    <x v="33"/>
    <x v="0"/>
    <x v="123"/>
    <x v="122"/>
    <x v="0"/>
    <x v="1"/>
    <x v="6"/>
    <x v="3"/>
    <x v="0"/>
    <x v="6"/>
    <x v="15"/>
  </r>
  <r>
    <x v="0"/>
    <x v="33"/>
    <x v="0"/>
    <x v="123"/>
    <x v="122"/>
    <x v="0"/>
    <x v="1"/>
    <x v="26"/>
    <x v="1"/>
    <x v="0"/>
    <x v="2"/>
    <x v="5"/>
  </r>
  <r>
    <x v="0"/>
    <x v="15"/>
    <x v="0"/>
    <x v="123"/>
    <x v="122"/>
    <x v="0"/>
    <x v="0"/>
    <x v="0"/>
    <x v="0"/>
    <x v="0"/>
    <x v="3"/>
    <x v="1"/>
  </r>
  <r>
    <x v="0"/>
    <x v="1"/>
    <x v="0"/>
    <x v="124"/>
    <x v="123"/>
    <x v="0"/>
    <x v="1"/>
    <x v="7"/>
    <x v="6"/>
    <x v="0"/>
    <x v="4"/>
    <x v="14"/>
  </r>
  <r>
    <x v="0"/>
    <x v="1"/>
    <x v="0"/>
    <x v="124"/>
    <x v="123"/>
    <x v="0"/>
    <x v="1"/>
    <x v="8"/>
    <x v="7"/>
    <x v="0"/>
    <x v="4"/>
    <x v="14"/>
  </r>
  <r>
    <x v="0"/>
    <x v="1"/>
    <x v="0"/>
    <x v="124"/>
    <x v="123"/>
    <x v="0"/>
    <x v="1"/>
    <x v="9"/>
    <x v="8"/>
    <x v="0"/>
    <x v="4"/>
    <x v="14"/>
  </r>
  <r>
    <x v="0"/>
    <x v="1"/>
    <x v="0"/>
    <x v="124"/>
    <x v="123"/>
    <x v="0"/>
    <x v="1"/>
    <x v="10"/>
    <x v="9"/>
    <x v="0"/>
    <x v="4"/>
    <x v="14"/>
  </r>
  <r>
    <x v="0"/>
    <x v="1"/>
    <x v="0"/>
    <x v="124"/>
    <x v="123"/>
    <x v="0"/>
    <x v="1"/>
    <x v="11"/>
    <x v="10"/>
    <x v="0"/>
    <x v="4"/>
    <x v="14"/>
  </r>
  <r>
    <x v="0"/>
    <x v="1"/>
    <x v="0"/>
    <x v="124"/>
    <x v="123"/>
    <x v="0"/>
    <x v="1"/>
    <x v="12"/>
    <x v="11"/>
    <x v="0"/>
    <x v="4"/>
    <x v="14"/>
  </r>
  <r>
    <x v="0"/>
    <x v="1"/>
    <x v="0"/>
    <x v="124"/>
    <x v="123"/>
    <x v="0"/>
    <x v="1"/>
    <x v="13"/>
    <x v="12"/>
    <x v="0"/>
    <x v="4"/>
    <x v="14"/>
  </r>
  <r>
    <x v="0"/>
    <x v="1"/>
    <x v="0"/>
    <x v="124"/>
    <x v="123"/>
    <x v="0"/>
    <x v="1"/>
    <x v="14"/>
    <x v="13"/>
    <x v="0"/>
    <x v="4"/>
    <x v="14"/>
  </r>
  <r>
    <x v="0"/>
    <x v="1"/>
    <x v="0"/>
    <x v="124"/>
    <x v="123"/>
    <x v="1"/>
    <x v="1"/>
    <x v="15"/>
    <x v="14"/>
    <x v="0"/>
    <x v="4"/>
    <x v="1"/>
  </r>
  <r>
    <x v="0"/>
    <x v="1"/>
    <x v="0"/>
    <x v="124"/>
    <x v="123"/>
    <x v="1"/>
    <x v="1"/>
    <x v="16"/>
    <x v="15"/>
    <x v="0"/>
    <x v="4"/>
    <x v="1"/>
  </r>
  <r>
    <x v="0"/>
    <x v="1"/>
    <x v="0"/>
    <x v="124"/>
    <x v="123"/>
    <x v="1"/>
    <x v="1"/>
    <x v="17"/>
    <x v="16"/>
    <x v="0"/>
    <x v="4"/>
    <x v="1"/>
  </r>
  <r>
    <x v="0"/>
    <x v="1"/>
    <x v="0"/>
    <x v="124"/>
    <x v="123"/>
    <x v="1"/>
    <x v="1"/>
    <x v="18"/>
    <x v="17"/>
    <x v="0"/>
    <x v="4"/>
    <x v="1"/>
  </r>
  <r>
    <x v="0"/>
    <x v="1"/>
    <x v="0"/>
    <x v="124"/>
    <x v="123"/>
    <x v="1"/>
    <x v="1"/>
    <x v="19"/>
    <x v="18"/>
    <x v="0"/>
    <x v="4"/>
    <x v="1"/>
  </r>
  <r>
    <x v="0"/>
    <x v="1"/>
    <x v="0"/>
    <x v="124"/>
    <x v="123"/>
    <x v="1"/>
    <x v="1"/>
    <x v="20"/>
    <x v="19"/>
    <x v="0"/>
    <x v="4"/>
    <x v="1"/>
  </r>
  <r>
    <x v="0"/>
    <x v="1"/>
    <x v="0"/>
    <x v="124"/>
    <x v="123"/>
    <x v="1"/>
    <x v="1"/>
    <x v="21"/>
    <x v="20"/>
    <x v="0"/>
    <x v="4"/>
    <x v="1"/>
  </r>
  <r>
    <x v="0"/>
    <x v="1"/>
    <x v="0"/>
    <x v="124"/>
    <x v="123"/>
    <x v="1"/>
    <x v="1"/>
    <x v="22"/>
    <x v="21"/>
    <x v="0"/>
    <x v="4"/>
    <x v="1"/>
  </r>
  <r>
    <x v="0"/>
    <x v="5"/>
    <x v="0"/>
    <x v="124"/>
    <x v="123"/>
    <x v="0"/>
    <x v="1"/>
    <x v="1"/>
    <x v="1"/>
    <x v="0"/>
    <x v="5"/>
    <x v="3"/>
  </r>
  <r>
    <x v="0"/>
    <x v="5"/>
    <x v="0"/>
    <x v="124"/>
    <x v="123"/>
    <x v="0"/>
    <x v="1"/>
    <x v="6"/>
    <x v="3"/>
    <x v="0"/>
    <x v="5"/>
    <x v="3"/>
  </r>
  <r>
    <x v="0"/>
    <x v="5"/>
    <x v="0"/>
    <x v="124"/>
    <x v="123"/>
    <x v="0"/>
    <x v="1"/>
    <x v="2"/>
    <x v="2"/>
    <x v="0"/>
    <x v="5"/>
    <x v="3"/>
  </r>
  <r>
    <x v="0"/>
    <x v="4"/>
    <x v="0"/>
    <x v="124"/>
    <x v="123"/>
    <x v="0"/>
    <x v="0"/>
    <x v="5"/>
    <x v="5"/>
    <x v="0"/>
    <x v="0"/>
    <x v="0"/>
  </r>
  <r>
    <x v="0"/>
    <x v="4"/>
    <x v="0"/>
    <x v="124"/>
    <x v="123"/>
    <x v="0"/>
    <x v="0"/>
    <x v="23"/>
    <x v="22"/>
    <x v="0"/>
    <x v="0"/>
    <x v="0"/>
  </r>
  <r>
    <x v="0"/>
    <x v="5"/>
    <x v="0"/>
    <x v="124"/>
    <x v="123"/>
    <x v="0"/>
    <x v="1"/>
    <x v="3"/>
    <x v="3"/>
    <x v="0"/>
    <x v="0"/>
    <x v="0"/>
  </r>
  <r>
    <x v="0"/>
    <x v="5"/>
    <x v="0"/>
    <x v="124"/>
    <x v="123"/>
    <x v="0"/>
    <x v="1"/>
    <x v="24"/>
    <x v="23"/>
    <x v="0"/>
    <x v="6"/>
    <x v="30"/>
  </r>
  <r>
    <x v="0"/>
    <x v="5"/>
    <x v="0"/>
    <x v="124"/>
    <x v="123"/>
    <x v="0"/>
    <x v="1"/>
    <x v="25"/>
    <x v="24"/>
    <x v="0"/>
    <x v="6"/>
    <x v="0"/>
  </r>
  <r>
    <x v="0"/>
    <x v="4"/>
    <x v="0"/>
    <x v="124"/>
    <x v="123"/>
    <x v="0"/>
    <x v="0"/>
    <x v="4"/>
    <x v="4"/>
    <x v="0"/>
    <x v="2"/>
    <x v="0"/>
  </r>
  <r>
    <x v="0"/>
    <x v="4"/>
    <x v="0"/>
    <x v="124"/>
    <x v="123"/>
    <x v="0"/>
    <x v="0"/>
    <x v="0"/>
    <x v="0"/>
    <x v="0"/>
    <x v="3"/>
    <x v="1"/>
  </r>
  <r>
    <x v="0"/>
    <x v="5"/>
    <x v="0"/>
    <x v="124"/>
    <x v="123"/>
    <x v="0"/>
    <x v="1"/>
    <x v="26"/>
    <x v="1"/>
    <x v="0"/>
    <x v="3"/>
    <x v="29"/>
  </r>
  <r>
    <x v="0"/>
    <x v="0"/>
    <x v="0"/>
    <x v="125"/>
    <x v="124"/>
    <x v="0"/>
    <x v="1"/>
    <x v="6"/>
    <x v="3"/>
    <x v="0"/>
    <x v="0"/>
    <x v="0"/>
  </r>
  <r>
    <x v="0"/>
    <x v="0"/>
    <x v="0"/>
    <x v="125"/>
    <x v="124"/>
    <x v="0"/>
    <x v="1"/>
    <x v="3"/>
    <x v="3"/>
    <x v="0"/>
    <x v="1"/>
    <x v="0"/>
  </r>
  <r>
    <x v="0"/>
    <x v="0"/>
    <x v="0"/>
    <x v="125"/>
    <x v="124"/>
    <x v="0"/>
    <x v="1"/>
    <x v="1"/>
    <x v="1"/>
    <x v="0"/>
    <x v="3"/>
    <x v="1"/>
  </r>
  <r>
    <x v="0"/>
    <x v="0"/>
    <x v="0"/>
    <x v="125"/>
    <x v="124"/>
    <x v="0"/>
    <x v="1"/>
    <x v="2"/>
    <x v="2"/>
    <x v="0"/>
    <x v="3"/>
    <x v="1"/>
  </r>
  <r>
    <x v="0"/>
    <x v="0"/>
    <x v="0"/>
    <x v="125"/>
    <x v="124"/>
    <x v="0"/>
    <x v="1"/>
    <x v="26"/>
    <x v="1"/>
    <x v="0"/>
    <x v="3"/>
    <x v="1"/>
  </r>
  <r>
    <x v="0"/>
    <x v="0"/>
    <x v="0"/>
    <x v="125"/>
    <x v="124"/>
    <x v="0"/>
    <x v="1"/>
    <x v="25"/>
    <x v="24"/>
    <x v="0"/>
    <x v="3"/>
    <x v="1"/>
  </r>
  <r>
    <x v="0"/>
    <x v="11"/>
    <x v="0"/>
    <x v="126"/>
    <x v="125"/>
    <x v="0"/>
    <x v="1"/>
    <x v="6"/>
    <x v="3"/>
    <x v="0"/>
    <x v="8"/>
    <x v="5"/>
  </r>
  <r>
    <x v="0"/>
    <x v="16"/>
    <x v="0"/>
    <x v="126"/>
    <x v="125"/>
    <x v="0"/>
    <x v="1"/>
    <x v="24"/>
    <x v="23"/>
    <x v="0"/>
    <x v="5"/>
    <x v="20"/>
  </r>
  <r>
    <x v="0"/>
    <x v="11"/>
    <x v="0"/>
    <x v="126"/>
    <x v="125"/>
    <x v="0"/>
    <x v="1"/>
    <x v="26"/>
    <x v="1"/>
    <x v="0"/>
    <x v="5"/>
    <x v="20"/>
  </r>
  <r>
    <x v="0"/>
    <x v="8"/>
    <x v="0"/>
    <x v="126"/>
    <x v="125"/>
    <x v="0"/>
    <x v="0"/>
    <x v="23"/>
    <x v="22"/>
    <x v="0"/>
    <x v="0"/>
    <x v="0"/>
  </r>
  <r>
    <x v="0"/>
    <x v="11"/>
    <x v="0"/>
    <x v="126"/>
    <x v="125"/>
    <x v="0"/>
    <x v="1"/>
    <x v="25"/>
    <x v="24"/>
    <x v="0"/>
    <x v="0"/>
    <x v="0"/>
  </r>
  <r>
    <x v="0"/>
    <x v="8"/>
    <x v="0"/>
    <x v="126"/>
    <x v="125"/>
    <x v="0"/>
    <x v="0"/>
    <x v="4"/>
    <x v="4"/>
    <x v="0"/>
    <x v="1"/>
    <x v="0"/>
  </r>
  <r>
    <x v="0"/>
    <x v="11"/>
    <x v="0"/>
    <x v="126"/>
    <x v="125"/>
    <x v="0"/>
    <x v="1"/>
    <x v="2"/>
    <x v="2"/>
    <x v="0"/>
    <x v="2"/>
    <x v="0"/>
  </r>
  <r>
    <x v="0"/>
    <x v="8"/>
    <x v="0"/>
    <x v="126"/>
    <x v="125"/>
    <x v="0"/>
    <x v="0"/>
    <x v="5"/>
    <x v="5"/>
    <x v="0"/>
    <x v="3"/>
    <x v="1"/>
  </r>
  <r>
    <x v="0"/>
    <x v="8"/>
    <x v="0"/>
    <x v="126"/>
    <x v="125"/>
    <x v="0"/>
    <x v="0"/>
    <x v="0"/>
    <x v="0"/>
    <x v="0"/>
    <x v="3"/>
    <x v="1"/>
  </r>
  <r>
    <x v="0"/>
    <x v="11"/>
    <x v="0"/>
    <x v="126"/>
    <x v="125"/>
    <x v="0"/>
    <x v="1"/>
    <x v="1"/>
    <x v="1"/>
    <x v="0"/>
    <x v="3"/>
    <x v="1"/>
  </r>
  <r>
    <x v="0"/>
    <x v="11"/>
    <x v="0"/>
    <x v="126"/>
    <x v="125"/>
    <x v="0"/>
    <x v="1"/>
    <x v="3"/>
    <x v="3"/>
    <x v="0"/>
    <x v="3"/>
    <x v="1"/>
  </r>
  <r>
    <x v="0"/>
    <x v="0"/>
    <x v="0"/>
    <x v="127"/>
    <x v="126"/>
    <x v="0"/>
    <x v="1"/>
    <x v="26"/>
    <x v="1"/>
    <x v="0"/>
    <x v="2"/>
    <x v="0"/>
  </r>
  <r>
    <x v="0"/>
    <x v="0"/>
    <x v="0"/>
    <x v="127"/>
    <x v="126"/>
    <x v="0"/>
    <x v="1"/>
    <x v="25"/>
    <x v="24"/>
    <x v="0"/>
    <x v="2"/>
    <x v="0"/>
  </r>
  <r>
    <x v="0"/>
    <x v="0"/>
    <x v="0"/>
    <x v="127"/>
    <x v="126"/>
    <x v="0"/>
    <x v="0"/>
    <x v="4"/>
    <x v="4"/>
    <x v="0"/>
    <x v="3"/>
    <x v="1"/>
  </r>
  <r>
    <x v="0"/>
    <x v="0"/>
    <x v="0"/>
    <x v="127"/>
    <x v="126"/>
    <x v="0"/>
    <x v="0"/>
    <x v="5"/>
    <x v="5"/>
    <x v="0"/>
    <x v="3"/>
    <x v="1"/>
  </r>
  <r>
    <x v="0"/>
    <x v="0"/>
    <x v="0"/>
    <x v="127"/>
    <x v="126"/>
    <x v="0"/>
    <x v="0"/>
    <x v="23"/>
    <x v="22"/>
    <x v="0"/>
    <x v="3"/>
    <x v="1"/>
  </r>
  <r>
    <x v="0"/>
    <x v="0"/>
    <x v="0"/>
    <x v="127"/>
    <x v="126"/>
    <x v="0"/>
    <x v="0"/>
    <x v="0"/>
    <x v="0"/>
    <x v="0"/>
    <x v="3"/>
    <x v="1"/>
  </r>
  <r>
    <x v="0"/>
    <x v="0"/>
    <x v="0"/>
    <x v="127"/>
    <x v="126"/>
    <x v="0"/>
    <x v="1"/>
    <x v="1"/>
    <x v="1"/>
    <x v="0"/>
    <x v="3"/>
    <x v="1"/>
  </r>
  <r>
    <x v="0"/>
    <x v="0"/>
    <x v="0"/>
    <x v="127"/>
    <x v="126"/>
    <x v="0"/>
    <x v="1"/>
    <x v="6"/>
    <x v="3"/>
    <x v="0"/>
    <x v="3"/>
    <x v="1"/>
  </r>
  <r>
    <x v="0"/>
    <x v="0"/>
    <x v="0"/>
    <x v="127"/>
    <x v="126"/>
    <x v="0"/>
    <x v="1"/>
    <x v="2"/>
    <x v="2"/>
    <x v="0"/>
    <x v="3"/>
    <x v="1"/>
  </r>
  <r>
    <x v="0"/>
    <x v="0"/>
    <x v="0"/>
    <x v="127"/>
    <x v="126"/>
    <x v="0"/>
    <x v="1"/>
    <x v="3"/>
    <x v="3"/>
    <x v="0"/>
    <x v="3"/>
    <x v="1"/>
  </r>
  <r>
    <x v="0"/>
    <x v="6"/>
    <x v="0"/>
    <x v="128"/>
    <x v="127"/>
    <x v="0"/>
    <x v="1"/>
    <x v="7"/>
    <x v="6"/>
    <x v="0"/>
    <x v="4"/>
    <x v="22"/>
  </r>
  <r>
    <x v="0"/>
    <x v="6"/>
    <x v="0"/>
    <x v="128"/>
    <x v="127"/>
    <x v="0"/>
    <x v="1"/>
    <x v="8"/>
    <x v="7"/>
    <x v="0"/>
    <x v="4"/>
    <x v="22"/>
  </r>
  <r>
    <x v="0"/>
    <x v="6"/>
    <x v="0"/>
    <x v="128"/>
    <x v="127"/>
    <x v="0"/>
    <x v="1"/>
    <x v="9"/>
    <x v="8"/>
    <x v="0"/>
    <x v="4"/>
    <x v="0"/>
  </r>
  <r>
    <x v="0"/>
    <x v="6"/>
    <x v="0"/>
    <x v="128"/>
    <x v="127"/>
    <x v="0"/>
    <x v="1"/>
    <x v="10"/>
    <x v="9"/>
    <x v="0"/>
    <x v="4"/>
    <x v="22"/>
  </r>
  <r>
    <x v="0"/>
    <x v="6"/>
    <x v="0"/>
    <x v="128"/>
    <x v="127"/>
    <x v="0"/>
    <x v="1"/>
    <x v="11"/>
    <x v="10"/>
    <x v="0"/>
    <x v="4"/>
    <x v="22"/>
  </r>
  <r>
    <x v="0"/>
    <x v="6"/>
    <x v="0"/>
    <x v="128"/>
    <x v="127"/>
    <x v="0"/>
    <x v="1"/>
    <x v="12"/>
    <x v="11"/>
    <x v="0"/>
    <x v="4"/>
    <x v="22"/>
  </r>
  <r>
    <x v="0"/>
    <x v="6"/>
    <x v="0"/>
    <x v="128"/>
    <x v="127"/>
    <x v="0"/>
    <x v="1"/>
    <x v="13"/>
    <x v="12"/>
    <x v="0"/>
    <x v="4"/>
    <x v="22"/>
  </r>
  <r>
    <x v="0"/>
    <x v="6"/>
    <x v="0"/>
    <x v="128"/>
    <x v="127"/>
    <x v="0"/>
    <x v="1"/>
    <x v="14"/>
    <x v="13"/>
    <x v="0"/>
    <x v="4"/>
    <x v="22"/>
  </r>
  <r>
    <x v="0"/>
    <x v="6"/>
    <x v="0"/>
    <x v="128"/>
    <x v="127"/>
    <x v="1"/>
    <x v="1"/>
    <x v="15"/>
    <x v="14"/>
    <x v="0"/>
    <x v="4"/>
    <x v="22"/>
  </r>
  <r>
    <x v="0"/>
    <x v="6"/>
    <x v="0"/>
    <x v="128"/>
    <x v="127"/>
    <x v="1"/>
    <x v="1"/>
    <x v="16"/>
    <x v="15"/>
    <x v="0"/>
    <x v="4"/>
    <x v="22"/>
  </r>
  <r>
    <x v="0"/>
    <x v="6"/>
    <x v="0"/>
    <x v="128"/>
    <x v="127"/>
    <x v="1"/>
    <x v="1"/>
    <x v="17"/>
    <x v="16"/>
    <x v="0"/>
    <x v="4"/>
    <x v="22"/>
  </r>
  <r>
    <x v="0"/>
    <x v="6"/>
    <x v="0"/>
    <x v="128"/>
    <x v="127"/>
    <x v="1"/>
    <x v="1"/>
    <x v="18"/>
    <x v="17"/>
    <x v="0"/>
    <x v="4"/>
    <x v="22"/>
  </r>
  <r>
    <x v="0"/>
    <x v="6"/>
    <x v="0"/>
    <x v="128"/>
    <x v="127"/>
    <x v="1"/>
    <x v="1"/>
    <x v="19"/>
    <x v="18"/>
    <x v="0"/>
    <x v="4"/>
    <x v="22"/>
  </r>
  <r>
    <x v="0"/>
    <x v="6"/>
    <x v="0"/>
    <x v="128"/>
    <x v="127"/>
    <x v="1"/>
    <x v="1"/>
    <x v="20"/>
    <x v="19"/>
    <x v="0"/>
    <x v="4"/>
    <x v="22"/>
  </r>
  <r>
    <x v="0"/>
    <x v="6"/>
    <x v="0"/>
    <x v="128"/>
    <x v="127"/>
    <x v="1"/>
    <x v="1"/>
    <x v="21"/>
    <x v="20"/>
    <x v="0"/>
    <x v="4"/>
    <x v="22"/>
  </r>
  <r>
    <x v="0"/>
    <x v="6"/>
    <x v="0"/>
    <x v="128"/>
    <x v="127"/>
    <x v="1"/>
    <x v="1"/>
    <x v="22"/>
    <x v="21"/>
    <x v="0"/>
    <x v="4"/>
    <x v="22"/>
  </r>
  <r>
    <x v="0"/>
    <x v="24"/>
    <x v="0"/>
    <x v="128"/>
    <x v="127"/>
    <x v="0"/>
    <x v="1"/>
    <x v="6"/>
    <x v="3"/>
    <x v="0"/>
    <x v="8"/>
    <x v="0"/>
  </r>
  <r>
    <x v="0"/>
    <x v="24"/>
    <x v="0"/>
    <x v="128"/>
    <x v="127"/>
    <x v="0"/>
    <x v="1"/>
    <x v="3"/>
    <x v="3"/>
    <x v="0"/>
    <x v="8"/>
    <x v="0"/>
  </r>
  <r>
    <x v="0"/>
    <x v="24"/>
    <x v="0"/>
    <x v="128"/>
    <x v="127"/>
    <x v="0"/>
    <x v="1"/>
    <x v="25"/>
    <x v="24"/>
    <x v="0"/>
    <x v="5"/>
    <x v="0"/>
  </r>
  <r>
    <x v="0"/>
    <x v="24"/>
    <x v="0"/>
    <x v="128"/>
    <x v="127"/>
    <x v="0"/>
    <x v="0"/>
    <x v="4"/>
    <x v="4"/>
    <x v="0"/>
    <x v="0"/>
    <x v="0"/>
  </r>
  <r>
    <x v="0"/>
    <x v="15"/>
    <x v="0"/>
    <x v="128"/>
    <x v="127"/>
    <x v="0"/>
    <x v="0"/>
    <x v="0"/>
    <x v="0"/>
    <x v="0"/>
    <x v="0"/>
    <x v="0"/>
  </r>
  <r>
    <x v="0"/>
    <x v="24"/>
    <x v="0"/>
    <x v="128"/>
    <x v="127"/>
    <x v="0"/>
    <x v="1"/>
    <x v="2"/>
    <x v="2"/>
    <x v="0"/>
    <x v="0"/>
    <x v="0"/>
  </r>
  <r>
    <x v="0"/>
    <x v="15"/>
    <x v="0"/>
    <x v="128"/>
    <x v="127"/>
    <x v="0"/>
    <x v="0"/>
    <x v="5"/>
    <x v="5"/>
    <x v="0"/>
    <x v="2"/>
    <x v="0"/>
  </r>
  <r>
    <x v="0"/>
    <x v="11"/>
    <x v="0"/>
    <x v="128"/>
    <x v="127"/>
    <x v="0"/>
    <x v="1"/>
    <x v="24"/>
    <x v="23"/>
    <x v="0"/>
    <x v="2"/>
    <x v="11"/>
  </r>
  <r>
    <x v="0"/>
    <x v="24"/>
    <x v="0"/>
    <x v="128"/>
    <x v="127"/>
    <x v="0"/>
    <x v="1"/>
    <x v="1"/>
    <x v="1"/>
    <x v="0"/>
    <x v="3"/>
    <x v="1"/>
  </r>
  <r>
    <x v="0"/>
    <x v="24"/>
    <x v="0"/>
    <x v="128"/>
    <x v="127"/>
    <x v="0"/>
    <x v="1"/>
    <x v="26"/>
    <x v="1"/>
    <x v="0"/>
    <x v="3"/>
    <x v="1"/>
  </r>
  <r>
    <x v="0"/>
    <x v="10"/>
    <x v="0"/>
    <x v="129"/>
    <x v="128"/>
    <x v="0"/>
    <x v="1"/>
    <x v="7"/>
    <x v="6"/>
    <x v="0"/>
    <x v="4"/>
    <x v="10"/>
  </r>
  <r>
    <x v="0"/>
    <x v="10"/>
    <x v="0"/>
    <x v="129"/>
    <x v="128"/>
    <x v="0"/>
    <x v="1"/>
    <x v="8"/>
    <x v="7"/>
    <x v="0"/>
    <x v="4"/>
    <x v="10"/>
  </r>
  <r>
    <x v="0"/>
    <x v="10"/>
    <x v="0"/>
    <x v="129"/>
    <x v="128"/>
    <x v="0"/>
    <x v="1"/>
    <x v="9"/>
    <x v="8"/>
    <x v="0"/>
    <x v="4"/>
    <x v="10"/>
  </r>
  <r>
    <x v="0"/>
    <x v="10"/>
    <x v="0"/>
    <x v="129"/>
    <x v="128"/>
    <x v="0"/>
    <x v="1"/>
    <x v="10"/>
    <x v="9"/>
    <x v="0"/>
    <x v="4"/>
    <x v="10"/>
  </r>
  <r>
    <x v="0"/>
    <x v="10"/>
    <x v="0"/>
    <x v="129"/>
    <x v="128"/>
    <x v="0"/>
    <x v="1"/>
    <x v="11"/>
    <x v="10"/>
    <x v="0"/>
    <x v="4"/>
    <x v="10"/>
  </r>
  <r>
    <x v="0"/>
    <x v="10"/>
    <x v="0"/>
    <x v="129"/>
    <x v="128"/>
    <x v="0"/>
    <x v="1"/>
    <x v="12"/>
    <x v="11"/>
    <x v="0"/>
    <x v="4"/>
    <x v="10"/>
  </r>
  <r>
    <x v="0"/>
    <x v="10"/>
    <x v="0"/>
    <x v="129"/>
    <x v="128"/>
    <x v="0"/>
    <x v="1"/>
    <x v="13"/>
    <x v="12"/>
    <x v="0"/>
    <x v="4"/>
    <x v="10"/>
  </r>
  <r>
    <x v="0"/>
    <x v="10"/>
    <x v="0"/>
    <x v="129"/>
    <x v="128"/>
    <x v="0"/>
    <x v="1"/>
    <x v="14"/>
    <x v="13"/>
    <x v="0"/>
    <x v="4"/>
    <x v="10"/>
  </r>
  <r>
    <x v="0"/>
    <x v="10"/>
    <x v="0"/>
    <x v="129"/>
    <x v="128"/>
    <x v="1"/>
    <x v="1"/>
    <x v="15"/>
    <x v="14"/>
    <x v="0"/>
    <x v="4"/>
    <x v="10"/>
  </r>
  <r>
    <x v="0"/>
    <x v="10"/>
    <x v="0"/>
    <x v="129"/>
    <x v="128"/>
    <x v="1"/>
    <x v="1"/>
    <x v="16"/>
    <x v="15"/>
    <x v="0"/>
    <x v="4"/>
    <x v="10"/>
  </r>
  <r>
    <x v="0"/>
    <x v="10"/>
    <x v="0"/>
    <x v="129"/>
    <x v="128"/>
    <x v="1"/>
    <x v="1"/>
    <x v="17"/>
    <x v="16"/>
    <x v="0"/>
    <x v="4"/>
    <x v="10"/>
  </r>
  <r>
    <x v="0"/>
    <x v="10"/>
    <x v="0"/>
    <x v="129"/>
    <x v="128"/>
    <x v="1"/>
    <x v="1"/>
    <x v="18"/>
    <x v="17"/>
    <x v="0"/>
    <x v="4"/>
    <x v="10"/>
  </r>
  <r>
    <x v="0"/>
    <x v="10"/>
    <x v="0"/>
    <x v="129"/>
    <x v="128"/>
    <x v="1"/>
    <x v="1"/>
    <x v="19"/>
    <x v="18"/>
    <x v="0"/>
    <x v="4"/>
    <x v="10"/>
  </r>
  <r>
    <x v="0"/>
    <x v="10"/>
    <x v="0"/>
    <x v="129"/>
    <x v="128"/>
    <x v="1"/>
    <x v="1"/>
    <x v="20"/>
    <x v="19"/>
    <x v="0"/>
    <x v="4"/>
    <x v="10"/>
  </r>
  <r>
    <x v="0"/>
    <x v="10"/>
    <x v="0"/>
    <x v="129"/>
    <x v="128"/>
    <x v="1"/>
    <x v="1"/>
    <x v="21"/>
    <x v="20"/>
    <x v="0"/>
    <x v="4"/>
    <x v="10"/>
  </r>
  <r>
    <x v="0"/>
    <x v="10"/>
    <x v="0"/>
    <x v="129"/>
    <x v="128"/>
    <x v="1"/>
    <x v="1"/>
    <x v="22"/>
    <x v="21"/>
    <x v="0"/>
    <x v="4"/>
    <x v="10"/>
  </r>
  <r>
    <x v="0"/>
    <x v="14"/>
    <x v="0"/>
    <x v="129"/>
    <x v="128"/>
    <x v="0"/>
    <x v="1"/>
    <x v="1"/>
    <x v="1"/>
    <x v="0"/>
    <x v="8"/>
    <x v="26"/>
  </r>
  <r>
    <x v="0"/>
    <x v="14"/>
    <x v="0"/>
    <x v="129"/>
    <x v="128"/>
    <x v="0"/>
    <x v="1"/>
    <x v="6"/>
    <x v="3"/>
    <x v="0"/>
    <x v="8"/>
    <x v="26"/>
  </r>
  <r>
    <x v="0"/>
    <x v="3"/>
    <x v="0"/>
    <x v="129"/>
    <x v="128"/>
    <x v="0"/>
    <x v="1"/>
    <x v="24"/>
    <x v="23"/>
    <x v="0"/>
    <x v="8"/>
    <x v="26"/>
  </r>
  <r>
    <x v="0"/>
    <x v="8"/>
    <x v="0"/>
    <x v="129"/>
    <x v="128"/>
    <x v="0"/>
    <x v="1"/>
    <x v="25"/>
    <x v="24"/>
    <x v="0"/>
    <x v="8"/>
    <x v="26"/>
  </r>
  <r>
    <x v="0"/>
    <x v="8"/>
    <x v="0"/>
    <x v="129"/>
    <x v="128"/>
    <x v="0"/>
    <x v="1"/>
    <x v="26"/>
    <x v="1"/>
    <x v="0"/>
    <x v="5"/>
    <x v="20"/>
  </r>
  <r>
    <x v="0"/>
    <x v="5"/>
    <x v="0"/>
    <x v="129"/>
    <x v="128"/>
    <x v="0"/>
    <x v="0"/>
    <x v="5"/>
    <x v="5"/>
    <x v="0"/>
    <x v="0"/>
    <x v="0"/>
  </r>
  <r>
    <x v="0"/>
    <x v="8"/>
    <x v="0"/>
    <x v="129"/>
    <x v="128"/>
    <x v="0"/>
    <x v="1"/>
    <x v="3"/>
    <x v="3"/>
    <x v="0"/>
    <x v="0"/>
    <x v="29"/>
  </r>
  <r>
    <x v="0"/>
    <x v="14"/>
    <x v="0"/>
    <x v="129"/>
    <x v="128"/>
    <x v="0"/>
    <x v="1"/>
    <x v="2"/>
    <x v="2"/>
    <x v="0"/>
    <x v="1"/>
    <x v="20"/>
  </r>
  <r>
    <x v="0"/>
    <x v="5"/>
    <x v="0"/>
    <x v="129"/>
    <x v="128"/>
    <x v="0"/>
    <x v="0"/>
    <x v="4"/>
    <x v="4"/>
    <x v="0"/>
    <x v="2"/>
    <x v="0"/>
  </r>
  <r>
    <x v="0"/>
    <x v="5"/>
    <x v="0"/>
    <x v="129"/>
    <x v="128"/>
    <x v="0"/>
    <x v="0"/>
    <x v="23"/>
    <x v="22"/>
    <x v="0"/>
    <x v="2"/>
    <x v="0"/>
  </r>
  <r>
    <x v="0"/>
    <x v="5"/>
    <x v="0"/>
    <x v="129"/>
    <x v="128"/>
    <x v="0"/>
    <x v="0"/>
    <x v="0"/>
    <x v="0"/>
    <x v="0"/>
    <x v="2"/>
    <x v="0"/>
  </r>
  <r>
    <x v="0"/>
    <x v="0"/>
    <x v="0"/>
    <x v="130"/>
    <x v="129"/>
    <x v="0"/>
    <x v="0"/>
    <x v="4"/>
    <x v="4"/>
    <x v="0"/>
    <x v="2"/>
    <x v="0"/>
  </r>
  <r>
    <x v="0"/>
    <x v="0"/>
    <x v="0"/>
    <x v="130"/>
    <x v="129"/>
    <x v="0"/>
    <x v="1"/>
    <x v="26"/>
    <x v="1"/>
    <x v="0"/>
    <x v="2"/>
    <x v="0"/>
  </r>
  <r>
    <x v="0"/>
    <x v="0"/>
    <x v="0"/>
    <x v="130"/>
    <x v="129"/>
    <x v="0"/>
    <x v="1"/>
    <x v="25"/>
    <x v="24"/>
    <x v="0"/>
    <x v="2"/>
    <x v="0"/>
  </r>
  <r>
    <x v="0"/>
    <x v="0"/>
    <x v="0"/>
    <x v="130"/>
    <x v="129"/>
    <x v="0"/>
    <x v="0"/>
    <x v="5"/>
    <x v="5"/>
    <x v="0"/>
    <x v="3"/>
    <x v="1"/>
  </r>
  <r>
    <x v="0"/>
    <x v="0"/>
    <x v="0"/>
    <x v="130"/>
    <x v="129"/>
    <x v="0"/>
    <x v="0"/>
    <x v="23"/>
    <x v="22"/>
    <x v="0"/>
    <x v="3"/>
    <x v="1"/>
  </r>
  <r>
    <x v="0"/>
    <x v="0"/>
    <x v="0"/>
    <x v="130"/>
    <x v="129"/>
    <x v="0"/>
    <x v="0"/>
    <x v="0"/>
    <x v="0"/>
    <x v="0"/>
    <x v="3"/>
    <x v="1"/>
  </r>
  <r>
    <x v="0"/>
    <x v="0"/>
    <x v="0"/>
    <x v="130"/>
    <x v="129"/>
    <x v="0"/>
    <x v="1"/>
    <x v="1"/>
    <x v="1"/>
    <x v="0"/>
    <x v="3"/>
    <x v="1"/>
  </r>
  <r>
    <x v="0"/>
    <x v="0"/>
    <x v="0"/>
    <x v="130"/>
    <x v="129"/>
    <x v="0"/>
    <x v="1"/>
    <x v="6"/>
    <x v="3"/>
    <x v="0"/>
    <x v="3"/>
    <x v="1"/>
  </r>
  <r>
    <x v="0"/>
    <x v="0"/>
    <x v="0"/>
    <x v="130"/>
    <x v="129"/>
    <x v="0"/>
    <x v="1"/>
    <x v="2"/>
    <x v="2"/>
    <x v="0"/>
    <x v="3"/>
    <x v="1"/>
  </r>
  <r>
    <x v="0"/>
    <x v="0"/>
    <x v="0"/>
    <x v="130"/>
    <x v="129"/>
    <x v="0"/>
    <x v="1"/>
    <x v="3"/>
    <x v="3"/>
    <x v="0"/>
    <x v="3"/>
    <x v="1"/>
  </r>
  <r>
    <x v="0"/>
    <x v="10"/>
    <x v="0"/>
    <x v="131"/>
    <x v="130"/>
    <x v="0"/>
    <x v="1"/>
    <x v="24"/>
    <x v="23"/>
    <x v="0"/>
    <x v="4"/>
    <x v="8"/>
  </r>
  <r>
    <x v="0"/>
    <x v="10"/>
    <x v="0"/>
    <x v="131"/>
    <x v="130"/>
    <x v="0"/>
    <x v="1"/>
    <x v="7"/>
    <x v="6"/>
    <x v="0"/>
    <x v="4"/>
    <x v="8"/>
  </r>
  <r>
    <x v="0"/>
    <x v="10"/>
    <x v="0"/>
    <x v="131"/>
    <x v="130"/>
    <x v="0"/>
    <x v="1"/>
    <x v="8"/>
    <x v="7"/>
    <x v="0"/>
    <x v="4"/>
    <x v="8"/>
  </r>
  <r>
    <x v="0"/>
    <x v="10"/>
    <x v="0"/>
    <x v="131"/>
    <x v="130"/>
    <x v="0"/>
    <x v="1"/>
    <x v="9"/>
    <x v="8"/>
    <x v="0"/>
    <x v="4"/>
    <x v="8"/>
  </r>
  <r>
    <x v="0"/>
    <x v="10"/>
    <x v="0"/>
    <x v="131"/>
    <x v="130"/>
    <x v="0"/>
    <x v="1"/>
    <x v="10"/>
    <x v="9"/>
    <x v="0"/>
    <x v="4"/>
    <x v="8"/>
  </r>
  <r>
    <x v="0"/>
    <x v="10"/>
    <x v="0"/>
    <x v="131"/>
    <x v="130"/>
    <x v="0"/>
    <x v="1"/>
    <x v="11"/>
    <x v="10"/>
    <x v="0"/>
    <x v="4"/>
    <x v="8"/>
  </r>
  <r>
    <x v="0"/>
    <x v="10"/>
    <x v="0"/>
    <x v="131"/>
    <x v="130"/>
    <x v="0"/>
    <x v="1"/>
    <x v="12"/>
    <x v="11"/>
    <x v="0"/>
    <x v="4"/>
    <x v="8"/>
  </r>
  <r>
    <x v="0"/>
    <x v="10"/>
    <x v="0"/>
    <x v="131"/>
    <x v="130"/>
    <x v="0"/>
    <x v="1"/>
    <x v="13"/>
    <x v="12"/>
    <x v="0"/>
    <x v="4"/>
    <x v="8"/>
  </r>
  <r>
    <x v="0"/>
    <x v="10"/>
    <x v="0"/>
    <x v="131"/>
    <x v="130"/>
    <x v="0"/>
    <x v="1"/>
    <x v="14"/>
    <x v="13"/>
    <x v="0"/>
    <x v="4"/>
    <x v="8"/>
  </r>
  <r>
    <x v="0"/>
    <x v="10"/>
    <x v="0"/>
    <x v="131"/>
    <x v="130"/>
    <x v="1"/>
    <x v="1"/>
    <x v="15"/>
    <x v="14"/>
    <x v="0"/>
    <x v="4"/>
    <x v="8"/>
  </r>
  <r>
    <x v="0"/>
    <x v="10"/>
    <x v="0"/>
    <x v="131"/>
    <x v="130"/>
    <x v="1"/>
    <x v="1"/>
    <x v="16"/>
    <x v="15"/>
    <x v="0"/>
    <x v="4"/>
    <x v="8"/>
  </r>
  <r>
    <x v="0"/>
    <x v="10"/>
    <x v="0"/>
    <x v="131"/>
    <x v="130"/>
    <x v="1"/>
    <x v="1"/>
    <x v="17"/>
    <x v="16"/>
    <x v="0"/>
    <x v="4"/>
    <x v="8"/>
  </r>
  <r>
    <x v="0"/>
    <x v="10"/>
    <x v="0"/>
    <x v="131"/>
    <x v="130"/>
    <x v="1"/>
    <x v="1"/>
    <x v="18"/>
    <x v="17"/>
    <x v="0"/>
    <x v="4"/>
    <x v="8"/>
  </r>
  <r>
    <x v="0"/>
    <x v="10"/>
    <x v="0"/>
    <x v="131"/>
    <x v="130"/>
    <x v="1"/>
    <x v="1"/>
    <x v="19"/>
    <x v="18"/>
    <x v="0"/>
    <x v="4"/>
    <x v="8"/>
  </r>
  <r>
    <x v="0"/>
    <x v="10"/>
    <x v="0"/>
    <x v="131"/>
    <x v="130"/>
    <x v="1"/>
    <x v="1"/>
    <x v="20"/>
    <x v="19"/>
    <x v="0"/>
    <x v="4"/>
    <x v="8"/>
  </r>
  <r>
    <x v="0"/>
    <x v="10"/>
    <x v="0"/>
    <x v="131"/>
    <x v="130"/>
    <x v="1"/>
    <x v="1"/>
    <x v="21"/>
    <x v="20"/>
    <x v="0"/>
    <x v="4"/>
    <x v="8"/>
  </r>
  <r>
    <x v="0"/>
    <x v="10"/>
    <x v="0"/>
    <x v="131"/>
    <x v="130"/>
    <x v="1"/>
    <x v="1"/>
    <x v="22"/>
    <x v="21"/>
    <x v="0"/>
    <x v="4"/>
    <x v="8"/>
  </r>
  <r>
    <x v="0"/>
    <x v="5"/>
    <x v="0"/>
    <x v="131"/>
    <x v="130"/>
    <x v="0"/>
    <x v="0"/>
    <x v="23"/>
    <x v="22"/>
    <x v="0"/>
    <x v="0"/>
    <x v="0"/>
  </r>
  <r>
    <x v="0"/>
    <x v="5"/>
    <x v="0"/>
    <x v="131"/>
    <x v="130"/>
    <x v="0"/>
    <x v="0"/>
    <x v="0"/>
    <x v="0"/>
    <x v="0"/>
    <x v="0"/>
    <x v="0"/>
  </r>
  <r>
    <x v="0"/>
    <x v="5"/>
    <x v="0"/>
    <x v="131"/>
    <x v="130"/>
    <x v="0"/>
    <x v="0"/>
    <x v="4"/>
    <x v="4"/>
    <x v="0"/>
    <x v="1"/>
    <x v="0"/>
  </r>
  <r>
    <x v="0"/>
    <x v="5"/>
    <x v="0"/>
    <x v="131"/>
    <x v="130"/>
    <x v="0"/>
    <x v="1"/>
    <x v="25"/>
    <x v="24"/>
    <x v="0"/>
    <x v="1"/>
    <x v="0"/>
  </r>
  <r>
    <x v="0"/>
    <x v="5"/>
    <x v="0"/>
    <x v="131"/>
    <x v="130"/>
    <x v="0"/>
    <x v="0"/>
    <x v="5"/>
    <x v="5"/>
    <x v="0"/>
    <x v="2"/>
    <x v="0"/>
  </r>
  <r>
    <x v="0"/>
    <x v="5"/>
    <x v="0"/>
    <x v="131"/>
    <x v="130"/>
    <x v="0"/>
    <x v="1"/>
    <x v="1"/>
    <x v="1"/>
    <x v="0"/>
    <x v="2"/>
    <x v="0"/>
  </r>
  <r>
    <x v="0"/>
    <x v="5"/>
    <x v="0"/>
    <x v="131"/>
    <x v="130"/>
    <x v="0"/>
    <x v="1"/>
    <x v="26"/>
    <x v="1"/>
    <x v="0"/>
    <x v="2"/>
    <x v="0"/>
  </r>
  <r>
    <x v="0"/>
    <x v="5"/>
    <x v="0"/>
    <x v="131"/>
    <x v="130"/>
    <x v="0"/>
    <x v="1"/>
    <x v="3"/>
    <x v="3"/>
    <x v="0"/>
    <x v="2"/>
    <x v="0"/>
  </r>
  <r>
    <x v="0"/>
    <x v="5"/>
    <x v="0"/>
    <x v="131"/>
    <x v="130"/>
    <x v="0"/>
    <x v="1"/>
    <x v="6"/>
    <x v="3"/>
    <x v="0"/>
    <x v="3"/>
    <x v="1"/>
  </r>
  <r>
    <x v="0"/>
    <x v="5"/>
    <x v="0"/>
    <x v="131"/>
    <x v="130"/>
    <x v="0"/>
    <x v="1"/>
    <x v="2"/>
    <x v="2"/>
    <x v="0"/>
    <x v="3"/>
    <x v="1"/>
  </r>
  <r>
    <x v="0"/>
    <x v="0"/>
    <x v="0"/>
    <x v="132"/>
    <x v="131"/>
    <x v="0"/>
    <x v="1"/>
    <x v="6"/>
    <x v="3"/>
    <x v="0"/>
    <x v="2"/>
    <x v="0"/>
  </r>
  <r>
    <x v="0"/>
    <x v="0"/>
    <x v="0"/>
    <x v="132"/>
    <x v="131"/>
    <x v="0"/>
    <x v="1"/>
    <x v="3"/>
    <x v="3"/>
    <x v="0"/>
    <x v="2"/>
    <x v="0"/>
  </r>
  <r>
    <x v="0"/>
    <x v="0"/>
    <x v="0"/>
    <x v="132"/>
    <x v="131"/>
    <x v="0"/>
    <x v="1"/>
    <x v="1"/>
    <x v="1"/>
    <x v="0"/>
    <x v="3"/>
    <x v="1"/>
  </r>
  <r>
    <x v="0"/>
    <x v="0"/>
    <x v="0"/>
    <x v="132"/>
    <x v="131"/>
    <x v="0"/>
    <x v="1"/>
    <x v="2"/>
    <x v="2"/>
    <x v="0"/>
    <x v="3"/>
    <x v="1"/>
  </r>
  <r>
    <x v="0"/>
    <x v="0"/>
    <x v="0"/>
    <x v="132"/>
    <x v="131"/>
    <x v="0"/>
    <x v="1"/>
    <x v="26"/>
    <x v="1"/>
    <x v="0"/>
    <x v="3"/>
    <x v="1"/>
  </r>
  <r>
    <x v="0"/>
    <x v="0"/>
    <x v="0"/>
    <x v="132"/>
    <x v="131"/>
    <x v="0"/>
    <x v="1"/>
    <x v="25"/>
    <x v="24"/>
    <x v="0"/>
    <x v="3"/>
    <x v="1"/>
  </r>
  <r>
    <x v="0"/>
    <x v="0"/>
    <x v="0"/>
    <x v="133"/>
    <x v="132"/>
    <x v="0"/>
    <x v="0"/>
    <x v="5"/>
    <x v="5"/>
    <x v="0"/>
    <x v="2"/>
    <x v="0"/>
  </r>
  <r>
    <x v="0"/>
    <x v="0"/>
    <x v="0"/>
    <x v="133"/>
    <x v="132"/>
    <x v="0"/>
    <x v="1"/>
    <x v="1"/>
    <x v="1"/>
    <x v="0"/>
    <x v="2"/>
    <x v="0"/>
  </r>
  <r>
    <x v="0"/>
    <x v="0"/>
    <x v="0"/>
    <x v="133"/>
    <x v="132"/>
    <x v="0"/>
    <x v="1"/>
    <x v="2"/>
    <x v="2"/>
    <x v="0"/>
    <x v="2"/>
    <x v="0"/>
  </r>
  <r>
    <x v="0"/>
    <x v="0"/>
    <x v="0"/>
    <x v="133"/>
    <x v="132"/>
    <x v="0"/>
    <x v="1"/>
    <x v="26"/>
    <x v="1"/>
    <x v="0"/>
    <x v="2"/>
    <x v="0"/>
  </r>
  <r>
    <x v="0"/>
    <x v="0"/>
    <x v="0"/>
    <x v="133"/>
    <x v="132"/>
    <x v="0"/>
    <x v="0"/>
    <x v="4"/>
    <x v="4"/>
    <x v="0"/>
    <x v="3"/>
    <x v="1"/>
  </r>
  <r>
    <x v="0"/>
    <x v="0"/>
    <x v="0"/>
    <x v="133"/>
    <x v="132"/>
    <x v="0"/>
    <x v="0"/>
    <x v="0"/>
    <x v="0"/>
    <x v="0"/>
    <x v="3"/>
    <x v="1"/>
  </r>
  <r>
    <x v="0"/>
    <x v="0"/>
    <x v="0"/>
    <x v="133"/>
    <x v="132"/>
    <x v="0"/>
    <x v="1"/>
    <x v="6"/>
    <x v="3"/>
    <x v="0"/>
    <x v="3"/>
    <x v="1"/>
  </r>
  <r>
    <x v="0"/>
    <x v="0"/>
    <x v="0"/>
    <x v="133"/>
    <x v="132"/>
    <x v="0"/>
    <x v="1"/>
    <x v="3"/>
    <x v="3"/>
    <x v="0"/>
    <x v="3"/>
    <x v="1"/>
  </r>
  <r>
    <x v="0"/>
    <x v="0"/>
    <x v="0"/>
    <x v="133"/>
    <x v="132"/>
    <x v="0"/>
    <x v="1"/>
    <x v="25"/>
    <x v="24"/>
    <x v="0"/>
    <x v="3"/>
    <x v="1"/>
  </r>
  <r>
    <x v="0"/>
    <x v="0"/>
    <x v="0"/>
    <x v="134"/>
    <x v="133"/>
    <x v="0"/>
    <x v="1"/>
    <x v="6"/>
    <x v="3"/>
    <x v="0"/>
    <x v="2"/>
    <x v="0"/>
  </r>
  <r>
    <x v="0"/>
    <x v="0"/>
    <x v="0"/>
    <x v="134"/>
    <x v="133"/>
    <x v="0"/>
    <x v="1"/>
    <x v="2"/>
    <x v="2"/>
    <x v="0"/>
    <x v="2"/>
    <x v="0"/>
  </r>
  <r>
    <x v="0"/>
    <x v="0"/>
    <x v="0"/>
    <x v="134"/>
    <x v="133"/>
    <x v="0"/>
    <x v="1"/>
    <x v="26"/>
    <x v="1"/>
    <x v="0"/>
    <x v="2"/>
    <x v="0"/>
  </r>
  <r>
    <x v="0"/>
    <x v="0"/>
    <x v="0"/>
    <x v="134"/>
    <x v="133"/>
    <x v="0"/>
    <x v="1"/>
    <x v="25"/>
    <x v="24"/>
    <x v="0"/>
    <x v="2"/>
    <x v="0"/>
  </r>
  <r>
    <x v="0"/>
    <x v="0"/>
    <x v="0"/>
    <x v="134"/>
    <x v="133"/>
    <x v="0"/>
    <x v="1"/>
    <x v="1"/>
    <x v="1"/>
    <x v="0"/>
    <x v="3"/>
    <x v="1"/>
  </r>
  <r>
    <x v="0"/>
    <x v="0"/>
    <x v="0"/>
    <x v="134"/>
    <x v="133"/>
    <x v="0"/>
    <x v="1"/>
    <x v="3"/>
    <x v="3"/>
    <x v="0"/>
    <x v="3"/>
    <x v="1"/>
  </r>
  <r>
    <x v="0"/>
    <x v="0"/>
    <x v="0"/>
    <x v="135"/>
    <x v="134"/>
    <x v="0"/>
    <x v="0"/>
    <x v="4"/>
    <x v="4"/>
    <x v="0"/>
    <x v="3"/>
    <x v="1"/>
  </r>
  <r>
    <x v="0"/>
    <x v="6"/>
    <x v="0"/>
    <x v="136"/>
    <x v="135"/>
    <x v="0"/>
    <x v="1"/>
    <x v="7"/>
    <x v="6"/>
    <x v="0"/>
    <x v="4"/>
    <x v="5"/>
  </r>
  <r>
    <x v="0"/>
    <x v="6"/>
    <x v="0"/>
    <x v="136"/>
    <x v="135"/>
    <x v="0"/>
    <x v="1"/>
    <x v="8"/>
    <x v="7"/>
    <x v="0"/>
    <x v="4"/>
    <x v="5"/>
  </r>
  <r>
    <x v="0"/>
    <x v="6"/>
    <x v="0"/>
    <x v="136"/>
    <x v="135"/>
    <x v="0"/>
    <x v="1"/>
    <x v="9"/>
    <x v="8"/>
    <x v="0"/>
    <x v="4"/>
    <x v="5"/>
  </r>
  <r>
    <x v="0"/>
    <x v="6"/>
    <x v="0"/>
    <x v="136"/>
    <x v="135"/>
    <x v="0"/>
    <x v="1"/>
    <x v="10"/>
    <x v="9"/>
    <x v="0"/>
    <x v="4"/>
    <x v="5"/>
  </r>
  <r>
    <x v="0"/>
    <x v="6"/>
    <x v="0"/>
    <x v="136"/>
    <x v="135"/>
    <x v="0"/>
    <x v="1"/>
    <x v="11"/>
    <x v="10"/>
    <x v="0"/>
    <x v="4"/>
    <x v="5"/>
  </r>
  <r>
    <x v="0"/>
    <x v="6"/>
    <x v="0"/>
    <x v="136"/>
    <x v="135"/>
    <x v="0"/>
    <x v="1"/>
    <x v="12"/>
    <x v="11"/>
    <x v="0"/>
    <x v="4"/>
    <x v="5"/>
  </r>
  <r>
    <x v="0"/>
    <x v="6"/>
    <x v="0"/>
    <x v="136"/>
    <x v="135"/>
    <x v="0"/>
    <x v="1"/>
    <x v="13"/>
    <x v="12"/>
    <x v="0"/>
    <x v="4"/>
    <x v="5"/>
  </r>
  <r>
    <x v="0"/>
    <x v="6"/>
    <x v="0"/>
    <x v="136"/>
    <x v="135"/>
    <x v="0"/>
    <x v="1"/>
    <x v="14"/>
    <x v="13"/>
    <x v="0"/>
    <x v="4"/>
    <x v="5"/>
  </r>
  <r>
    <x v="0"/>
    <x v="6"/>
    <x v="0"/>
    <x v="136"/>
    <x v="135"/>
    <x v="1"/>
    <x v="1"/>
    <x v="15"/>
    <x v="14"/>
    <x v="0"/>
    <x v="4"/>
    <x v="5"/>
  </r>
  <r>
    <x v="0"/>
    <x v="6"/>
    <x v="0"/>
    <x v="136"/>
    <x v="135"/>
    <x v="1"/>
    <x v="1"/>
    <x v="16"/>
    <x v="15"/>
    <x v="0"/>
    <x v="4"/>
    <x v="5"/>
  </r>
  <r>
    <x v="0"/>
    <x v="6"/>
    <x v="0"/>
    <x v="136"/>
    <x v="135"/>
    <x v="1"/>
    <x v="1"/>
    <x v="17"/>
    <x v="16"/>
    <x v="0"/>
    <x v="4"/>
    <x v="5"/>
  </r>
  <r>
    <x v="0"/>
    <x v="6"/>
    <x v="0"/>
    <x v="136"/>
    <x v="135"/>
    <x v="1"/>
    <x v="1"/>
    <x v="18"/>
    <x v="17"/>
    <x v="0"/>
    <x v="4"/>
    <x v="5"/>
  </r>
  <r>
    <x v="0"/>
    <x v="6"/>
    <x v="0"/>
    <x v="136"/>
    <x v="135"/>
    <x v="1"/>
    <x v="1"/>
    <x v="19"/>
    <x v="18"/>
    <x v="0"/>
    <x v="4"/>
    <x v="5"/>
  </r>
  <r>
    <x v="0"/>
    <x v="6"/>
    <x v="0"/>
    <x v="136"/>
    <x v="135"/>
    <x v="1"/>
    <x v="1"/>
    <x v="20"/>
    <x v="19"/>
    <x v="0"/>
    <x v="4"/>
    <x v="5"/>
  </r>
  <r>
    <x v="0"/>
    <x v="6"/>
    <x v="0"/>
    <x v="136"/>
    <x v="135"/>
    <x v="1"/>
    <x v="1"/>
    <x v="21"/>
    <x v="20"/>
    <x v="0"/>
    <x v="4"/>
    <x v="5"/>
  </r>
  <r>
    <x v="0"/>
    <x v="6"/>
    <x v="0"/>
    <x v="136"/>
    <x v="135"/>
    <x v="1"/>
    <x v="1"/>
    <x v="22"/>
    <x v="21"/>
    <x v="0"/>
    <x v="4"/>
    <x v="5"/>
  </r>
  <r>
    <x v="0"/>
    <x v="11"/>
    <x v="0"/>
    <x v="136"/>
    <x v="135"/>
    <x v="0"/>
    <x v="1"/>
    <x v="2"/>
    <x v="2"/>
    <x v="0"/>
    <x v="5"/>
    <x v="23"/>
  </r>
  <r>
    <x v="0"/>
    <x v="11"/>
    <x v="0"/>
    <x v="136"/>
    <x v="135"/>
    <x v="0"/>
    <x v="1"/>
    <x v="25"/>
    <x v="24"/>
    <x v="0"/>
    <x v="5"/>
    <x v="23"/>
  </r>
  <r>
    <x v="0"/>
    <x v="8"/>
    <x v="0"/>
    <x v="136"/>
    <x v="135"/>
    <x v="0"/>
    <x v="0"/>
    <x v="23"/>
    <x v="22"/>
    <x v="0"/>
    <x v="0"/>
    <x v="0"/>
  </r>
  <r>
    <x v="0"/>
    <x v="11"/>
    <x v="0"/>
    <x v="136"/>
    <x v="135"/>
    <x v="0"/>
    <x v="1"/>
    <x v="6"/>
    <x v="3"/>
    <x v="0"/>
    <x v="0"/>
    <x v="5"/>
  </r>
  <r>
    <x v="0"/>
    <x v="8"/>
    <x v="0"/>
    <x v="136"/>
    <x v="135"/>
    <x v="0"/>
    <x v="0"/>
    <x v="0"/>
    <x v="0"/>
    <x v="0"/>
    <x v="1"/>
    <x v="0"/>
  </r>
  <r>
    <x v="0"/>
    <x v="11"/>
    <x v="0"/>
    <x v="136"/>
    <x v="135"/>
    <x v="0"/>
    <x v="1"/>
    <x v="26"/>
    <x v="1"/>
    <x v="0"/>
    <x v="1"/>
    <x v="0"/>
  </r>
  <r>
    <x v="0"/>
    <x v="8"/>
    <x v="0"/>
    <x v="136"/>
    <x v="135"/>
    <x v="0"/>
    <x v="0"/>
    <x v="5"/>
    <x v="5"/>
    <x v="0"/>
    <x v="2"/>
    <x v="0"/>
  </r>
  <r>
    <x v="0"/>
    <x v="11"/>
    <x v="0"/>
    <x v="136"/>
    <x v="135"/>
    <x v="0"/>
    <x v="1"/>
    <x v="1"/>
    <x v="1"/>
    <x v="0"/>
    <x v="2"/>
    <x v="0"/>
  </r>
  <r>
    <x v="0"/>
    <x v="11"/>
    <x v="0"/>
    <x v="136"/>
    <x v="135"/>
    <x v="0"/>
    <x v="1"/>
    <x v="3"/>
    <x v="3"/>
    <x v="0"/>
    <x v="2"/>
    <x v="0"/>
  </r>
  <r>
    <x v="0"/>
    <x v="8"/>
    <x v="0"/>
    <x v="136"/>
    <x v="135"/>
    <x v="0"/>
    <x v="0"/>
    <x v="4"/>
    <x v="4"/>
    <x v="0"/>
    <x v="3"/>
    <x v="1"/>
  </r>
  <r>
    <x v="0"/>
    <x v="15"/>
    <x v="0"/>
    <x v="136"/>
    <x v="135"/>
    <x v="0"/>
    <x v="1"/>
    <x v="24"/>
    <x v="23"/>
    <x v="0"/>
    <x v="3"/>
    <x v="1"/>
  </r>
  <r>
    <x v="0"/>
    <x v="1"/>
    <x v="0"/>
    <x v="137"/>
    <x v="136"/>
    <x v="0"/>
    <x v="1"/>
    <x v="7"/>
    <x v="6"/>
    <x v="0"/>
    <x v="4"/>
    <x v="14"/>
  </r>
  <r>
    <x v="0"/>
    <x v="1"/>
    <x v="0"/>
    <x v="137"/>
    <x v="136"/>
    <x v="0"/>
    <x v="1"/>
    <x v="8"/>
    <x v="7"/>
    <x v="0"/>
    <x v="4"/>
    <x v="14"/>
  </r>
  <r>
    <x v="0"/>
    <x v="1"/>
    <x v="0"/>
    <x v="137"/>
    <x v="136"/>
    <x v="0"/>
    <x v="1"/>
    <x v="9"/>
    <x v="8"/>
    <x v="0"/>
    <x v="4"/>
    <x v="14"/>
  </r>
  <r>
    <x v="0"/>
    <x v="1"/>
    <x v="0"/>
    <x v="137"/>
    <x v="136"/>
    <x v="0"/>
    <x v="1"/>
    <x v="10"/>
    <x v="9"/>
    <x v="0"/>
    <x v="4"/>
    <x v="14"/>
  </r>
  <r>
    <x v="0"/>
    <x v="1"/>
    <x v="0"/>
    <x v="137"/>
    <x v="136"/>
    <x v="0"/>
    <x v="1"/>
    <x v="11"/>
    <x v="10"/>
    <x v="0"/>
    <x v="4"/>
    <x v="14"/>
  </r>
  <r>
    <x v="0"/>
    <x v="1"/>
    <x v="0"/>
    <x v="137"/>
    <x v="136"/>
    <x v="0"/>
    <x v="1"/>
    <x v="12"/>
    <x v="11"/>
    <x v="0"/>
    <x v="4"/>
    <x v="14"/>
  </r>
  <r>
    <x v="0"/>
    <x v="1"/>
    <x v="0"/>
    <x v="137"/>
    <x v="136"/>
    <x v="0"/>
    <x v="1"/>
    <x v="13"/>
    <x v="12"/>
    <x v="0"/>
    <x v="4"/>
    <x v="14"/>
  </r>
  <r>
    <x v="0"/>
    <x v="1"/>
    <x v="0"/>
    <x v="137"/>
    <x v="136"/>
    <x v="0"/>
    <x v="1"/>
    <x v="14"/>
    <x v="13"/>
    <x v="0"/>
    <x v="4"/>
    <x v="14"/>
  </r>
  <r>
    <x v="0"/>
    <x v="1"/>
    <x v="0"/>
    <x v="137"/>
    <x v="136"/>
    <x v="1"/>
    <x v="1"/>
    <x v="15"/>
    <x v="14"/>
    <x v="0"/>
    <x v="4"/>
    <x v="1"/>
  </r>
  <r>
    <x v="0"/>
    <x v="1"/>
    <x v="0"/>
    <x v="137"/>
    <x v="136"/>
    <x v="1"/>
    <x v="1"/>
    <x v="16"/>
    <x v="15"/>
    <x v="0"/>
    <x v="4"/>
    <x v="1"/>
  </r>
  <r>
    <x v="0"/>
    <x v="1"/>
    <x v="0"/>
    <x v="137"/>
    <x v="136"/>
    <x v="1"/>
    <x v="1"/>
    <x v="17"/>
    <x v="16"/>
    <x v="0"/>
    <x v="4"/>
    <x v="1"/>
  </r>
  <r>
    <x v="0"/>
    <x v="1"/>
    <x v="0"/>
    <x v="137"/>
    <x v="136"/>
    <x v="1"/>
    <x v="1"/>
    <x v="18"/>
    <x v="17"/>
    <x v="0"/>
    <x v="4"/>
    <x v="1"/>
  </r>
  <r>
    <x v="0"/>
    <x v="1"/>
    <x v="0"/>
    <x v="137"/>
    <x v="136"/>
    <x v="1"/>
    <x v="1"/>
    <x v="19"/>
    <x v="18"/>
    <x v="0"/>
    <x v="4"/>
    <x v="1"/>
  </r>
  <r>
    <x v="0"/>
    <x v="1"/>
    <x v="0"/>
    <x v="137"/>
    <x v="136"/>
    <x v="1"/>
    <x v="1"/>
    <x v="20"/>
    <x v="19"/>
    <x v="0"/>
    <x v="4"/>
    <x v="1"/>
  </r>
  <r>
    <x v="0"/>
    <x v="1"/>
    <x v="0"/>
    <x v="137"/>
    <x v="136"/>
    <x v="1"/>
    <x v="1"/>
    <x v="21"/>
    <x v="20"/>
    <x v="0"/>
    <x v="4"/>
    <x v="1"/>
  </r>
  <r>
    <x v="0"/>
    <x v="1"/>
    <x v="0"/>
    <x v="137"/>
    <x v="136"/>
    <x v="1"/>
    <x v="1"/>
    <x v="22"/>
    <x v="21"/>
    <x v="0"/>
    <x v="4"/>
    <x v="1"/>
  </r>
  <r>
    <x v="0"/>
    <x v="3"/>
    <x v="0"/>
    <x v="137"/>
    <x v="136"/>
    <x v="0"/>
    <x v="1"/>
    <x v="1"/>
    <x v="1"/>
    <x v="0"/>
    <x v="8"/>
    <x v="25"/>
  </r>
  <r>
    <x v="0"/>
    <x v="3"/>
    <x v="0"/>
    <x v="137"/>
    <x v="136"/>
    <x v="0"/>
    <x v="1"/>
    <x v="24"/>
    <x v="23"/>
    <x v="0"/>
    <x v="5"/>
    <x v="14"/>
  </r>
  <r>
    <x v="0"/>
    <x v="3"/>
    <x v="0"/>
    <x v="137"/>
    <x v="136"/>
    <x v="0"/>
    <x v="1"/>
    <x v="3"/>
    <x v="3"/>
    <x v="0"/>
    <x v="5"/>
    <x v="14"/>
  </r>
  <r>
    <x v="0"/>
    <x v="3"/>
    <x v="0"/>
    <x v="137"/>
    <x v="136"/>
    <x v="0"/>
    <x v="1"/>
    <x v="25"/>
    <x v="24"/>
    <x v="0"/>
    <x v="5"/>
    <x v="14"/>
  </r>
  <r>
    <x v="0"/>
    <x v="4"/>
    <x v="0"/>
    <x v="137"/>
    <x v="136"/>
    <x v="0"/>
    <x v="0"/>
    <x v="4"/>
    <x v="4"/>
    <x v="0"/>
    <x v="1"/>
    <x v="0"/>
  </r>
  <r>
    <x v="0"/>
    <x v="3"/>
    <x v="0"/>
    <x v="137"/>
    <x v="136"/>
    <x v="0"/>
    <x v="1"/>
    <x v="6"/>
    <x v="3"/>
    <x v="0"/>
    <x v="1"/>
    <x v="0"/>
  </r>
  <r>
    <x v="0"/>
    <x v="4"/>
    <x v="0"/>
    <x v="137"/>
    <x v="136"/>
    <x v="0"/>
    <x v="0"/>
    <x v="5"/>
    <x v="5"/>
    <x v="0"/>
    <x v="2"/>
    <x v="0"/>
  </r>
  <r>
    <x v="0"/>
    <x v="4"/>
    <x v="0"/>
    <x v="137"/>
    <x v="136"/>
    <x v="0"/>
    <x v="0"/>
    <x v="23"/>
    <x v="22"/>
    <x v="0"/>
    <x v="2"/>
    <x v="0"/>
  </r>
  <r>
    <x v="0"/>
    <x v="4"/>
    <x v="0"/>
    <x v="137"/>
    <x v="136"/>
    <x v="0"/>
    <x v="0"/>
    <x v="0"/>
    <x v="0"/>
    <x v="0"/>
    <x v="2"/>
    <x v="0"/>
  </r>
  <r>
    <x v="0"/>
    <x v="3"/>
    <x v="0"/>
    <x v="137"/>
    <x v="136"/>
    <x v="0"/>
    <x v="1"/>
    <x v="2"/>
    <x v="2"/>
    <x v="0"/>
    <x v="2"/>
    <x v="0"/>
  </r>
  <r>
    <x v="0"/>
    <x v="2"/>
    <x v="0"/>
    <x v="137"/>
    <x v="136"/>
    <x v="0"/>
    <x v="1"/>
    <x v="26"/>
    <x v="1"/>
    <x v="0"/>
    <x v="2"/>
    <x v="0"/>
  </r>
  <r>
    <x v="0"/>
    <x v="0"/>
    <x v="0"/>
    <x v="138"/>
    <x v="137"/>
    <x v="0"/>
    <x v="0"/>
    <x v="0"/>
    <x v="0"/>
    <x v="0"/>
    <x v="2"/>
    <x v="0"/>
  </r>
  <r>
    <x v="0"/>
    <x v="0"/>
    <x v="0"/>
    <x v="138"/>
    <x v="137"/>
    <x v="0"/>
    <x v="1"/>
    <x v="2"/>
    <x v="2"/>
    <x v="0"/>
    <x v="2"/>
    <x v="0"/>
  </r>
  <r>
    <x v="0"/>
    <x v="0"/>
    <x v="0"/>
    <x v="138"/>
    <x v="137"/>
    <x v="0"/>
    <x v="1"/>
    <x v="26"/>
    <x v="1"/>
    <x v="0"/>
    <x v="2"/>
    <x v="0"/>
  </r>
  <r>
    <x v="0"/>
    <x v="0"/>
    <x v="0"/>
    <x v="138"/>
    <x v="137"/>
    <x v="0"/>
    <x v="0"/>
    <x v="4"/>
    <x v="4"/>
    <x v="0"/>
    <x v="3"/>
    <x v="1"/>
  </r>
  <r>
    <x v="0"/>
    <x v="0"/>
    <x v="0"/>
    <x v="138"/>
    <x v="137"/>
    <x v="0"/>
    <x v="0"/>
    <x v="5"/>
    <x v="5"/>
    <x v="0"/>
    <x v="3"/>
    <x v="1"/>
  </r>
  <r>
    <x v="0"/>
    <x v="0"/>
    <x v="0"/>
    <x v="138"/>
    <x v="137"/>
    <x v="0"/>
    <x v="0"/>
    <x v="23"/>
    <x v="22"/>
    <x v="0"/>
    <x v="3"/>
    <x v="1"/>
  </r>
  <r>
    <x v="0"/>
    <x v="0"/>
    <x v="0"/>
    <x v="138"/>
    <x v="137"/>
    <x v="0"/>
    <x v="1"/>
    <x v="1"/>
    <x v="1"/>
    <x v="0"/>
    <x v="3"/>
    <x v="1"/>
  </r>
  <r>
    <x v="0"/>
    <x v="0"/>
    <x v="0"/>
    <x v="138"/>
    <x v="137"/>
    <x v="0"/>
    <x v="1"/>
    <x v="6"/>
    <x v="3"/>
    <x v="0"/>
    <x v="3"/>
    <x v="1"/>
  </r>
  <r>
    <x v="0"/>
    <x v="0"/>
    <x v="0"/>
    <x v="138"/>
    <x v="137"/>
    <x v="0"/>
    <x v="1"/>
    <x v="3"/>
    <x v="3"/>
    <x v="0"/>
    <x v="3"/>
    <x v="1"/>
  </r>
  <r>
    <x v="0"/>
    <x v="0"/>
    <x v="0"/>
    <x v="138"/>
    <x v="137"/>
    <x v="0"/>
    <x v="1"/>
    <x v="25"/>
    <x v="24"/>
    <x v="0"/>
    <x v="3"/>
    <x v="1"/>
  </r>
  <r>
    <x v="0"/>
    <x v="0"/>
    <x v="0"/>
    <x v="139"/>
    <x v="138"/>
    <x v="0"/>
    <x v="0"/>
    <x v="23"/>
    <x v="22"/>
    <x v="0"/>
    <x v="2"/>
    <x v="0"/>
  </r>
  <r>
    <x v="0"/>
    <x v="0"/>
    <x v="0"/>
    <x v="139"/>
    <x v="138"/>
    <x v="0"/>
    <x v="1"/>
    <x v="26"/>
    <x v="1"/>
    <x v="0"/>
    <x v="2"/>
    <x v="0"/>
  </r>
  <r>
    <x v="0"/>
    <x v="0"/>
    <x v="0"/>
    <x v="139"/>
    <x v="138"/>
    <x v="0"/>
    <x v="0"/>
    <x v="4"/>
    <x v="4"/>
    <x v="0"/>
    <x v="3"/>
    <x v="1"/>
  </r>
  <r>
    <x v="0"/>
    <x v="0"/>
    <x v="0"/>
    <x v="139"/>
    <x v="138"/>
    <x v="0"/>
    <x v="0"/>
    <x v="5"/>
    <x v="5"/>
    <x v="0"/>
    <x v="3"/>
    <x v="1"/>
  </r>
  <r>
    <x v="0"/>
    <x v="0"/>
    <x v="0"/>
    <x v="139"/>
    <x v="138"/>
    <x v="0"/>
    <x v="0"/>
    <x v="0"/>
    <x v="0"/>
    <x v="0"/>
    <x v="3"/>
    <x v="1"/>
  </r>
  <r>
    <x v="0"/>
    <x v="0"/>
    <x v="0"/>
    <x v="139"/>
    <x v="138"/>
    <x v="0"/>
    <x v="1"/>
    <x v="1"/>
    <x v="1"/>
    <x v="0"/>
    <x v="3"/>
    <x v="1"/>
  </r>
  <r>
    <x v="0"/>
    <x v="0"/>
    <x v="0"/>
    <x v="139"/>
    <x v="138"/>
    <x v="0"/>
    <x v="1"/>
    <x v="6"/>
    <x v="3"/>
    <x v="0"/>
    <x v="3"/>
    <x v="1"/>
  </r>
  <r>
    <x v="0"/>
    <x v="0"/>
    <x v="0"/>
    <x v="139"/>
    <x v="138"/>
    <x v="0"/>
    <x v="1"/>
    <x v="2"/>
    <x v="2"/>
    <x v="0"/>
    <x v="3"/>
    <x v="1"/>
  </r>
  <r>
    <x v="0"/>
    <x v="0"/>
    <x v="0"/>
    <x v="139"/>
    <x v="138"/>
    <x v="0"/>
    <x v="1"/>
    <x v="3"/>
    <x v="3"/>
    <x v="0"/>
    <x v="3"/>
    <x v="1"/>
  </r>
  <r>
    <x v="0"/>
    <x v="0"/>
    <x v="0"/>
    <x v="139"/>
    <x v="138"/>
    <x v="0"/>
    <x v="1"/>
    <x v="25"/>
    <x v="24"/>
    <x v="0"/>
    <x v="3"/>
    <x v="1"/>
  </r>
  <r>
    <x v="0"/>
    <x v="8"/>
    <x v="0"/>
    <x v="140"/>
    <x v="139"/>
    <x v="0"/>
    <x v="1"/>
    <x v="1"/>
    <x v="1"/>
    <x v="0"/>
    <x v="8"/>
    <x v="29"/>
  </r>
  <r>
    <x v="0"/>
    <x v="5"/>
    <x v="0"/>
    <x v="140"/>
    <x v="139"/>
    <x v="0"/>
    <x v="1"/>
    <x v="24"/>
    <x v="23"/>
    <x v="0"/>
    <x v="8"/>
    <x v="29"/>
  </r>
  <r>
    <x v="0"/>
    <x v="8"/>
    <x v="0"/>
    <x v="140"/>
    <x v="139"/>
    <x v="0"/>
    <x v="1"/>
    <x v="3"/>
    <x v="3"/>
    <x v="0"/>
    <x v="8"/>
    <x v="29"/>
  </r>
  <r>
    <x v="0"/>
    <x v="8"/>
    <x v="0"/>
    <x v="140"/>
    <x v="139"/>
    <x v="0"/>
    <x v="1"/>
    <x v="2"/>
    <x v="2"/>
    <x v="0"/>
    <x v="1"/>
    <x v="0"/>
  </r>
  <r>
    <x v="0"/>
    <x v="5"/>
    <x v="0"/>
    <x v="140"/>
    <x v="139"/>
    <x v="0"/>
    <x v="0"/>
    <x v="5"/>
    <x v="5"/>
    <x v="0"/>
    <x v="2"/>
    <x v="0"/>
  </r>
  <r>
    <x v="0"/>
    <x v="5"/>
    <x v="0"/>
    <x v="140"/>
    <x v="139"/>
    <x v="0"/>
    <x v="0"/>
    <x v="23"/>
    <x v="22"/>
    <x v="0"/>
    <x v="2"/>
    <x v="0"/>
  </r>
  <r>
    <x v="0"/>
    <x v="8"/>
    <x v="0"/>
    <x v="140"/>
    <x v="139"/>
    <x v="0"/>
    <x v="1"/>
    <x v="6"/>
    <x v="3"/>
    <x v="0"/>
    <x v="2"/>
    <x v="0"/>
  </r>
  <r>
    <x v="0"/>
    <x v="5"/>
    <x v="0"/>
    <x v="140"/>
    <x v="139"/>
    <x v="0"/>
    <x v="0"/>
    <x v="4"/>
    <x v="4"/>
    <x v="0"/>
    <x v="3"/>
    <x v="1"/>
  </r>
  <r>
    <x v="0"/>
    <x v="5"/>
    <x v="0"/>
    <x v="140"/>
    <x v="139"/>
    <x v="0"/>
    <x v="0"/>
    <x v="0"/>
    <x v="0"/>
    <x v="0"/>
    <x v="3"/>
    <x v="1"/>
  </r>
  <r>
    <x v="0"/>
    <x v="8"/>
    <x v="0"/>
    <x v="140"/>
    <x v="139"/>
    <x v="0"/>
    <x v="1"/>
    <x v="26"/>
    <x v="1"/>
    <x v="0"/>
    <x v="3"/>
    <x v="5"/>
  </r>
  <r>
    <x v="0"/>
    <x v="8"/>
    <x v="0"/>
    <x v="140"/>
    <x v="139"/>
    <x v="0"/>
    <x v="1"/>
    <x v="25"/>
    <x v="24"/>
    <x v="0"/>
    <x v="3"/>
    <x v="11"/>
  </r>
  <r>
    <x v="0"/>
    <x v="6"/>
    <x v="0"/>
    <x v="141"/>
    <x v="140"/>
    <x v="0"/>
    <x v="1"/>
    <x v="7"/>
    <x v="6"/>
    <x v="0"/>
    <x v="4"/>
    <x v="20"/>
  </r>
  <r>
    <x v="0"/>
    <x v="6"/>
    <x v="0"/>
    <x v="141"/>
    <x v="140"/>
    <x v="0"/>
    <x v="1"/>
    <x v="8"/>
    <x v="7"/>
    <x v="0"/>
    <x v="4"/>
    <x v="20"/>
  </r>
  <r>
    <x v="0"/>
    <x v="6"/>
    <x v="0"/>
    <x v="141"/>
    <x v="140"/>
    <x v="0"/>
    <x v="1"/>
    <x v="9"/>
    <x v="8"/>
    <x v="0"/>
    <x v="4"/>
    <x v="20"/>
  </r>
  <r>
    <x v="0"/>
    <x v="6"/>
    <x v="0"/>
    <x v="141"/>
    <x v="140"/>
    <x v="0"/>
    <x v="1"/>
    <x v="10"/>
    <x v="9"/>
    <x v="0"/>
    <x v="4"/>
    <x v="20"/>
  </r>
  <r>
    <x v="0"/>
    <x v="6"/>
    <x v="0"/>
    <x v="141"/>
    <x v="140"/>
    <x v="0"/>
    <x v="1"/>
    <x v="11"/>
    <x v="10"/>
    <x v="0"/>
    <x v="4"/>
    <x v="20"/>
  </r>
  <r>
    <x v="0"/>
    <x v="6"/>
    <x v="0"/>
    <x v="141"/>
    <x v="140"/>
    <x v="0"/>
    <x v="1"/>
    <x v="12"/>
    <x v="11"/>
    <x v="0"/>
    <x v="4"/>
    <x v="20"/>
  </r>
  <r>
    <x v="0"/>
    <x v="6"/>
    <x v="0"/>
    <x v="141"/>
    <x v="140"/>
    <x v="0"/>
    <x v="1"/>
    <x v="13"/>
    <x v="12"/>
    <x v="0"/>
    <x v="4"/>
    <x v="12"/>
  </r>
  <r>
    <x v="0"/>
    <x v="6"/>
    <x v="0"/>
    <x v="141"/>
    <x v="140"/>
    <x v="0"/>
    <x v="1"/>
    <x v="14"/>
    <x v="13"/>
    <x v="0"/>
    <x v="4"/>
    <x v="12"/>
  </r>
  <r>
    <x v="0"/>
    <x v="6"/>
    <x v="0"/>
    <x v="141"/>
    <x v="140"/>
    <x v="1"/>
    <x v="1"/>
    <x v="15"/>
    <x v="14"/>
    <x v="0"/>
    <x v="4"/>
    <x v="1"/>
  </r>
  <r>
    <x v="0"/>
    <x v="6"/>
    <x v="0"/>
    <x v="141"/>
    <x v="140"/>
    <x v="1"/>
    <x v="1"/>
    <x v="16"/>
    <x v="15"/>
    <x v="0"/>
    <x v="4"/>
    <x v="1"/>
  </r>
  <r>
    <x v="0"/>
    <x v="6"/>
    <x v="0"/>
    <x v="141"/>
    <x v="140"/>
    <x v="1"/>
    <x v="1"/>
    <x v="17"/>
    <x v="16"/>
    <x v="0"/>
    <x v="4"/>
    <x v="1"/>
  </r>
  <r>
    <x v="0"/>
    <x v="6"/>
    <x v="0"/>
    <x v="141"/>
    <x v="140"/>
    <x v="1"/>
    <x v="1"/>
    <x v="18"/>
    <x v="17"/>
    <x v="0"/>
    <x v="4"/>
    <x v="1"/>
  </r>
  <r>
    <x v="0"/>
    <x v="6"/>
    <x v="0"/>
    <x v="141"/>
    <x v="140"/>
    <x v="1"/>
    <x v="1"/>
    <x v="19"/>
    <x v="18"/>
    <x v="0"/>
    <x v="4"/>
    <x v="1"/>
  </r>
  <r>
    <x v="0"/>
    <x v="6"/>
    <x v="0"/>
    <x v="141"/>
    <x v="140"/>
    <x v="1"/>
    <x v="1"/>
    <x v="20"/>
    <x v="19"/>
    <x v="0"/>
    <x v="4"/>
    <x v="1"/>
  </r>
  <r>
    <x v="0"/>
    <x v="6"/>
    <x v="0"/>
    <x v="141"/>
    <x v="140"/>
    <x v="1"/>
    <x v="1"/>
    <x v="21"/>
    <x v="20"/>
    <x v="0"/>
    <x v="4"/>
    <x v="1"/>
  </r>
  <r>
    <x v="0"/>
    <x v="6"/>
    <x v="0"/>
    <x v="141"/>
    <x v="140"/>
    <x v="1"/>
    <x v="1"/>
    <x v="22"/>
    <x v="21"/>
    <x v="0"/>
    <x v="4"/>
    <x v="1"/>
  </r>
  <r>
    <x v="0"/>
    <x v="24"/>
    <x v="0"/>
    <x v="141"/>
    <x v="140"/>
    <x v="0"/>
    <x v="1"/>
    <x v="26"/>
    <x v="1"/>
    <x v="0"/>
    <x v="0"/>
    <x v="0"/>
  </r>
  <r>
    <x v="0"/>
    <x v="8"/>
    <x v="0"/>
    <x v="141"/>
    <x v="140"/>
    <x v="0"/>
    <x v="0"/>
    <x v="4"/>
    <x v="4"/>
    <x v="0"/>
    <x v="1"/>
    <x v="0"/>
  </r>
  <r>
    <x v="0"/>
    <x v="8"/>
    <x v="0"/>
    <x v="141"/>
    <x v="140"/>
    <x v="0"/>
    <x v="0"/>
    <x v="0"/>
    <x v="0"/>
    <x v="0"/>
    <x v="1"/>
    <x v="0"/>
  </r>
  <r>
    <x v="0"/>
    <x v="11"/>
    <x v="0"/>
    <x v="141"/>
    <x v="140"/>
    <x v="0"/>
    <x v="1"/>
    <x v="1"/>
    <x v="1"/>
    <x v="0"/>
    <x v="1"/>
    <x v="0"/>
  </r>
  <r>
    <x v="0"/>
    <x v="24"/>
    <x v="0"/>
    <x v="141"/>
    <x v="140"/>
    <x v="0"/>
    <x v="1"/>
    <x v="6"/>
    <x v="3"/>
    <x v="0"/>
    <x v="1"/>
    <x v="0"/>
  </r>
  <r>
    <x v="0"/>
    <x v="24"/>
    <x v="0"/>
    <x v="141"/>
    <x v="140"/>
    <x v="0"/>
    <x v="1"/>
    <x v="25"/>
    <x v="24"/>
    <x v="0"/>
    <x v="1"/>
    <x v="0"/>
  </r>
  <r>
    <x v="0"/>
    <x v="11"/>
    <x v="0"/>
    <x v="141"/>
    <x v="140"/>
    <x v="0"/>
    <x v="1"/>
    <x v="24"/>
    <x v="23"/>
    <x v="0"/>
    <x v="6"/>
    <x v="23"/>
  </r>
  <r>
    <x v="0"/>
    <x v="24"/>
    <x v="0"/>
    <x v="141"/>
    <x v="140"/>
    <x v="0"/>
    <x v="1"/>
    <x v="3"/>
    <x v="3"/>
    <x v="0"/>
    <x v="6"/>
    <x v="23"/>
  </r>
  <r>
    <x v="0"/>
    <x v="8"/>
    <x v="0"/>
    <x v="141"/>
    <x v="140"/>
    <x v="0"/>
    <x v="0"/>
    <x v="5"/>
    <x v="5"/>
    <x v="0"/>
    <x v="2"/>
    <x v="0"/>
  </r>
  <r>
    <x v="0"/>
    <x v="8"/>
    <x v="0"/>
    <x v="141"/>
    <x v="140"/>
    <x v="0"/>
    <x v="0"/>
    <x v="23"/>
    <x v="22"/>
    <x v="0"/>
    <x v="3"/>
    <x v="1"/>
  </r>
  <r>
    <x v="0"/>
    <x v="24"/>
    <x v="0"/>
    <x v="141"/>
    <x v="140"/>
    <x v="0"/>
    <x v="1"/>
    <x v="2"/>
    <x v="2"/>
    <x v="0"/>
    <x v="3"/>
    <x v="1"/>
  </r>
  <r>
    <x v="0"/>
    <x v="0"/>
    <x v="0"/>
    <x v="142"/>
    <x v="141"/>
    <x v="0"/>
    <x v="0"/>
    <x v="4"/>
    <x v="4"/>
    <x v="0"/>
    <x v="2"/>
    <x v="0"/>
  </r>
  <r>
    <x v="0"/>
    <x v="0"/>
    <x v="0"/>
    <x v="142"/>
    <x v="141"/>
    <x v="0"/>
    <x v="0"/>
    <x v="0"/>
    <x v="0"/>
    <x v="0"/>
    <x v="2"/>
    <x v="0"/>
  </r>
  <r>
    <x v="0"/>
    <x v="0"/>
    <x v="0"/>
    <x v="142"/>
    <x v="141"/>
    <x v="0"/>
    <x v="1"/>
    <x v="6"/>
    <x v="3"/>
    <x v="0"/>
    <x v="2"/>
    <x v="0"/>
  </r>
  <r>
    <x v="0"/>
    <x v="0"/>
    <x v="0"/>
    <x v="142"/>
    <x v="141"/>
    <x v="0"/>
    <x v="1"/>
    <x v="26"/>
    <x v="1"/>
    <x v="0"/>
    <x v="2"/>
    <x v="0"/>
  </r>
  <r>
    <x v="0"/>
    <x v="0"/>
    <x v="0"/>
    <x v="142"/>
    <x v="141"/>
    <x v="0"/>
    <x v="1"/>
    <x v="3"/>
    <x v="3"/>
    <x v="0"/>
    <x v="2"/>
    <x v="0"/>
  </r>
  <r>
    <x v="0"/>
    <x v="0"/>
    <x v="0"/>
    <x v="142"/>
    <x v="141"/>
    <x v="0"/>
    <x v="0"/>
    <x v="5"/>
    <x v="5"/>
    <x v="0"/>
    <x v="3"/>
    <x v="1"/>
  </r>
  <r>
    <x v="0"/>
    <x v="0"/>
    <x v="0"/>
    <x v="142"/>
    <x v="141"/>
    <x v="0"/>
    <x v="0"/>
    <x v="23"/>
    <x v="22"/>
    <x v="0"/>
    <x v="3"/>
    <x v="1"/>
  </r>
  <r>
    <x v="0"/>
    <x v="0"/>
    <x v="0"/>
    <x v="142"/>
    <x v="141"/>
    <x v="0"/>
    <x v="1"/>
    <x v="1"/>
    <x v="1"/>
    <x v="0"/>
    <x v="3"/>
    <x v="1"/>
  </r>
  <r>
    <x v="0"/>
    <x v="0"/>
    <x v="0"/>
    <x v="142"/>
    <x v="141"/>
    <x v="0"/>
    <x v="1"/>
    <x v="2"/>
    <x v="2"/>
    <x v="0"/>
    <x v="3"/>
    <x v="1"/>
  </r>
  <r>
    <x v="0"/>
    <x v="0"/>
    <x v="0"/>
    <x v="142"/>
    <x v="141"/>
    <x v="0"/>
    <x v="1"/>
    <x v="25"/>
    <x v="24"/>
    <x v="0"/>
    <x v="3"/>
    <x v="1"/>
  </r>
  <r>
    <x v="0"/>
    <x v="0"/>
    <x v="0"/>
    <x v="143"/>
    <x v="142"/>
    <x v="0"/>
    <x v="0"/>
    <x v="5"/>
    <x v="5"/>
    <x v="0"/>
    <x v="2"/>
    <x v="0"/>
  </r>
  <r>
    <x v="0"/>
    <x v="0"/>
    <x v="0"/>
    <x v="143"/>
    <x v="142"/>
    <x v="0"/>
    <x v="0"/>
    <x v="0"/>
    <x v="0"/>
    <x v="0"/>
    <x v="2"/>
    <x v="0"/>
  </r>
  <r>
    <x v="0"/>
    <x v="0"/>
    <x v="0"/>
    <x v="143"/>
    <x v="142"/>
    <x v="0"/>
    <x v="1"/>
    <x v="6"/>
    <x v="3"/>
    <x v="0"/>
    <x v="2"/>
    <x v="0"/>
  </r>
  <r>
    <x v="0"/>
    <x v="0"/>
    <x v="0"/>
    <x v="143"/>
    <x v="142"/>
    <x v="0"/>
    <x v="1"/>
    <x v="26"/>
    <x v="1"/>
    <x v="0"/>
    <x v="2"/>
    <x v="0"/>
  </r>
  <r>
    <x v="0"/>
    <x v="0"/>
    <x v="0"/>
    <x v="143"/>
    <x v="142"/>
    <x v="0"/>
    <x v="0"/>
    <x v="4"/>
    <x v="4"/>
    <x v="0"/>
    <x v="3"/>
    <x v="1"/>
  </r>
  <r>
    <x v="0"/>
    <x v="0"/>
    <x v="0"/>
    <x v="143"/>
    <x v="142"/>
    <x v="0"/>
    <x v="0"/>
    <x v="23"/>
    <x v="22"/>
    <x v="0"/>
    <x v="3"/>
    <x v="1"/>
  </r>
  <r>
    <x v="0"/>
    <x v="0"/>
    <x v="0"/>
    <x v="143"/>
    <x v="142"/>
    <x v="0"/>
    <x v="1"/>
    <x v="1"/>
    <x v="1"/>
    <x v="0"/>
    <x v="3"/>
    <x v="1"/>
  </r>
  <r>
    <x v="0"/>
    <x v="0"/>
    <x v="0"/>
    <x v="143"/>
    <x v="142"/>
    <x v="0"/>
    <x v="1"/>
    <x v="2"/>
    <x v="2"/>
    <x v="0"/>
    <x v="3"/>
    <x v="1"/>
  </r>
  <r>
    <x v="0"/>
    <x v="0"/>
    <x v="0"/>
    <x v="143"/>
    <x v="142"/>
    <x v="0"/>
    <x v="1"/>
    <x v="3"/>
    <x v="3"/>
    <x v="0"/>
    <x v="3"/>
    <x v="1"/>
  </r>
  <r>
    <x v="0"/>
    <x v="0"/>
    <x v="0"/>
    <x v="143"/>
    <x v="142"/>
    <x v="0"/>
    <x v="1"/>
    <x v="25"/>
    <x v="24"/>
    <x v="0"/>
    <x v="3"/>
    <x v="1"/>
  </r>
  <r>
    <x v="0"/>
    <x v="0"/>
    <x v="0"/>
    <x v="144"/>
    <x v="143"/>
    <x v="0"/>
    <x v="0"/>
    <x v="5"/>
    <x v="5"/>
    <x v="0"/>
    <x v="2"/>
    <x v="0"/>
  </r>
  <r>
    <x v="0"/>
    <x v="0"/>
    <x v="0"/>
    <x v="144"/>
    <x v="143"/>
    <x v="0"/>
    <x v="0"/>
    <x v="0"/>
    <x v="0"/>
    <x v="0"/>
    <x v="2"/>
    <x v="0"/>
  </r>
  <r>
    <x v="0"/>
    <x v="0"/>
    <x v="0"/>
    <x v="144"/>
    <x v="143"/>
    <x v="0"/>
    <x v="1"/>
    <x v="6"/>
    <x v="3"/>
    <x v="0"/>
    <x v="2"/>
    <x v="0"/>
  </r>
  <r>
    <x v="0"/>
    <x v="0"/>
    <x v="0"/>
    <x v="144"/>
    <x v="143"/>
    <x v="0"/>
    <x v="1"/>
    <x v="2"/>
    <x v="2"/>
    <x v="0"/>
    <x v="2"/>
    <x v="0"/>
  </r>
  <r>
    <x v="0"/>
    <x v="0"/>
    <x v="0"/>
    <x v="144"/>
    <x v="143"/>
    <x v="0"/>
    <x v="1"/>
    <x v="3"/>
    <x v="3"/>
    <x v="0"/>
    <x v="2"/>
    <x v="0"/>
  </r>
  <r>
    <x v="0"/>
    <x v="0"/>
    <x v="0"/>
    <x v="144"/>
    <x v="143"/>
    <x v="0"/>
    <x v="1"/>
    <x v="25"/>
    <x v="24"/>
    <x v="0"/>
    <x v="2"/>
    <x v="0"/>
  </r>
  <r>
    <x v="0"/>
    <x v="0"/>
    <x v="0"/>
    <x v="144"/>
    <x v="143"/>
    <x v="0"/>
    <x v="0"/>
    <x v="4"/>
    <x v="4"/>
    <x v="0"/>
    <x v="3"/>
    <x v="1"/>
  </r>
  <r>
    <x v="0"/>
    <x v="0"/>
    <x v="0"/>
    <x v="144"/>
    <x v="143"/>
    <x v="0"/>
    <x v="0"/>
    <x v="23"/>
    <x v="22"/>
    <x v="0"/>
    <x v="3"/>
    <x v="1"/>
  </r>
  <r>
    <x v="0"/>
    <x v="0"/>
    <x v="0"/>
    <x v="144"/>
    <x v="143"/>
    <x v="0"/>
    <x v="1"/>
    <x v="1"/>
    <x v="1"/>
    <x v="0"/>
    <x v="3"/>
    <x v="1"/>
  </r>
  <r>
    <x v="0"/>
    <x v="0"/>
    <x v="0"/>
    <x v="144"/>
    <x v="143"/>
    <x v="0"/>
    <x v="1"/>
    <x v="26"/>
    <x v="1"/>
    <x v="0"/>
    <x v="3"/>
    <x v="1"/>
  </r>
  <r>
    <x v="0"/>
    <x v="14"/>
    <x v="0"/>
    <x v="145"/>
    <x v="144"/>
    <x v="0"/>
    <x v="1"/>
    <x v="26"/>
    <x v="1"/>
    <x v="0"/>
    <x v="8"/>
    <x v="5"/>
  </r>
  <r>
    <x v="0"/>
    <x v="14"/>
    <x v="0"/>
    <x v="145"/>
    <x v="144"/>
    <x v="0"/>
    <x v="1"/>
    <x v="6"/>
    <x v="3"/>
    <x v="0"/>
    <x v="5"/>
    <x v="30"/>
  </r>
  <r>
    <x v="0"/>
    <x v="8"/>
    <x v="0"/>
    <x v="145"/>
    <x v="144"/>
    <x v="0"/>
    <x v="1"/>
    <x v="24"/>
    <x v="23"/>
    <x v="0"/>
    <x v="5"/>
    <x v="30"/>
  </r>
  <r>
    <x v="0"/>
    <x v="14"/>
    <x v="0"/>
    <x v="145"/>
    <x v="144"/>
    <x v="0"/>
    <x v="1"/>
    <x v="25"/>
    <x v="24"/>
    <x v="0"/>
    <x v="5"/>
    <x v="30"/>
  </r>
  <r>
    <x v="0"/>
    <x v="5"/>
    <x v="0"/>
    <x v="145"/>
    <x v="144"/>
    <x v="0"/>
    <x v="0"/>
    <x v="4"/>
    <x v="4"/>
    <x v="0"/>
    <x v="0"/>
    <x v="0"/>
  </r>
  <r>
    <x v="0"/>
    <x v="3"/>
    <x v="0"/>
    <x v="145"/>
    <x v="144"/>
    <x v="0"/>
    <x v="0"/>
    <x v="23"/>
    <x v="22"/>
    <x v="0"/>
    <x v="0"/>
    <x v="0"/>
  </r>
  <r>
    <x v="0"/>
    <x v="3"/>
    <x v="0"/>
    <x v="145"/>
    <x v="144"/>
    <x v="0"/>
    <x v="0"/>
    <x v="0"/>
    <x v="0"/>
    <x v="0"/>
    <x v="0"/>
    <x v="0"/>
  </r>
  <r>
    <x v="0"/>
    <x v="14"/>
    <x v="0"/>
    <x v="145"/>
    <x v="144"/>
    <x v="0"/>
    <x v="1"/>
    <x v="3"/>
    <x v="3"/>
    <x v="0"/>
    <x v="0"/>
    <x v="5"/>
  </r>
  <r>
    <x v="0"/>
    <x v="14"/>
    <x v="0"/>
    <x v="145"/>
    <x v="144"/>
    <x v="0"/>
    <x v="1"/>
    <x v="1"/>
    <x v="1"/>
    <x v="0"/>
    <x v="6"/>
    <x v="5"/>
  </r>
  <r>
    <x v="0"/>
    <x v="14"/>
    <x v="0"/>
    <x v="145"/>
    <x v="144"/>
    <x v="0"/>
    <x v="1"/>
    <x v="2"/>
    <x v="2"/>
    <x v="0"/>
    <x v="6"/>
    <x v="5"/>
  </r>
  <r>
    <x v="0"/>
    <x v="5"/>
    <x v="0"/>
    <x v="145"/>
    <x v="144"/>
    <x v="0"/>
    <x v="0"/>
    <x v="5"/>
    <x v="5"/>
    <x v="0"/>
    <x v="2"/>
    <x v="0"/>
  </r>
  <r>
    <x v="0"/>
    <x v="0"/>
    <x v="0"/>
    <x v="146"/>
    <x v="145"/>
    <x v="0"/>
    <x v="0"/>
    <x v="4"/>
    <x v="4"/>
    <x v="0"/>
    <x v="2"/>
    <x v="0"/>
  </r>
  <r>
    <x v="0"/>
    <x v="0"/>
    <x v="0"/>
    <x v="146"/>
    <x v="145"/>
    <x v="0"/>
    <x v="0"/>
    <x v="0"/>
    <x v="0"/>
    <x v="0"/>
    <x v="2"/>
    <x v="0"/>
  </r>
  <r>
    <x v="0"/>
    <x v="0"/>
    <x v="0"/>
    <x v="146"/>
    <x v="145"/>
    <x v="0"/>
    <x v="1"/>
    <x v="2"/>
    <x v="2"/>
    <x v="0"/>
    <x v="2"/>
    <x v="0"/>
  </r>
  <r>
    <x v="0"/>
    <x v="0"/>
    <x v="0"/>
    <x v="146"/>
    <x v="145"/>
    <x v="0"/>
    <x v="1"/>
    <x v="26"/>
    <x v="1"/>
    <x v="0"/>
    <x v="2"/>
    <x v="0"/>
  </r>
  <r>
    <x v="0"/>
    <x v="0"/>
    <x v="0"/>
    <x v="146"/>
    <x v="145"/>
    <x v="0"/>
    <x v="0"/>
    <x v="5"/>
    <x v="5"/>
    <x v="0"/>
    <x v="3"/>
    <x v="1"/>
  </r>
  <r>
    <x v="0"/>
    <x v="0"/>
    <x v="0"/>
    <x v="146"/>
    <x v="145"/>
    <x v="0"/>
    <x v="0"/>
    <x v="23"/>
    <x v="22"/>
    <x v="0"/>
    <x v="3"/>
    <x v="1"/>
  </r>
  <r>
    <x v="0"/>
    <x v="0"/>
    <x v="0"/>
    <x v="146"/>
    <x v="145"/>
    <x v="0"/>
    <x v="1"/>
    <x v="1"/>
    <x v="1"/>
    <x v="0"/>
    <x v="3"/>
    <x v="1"/>
  </r>
  <r>
    <x v="0"/>
    <x v="0"/>
    <x v="0"/>
    <x v="146"/>
    <x v="145"/>
    <x v="0"/>
    <x v="1"/>
    <x v="6"/>
    <x v="3"/>
    <x v="0"/>
    <x v="3"/>
    <x v="1"/>
  </r>
  <r>
    <x v="0"/>
    <x v="0"/>
    <x v="0"/>
    <x v="146"/>
    <x v="145"/>
    <x v="0"/>
    <x v="1"/>
    <x v="3"/>
    <x v="3"/>
    <x v="0"/>
    <x v="3"/>
    <x v="1"/>
  </r>
  <r>
    <x v="0"/>
    <x v="0"/>
    <x v="0"/>
    <x v="146"/>
    <x v="145"/>
    <x v="0"/>
    <x v="1"/>
    <x v="25"/>
    <x v="24"/>
    <x v="0"/>
    <x v="3"/>
    <x v="1"/>
  </r>
  <r>
    <x v="1"/>
    <x v="0"/>
    <x v="1"/>
    <x v="147"/>
    <x v="146"/>
    <x v="2"/>
    <x v="2"/>
    <x v="27"/>
    <x v="25"/>
    <x v="1"/>
    <x v="9"/>
    <x v="31"/>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数据透视表1" cacheId="0" dataOnRows="0" dataCaption="值"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0" mergeItem="0" showDropZones="1" createdVersion="5" indent="0" showEmptyRow="0" showEmptyCol="0" showHeaders="1" compact="0" outline="1" outlineData="1" compactData="0" published="0" gridDropZones="0" immersive="1" multipleFieldFilters="0" chartFormat="0" fieldListSortAscending="0" mdxSubqueries="0" autoFormatId="1" applyNumberFormats="0" applyBorderFormats="0" applyFontFormats="0" applyPatternFormats="0" applyAlignmentFormats="0" applyWidthHeightFormats="1" r:id="rId1">
  <location ref="P13:S164" firstHeaderRow="0" firstDataRow="1" firstDataCol="2"/>
  <pivotFields count="12">
    <pivotField showDropDowns="1" compact="0" outline="1" subtotalTop="1" dragToRow="1" dragToCol="1" dragToPage="1" dragToData="1" dragOff="1" showAll="0" topAutoShow="1" itemPageCount="10" sortType="manual" defaultSubtotal="1">
      <items count="3">
        <item t="data" sd="1" x="1"/>
        <item t="data" sd="1" x="0"/>
        <item t="default" sd="1"/>
      </items>
    </pivotField>
    <pivotField showDropDowns="1" compact="0" outline="1" subtotalTop="1" dragToRow="1" dragToCol="1" dragToPage="1" dragToData="1" dragOff="1" showAll="0" topAutoShow="1" itemPageCount="10" sortType="manual" defaultSubtotal="1">
      <items count="35">
        <item t="data" sd="1" x="0"/>
        <item t="data" sd="1" x="1"/>
        <item t="data" sd="1" x="10"/>
        <item t="data" sd="1" x="6"/>
        <item t="data" sd="1" x="3"/>
        <item t="data" sd="1" x="4"/>
        <item t="data" sd="1" x="5"/>
        <item t="data" sd="1" x="8"/>
        <item t="data" sd="1" x="9"/>
        <item t="data" sd="1" x="16"/>
        <item t="data" sd="1" x="13"/>
        <item t="data" sd="1" x="12"/>
        <item t="data" sd="1" x="25"/>
        <item t="data" sd="1" x="15"/>
        <item t="data" sd="1" x="17"/>
        <item t="data" sd="1" x="24"/>
        <item t="data" sd="1" x="23"/>
        <item t="data" sd="1" x="2"/>
        <item t="data" sd="1" x="7"/>
        <item t="data" sd="1" x="11"/>
        <item t="data" sd="1" x="14"/>
        <item t="data" sd="1" x="18"/>
        <item t="data" sd="1" x="21"/>
        <item t="data" sd="1" x="22"/>
        <item t="data" sd="1" x="32"/>
        <item t="data" sd="1" x="33"/>
        <item t="data" sd="1" x="19"/>
        <item t="data" sd="1" x="20"/>
        <item t="data" sd="1" x="26"/>
        <item t="data" sd="1" x="27"/>
        <item t="data" sd="1" x="28"/>
        <item t="data" sd="1" x="29"/>
        <item t="data" sd="1" x="30"/>
        <item t="data" sd="1" x="31"/>
        <item t="default" sd="1"/>
      </items>
    </pivotField>
    <pivotField axis="axisRow" showDropDowns="1" compact="0" outline="1" subtotalTop="1" dragToRow="1" dragToCol="1" dragToPage="1" dragToData="1" dragOff="1" showAll="0" topAutoShow="1" itemPageCount="10" sortType="manual" defaultSubtotal="1">
      <items count="5">
        <item t="data" sd="1" m="1" x="2"/>
        <item t="data" sd="1" m="1" x="3"/>
        <item t="data" sd="1" x="1"/>
        <item t="data" sd="1" x="0"/>
        <item t="default" sd="1"/>
      </items>
    </pivotField>
    <pivotField axis="axisRow" showDropDowns="1" compact="0" outline="1" subtotalTop="1" dragToRow="1" dragToCol="1" dragToPage="1" dragToData="1" dragOff="1" showAll="0" topAutoShow="1" itemPageCount="10" sortType="manual" defaultSubtotal="1">
      <items count="149">
        <item t="data" sd="1" x="147"/>
        <item t="data" sd="1" x="1"/>
        <item t="data" sd="1" x="5"/>
        <item t="data" sd="1" x="12"/>
        <item t="data" sd="1" x="14"/>
        <item t="data" sd="1" x="26"/>
        <item t="data" sd="1" x="32"/>
        <item t="data" sd="1" x="34"/>
        <item t="data" sd="1" x="35"/>
        <item t="data" sd="1" x="36"/>
        <item t="data" sd="1" x="48"/>
        <item t="data" sd="1" x="52"/>
        <item t="data" sd="1" x="57"/>
        <item t="data" sd="1" x="59"/>
        <item t="data" sd="1" x="67"/>
        <item t="data" sd="1" x="74"/>
        <item t="data" sd="1" x="79"/>
        <item t="data" sd="1" x="81"/>
        <item t="data" sd="1" x="82"/>
        <item t="data" sd="1" x="87"/>
        <item t="data" sd="1" x="91"/>
        <item t="data" sd="1" x="94"/>
        <item t="data" sd="1" x="96"/>
        <item t="data" sd="1" x="100"/>
        <item t="data" sd="1" x="101"/>
        <item t="data" sd="1" x="105"/>
        <item t="data" sd="1" x="106"/>
        <item t="data" sd="1" x="113"/>
        <item t="data" sd="1" x="137"/>
        <item t="data" sd="1" x="145"/>
        <item t="data" sd="1" x="62"/>
        <item t="data" sd="1" x="124"/>
        <item t="data" sd="1" x="17"/>
        <item t="data" sd="1" x="60"/>
        <item t="data" sd="1" x="65"/>
        <item t="data" sd="1" x="66"/>
        <item t="data" sd="1" x="69"/>
        <item t="data" sd="1" x="76"/>
        <item t="data" sd="1" x="80"/>
        <item t="data" sd="1" x="107"/>
        <item t="data" sd="1" x="109"/>
        <item t="data" sd="1" x="114"/>
        <item t="data" sd="1" x="116"/>
        <item t="data" sd="1" x="118"/>
        <item t="data" sd="1" x="123"/>
        <item t="data" sd="1" x="128"/>
        <item t="data" sd="1" x="129"/>
        <item t="data" sd="1" x="141"/>
        <item t="data" sd="1" x="29"/>
        <item t="data" sd="1" x="11"/>
        <item t="data" sd="1" x="20"/>
        <item t="data" sd="1" x="31"/>
        <item t="data" sd="1" x="140"/>
        <item t="data" sd="1" x="24"/>
        <item t="data" sd="1" x="111"/>
        <item t="data" sd="1" x="126"/>
        <item t="data" sd="1" x="3"/>
        <item t="data" sd="1" x="4"/>
        <item t="data" sd="1" x="21"/>
        <item t="data" sd="1" x="28"/>
        <item t="data" sd="1" x="40"/>
        <item t="data" sd="1" x="51"/>
        <item t="data" sd="1" x="53"/>
        <item t="data" sd="1" x="73"/>
        <item t="data" sd="1" x="77"/>
        <item t="data" sd="1" x="78"/>
        <item t="data" sd="1" x="103"/>
        <item t="data" sd="1" x="120"/>
        <item t="data" sd="1" x="131"/>
        <item t="data" sd="1" x="2"/>
        <item t="data" sd="1" x="27"/>
        <item t="data" sd="1" x="61"/>
        <item t="data" sd="1" x="64"/>
        <item t="data" sd="1" x="97"/>
        <item t="data" sd="1" x="0"/>
        <item t="data" sd="1" x="7"/>
        <item t="data" sd="1" x="9"/>
        <item t="data" sd="1" x="10"/>
        <item t="data" sd="1" x="13"/>
        <item t="data" sd="1" x="16"/>
        <item t="data" sd="1" x="18"/>
        <item t="data" sd="1" x="19"/>
        <item t="data" sd="1" x="22"/>
        <item t="data" sd="1" x="23"/>
        <item t="data" sd="1" x="25"/>
        <item t="data" sd="1" x="33"/>
        <item t="data" sd="1" x="37"/>
        <item t="data" sd="1" x="38"/>
        <item t="data" sd="1" x="39"/>
        <item t="data" sd="1" x="41"/>
        <item t="data" sd="1" x="42"/>
        <item t="data" sd="1" x="43"/>
        <item t="data" sd="1" x="44"/>
        <item t="data" sd="1" x="46"/>
        <item t="data" sd="1" x="47"/>
        <item t="data" sd="1" x="50"/>
        <item t="data" sd="1" x="54"/>
        <item t="data" sd="1" x="55"/>
        <item t="data" sd="1" x="56"/>
        <item t="data" sd="1" x="58"/>
        <item t="data" sd="1" x="68"/>
        <item t="data" sd="1" x="72"/>
        <item t="data" sd="1" x="75"/>
        <item t="data" sd="1" x="83"/>
        <item t="data" sd="1" x="84"/>
        <item t="data" sd="1" x="85"/>
        <item t="data" sd="1" x="86"/>
        <item t="data" sd="1" x="89"/>
        <item t="data" sd="1" x="90"/>
        <item t="data" sd="1" x="92"/>
        <item t="data" sd="1" x="93"/>
        <item t="data" sd="1" x="98"/>
        <item t="data" sd="1" x="99"/>
        <item t="data" sd="1" x="102"/>
        <item t="data" sd="1" x="104"/>
        <item t="data" sd="1" x="108"/>
        <item t="data" sd="1" x="110"/>
        <item t="data" sd="1" x="112"/>
        <item t="data" sd="1" x="115"/>
        <item t="data" sd="1" x="117"/>
        <item t="data" sd="1" x="121"/>
        <item t="data" sd="1" x="122"/>
        <item t="data" sd="1" x="125"/>
        <item t="data" sd="1" x="127"/>
        <item t="data" sd="1" x="130"/>
        <item t="data" sd="1" x="133"/>
        <item t="data" sd="1" x="135"/>
        <item t="data" sd="1" x="136"/>
        <item t="data" sd="1" x="138"/>
        <item t="data" sd="1" x="139"/>
        <item t="data" sd="1" x="142"/>
        <item t="data" sd="1" x="143"/>
        <item t="data" sd="1" x="144"/>
        <item t="data" sd="1" x="146"/>
        <item t="data" sd="1" x="63"/>
        <item t="data" sd="1" x="6"/>
        <item t="data" sd="1" x="8"/>
        <item t="data" sd="1" x="15"/>
        <item t="data" sd="1" x="30"/>
        <item t="data" sd="1" x="45"/>
        <item t="data" sd="1" x="49"/>
        <item t="data" sd="1" x="70"/>
        <item t="data" sd="1" x="88"/>
        <item t="data" sd="1" x="95"/>
        <item t="data" sd="1" x="119"/>
        <item t="data" sd="1" x="132"/>
        <item t="data" sd="1" x="134"/>
        <item t="data" sd="1" x="71"/>
        <item t="default" sd="1"/>
      </items>
    </pivotField>
    <pivotField showDropDowns="1" compact="0" outline="1" subtotalTop="1" dragToRow="1" dragToCol="1" dragToPage="1" dragToData="1" dragOff="1" showAll="0" topAutoShow="1" itemPageCount="10" sortType="manual" defaultSubtotal="1">
      <items count="148">
        <item t="data" sd="1" x="146"/>
        <item t="data" sd="1" x="1"/>
        <item t="data" sd="1" x="5"/>
        <item t="data" sd="1" x="12"/>
        <item t="data" sd="1" x="14"/>
        <item t="data" sd="1" x="26"/>
        <item t="data" sd="1" x="29"/>
        <item t="data" sd="1" x="32"/>
        <item t="data" sd="1" x="34"/>
        <item t="data" sd="1" x="35"/>
        <item t="data" sd="1" x="36"/>
        <item t="data" sd="1" x="48"/>
        <item t="data" sd="1" x="52"/>
        <item t="data" sd="1" x="57"/>
        <item t="data" sd="1" x="59"/>
        <item t="data" sd="1" x="60"/>
        <item t="data" sd="1" x="65"/>
        <item t="data" sd="1" x="74"/>
        <item t="data" sd="1" x="76"/>
        <item t="data" sd="1" x="79"/>
        <item t="data" sd="1" x="80"/>
        <item t="data" sd="1" x="81"/>
        <item t="data" sd="1" x="82"/>
        <item t="data" sd="1" x="87"/>
        <item t="data" sd="1" x="91"/>
        <item t="data" sd="1" x="94"/>
        <item t="data" sd="1" x="96"/>
        <item t="data" sd="1" x="100"/>
        <item t="data" sd="1" x="101"/>
        <item t="data" sd="1" x="104"/>
        <item t="data" sd="1" x="105"/>
        <item t="data" sd="1" x="106"/>
        <item t="data" sd="1" x="108"/>
        <item t="data" sd="1" x="112"/>
        <item t="data" sd="1" x="113"/>
        <item t="data" sd="1" x="115"/>
        <item t="data" sd="1" x="117"/>
        <item t="data" sd="1" x="122"/>
        <item t="data" sd="1" x="123"/>
        <item t="data" sd="1" x="127"/>
        <item t="data" sd="1" x="128"/>
        <item t="data" sd="1" x="136"/>
        <item t="data" sd="1" x="140"/>
        <item t="data" sd="1" x="144"/>
        <item t="data" sd="1" x="66"/>
        <item t="data" sd="1" x="69"/>
        <item t="data" sd="1" x="11"/>
        <item t="data" sd="1" x="20"/>
        <item t="data" sd="1" x="31"/>
        <item t="data" sd="1" x="139"/>
        <item t="data" sd="1" x="24"/>
        <item t="data" sd="1" x="110"/>
        <item t="data" sd="1" x="125"/>
        <item t="data" sd="1" x="3"/>
        <item t="data" sd="1" x="4"/>
        <item t="data" sd="1" x="21"/>
        <item t="data" sd="1" x="28"/>
        <item t="data" sd="1" x="40"/>
        <item t="data" sd="1" x="51"/>
        <item t="data" sd="1" x="53"/>
        <item t="data" sd="1" x="73"/>
        <item t="data" sd="1" x="77"/>
        <item t="data" sd="1" x="78"/>
        <item t="data" sd="1" x="102"/>
        <item t="data" sd="1" x="119"/>
        <item t="data" sd="1" x="130"/>
        <item t="data" sd="1" x="2"/>
        <item t="data" sd="1" x="27"/>
        <item t="data" sd="1" x="64"/>
        <item t="data" sd="1" x="97"/>
        <item t="data" sd="1" x="0"/>
        <item t="data" sd="1" x="7"/>
        <item t="data" sd="1" x="9"/>
        <item t="data" sd="1" x="10"/>
        <item t="data" sd="1" x="13"/>
        <item t="data" sd="1" x="16"/>
        <item t="data" sd="1" x="17"/>
        <item t="data" sd="1" x="18"/>
        <item t="data" sd="1" x="19"/>
        <item t="data" sd="1" x="22"/>
        <item t="data" sd="1" x="23"/>
        <item t="data" sd="1" x="25"/>
        <item t="data" sd="1" x="33"/>
        <item t="data" sd="1" x="37"/>
        <item t="data" sd="1" x="38"/>
        <item t="data" sd="1" x="39"/>
        <item t="data" sd="1" x="41"/>
        <item t="data" sd="1" x="42"/>
        <item t="data" sd="1" x="43"/>
        <item t="data" sd="1" x="44"/>
        <item t="data" sd="1" x="46"/>
        <item t="data" sd="1" x="47"/>
        <item t="data" sd="1" x="50"/>
        <item t="data" sd="1" x="54"/>
        <item t="data" sd="1" x="55"/>
        <item t="data" sd="1" x="56"/>
        <item t="data" sd="1" x="58"/>
        <item t="data" sd="1" x="67"/>
        <item t="data" sd="1" x="68"/>
        <item t="data" sd="1" x="72"/>
        <item t="data" sd="1" x="75"/>
        <item t="data" sd="1" x="83"/>
        <item t="data" sd="1" x="84"/>
        <item t="data" sd="1" x="85"/>
        <item t="data" sd="1" x="86"/>
        <item t="data" sd="1" x="89"/>
        <item t="data" sd="1" x="90"/>
        <item t="data" sd="1" x="93"/>
        <item t="data" sd="1" x="98"/>
        <item t="data" sd="1" x="99"/>
        <item t="data" sd="1" x="49"/>
        <item t="data" sd="1" x="103"/>
        <item t="data" sd="1" x="107"/>
        <item t="data" sd="1" x="109"/>
        <item t="data" sd="1" x="111"/>
        <item t="data" sd="1" x="114"/>
        <item t="data" sd="1" x="116"/>
        <item t="data" sd="1" x="120"/>
        <item t="data" sd="1" x="121"/>
        <item t="data" sd="1" x="126"/>
        <item t="data" sd="1" x="129"/>
        <item t="data" sd="1" x="132"/>
        <item t="data" sd="1" x="134"/>
        <item t="data" sd="1" x="135"/>
        <item t="data" sd="1" x="137"/>
        <item t="data" sd="1" x="138"/>
        <item t="data" sd="1" x="141"/>
        <item t="data" sd="1" x="142"/>
        <item t="data" sd="1" x="143"/>
        <item t="data" sd="1" x="145"/>
        <item t="data" sd="1" x="62"/>
        <item t="data" sd="1" x="61"/>
        <item t="data" sd="1" x="63"/>
        <item t="data" sd="1" x="6"/>
        <item t="data" sd="1" x="8"/>
        <item t="data" sd="1" x="15"/>
        <item t="data" sd="1" x="30"/>
        <item t="data" sd="1" x="45"/>
        <item t="data" sd="1" x="70"/>
        <item t="data" sd="1" x="88"/>
        <item t="data" sd="1" x="92"/>
        <item t="data" sd="1" x="95"/>
        <item t="data" sd="1" x="118"/>
        <item t="data" sd="1" x="124"/>
        <item t="data" sd="1" x="131"/>
        <item t="data" sd="1" x="133"/>
        <item t="data" sd="1" x="71"/>
        <item t="default" sd="1"/>
      </items>
    </pivotField>
    <pivotField dataField="1" showDropDowns="1" compact="0" outline="1" subtotalTop="1" dragToRow="1" dragToCol="1" dragToPage="1" dragToData="1" dragOff="1" showAll="0" topAutoShow="1" itemPageCount="10" sortType="manual" defaultSubtotal="1">
      <items count="4">
        <item t="data" sd="1" x="2"/>
        <item t="data" sd="1" x="0"/>
        <item t="data" sd="1" x="1"/>
        <item t="default" sd="1"/>
      </items>
    </pivotField>
    <pivotField dataField="1" showDropDowns="1" compact="0" outline="1" subtotalTop="1" dragToRow="1" dragToCol="1" dragToPage="1" dragToData="1" dragOff="1" showAll="0" topAutoShow="1" itemPageCount="10" sortType="manual" defaultSubtotal="1">
      <items count="4">
        <item t="data" sd="1" x="2"/>
        <item t="data" sd="1" x="1"/>
        <item t="data" sd="1" x="0"/>
        <item t="default" sd="1"/>
      </items>
    </pivotField>
    <pivotField showDropDowns="1" compact="0" outline="1" subtotalTop="1" dragToRow="1" dragToCol="1" dragToPage="1" dragToData="1" dragOff="1" showAll="0" topAutoShow="1" itemPageCount="10" sortType="manual" defaultSubtotal="1">
      <items count="29">
        <item t="data" sd="1" x="27"/>
        <item t="data" sd="1" x="7"/>
        <item t="data" sd="1" x="11"/>
        <item t="data" sd="1" x="12"/>
        <item t="data" sd="1" x="15"/>
        <item t="data" sd="1" x="16"/>
        <item t="data" sd="1" x="17"/>
        <item t="data" sd="1" x="18"/>
        <item t="data" sd="1" x="19"/>
        <item t="data" sd="1" x="20"/>
        <item t="data" sd="1" x="4"/>
        <item t="data" sd="1" x="5"/>
        <item t="data" sd="1" x="24"/>
        <item t="data" sd="1" x="8"/>
        <item t="data" sd="1" x="0"/>
        <item t="data" sd="1" x="1"/>
        <item t="data" sd="1" x="6"/>
        <item t="data" sd="1" x="2"/>
        <item t="data" sd="1" x="22"/>
        <item t="data" sd="1" x="26"/>
        <item t="data" sd="1" x="3"/>
        <item t="data" sd="1" x="25"/>
        <item t="data" sd="1" x="9"/>
        <item t="data" sd="1" x="10"/>
        <item t="data" sd="1" x="13"/>
        <item t="data" sd="1" x="21"/>
        <item t="data" sd="1" x="23"/>
        <item t="data" sd="1" x="14"/>
        <item t="default" sd="1"/>
      </items>
    </pivotField>
    <pivotField showDropDowns="1" compact="0" outline="1" subtotalTop="1" dragToRow="1" dragToCol="1" dragToPage="1" dragToData="1" dragOff="1" showAll="0" topAutoShow="1" itemPageCount="10" sortType="manual" defaultSubtotal="1">
      <items count="27">
        <item t="data" sd="1" x="25"/>
        <item t="data" sd="1" x="6"/>
        <item t="data" sd="1" x="10"/>
        <item t="data" sd="1" x="11"/>
        <item t="data" sd="1" x="14"/>
        <item t="data" sd="1" x="15"/>
        <item t="data" sd="1" x="16"/>
        <item t="data" sd="1" x="17"/>
        <item t="data" sd="1" x="18"/>
        <item t="data" sd="1" x="19"/>
        <item t="data" sd="1" x="4"/>
        <item t="data" sd="1" x="5"/>
        <item t="data" sd="1" x="23"/>
        <item t="data" sd="1" x="7"/>
        <item t="data" sd="1" x="0"/>
        <item t="data" sd="1" x="1"/>
        <item t="data" sd="1" x="3"/>
        <item t="data" sd="1" x="2"/>
        <item t="data" sd="1" x="21"/>
        <item t="data" sd="1" x="24"/>
        <item t="data" sd="1" x="8"/>
        <item t="data" sd="1" x="9"/>
        <item t="data" sd="1" x="12"/>
        <item t="data" sd="1" x="20"/>
        <item t="data" sd="1" x="22"/>
        <item t="data" sd="1" x="13"/>
        <item t="default" sd="1"/>
      </items>
    </pivotField>
    <pivotField showDropDowns="1" compact="0" outline="1" subtotalTop="1" dragToRow="1" dragToCol="1" dragToPage="1" dragToData="1" dragOff="1" showAll="0" topAutoShow="1" itemPageCount="10" sortType="manual" defaultSubtotal="1">
      <items count="3">
        <item t="data" sd="1" x="1"/>
        <item t="data" sd="1" x="0"/>
        <item t="default" sd="1"/>
      </items>
    </pivotField>
    <pivotField showDropDowns="1" compact="0" outline="1" subtotalTop="1" dragToRow="1" dragToCol="1" dragToPage="1" dragToData="1" dragOff="1" showAll="0" topAutoShow="1" itemPageCount="10" sortType="manual" defaultSubtotal="1">
      <items count="11">
        <item t="data" sd="1" x="9"/>
        <item t="data" sd="1" x="1"/>
        <item t="data" sd="1" x="2"/>
        <item t="data" sd="1" x="3"/>
        <item t="data" sd="1" x="7"/>
        <item t="data" sd="1" x="0"/>
        <item t="data" sd="1" x="5"/>
        <item t="data" sd="1" x="6"/>
        <item t="data" sd="1" x="8"/>
        <item t="data" sd="1" x="4"/>
        <item t="default" sd="1"/>
      </items>
    </pivotField>
    <pivotField showDropDowns="1" compact="0" outline="1" subtotalTop="1" dragToRow="1" dragToCol="1" dragToPage="1" dragToData="1" dragOff="1" showAll="0" topAutoShow="1" itemPageCount="10" sortType="manual" defaultSubtotal="1">
      <items count="33">
        <item t="data" sd="1" x="31"/>
        <item t="data" sd="1" x="0"/>
        <item t="data" sd="1" x="15"/>
        <item t="data" sd="1" x="1"/>
        <item t="data" sd="1" x="5"/>
        <item t="data" sd="1" x="2"/>
        <item t="data" sd="1" x="21"/>
        <item t="data" sd="1" x="4"/>
        <item t="data" sd="1" x="30"/>
        <item t="data" sd="1" x="9"/>
        <item t="data" sd="1" x="29"/>
        <item t="data" sd="1" x="20"/>
        <item t="data" sd="1" x="23"/>
        <item t="data" sd="1" x="24"/>
        <item t="data" sd="1" x="13"/>
        <item t="data" sd="1" x="12"/>
        <item t="data" sd="1" x="26"/>
        <item t="data" sd="1" x="28"/>
        <item t="data" sd="1" x="17"/>
        <item t="data" sd="1" x="3"/>
        <item t="data" sd="1" x="27"/>
        <item t="data" sd="1" x="8"/>
        <item t="data" sd="1" x="19"/>
        <item t="data" sd="1" x="18"/>
        <item t="data" sd="1" x="6"/>
        <item t="data" sd="1" x="25"/>
        <item t="data" sd="1" x="11"/>
        <item t="data" sd="1" x="10"/>
        <item t="data" sd="1" x="7"/>
        <item t="data" sd="1" x="16"/>
        <item t="data" sd="1" x="22"/>
        <item t="data" sd="1" x="14"/>
        <item t="default" sd="1"/>
      </items>
    </pivotField>
  </pivotFields>
  <rowFields count="2">
    <field x="2"/>
    <field x="3"/>
  </rowFields>
  <rowItems count="151">
    <i t="data" r="0" i="0">
      <x v="2"/>
    </i>
    <i t="data" r="1" i="0">
      <x v="0"/>
    </i>
    <i t="data" r="0" i="0">
      <x v="3"/>
    </i>
    <i t="data" r="1" i="0">
      <x v="1"/>
    </i>
    <i t="data" r="1" i="0">
      <x v="2"/>
    </i>
    <i t="data" r="1" i="0">
      <x v="3"/>
    </i>
    <i t="data" r="1" i="0">
      <x v="4"/>
    </i>
    <i t="data" r="1" i="0">
      <x v="5"/>
    </i>
    <i t="data" r="1" i="0">
      <x v="6"/>
    </i>
    <i t="data" r="1" i="0">
      <x v="7"/>
    </i>
    <i t="data" r="1" i="0">
      <x v="8"/>
    </i>
    <i t="data" r="1" i="0">
      <x v="9"/>
    </i>
    <i t="data" r="1" i="0">
      <x v="10"/>
    </i>
    <i t="data" r="1" i="0">
      <x v="11"/>
    </i>
    <i t="data" r="1" i="0">
      <x v="12"/>
    </i>
    <i t="data" r="1" i="0">
      <x v="13"/>
    </i>
    <i t="data" r="1" i="0">
      <x v="14"/>
    </i>
    <i t="data" r="1" i="0">
      <x v="15"/>
    </i>
    <i t="data" r="1" i="0">
      <x v="16"/>
    </i>
    <i t="data" r="1" i="0">
      <x v="17"/>
    </i>
    <i t="data" r="1" i="0">
      <x v="18"/>
    </i>
    <i t="data" r="1" i="0">
      <x v="19"/>
    </i>
    <i t="data" r="1" i="0">
      <x v="20"/>
    </i>
    <i t="data" r="1" i="0">
      <x v="21"/>
    </i>
    <i t="data" r="1" i="0">
      <x v="22"/>
    </i>
    <i t="data" r="1" i="0">
      <x v="23"/>
    </i>
    <i t="data" r="1" i="0">
      <x v="24"/>
    </i>
    <i t="data" r="1" i="0">
      <x v="25"/>
    </i>
    <i t="data" r="1" i="0">
      <x v="26"/>
    </i>
    <i t="data" r="1" i="0">
      <x v="27"/>
    </i>
    <i t="data" r="1" i="0">
      <x v="28"/>
    </i>
    <i t="data" r="1" i="0">
      <x v="29"/>
    </i>
    <i t="data" r="1" i="0">
      <x v="30"/>
    </i>
    <i t="data" r="1" i="0">
      <x v="31"/>
    </i>
    <i t="data" r="1" i="0">
      <x v="32"/>
    </i>
    <i t="data" r="1" i="0">
      <x v="33"/>
    </i>
    <i t="data" r="1" i="0">
      <x v="34"/>
    </i>
    <i t="data" r="1" i="0">
      <x v="35"/>
    </i>
    <i t="data" r="1" i="0">
      <x v="36"/>
    </i>
    <i t="data" r="1" i="0">
      <x v="37"/>
    </i>
    <i t="data" r="1" i="0">
      <x v="38"/>
    </i>
    <i t="data" r="1" i="0">
      <x v="39"/>
    </i>
    <i t="data" r="1" i="0">
      <x v="40"/>
    </i>
    <i t="data" r="1" i="0">
      <x v="41"/>
    </i>
    <i t="data" r="1" i="0">
      <x v="42"/>
    </i>
    <i t="data" r="1" i="0">
      <x v="43"/>
    </i>
    <i t="data" r="1" i="0">
      <x v="44"/>
    </i>
    <i t="data" r="1" i="0">
      <x v="45"/>
    </i>
    <i t="data" r="1" i="0">
      <x v="46"/>
    </i>
    <i t="data" r="1" i="0">
      <x v="47"/>
    </i>
    <i t="data" r="1" i="0">
      <x v="48"/>
    </i>
    <i t="data" r="1" i="0">
      <x v="49"/>
    </i>
    <i t="data" r="1" i="0">
      <x v="50"/>
    </i>
    <i t="data" r="1" i="0">
      <x v="51"/>
    </i>
    <i t="data" r="1" i="0">
      <x v="52"/>
    </i>
    <i t="data" r="1" i="0">
      <x v="53"/>
    </i>
    <i t="data" r="1" i="0">
      <x v="54"/>
    </i>
    <i t="data" r="1" i="0">
      <x v="55"/>
    </i>
    <i t="data" r="1" i="0">
      <x v="56"/>
    </i>
    <i t="data" r="1" i="0">
      <x v="57"/>
    </i>
    <i t="data" r="1" i="0">
      <x v="58"/>
    </i>
    <i t="data" r="1" i="0">
      <x v="59"/>
    </i>
    <i t="data" r="1" i="0">
      <x v="60"/>
    </i>
    <i t="data" r="1" i="0">
      <x v="61"/>
    </i>
    <i t="data" r="1" i="0">
      <x v="62"/>
    </i>
    <i t="data" r="1" i="0">
      <x v="63"/>
    </i>
    <i t="data" r="1" i="0">
      <x v="64"/>
    </i>
    <i t="data" r="1" i="0">
      <x v="65"/>
    </i>
    <i t="data" r="1" i="0">
      <x v="66"/>
    </i>
    <i t="data" r="1" i="0">
      <x v="67"/>
    </i>
    <i t="data" r="1" i="0">
      <x v="68"/>
    </i>
    <i t="data" r="1" i="0">
      <x v="69"/>
    </i>
    <i t="data" r="1" i="0">
      <x v="70"/>
    </i>
    <i t="data" r="1" i="0">
      <x v="71"/>
    </i>
    <i t="data" r="1" i="0">
      <x v="72"/>
    </i>
    <i t="data" r="1" i="0">
      <x v="73"/>
    </i>
    <i t="data" r="1" i="0">
      <x v="74"/>
    </i>
    <i t="data" r="1" i="0">
      <x v="75"/>
    </i>
    <i t="data" r="1" i="0">
      <x v="76"/>
    </i>
    <i t="data" r="1" i="0">
      <x v="77"/>
    </i>
    <i t="data" r="1" i="0">
      <x v="78"/>
    </i>
    <i t="data" r="1" i="0">
      <x v="79"/>
    </i>
    <i t="data" r="1" i="0">
      <x v="80"/>
    </i>
    <i t="data" r="1" i="0">
      <x v="81"/>
    </i>
    <i t="data" r="1" i="0">
      <x v="82"/>
    </i>
    <i t="data" r="1" i="0">
      <x v="83"/>
    </i>
    <i t="data" r="1" i="0">
      <x v="84"/>
    </i>
    <i t="data" r="1" i="0">
      <x v="85"/>
    </i>
    <i t="data" r="1" i="0">
      <x v="86"/>
    </i>
    <i t="data" r="1" i="0">
      <x v="87"/>
    </i>
    <i t="data" r="1" i="0">
      <x v="88"/>
    </i>
    <i t="data" r="1" i="0">
      <x v="89"/>
    </i>
    <i t="data" r="1" i="0">
      <x v="90"/>
    </i>
    <i t="data" r="1" i="0">
      <x v="91"/>
    </i>
    <i t="data" r="1" i="0">
      <x v="92"/>
    </i>
    <i t="data" r="1" i="0">
      <x v="93"/>
    </i>
    <i t="data" r="1" i="0">
      <x v="94"/>
    </i>
    <i t="data" r="1" i="0">
      <x v="95"/>
    </i>
    <i t="data" r="1" i="0">
      <x v="96"/>
    </i>
    <i t="data" r="1" i="0">
      <x v="97"/>
    </i>
    <i t="data" r="1" i="0">
      <x v="98"/>
    </i>
    <i t="data" r="1" i="0">
      <x v="99"/>
    </i>
    <i t="data" r="1" i="0">
      <x v="100"/>
    </i>
    <i t="data" r="1" i="0">
      <x v="101"/>
    </i>
    <i t="data" r="1" i="0">
      <x v="102"/>
    </i>
    <i t="data" r="1" i="0">
      <x v="103"/>
    </i>
    <i t="data" r="1" i="0">
      <x v="104"/>
    </i>
    <i t="data" r="1" i="0">
      <x v="105"/>
    </i>
    <i t="data" r="1" i="0">
      <x v="106"/>
    </i>
    <i t="data" r="1" i="0">
      <x v="107"/>
    </i>
    <i t="data" r="1" i="0">
      <x v="108"/>
    </i>
    <i t="data" r="1" i="0">
      <x v="109"/>
    </i>
    <i t="data" r="1" i="0">
      <x v="110"/>
    </i>
    <i t="data" r="1" i="0">
      <x v="111"/>
    </i>
    <i t="data" r="1" i="0">
      <x v="112"/>
    </i>
    <i t="data" r="1" i="0">
      <x v="113"/>
    </i>
    <i t="data" r="1" i="0">
      <x v="114"/>
    </i>
    <i t="data" r="1" i="0">
      <x v="115"/>
    </i>
    <i t="data" r="1" i="0">
      <x v="116"/>
    </i>
    <i t="data" r="1" i="0">
      <x v="117"/>
    </i>
    <i t="data" r="1" i="0">
      <x v="118"/>
    </i>
    <i t="data" r="1" i="0">
      <x v="119"/>
    </i>
    <i t="data" r="1" i="0">
      <x v="120"/>
    </i>
    <i t="data" r="1" i="0">
      <x v="121"/>
    </i>
    <i t="data" r="1" i="0">
      <x v="122"/>
    </i>
    <i t="data" r="1" i="0">
      <x v="123"/>
    </i>
    <i t="data" r="1" i="0">
      <x v="124"/>
    </i>
    <i t="data" r="1" i="0">
      <x v="125"/>
    </i>
    <i t="data" r="1" i="0">
      <x v="126"/>
    </i>
    <i t="data" r="1" i="0">
      <x v="127"/>
    </i>
    <i t="data" r="1" i="0">
      <x v="128"/>
    </i>
    <i t="data" r="1" i="0">
      <x v="129"/>
    </i>
    <i t="data" r="1" i="0">
      <x v="130"/>
    </i>
    <i t="data" r="1" i="0">
      <x v="131"/>
    </i>
    <i t="data" r="1" i="0">
      <x v="132"/>
    </i>
    <i t="data" r="1" i="0">
      <x v="133"/>
    </i>
    <i t="data" r="1" i="0">
      <x v="134"/>
    </i>
    <i t="data" r="1" i="0">
      <x v="135"/>
    </i>
    <i t="data" r="1" i="0">
      <x v="136"/>
    </i>
    <i t="data" r="1" i="0">
      <x v="137"/>
    </i>
    <i t="data" r="1" i="0">
      <x v="138"/>
    </i>
    <i t="data" r="1" i="0">
      <x v="139"/>
    </i>
    <i t="data" r="1" i="0">
      <x v="140"/>
    </i>
    <i t="data" r="1" i="0">
      <x v="141"/>
    </i>
    <i t="data" r="1" i="0">
      <x v="142"/>
    </i>
    <i t="data" r="1" i="0">
      <x v="143"/>
    </i>
    <i t="data" r="1" i="0">
      <x v="144"/>
    </i>
    <i t="data" r="1" i="0">
      <x v="145"/>
    </i>
    <i t="data" r="1" i="0">
      <x v="146"/>
    </i>
    <i t="data" r="1" i="0">
      <x v="147"/>
    </i>
    <i t="grand" r="0" i="0">
      <x v="0"/>
    </i>
  </rowItems>
  <colFields count="1">
    <field x="-2"/>
  </colFields>
  <colItems count="2">
    <i t="data" r="0" i="0">
      <x v="0"/>
    </i>
    <i t="data" r="0" i="1">
      <x v="1"/>
    </i>
  </colItems>
  <dataFields count="2">
    <dataField name="求和项:自巡查" fld="5" subtotal="sum" showDataAs="normal" baseField="0" baseItem="0"/>
    <dataField name="求和项:必填项" fld="6" subtotal="sum" showDataAs="normal" baseField="0" baseItem="0"/>
  </dataFields>
  <formats count="1">
    <format action="formatting" dxfId="0">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http://schemas.openxmlformats.org/spreadsheetml/2006/main">
  <sheetPr>
    <outlinePr summaryBelow="1" summaryRight="1"/>
    <pageSetUpPr/>
  </sheetPr>
  <dimension ref="A1:H93"/>
  <sheetViews>
    <sheetView topLeftCell="A12" workbookViewId="0">
      <selection activeCell="A2" sqref="A2:H86"/>
    </sheetView>
  </sheetViews>
  <sheetFormatPr baseColWidth="8" defaultColWidth="9" defaultRowHeight="14"/>
  <cols>
    <col width="10.7272727272727" customWidth="1" style="92" min="1" max="1"/>
    <col width="25.6363636363636" customWidth="1" style="111" min="2" max="2"/>
    <col width="12.7272727272727" customWidth="1" style="104" min="3" max="3"/>
    <col width="15.0909090909091" customWidth="1" style="104" min="4" max="4"/>
    <col width="6.62727272727273" customWidth="1" style="104" min="5" max="5"/>
    <col width="11.1272727272727" customWidth="1" style="105" min="6" max="6"/>
    <col width="9" customWidth="1" style="92" min="7" max="7"/>
    <col width="9" customWidth="1" style="105" min="8" max="8"/>
  </cols>
  <sheetData>
    <row r="1" customFormat="1" s="103">
      <c r="A1" s="106" t="inlineStr">
        <is>
          <t>账户</t>
        </is>
      </c>
      <c r="B1" s="103" t="inlineStr">
        <is>
          <t>场景名称</t>
        </is>
      </c>
      <c r="C1" s="107" t="inlineStr">
        <is>
          <t>微信用户</t>
        </is>
      </c>
      <c r="D1" s="107" t="inlineStr">
        <is>
          <t>集中区</t>
        </is>
      </c>
      <c r="E1" s="107" t="n"/>
      <c r="F1" s="108" t="inlineStr">
        <is>
          <t>场景类型</t>
        </is>
      </c>
      <c r="G1" s="106" t="inlineStr">
        <is>
          <t>区县</t>
        </is>
      </c>
      <c r="H1" s="109" t="inlineStr">
        <is>
          <t>登录情况</t>
        </is>
      </c>
    </row>
    <row r="2">
      <c r="A2" s="92" t="inlineStr">
        <is>
          <t>TSFCY10</t>
        </is>
      </c>
      <c r="B2" s="56" t="inlineStr">
        <is>
          <t>头牌农家菜</t>
        </is>
      </c>
      <c r="C2" s="104" t="inlineStr">
        <is>
          <t>微信用户</t>
        </is>
      </c>
      <c r="D2" s="92" t="inlineStr">
        <is>
          <t>田尚坊</t>
        </is>
      </c>
      <c r="E2" s="92" t="inlineStr">
        <is>
          <t>重油烟</t>
        </is>
      </c>
      <c r="F2" s="105" t="n">
        <v>1</v>
      </c>
      <c r="G2" s="92" t="inlineStr">
        <is>
          <t>徐汇区</t>
        </is>
      </c>
      <c r="H2" s="110" t="inlineStr">
        <is>
          <t>已登录</t>
        </is>
      </c>
    </row>
    <row r="3">
      <c r="A3" s="92" t="inlineStr">
        <is>
          <t>TSFCY11</t>
        </is>
      </c>
      <c r="B3" s="56" t="inlineStr">
        <is>
          <t>泰煌鸡</t>
        </is>
      </c>
      <c r="C3" s="104" t="inlineStr">
        <is>
          <t>微信用户</t>
        </is>
      </c>
      <c r="D3" s="92" t="inlineStr">
        <is>
          <t>田尚坊</t>
        </is>
      </c>
      <c r="E3" s="92" t="inlineStr">
        <is>
          <t>重油烟</t>
        </is>
      </c>
      <c r="F3" s="105" t="n">
        <v>1</v>
      </c>
      <c r="G3" s="92" t="inlineStr">
        <is>
          <t>徐汇区</t>
        </is>
      </c>
      <c r="H3" s="110" t="inlineStr">
        <is>
          <t>已登录</t>
        </is>
      </c>
    </row>
    <row r="4" ht="42" customHeight="1" s="111">
      <c r="A4" s="92" t="inlineStr">
        <is>
          <t>TSFCY12</t>
        </is>
      </c>
      <c r="B4" s="56" t="inlineStr">
        <is>
          <t>食其家(田上坊)</t>
        </is>
      </c>
      <c r="C4" s="104" t="inlineStr">
        <is>
          <t>微信用户
微信用户
微信用户</t>
        </is>
      </c>
      <c r="D4" s="92" t="inlineStr">
        <is>
          <t>田尚坊</t>
        </is>
      </c>
      <c r="E4" s="92" t="inlineStr">
        <is>
          <t>重油烟</t>
        </is>
      </c>
      <c r="F4" s="105" t="n">
        <v>1</v>
      </c>
      <c r="G4" s="92" t="inlineStr">
        <is>
          <t>徐汇区</t>
        </is>
      </c>
      <c r="H4" s="110" t="inlineStr">
        <is>
          <t>已登录</t>
        </is>
      </c>
    </row>
    <row r="5">
      <c r="A5" s="92" t="inlineStr">
        <is>
          <t>TSFCY14</t>
        </is>
      </c>
      <c r="B5" s="56" t="inlineStr">
        <is>
          <t>弄堂咪道</t>
        </is>
      </c>
      <c r="C5" s="104" t="inlineStr">
        <is>
          <t>微信用户</t>
        </is>
      </c>
      <c r="D5" s="92" t="inlineStr">
        <is>
          <t>田尚坊</t>
        </is>
      </c>
      <c r="E5" s="92" t="inlineStr">
        <is>
          <t>重油烟</t>
        </is>
      </c>
      <c r="F5" s="105" t="n">
        <v>1</v>
      </c>
      <c r="G5" s="92" t="inlineStr">
        <is>
          <t>徐汇区</t>
        </is>
      </c>
      <c r="H5" s="110" t="inlineStr">
        <is>
          <t>已登录</t>
        </is>
      </c>
    </row>
    <row r="6" ht="28" customHeight="1" s="111">
      <c r="A6" s="92" t="inlineStr">
        <is>
          <t>TSFCY15</t>
        </is>
      </c>
      <c r="B6" s="56" t="inlineStr">
        <is>
          <t>小杨生煎</t>
        </is>
      </c>
      <c r="C6" s="104" t="inlineStr">
        <is>
          <t>微信用户
微信用户</t>
        </is>
      </c>
      <c r="D6" s="92" t="inlineStr">
        <is>
          <t>田尚坊</t>
        </is>
      </c>
      <c r="E6" s="92" t="inlineStr">
        <is>
          <t>重油烟</t>
        </is>
      </c>
      <c r="F6" s="105" t="n">
        <v>1</v>
      </c>
      <c r="G6" s="92" t="inlineStr">
        <is>
          <t>徐汇区</t>
        </is>
      </c>
      <c r="H6" s="110" t="inlineStr">
        <is>
          <t>未登录</t>
        </is>
      </c>
    </row>
    <row r="7">
      <c r="A7" s="92" t="inlineStr">
        <is>
          <t>TSFCY28</t>
        </is>
      </c>
      <c r="B7" s="56" t="inlineStr">
        <is>
          <t>张亮麻辣烫</t>
        </is>
      </c>
      <c r="C7" s="104" t="inlineStr">
        <is>
          <t>微信用户</t>
        </is>
      </c>
      <c r="D7" s="92" t="inlineStr">
        <is>
          <t>田尚坊</t>
        </is>
      </c>
      <c r="E7" s="92" t="inlineStr">
        <is>
          <t>轻油烟</t>
        </is>
      </c>
      <c r="F7" s="105" t="n">
        <v>1</v>
      </c>
      <c r="G7" s="92" t="inlineStr">
        <is>
          <t>徐汇区</t>
        </is>
      </c>
      <c r="H7" s="110" t="inlineStr">
        <is>
          <t>已登录</t>
        </is>
      </c>
    </row>
    <row r="8" ht="28" customHeight="1" s="111">
      <c r="A8" s="92" t="inlineStr">
        <is>
          <t>TSFCY3</t>
        </is>
      </c>
      <c r="B8" s="56" t="inlineStr">
        <is>
          <t>大成海鲜烧烤</t>
        </is>
      </c>
      <c r="C8" s="104" t="inlineStr">
        <is>
          <t>微信用户
微信用户</t>
        </is>
      </c>
      <c r="D8" s="92" t="inlineStr">
        <is>
          <t>田尚坊</t>
        </is>
      </c>
      <c r="E8" s="92" t="inlineStr">
        <is>
          <t>重油烟</t>
        </is>
      </c>
      <c r="F8" s="105" t="n">
        <v>1</v>
      </c>
      <c r="G8" s="92" t="inlineStr">
        <is>
          <t>徐汇区</t>
        </is>
      </c>
      <c r="H8" s="110" t="inlineStr">
        <is>
          <t>已登录</t>
        </is>
      </c>
    </row>
    <row r="9" ht="28" customHeight="1" s="111">
      <c r="A9" s="92" t="inlineStr">
        <is>
          <t>TSFCY38</t>
        </is>
      </c>
      <c r="B9" s="56" t="inlineStr">
        <is>
          <t>杨记齐齐哈尔</t>
        </is>
      </c>
      <c r="C9" s="104" t="inlineStr">
        <is>
          <t>微信用户
微信用户</t>
        </is>
      </c>
      <c r="D9" s="92" t="inlineStr">
        <is>
          <t>田尚坊</t>
        </is>
      </c>
      <c r="E9" s="92" t="inlineStr">
        <is>
          <t>重油烟</t>
        </is>
      </c>
      <c r="F9" s="105" t="n">
        <v>1</v>
      </c>
      <c r="G9" s="92" t="inlineStr">
        <is>
          <t>徐汇区</t>
        </is>
      </c>
      <c r="H9" s="110" t="inlineStr">
        <is>
          <t>未登录</t>
        </is>
      </c>
    </row>
    <row r="10" ht="28" customHeight="1" s="111">
      <c r="A10" s="92" t="inlineStr">
        <is>
          <t>TSFCY42</t>
        </is>
      </c>
      <c r="B10" s="56" t="inlineStr">
        <is>
          <t>丰茂烤串</t>
        </is>
      </c>
      <c r="C10" s="104" t="inlineStr">
        <is>
          <t>微信用户
微信用户</t>
        </is>
      </c>
      <c r="D10" s="92" t="inlineStr">
        <is>
          <t>田尚坊</t>
        </is>
      </c>
      <c r="E10" s="92" t="inlineStr">
        <is>
          <t>重油烟</t>
        </is>
      </c>
      <c r="F10" s="105" t="n">
        <v>1</v>
      </c>
      <c r="G10" s="92" t="inlineStr">
        <is>
          <t>徐汇区</t>
        </is>
      </c>
      <c r="H10" s="110" t="inlineStr">
        <is>
          <t>已登录</t>
        </is>
      </c>
    </row>
    <row r="11" ht="28" customHeight="1" s="111">
      <c r="A11" s="92" t="inlineStr">
        <is>
          <t>TSFCY45</t>
        </is>
      </c>
      <c r="B11" s="56" t="inlineStr">
        <is>
          <t>老娘舅</t>
        </is>
      </c>
      <c r="C11" s="104" t="inlineStr">
        <is>
          <t>微信用户
微信用户</t>
        </is>
      </c>
      <c r="D11" s="92" t="inlineStr">
        <is>
          <t>田尚坊</t>
        </is>
      </c>
      <c r="E11" s="92" t="inlineStr">
        <is>
          <t>轻油烟</t>
        </is>
      </c>
      <c r="F11" s="105" t="n">
        <v>1</v>
      </c>
      <c r="G11" s="92" t="inlineStr">
        <is>
          <t>徐汇区</t>
        </is>
      </c>
      <c r="H11" s="110" t="inlineStr">
        <is>
          <t>已登录</t>
        </is>
      </c>
    </row>
    <row r="12">
      <c r="A12" s="92" t="inlineStr">
        <is>
          <t>TSFCY46</t>
        </is>
      </c>
      <c r="B12" s="56" t="inlineStr">
        <is>
          <t>猫儿滩</t>
        </is>
      </c>
      <c r="C12" s="104" t="inlineStr">
        <is>
          <t>微信用户</t>
        </is>
      </c>
      <c r="D12" s="92" t="inlineStr">
        <is>
          <t>田尚坊</t>
        </is>
      </c>
      <c r="E12" s="92" t="inlineStr">
        <is>
          <t>重油烟</t>
        </is>
      </c>
      <c r="F12" s="105" t="n">
        <v>1</v>
      </c>
      <c r="G12" s="92" t="inlineStr">
        <is>
          <t>徐汇区</t>
        </is>
      </c>
      <c r="H12" s="110" t="inlineStr">
        <is>
          <t>未登录</t>
        </is>
      </c>
    </row>
    <row r="13" ht="28" customHeight="1" s="111">
      <c r="A13" s="92" t="inlineStr">
        <is>
          <t>TSFCY51</t>
        </is>
      </c>
      <c r="B13" s="56" t="inlineStr">
        <is>
          <t>蜀谭记</t>
        </is>
      </c>
      <c r="C13" s="104" t="inlineStr">
        <is>
          <t>微信用户
微信用户</t>
        </is>
      </c>
      <c r="D13" s="92" t="inlineStr">
        <is>
          <t>田尚坊</t>
        </is>
      </c>
      <c r="E13" s="92" t="inlineStr">
        <is>
          <t>重油烟</t>
        </is>
      </c>
      <c r="F13" s="105" t="n">
        <v>1</v>
      </c>
      <c r="G13" s="92" t="inlineStr">
        <is>
          <t>徐汇区</t>
        </is>
      </c>
      <c r="H13" s="110" t="inlineStr">
        <is>
          <t>已登录</t>
        </is>
      </c>
    </row>
    <row r="14" ht="28" customHeight="1" s="111">
      <c r="A14" s="92" t="inlineStr">
        <is>
          <t>TSFCY56</t>
        </is>
      </c>
      <c r="B14" s="56" t="inlineStr">
        <is>
          <t>泸溪河</t>
        </is>
      </c>
      <c r="C14" s="104" t="inlineStr">
        <is>
          <t>微信用户
微信用户</t>
        </is>
      </c>
      <c r="D14" s="92" t="n"/>
      <c r="E14" s="92" t="n"/>
      <c r="F14" s="105" t="n">
        <v>1</v>
      </c>
      <c r="G14" s="92" t="inlineStr">
        <is>
          <t>徐汇区</t>
        </is>
      </c>
      <c r="H14" s="110" t="inlineStr">
        <is>
          <t>已登录</t>
        </is>
      </c>
    </row>
    <row r="15">
      <c r="A15" s="92" t="inlineStr">
        <is>
          <t>TSFCY57</t>
        </is>
      </c>
      <c r="B15" s="56" t="inlineStr">
        <is>
          <t>丽华快餐</t>
        </is>
      </c>
      <c r="C15" s="104" t="inlineStr">
        <is>
          <t>微信用户</t>
        </is>
      </c>
      <c r="D15" s="92" t="inlineStr">
        <is>
          <t>田尚坊</t>
        </is>
      </c>
      <c r="E15" s="92" t="inlineStr">
        <is>
          <t>重油烟</t>
        </is>
      </c>
      <c r="F15" s="105" t="n">
        <v>1</v>
      </c>
      <c r="G15" s="92" t="inlineStr">
        <is>
          <t>徐汇区</t>
        </is>
      </c>
      <c r="H15" s="110" t="inlineStr">
        <is>
          <t>已登录</t>
        </is>
      </c>
    </row>
    <row r="16" ht="42" customHeight="1" s="111">
      <c r="A16" s="92" t="inlineStr">
        <is>
          <t>TSFCY58</t>
        </is>
      </c>
      <c r="B16" s="56" t="inlineStr">
        <is>
          <t>老厨家东北铁锅炖</t>
        </is>
      </c>
      <c r="C16" s="104" t="inlineStr">
        <is>
          <t>微信用户
微信用户
微信用户</t>
        </is>
      </c>
      <c r="D16" s="92" t="inlineStr">
        <is>
          <t>田尚坊</t>
        </is>
      </c>
      <c r="E16" s="92" t="inlineStr">
        <is>
          <t>重油烟</t>
        </is>
      </c>
      <c r="F16" s="105" t="n">
        <v>1</v>
      </c>
      <c r="G16" s="92" t="inlineStr">
        <is>
          <t>徐汇区</t>
        </is>
      </c>
      <c r="H16" s="110" t="inlineStr">
        <is>
          <t>已登录</t>
        </is>
      </c>
    </row>
    <row r="17" ht="56" customHeight="1" s="111">
      <c r="A17" s="92" t="inlineStr">
        <is>
          <t>TSFCY6</t>
        </is>
      </c>
      <c r="B17" s="56" t="inlineStr">
        <is>
          <t>金锚传菜</t>
        </is>
      </c>
      <c r="C17" s="104" t="inlineStr">
        <is>
          <t>微信用户
微信用户
微信用户
微信用户</t>
        </is>
      </c>
      <c r="D17" s="92" t="inlineStr">
        <is>
          <t>田尚坊</t>
        </is>
      </c>
      <c r="E17" s="92" t="inlineStr">
        <is>
          <t>重油烟</t>
        </is>
      </c>
      <c r="F17" s="105" t="n">
        <v>1</v>
      </c>
      <c r="G17" s="92" t="inlineStr">
        <is>
          <t>徐汇区</t>
        </is>
      </c>
      <c r="H17" s="110" t="inlineStr">
        <is>
          <t>未登录</t>
        </is>
      </c>
    </row>
    <row r="18" ht="28" customHeight="1" s="111">
      <c r="A18" s="92" t="inlineStr">
        <is>
          <t>TSFCY61</t>
        </is>
      </c>
      <c r="B18" s="56" t="inlineStr">
        <is>
          <t>老乡鸡</t>
        </is>
      </c>
      <c r="C18" s="104" t="inlineStr">
        <is>
          <t>微信用户
微信用户</t>
        </is>
      </c>
      <c r="D18" s="92" t="n"/>
      <c r="E18" s="92" t="n"/>
      <c r="F18" s="105" t="n">
        <v>1</v>
      </c>
      <c r="G18" s="92" t="inlineStr">
        <is>
          <t>徐汇区</t>
        </is>
      </c>
      <c r="H18" s="110" t="inlineStr">
        <is>
          <t>已登录</t>
        </is>
      </c>
    </row>
    <row r="19">
      <c r="A19" s="92" t="inlineStr">
        <is>
          <t>TSFCY62</t>
        </is>
      </c>
      <c r="B19" s="56" t="inlineStr">
        <is>
          <t>盐绿市集</t>
        </is>
      </c>
      <c r="C19" s="104" t="inlineStr">
        <is>
          <t>微信用户</t>
        </is>
      </c>
      <c r="D19" s="92" t="n"/>
      <c r="E19" s="92" t="n"/>
      <c r="F19" s="105" t="n">
        <v>1</v>
      </c>
      <c r="G19" s="92" t="inlineStr">
        <is>
          <t>徐汇区</t>
        </is>
      </c>
      <c r="H19" s="110" t="inlineStr">
        <is>
          <t>已登录</t>
        </is>
      </c>
    </row>
    <row r="20" ht="84" customHeight="1" s="111">
      <c r="A20" s="92" t="inlineStr">
        <is>
          <t>TSFCY63</t>
        </is>
      </c>
      <c r="B20" s="56" t="inlineStr">
        <is>
          <t>故乡妈妈</t>
        </is>
      </c>
      <c r="C20" s="104" t="inlineStr">
        <is>
          <t>微信用户
微信用户
微信用户
微信用户
微信用户
微信用户</t>
        </is>
      </c>
      <c r="D20" s="92" t="inlineStr">
        <is>
          <t>田尚坊</t>
        </is>
      </c>
      <c r="E20" s="92" t="inlineStr">
        <is>
          <t>轻油烟</t>
        </is>
      </c>
      <c r="F20" s="105" t="n">
        <v>1</v>
      </c>
      <c r="G20" s="92" t="inlineStr">
        <is>
          <t>徐汇区</t>
        </is>
      </c>
      <c r="H20" s="110" t="inlineStr">
        <is>
          <t>已登录</t>
        </is>
      </c>
    </row>
    <row r="21">
      <c r="A21" s="92" t="inlineStr">
        <is>
          <t>TSFCY7</t>
        </is>
      </c>
      <c r="B21" s="56" t="inlineStr">
        <is>
          <t>棒约翰</t>
        </is>
      </c>
      <c r="C21" s="104" t="inlineStr">
        <is>
          <t>微信用户</t>
        </is>
      </c>
      <c r="D21" s="92" t="inlineStr">
        <is>
          <t>田尚坊</t>
        </is>
      </c>
      <c r="E21" s="92" t="inlineStr">
        <is>
          <t>轻油烟</t>
        </is>
      </c>
      <c r="F21" s="105" t="n">
        <v>1</v>
      </c>
      <c r="G21" s="92" t="inlineStr">
        <is>
          <t>徐汇区</t>
        </is>
      </c>
      <c r="H21" s="110" t="inlineStr">
        <is>
          <t>已登录</t>
        </is>
      </c>
    </row>
    <row r="22">
      <c r="A22" s="92" t="inlineStr">
        <is>
          <t>TSFCY8</t>
        </is>
      </c>
      <c r="B22" s="56" t="inlineStr">
        <is>
          <t>麦当劳</t>
        </is>
      </c>
      <c r="C22" s="104" t="inlineStr">
        <is>
          <t>微信用户</t>
        </is>
      </c>
      <c r="D22" s="92" t="inlineStr">
        <is>
          <t>田尚坊</t>
        </is>
      </c>
      <c r="E22" s="92" t="inlineStr">
        <is>
          <t>轻油烟</t>
        </is>
      </c>
      <c r="F22" s="105" t="n">
        <v>1</v>
      </c>
      <c r="G22" s="92" t="inlineStr">
        <is>
          <t>徐汇区</t>
        </is>
      </c>
      <c r="H22" s="110" t="inlineStr">
        <is>
          <t>已登录</t>
        </is>
      </c>
    </row>
    <row r="23">
      <c r="A23" s="92" t="inlineStr">
        <is>
          <t>TSFCY9</t>
        </is>
      </c>
      <c r="B23" s="56" t="inlineStr">
        <is>
          <t>小铁君</t>
        </is>
      </c>
      <c r="C23" s="104" t="inlineStr">
        <is>
          <t>微信用户</t>
        </is>
      </c>
      <c r="D23" s="92" t="inlineStr">
        <is>
          <t>田尚坊</t>
        </is>
      </c>
      <c r="E23" s="92" t="inlineStr">
        <is>
          <t>重油烟</t>
        </is>
      </c>
      <c r="F23" s="105" t="n">
        <v>1</v>
      </c>
      <c r="G23" s="92" t="inlineStr">
        <is>
          <t>徐汇区</t>
        </is>
      </c>
      <c r="H23" s="110" t="inlineStr">
        <is>
          <t>已登录</t>
        </is>
      </c>
    </row>
    <row r="24">
      <c r="A24" s="92" t="inlineStr">
        <is>
          <t>TYQCY1</t>
        </is>
      </c>
      <c r="B24" s="56" t="inlineStr">
        <is>
          <t>蘑咕美食空间</t>
        </is>
      </c>
      <c r="C24" s="104" t="inlineStr">
        <is>
          <t>任飞翔</t>
        </is>
      </c>
      <c r="D24" s="92" t="inlineStr">
        <is>
          <t>天钥桥路</t>
        </is>
      </c>
      <c r="E24" s="92" t="inlineStr">
        <is>
          <t>重油烟</t>
        </is>
      </c>
      <c r="F24" s="105" t="n">
        <v>1</v>
      </c>
      <c r="G24" s="92" t="inlineStr">
        <is>
          <t>徐汇区</t>
        </is>
      </c>
      <c r="H24" s="110" t="inlineStr">
        <is>
          <t>已登录</t>
        </is>
      </c>
    </row>
    <row r="25">
      <c r="A25" s="92" t="inlineStr">
        <is>
          <t>TYQCY101</t>
        </is>
      </c>
      <c r="B25" s="56" t="inlineStr">
        <is>
          <t>新辣道</t>
        </is>
      </c>
      <c r="C25" s="104" t="inlineStr">
        <is>
          <t>微信用户</t>
        </is>
      </c>
      <c r="D25" s="92" t="inlineStr">
        <is>
          <t>天钥桥路</t>
        </is>
      </c>
      <c r="E25" s="92" t="inlineStr">
        <is>
          <t>重油烟</t>
        </is>
      </c>
      <c r="F25" s="105" t="n">
        <v>1</v>
      </c>
      <c r="G25" s="92" t="inlineStr">
        <is>
          <t>徐汇区</t>
        </is>
      </c>
      <c r="H25" s="110" t="inlineStr">
        <is>
          <t>未登录</t>
        </is>
      </c>
    </row>
    <row r="26">
      <c r="A26" s="92" t="inlineStr">
        <is>
          <t>TYQCY106</t>
        </is>
      </c>
      <c r="B26" s="56" t="inlineStr">
        <is>
          <t>璟宴</t>
        </is>
      </c>
      <c r="C26" s="104" t="inlineStr">
        <is>
          <t>微信用户</t>
        </is>
      </c>
      <c r="D26" s="92" t="inlineStr">
        <is>
          <t>天钥桥路</t>
        </is>
      </c>
      <c r="E26" s="92" t="inlineStr">
        <is>
          <t>轻油烟</t>
        </is>
      </c>
      <c r="F26" s="105" t="n">
        <v>1</v>
      </c>
      <c r="G26" s="92" t="inlineStr">
        <is>
          <t>徐汇区</t>
        </is>
      </c>
      <c r="H26" s="110" t="inlineStr">
        <is>
          <t>已登录</t>
        </is>
      </c>
    </row>
    <row r="27">
      <c r="A27" s="92" t="inlineStr">
        <is>
          <t>TYQCY113</t>
        </is>
      </c>
      <c r="B27" s="56" t="inlineStr">
        <is>
          <t>桂林米粉177</t>
        </is>
      </c>
      <c r="C27" s="104" t="inlineStr">
        <is>
          <t>微信用户</t>
        </is>
      </c>
      <c r="D27" s="92" t="inlineStr">
        <is>
          <t>天钥桥</t>
        </is>
      </c>
      <c r="E27" s="92" t="inlineStr">
        <is>
          <t>轻油烟</t>
        </is>
      </c>
      <c r="F27" s="105" t="n">
        <v>1</v>
      </c>
      <c r="G27" s="92" t="inlineStr">
        <is>
          <t>徐汇区</t>
        </is>
      </c>
      <c r="H27" s="110" t="inlineStr">
        <is>
          <t>已登录</t>
        </is>
      </c>
    </row>
    <row r="28" ht="28" customHeight="1" s="111">
      <c r="A28" s="92" t="inlineStr">
        <is>
          <t>TYQCY116</t>
        </is>
      </c>
      <c r="B28" s="56" t="inlineStr">
        <is>
          <t>大肆撸串</t>
        </is>
      </c>
      <c r="C28" s="104" t="inlineStr">
        <is>
          <t>微信用户
微信用户</t>
        </is>
      </c>
      <c r="D28" s="92" t="inlineStr">
        <is>
          <t>天钥桥</t>
        </is>
      </c>
      <c r="E28" s="92" t="inlineStr">
        <is>
          <t>重油烟</t>
        </is>
      </c>
      <c r="F28" s="105" t="n">
        <v>1</v>
      </c>
      <c r="G28" s="92" t="inlineStr">
        <is>
          <t>徐汇区</t>
        </is>
      </c>
      <c r="H28" s="110" t="inlineStr">
        <is>
          <t>已登录</t>
        </is>
      </c>
    </row>
    <row r="29" ht="42" customHeight="1" s="111">
      <c r="A29" s="92" t="inlineStr">
        <is>
          <t>TYQCY117</t>
        </is>
      </c>
      <c r="B29" s="56" t="inlineStr">
        <is>
          <t>人生一串</t>
        </is>
      </c>
      <c r="C29" s="104" t="inlineStr">
        <is>
          <t>微信用户
微信用户
微信用户</t>
        </is>
      </c>
      <c r="D29" s="92" t="inlineStr">
        <is>
          <t>天钥桥路</t>
        </is>
      </c>
      <c r="E29" s="92" t="inlineStr">
        <is>
          <t>重油烟</t>
        </is>
      </c>
      <c r="F29" s="105" t="n">
        <v>1</v>
      </c>
      <c r="G29" s="92" t="inlineStr">
        <is>
          <t>徐汇区</t>
        </is>
      </c>
      <c r="H29" s="110" t="inlineStr">
        <is>
          <t>已登录</t>
        </is>
      </c>
    </row>
    <row r="30" ht="42" customHeight="1" s="111">
      <c r="A30" s="92" t="inlineStr">
        <is>
          <t>TYQCY118</t>
        </is>
      </c>
      <c r="B30" s="56" t="inlineStr">
        <is>
          <t>周师兄重庆火锅</t>
        </is>
      </c>
      <c r="C30" s="104" t="inlineStr">
        <is>
          <t>微信用户
微信用户
微信用户</t>
        </is>
      </c>
      <c r="D30" s="92" t="inlineStr">
        <is>
          <t>天钥桥路</t>
        </is>
      </c>
      <c r="E30" s="92" t="inlineStr">
        <is>
          <t>轻油烟</t>
        </is>
      </c>
      <c r="F30" s="105" t="n">
        <v>1</v>
      </c>
      <c r="G30" s="92" t="inlineStr">
        <is>
          <t>徐汇区</t>
        </is>
      </c>
      <c r="H30" s="110" t="inlineStr">
        <is>
          <t>已登录</t>
        </is>
      </c>
    </row>
    <row r="31">
      <c r="A31" s="92" t="inlineStr">
        <is>
          <t>TYQCY119</t>
        </is>
      </c>
      <c r="B31" s="56" t="inlineStr">
        <is>
          <t>汕苑</t>
        </is>
      </c>
      <c r="C31" s="104" t="inlineStr">
        <is>
          <t>微信用户</t>
        </is>
      </c>
      <c r="D31" s="92" t="inlineStr">
        <is>
          <t>天钥桥路</t>
        </is>
      </c>
      <c r="E31" s="92" t="inlineStr">
        <is>
          <t>重油烟</t>
        </is>
      </c>
      <c r="F31" s="105" t="n">
        <v>1</v>
      </c>
      <c r="G31" s="92" t="inlineStr">
        <is>
          <t>徐汇区</t>
        </is>
      </c>
      <c r="H31" s="110" t="inlineStr">
        <is>
          <t>已登录</t>
        </is>
      </c>
    </row>
    <row r="32" ht="28" customHeight="1" s="111">
      <c r="A32" s="92" t="inlineStr">
        <is>
          <t>TYQCY120</t>
        </is>
      </c>
      <c r="B32" s="56" t="inlineStr">
        <is>
          <t>五爷拌面</t>
        </is>
      </c>
      <c r="C32" s="104" t="inlineStr">
        <is>
          <t>微信用户
微信用户</t>
        </is>
      </c>
      <c r="D32" s="92" t="inlineStr">
        <is>
          <t>天钥桥路</t>
        </is>
      </c>
      <c r="E32" s="92" t="inlineStr">
        <is>
          <t>轻油烟</t>
        </is>
      </c>
      <c r="F32" s="105" t="n">
        <v>1</v>
      </c>
      <c r="G32" s="92" t="inlineStr">
        <is>
          <t>徐汇区</t>
        </is>
      </c>
      <c r="H32" s="110" t="inlineStr">
        <is>
          <t>未登录</t>
        </is>
      </c>
    </row>
    <row r="33">
      <c r="A33" s="92" t="inlineStr">
        <is>
          <t>TYQCY122</t>
        </is>
      </c>
      <c r="B33" s="56" t="inlineStr">
        <is>
          <t>羊香约</t>
        </is>
      </c>
      <c r="C33" s="104" t="inlineStr">
        <is>
          <t>微信用户</t>
        </is>
      </c>
      <c r="D33" s="92" t="inlineStr">
        <is>
          <t>天钥桥路207号</t>
        </is>
      </c>
      <c r="E33" s="92" t="n"/>
      <c r="F33" s="105" t="n">
        <v>1</v>
      </c>
      <c r="G33" s="92" t="inlineStr">
        <is>
          <t>徐汇区</t>
        </is>
      </c>
      <c r="H33" s="110" t="inlineStr">
        <is>
          <t>已登录</t>
        </is>
      </c>
    </row>
    <row r="34">
      <c r="A34" s="92" t="inlineStr">
        <is>
          <t>TYQCY124</t>
        </is>
      </c>
      <c r="B34" s="56" t="inlineStr">
        <is>
          <t>老长沙臭豆腐</t>
        </is>
      </c>
      <c r="C34" s="104" t="inlineStr">
        <is>
          <t>微信用户</t>
        </is>
      </c>
      <c r="D34" s="92" t="inlineStr">
        <is>
          <t>天钥桥路</t>
        </is>
      </c>
      <c r="E34" s="92" t="inlineStr">
        <is>
          <t>重油烟</t>
        </is>
      </c>
      <c r="F34" s="105" t="n">
        <v>1</v>
      </c>
      <c r="G34" s="92" t="inlineStr">
        <is>
          <t>徐汇区</t>
        </is>
      </c>
      <c r="H34" s="110" t="inlineStr">
        <is>
          <t>已登录</t>
        </is>
      </c>
    </row>
    <row r="35">
      <c r="A35" s="92" t="inlineStr">
        <is>
          <t>TYQCY125</t>
        </is>
      </c>
      <c r="B35" s="56" t="inlineStr">
        <is>
          <t>珮姐重庆火锅</t>
        </is>
      </c>
      <c r="C35" s="104" t="inlineStr">
        <is>
          <t>微信用户</t>
        </is>
      </c>
      <c r="D35" s="92" t="inlineStr">
        <is>
          <t>天钥桥路</t>
        </is>
      </c>
      <c r="E35" s="92" t="inlineStr">
        <is>
          <t>重油烟</t>
        </is>
      </c>
      <c r="F35" s="105" t="n">
        <v>1</v>
      </c>
      <c r="G35" s="92" t="inlineStr">
        <is>
          <t>徐汇区</t>
        </is>
      </c>
      <c r="H35" s="110" t="inlineStr">
        <is>
          <t>已登录</t>
        </is>
      </c>
    </row>
    <row r="36" ht="42" customHeight="1" s="111">
      <c r="A36" s="92" t="inlineStr">
        <is>
          <t>TYQCY126</t>
        </is>
      </c>
      <c r="B36" s="56" t="inlineStr">
        <is>
          <t>啫苑</t>
        </is>
      </c>
      <c r="C36" s="104" t="inlineStr">
        <is>
          <t>微信用户
微信用户
微信用户</t>
        </is>
      </c>
      <c r="D36" s="92" t="inlineStr">
        <is>
          <t>天钥桥</t>
        </is>
      </c>
      <c r="E36" s="92" t="inlineStr">
        <is>
          <t>轻油烟</t>
        </is>
      </c>
      <c r="F36" s="105" t="n">
        <v>1</v>
      </c>
      <c r="G36" s="92" t="inlineStr">
        <is>
          <t>徐汇区</t>
        </is>
      </c>
      <c r="H36" s="110" t="inlineStr">
        <is>
          <t>已登录</t>
        </is>
      </c>
    </row>
    <row r="37" ht="70" customHeight="1" s="111">
      <c r="A37" s="92" t="inlineStr">
        <is>
          <t>TYQCY127</t>
        </is>
      </c>
      <c r="B37" s="56" t="inlineStr">
        <is>
          <t>很久以前羊肉串</t>
        </is>
      </c>
      <c r="C37" s="104" t="inlineStr">
        <is>
          <t>微信用户
微信用户
微信用户
微信用户
微信用户</t>
        </is>
      </c>
      <c r="D37" s="92" t="inlineStr">
        <is>
          <t>天钥桥</t>
        </is>
      </c>
      <c r="E37" s="92" t="inlineStr">
        <is>
          <t>重油烟</t>
        </is>
      </c>
      <c r="F37" s="105" t="n">
        <v>1</v>
      </c>
      <c r="G37" s="92" t="inlineStr">
        <is>
          <t>徐汇区</t>
        </is>
      </c>
      <c r="H37" s="110" t="inlineStr">
        <is>
          <t>已登录</t>
        </is>
      </c>
    </row>
    <row r="38" ht="28" customHeight="1" s="111">
      <c r="A38" s="92" t="inlineStr">
        <is>
          <t>TYQCY128</t>
        </is>
      </c>
      <c r="B38" s="56" t="inlineStr">
        <is>
          <t>京悦南门涮肉</t>
        </is>
      </c>
      <c r="C38" s="104" t="inlineStr">
        <is>
          <t>微信用户
微信用户</t>
        </is>
      </c>
      <c r="D38" s="92" t="inlineStr">
        <is>
          <t>天钥桥</t>
        </is>
      </c>
      <c r="E38" s="92" t="inlineStr">
        <is>
          <t>重油烟</t>
        </is>
      </c>
      <c r="F38" s="105" t="n">
        <v>1</v>
      </c>
      <c r="G38" s="92" t="inlineStr">
        <is>
          <t>徐汇区</t>
        </is>
      </c>
      <c r="H38" s="110" t="inlineStr">
        <is>
          <t>已登录</t>
        </is>
      </c>
    </row>
    <row r="39" ht="42" customHeight="1" s="111">
      <c r="A39" s="92" t="inlineStr">
        <is>
          <t>TYQCY129</t>
        </is>
      </c>
      <c r="B39" s="56" t="inlineStr">
        <is>
          <t>利芳</t>
        </is>
      </c>
      <c r="C39" s="104" t="inlineStr">
        <is>
          <t>微信用户
微信用户
微信用户</t>
        </is>
      </c>
      <c r="D39" s="92" t="inlineStr">
        <is>
          <t>天钥桥</t>
        </is>
      </c>
      <c r="E39" s="92" t="inlineStr">
        <is>
          <t>重油烟</t>
        </is>
      </c>
      <c r="F39" s="105" t="n">
        <v>1</v>
      </c>
      <c r="G39" s="92" t="inlineStr">
        <is>
          <t>徐汇区</t>
        </is>
      </c>
      <c r="H39" s="110" t="inlineStr">
        <is>
          <t>已登录</t>
        </is>
      </c>
    </row>
    <row r="40">
      <c r="A40" s="92" t="inlineStr">
        <is>
          <t>TYQCY13</t>
        </is>
      </c>
      <c r="B40" s="56" t="inlineStr">
        <is>
          <t>肯德基（城开YOYO）</t>
        </is>
      </c>
      <c r="C40" s="104" t="inlineStr">
        <is>
          <t>微信用户</t>
        </is>
      </c>
      <c r="D40" s="92" t="inlineStr">
        <is>
          <t>天钥桥路</t>
        </is>
      </c>
      <c r="E40" s="92" t="inlineStr">
        <is>
          <t>轻油烟</t>
        </is>
      </c>
      <c r="F40" s="105" t="n">
        <v>1</v>
      </c>
      <c r="G40" s="92" t="inlineStr">
        <is>
          <t>徐汇区</t>
        </is>
      </c>
      <c r="H40" s="110" t="inlineStr">
        <is>
          <t>已登录</t>
        </is>
      </c>
    </row>
    <row r="41">
      <c r="A41" s="92" t="inlineStr">
        <is>
          <t>TYQCY130</t>
        </is>
      </c>
      <c r="B41" s="56" t="inlineStr">
        <is>
          <t>稻探食堂</t>
        </is>
      </c>
      <c r="C41" s="104" t="inlineStr">
        <is>
          <t>微信用户</t>
        </is>
      </c>
      <c r="D41" s="92" t="inlineStr">
        <is>
          <t>天钥桥</t>
        </is>
      </c>
      <c r="E41" s="92" t="inlineStr">
        <is>
          <t>轻油烟</t>
        </is>
      </c>
      <c r="F41" s="105" t="n">
        <v>1</v>
      </c>
      <c r="G41" s="92" t="inlineStr">
        <is>
          <t>徐汇区</t>
        </is>
      </c>
      <c r="H41" s="110" t="inlineStr">
        <is>
          <t>未登录</t>
        </is>
      </c>
    </row>
    <row r="42" ht="42" customHeight="1" s="111">
      <c r="A42" s="92" t="inlineStr">
        <is>
          <t>TYQCY131</t>
        </is>
      </c>
      <c r="B42" s="56" t="inlineStr">
        <is>
          <t>大馥烧肉</t>
        </is>
      </c>
      <c r="C42" s="104" t="inlineStr">
        <is>
          <t>微信用户
微信用户
微信用户</t>
        </is>
      </c>
      <c r="D42" s="104" t="inlineStr">
        <is>
          <t>天钥桥</t>
        </is>
      </c>
      <c r="E42" s="104" t="inlineStr">
        <is>
          <t>重油烟</t>
        </is>
      </c>
      <c r="F42" s="105" t="n">
        <v>1</v>
      </c>
      <c r="G42" s="92" t="inlineStr">
        <is>
          <t>徐汇区</t>
        </is>
      </c>
      <c r="H42" s="110" t="inlineStr">
        <is>
          <t>已登录</t>
        </is>
      </c>
    </row>
    <row r="43" ht="28" customHeight="1" s="111">
      <c r="A43" s="92" t="inlineStr">
        <is>
          <t>TYQCY133</t>
        </is>
      </c>
      <c r="B43" s="56" t="inlineStr">
        <is>
          <t>破店肥哈</t>
        </is>
      </c>
      <c r="C43" s="104" t="inlineStr">
        <is>
          <t>微信用户</t>
        </is>
      </c>
      <c r="D43" s="104" t="inlineStr">
        <is>
          <t>天钥桥</t>
        </is>
      </c>
      <c r="E43" s="104" t="inlineStr">
        <is>
          <t>重油烟</t>
        </is>
      </c>
      <c r="F43" s="105" t="n">
        <v>1</v>
      </c>
      <c r="G43" s="92" t="inlineStr">
        <is>
          <t>徐汇区</t>
        </is>
      </c>
      <c r="H43" s="110" t="inlineStr">
        <is>
          <t>已登录</t>
        </is>
      </c>
    </row>
    <row r="44">
      <c r="A44" s="92" t="inlineStr">
        <is>
          <t>TYQCY140</t>
        </is>
      </c>
      <c r="B44" s="56" t="inlineStr">
        <is>
          <t>赵大刀</t>
        </is>
      </c>
      <c r="C44" s="104" t="inlineStr">
        <is>
          <t>微信用户</t>
        </is>
      </c>
      <c r="F44" s="105" t="n">
        <v>1</v>
      </c>
      <c r="G44" s="92" t="inlineStr">
        <is>
          <t>徐汇区</t>
        </is>
      </c>
      <c r="H44" s="110" t="inlineStr">
        <is>
          <t>已登录</t>
        </is>
      </c>
    </row>
    <row r="45">
      <c r="A45" s="92" t="inlineStr">
        <is>
          <t>TYQCY141</t>
        </is>
      </c>
      <c r="B45" s="56" t="inlineStr">
        <is>
          <t>醉东庐</t>
        </is>
      </c>
      <c r="F45" s="105" t="n">
        <v>1</v>
      </c>
      <c r="G45" s="92" t="inlineStr">
        <is>
          <t>徐汇区</t>
        </is>
      </c>
      <c r="H45" s="110" t="inlineStr">
        <is>
          <t>未登录</t>
        </is>
      </c>
    </row>
    <row r="46" ht="42" customHeight="1" s="111">
      <c r="A46" s="92" t="inlineStr">
        <is>
          <t>TYQCY16</t>
        </is>
      </c>
      <c r="B46" s="56" t="inlineStr">
        <is>
          <t>乐凯撒</t>
        </is>
      </c>
      <c r="C46" s="104" t="inlineStr">
        <is>
          <t>微信用户
微信用户
微信用户</t>
        </is>
      </c>
      <c r="D46" s="104" t="inlineStr">
        <is>
          <t>天钥桥路</t>
        </is>
      </c>
      <c r="E46" s="104" t="inlineStr">
        <is>
          <t>轻油烟</t>
        </is>
      </c>
      <c r="F46" s="105" t="n">
        <v>1</v>
      </c>
      <c r="G46" s="92" t="inlineStr">
        <is>
          <t>徐汇区</t>
        </is>
      </c>
      <c r="H46" s="110" t="inlineStr">
        <is>
          <t>已登录</t>
        </is>
      </c>
    </row>
    <row r="47" ht="28" customHeight="1" s="111">
      <c r="A47" s="92" t="inlineStr">
        <is>
          <t>TYQCY17</t>
        </is>
      </c>
      <c r="B47" s="56" t="inlineStr">
        <is>
          <t>君東记</t>
        </is>
      </c>
      <c r="C47" s="104" t="inlineStr">
        <is>
          <t>微信用户</t>
        </is>
      </c>
      <c r="D47" s="104" t="inlineStr">
        <is>
          <t>天钥桥路</t>
        </is>
      </c>
      <c r="E47" s="104" t="inlineStr">
        <is>
          <t>重油烟</t>
        </is>
      </c>
      <c r="F47" s="105" t="n">
        <v>1</v>
      </c>
      <c r="G47" s="92" t="inlineStr">
        <is>
          <t>徐汇区</t>
        </is>
      </c>
      <c r="H47" s="110" t="inlineStr">
        <is>
          <t>已登录</t>
        </is>
      </c>
    </row>
    <row r="48" ht="56" customHeight="1" s="111">
      <c r="A48" s="92" t="inlineStr">
        <is>
          <t>TYQCY2</t>
        </is>
      </c>
      <c r="B48" s="56" t="inlineStr">
        <is>
          <t>馨远美食小镇（哈尼美食广场）</t>
        </is>
      </c>
      <c r="C48" s="104" t="inlineStr">
        <is>
          <t>微信用户
微信用户
微信用户
微信用户</t>
        </is>
      </c>
      <c r="D48" s="104" t="inlineStr">
        <is>
          <t>天钥桥路</t>
        </is>
      </c>
      <c r="E48" s="104" t="inlineStr">
        <is>
          <t>重油烟</t>
        </is>
      </c>
      <c r="F48" s="105" t="n">
        <v>1</v>
      </c>
      <c r="G48" s="92" t="inlineStr">
        <is>
          <t>徐汇区</t>
        </is>
      </c>
      <c r="H48" s="110" t="inlineStr">
        <is>
          <t>已登录</t>
        </is>
      </c>
    </row>
    <row r="49" ht="28" customHeight="1" s="111">
      <c r="A49" s="92" t="inlineStr">
        <is>
          <t>TYQCY20</t>
        </is>
      </c>
      <c r="B49" s="56" t="inlineStr">
        <is>
          <t>泰醉</t>
        </is>
      </c>
      <c r="C49" s="104" t="inlineStr">
        <is>
          <t>微信用户</t>
        </is>
      </c>
      <c r="D49" s="104" t="inlineStr">
        <is>
          <t>天钥桥路</t>
        </is>
      </c>
      <c r="E49" s="104" t="inlineStr">
        <is>
          <t>轻油烟</t>
        </is>
      </c>
      <c r="F49" s="105" t="n">
        <v>1</v>
      </c>
      <c r="G49" s="92" t="inlineStr">
        <is>
          <t>徐汇区</t>
        </is>
      </c>
      <c r="H49" s="110" t="inlineStr">
        <is>
          <t>已登录</t>
        </is>
      </c>
    </row>
    <row r="50" ht="42" customHeight="1" s="111">
      <c r="A50" s="92" t="inlineStr">
        <is>
          <t>TYQCY21</t>
        </is>
      </c>
      <c r="B50" s="56" t="inlineStr">
        <is>
          <t>有喜屋</t>
        </is>
      </c>
      <c r="C50" s="104" t="inlineStr">
        <is>
          <t>微信用户
园园
微信用户</t>
        </is>
      </c>
      <c r="D50" s="104" t="inlineStr">
        <is>
          <t>天钥桥路</t>
        </is>
      </c>
      <c r="E50" s="104" t="inlineStr">
        <is>
          <t>重油烟</t>
        </is>
      </c>
      <c r="F50" s="105" t="n">
        <v>1</v>
      </c>
      <c r="G50" s="92" t="inlineStr">
        <is>
          <t>徐汇区</t>
        </is>
      </c>
      <c r="H50" s="110" t="inlineStr">
        <is>
          <t>已登录</t>
        </is>
      </c>
    </row>
    <row r="51" ht="28" customHeight="1" s="111">
      <c r="A51" s="92" t="inlineStr">
        <is>
          <t>TYQCY22</t>
        </is>
      </c>
      <c r="B51" s="56" t="inlineStr">
        <is>
          <t>小杨生煎（蘑咕空间）</t>
        </is>
      </c>
      <c r="C51" s="104" t="inlineStr">
        <is>
          <t>微信用户</t>
        </is>
      </c>
      <c r="D51" s="104" t="inlineStr">
        <is>
          <t>天钥桥路</t>
        </is>
      </c>
      <c r="E51" s="104" t="inlineStr">
        <is>
          <t>轻油烟</t>
        </is>
      </c>
      <c r="F51" s="105" t="n">
        <v>1</v>
      </c>
      <c r="G51" s="92" t="inlineStr">
        <is>
          <t>徐汇区</t>
        </is>
      </c>
      <c r="H51" s="110" t="inlineStr">
        <is>
          <t>已登录</t>
        </is>
      </c>
    </row>
    <row r="52" ht="28" customHeight="1" s="111">
      <c r="A52" s="92" t="inlineStr">
        <is>
          <t>TYQCY23</t>
        </is>
      </c>
      <c r="B52" s="56" t="inlineStr">
        <is>
          <t>平成屋323</t>
        </is>
      </c>
      <c r="C52" s="104" t="inlineStr">
        <is>
          <t>微信用户</t>
        </is>
      </c>
      <c r="D52" s="104" t="inlineStr">
        <is>
          <t>天钥桥路</t>
        </is>
      </c>
      <c r="E52" s="104" t="inlineStr">
        <is>
          <t>轻油烟</t>
        </is>
      </c>
      <c r="F52" s="105" t="n">
        <v>1</v>
      </c>
      <c r="G52" s="92" t="inlineStr">
        <is>
          <t>徐汇区</t>
        </is>
      </c>
      <c r="H52" s="110" t="inlineStr">
        <is>
          <t>已登录</t>
        </is>
      </c>
    </row>
    <row r="53" ht="28" customHeight="1" s="111">
      <c r="A53" s="92" t="inlineStr">
        <is>
          <t>TYQCY24</t>
        </is>
      </c>
      <c r="B53" s="56" t="inlineStr">
        <is>
          <t>松乃家</t>
        </is>
      </c>
      <c r="C53" s="104" t="inlineStr">
        <is>
          <t>微信用户</t>
        </is>
      </c>
      <c r="D53" s="104" t="inlineStr">
        <is>
          <t>天钥桥路</t>
        </is>
      </c>
      <c r="E53" s="104" t="inlineStr">
        <is>
          <t>轻油烟</t>
        </is>
      </c>
      <c r="F53" s="105" t="n">
        <v>1</v>
      </c>
      <c r="G53" s="92" t="inlineStr">
        <is>
          <t>徐汇区</t>
        </is>
      </c>
      <c r="H53" s="110" t="inlineStr">
        <is>
          <t>已登录</t>
        </is>
      </c>
    </row>
    <row r="54" ht="28" customHeight="1" s="111">
      <c r="A54" s="92" t="inlineStr">
        <is>
          <t>TYQCY25</t>
        </is>
      </c>
      <c r="B54" s="56" t="inlineStr">
        <is>
          <t>平成屋123</t>
        </is>
      </c>
      <c r="C54" s="104" t="inlineStr">
        <is>
          <t>微信用户
微信用户</t>
        </is>
      </c>
      <c r="D54" s="104" t="inlineStr">
        <is>
          <t>天钥桥路</t>
        </is>
      </c>
      <c r="E54" s="104" t="inlineStr">
        <is>
          <t>轻油烟</t>
        </is>
      </c>
      <c r="F54" s="105" t="n">
        <v>1</v>
      </c>
      <c r="G54" s="92" t="inlineStr">
        <is>
          <t>徐汇区</t>
        </is>
      </c>
      <c r="H54" s="110" t="inlineStr">
        <is>
          <t>已登录</t>
        </is>
      </c>
    </row>
    <row r="55" ht="28" customHeight="1" s="111">
      <c r="A55" s="92" t="inlineStr">
        <is>
          <t>TYQCY36</t>
        </is>
      </c>
      <c r="B55" s="56" t="inlineStr">
        <is>
          <t>羊舞狼</t>
        </is>
      </c>
      <c r="C55" s="104" t="inlineStr">
        <is>
          <t>微信用户
微信用户</t>
        </is>
      </c>
      <c r="D55" s="104" t="inlineStr">
        <is>
          <t>天钥桥路</t>
        </is>
      </c>
      <c r="E55" s="104" t="inlineStr">
        <is>
          <t>重油烟</t>
        </is>
      </c>
      <c r="F55" s="105" t="n">
        <v>1</v>
      </c>
      <c r="G55" s="92" t="inlineStr">
        <is>
          <t>徐汇区</t>
        </is>
      </c>
      <c r="H55" s="110" t="inlineStr">
        <is>
          <t>已登录</t>
        </is>
      </c>
    </row>
    <row r="56" ht="28" customHeight="1" s="111">
      <c r="A56" s="92" t="inlineStr">
        <is>
          <t>TYQCY37</t>
        </is>
      </c>
      <c r="B56" s="56" t="inlineStr">
        <is>
          <t>狼来了</t>
        </is>
      </c>
      <c r="C56" s="104" t="inlineStr">
        <is>
          <t>微信用户
微信用户</t>
        </is>
      </c>
      <c r="D56" s="104" t="inlineStr">
        <is>
          <t>天钥桥路</t>
        </is>
      </c>
      <c r="E56" s="104" t="inlineStr">
        <is>
          <t>重油烟</t>
        </is>
      </c>
      <c r="F56" s="105" t="n">
        <v>1</v>
      </c>
      <c r="G56" s="92" t="inlineStr">
        <is>
          <t>徐汇区</t>
        </is>
      </c>
      <c r="H56" s="110" t="inlineStr">
        <is>
          <t>已登录</t>
        </is>
      </c>
    </row>
    <row r="57" ht="28" customHeight="1" s="111">
      <c r="A57" s="92" t="inlineStr">
        <is>
          <t>TYQCY38</t>
        </is>
      </c>
      <c r="B57" s="56" t="inlineStr">
        <is>
          <t>肥汁米兰</t>
        </is>
      </c>
      <c r="C57" s="104" t="inlineStr">
        <is>
          <t>微信用户</t>
        </is>
      </c>
      <c r="D57" s="104" t="inlineStr">
        <is>
          <t>天钥桥路</t>
        </is>
      </c>
      <c r="E57" s="104" t="inlineStr">
        <is>
          <t>轻油烟</t>
        </is>
      </c>
      <c r="F57" s="105" t="n">
        <v>1</v>
      </c>
      <c r="G57" s="92" t="inlineStr">
        <is>
          <t>徐汇区</t>
        </is>
      </c>
      <c r="H57" s="110" t="inlineStr">
        <is>
          <t>已登录</t>
        </is>
      </c>
    </row>
    <row r="58" ht="28" customHeight="1" s="111">
      <c r="A58" s="92" t="inlineStr">
        <is>
          <t>TYQCY40</t>
        </is>
      </c>
      <c r="B58" s="56" t="inlineStr">
        <is>
          <t>大发越南粉</t>
        </is>
      </c>
      <c r="C58" s="104" t="inlineStr">
        <is>
          <t>微信用户</t>
        </is>
      </c>
      <c r="D58" s="104" t="inlineStr">
        <is>
          <t>天钥桥路</t>
        </is>
      </c>
      <c r="E58" s="104" t="inlineStr">
        <is>
          <t>轻油烟</t>
        </is>
      </c>
      <c r="F58" s="105" t="n">
        <v>1</v>
      </c>
      <c r="G58" s="92" t="inlineStr">
        <is>
          <t>徐汇区</t>
        </is>
      </c>
      <c r="H58" s="110" t="inlineStr">
        <is>
          <t>已登录</t>
        </is>
      </c>
    </row>
    <row r="59" ht="28" customHeight="1" s="111">
      <c r="A59" s="92" t="inlineStr">
        <is>
          <t>TYQCY44</t>
        </is>
      </c>
      <c r="B59" s="56" t="inlineStr">
        <is>
          <t>山城重庆小面</t>
        </is>
      </c>
      <c r="C59" s="104" t="inlineStr">
        <is>
          <t>微信用户</t>
        </is>
      </c>
      <c r="D59" s="104" t="inlineStr">
        <is>
          <t>天钥桥路</t>
        </is>
      </c>
      <c r="E59" s="104" t="inlineStr">
        <is>
          <t>轻油烟</t>
        </is>
      </c>
      <c r="F59" s="105" t="n">
        <v>1</v>
      </c>
      <c r="G59" s="92" t="inlineStr">
        <is>
          <t>徐汇区</t>
        </is>
      </c>
      <c r="H59" s="110" t="inlineStr">
        <is>
          <t>未登录</t>
        </is>
      </c>
    </row>
    <row r="60" ht="28" customHeight="1" s="111">
      <c r="A60" s="92" t="inlineStr">
        <is>
          <t>TYQCY45</t>
        </is>
      </c>
      <c r="B60" s="56" t="inlineStr">
        <is>
          <t>小胖面馆</t>
        </is>
      </c>
      <c r="C60" s="104" t="inlineStr">
        <is>
          <t>微信用户
微信用户</t>
        </is>
      </c>
      <c r="D60" s="104" t="inlineStr">
        <is>
          <t>天钥桥路</t>
        </is>
      </c>
      <c r="E60" s="104" t="inlineStr">
        <is>
          <t>重油烟</t>
        </is>
      </c>
      <c r="F60" s="105" t="n">
        <v>1</v>
      </c>
      <c r="G60" s="92" t="inlineStr">
        <is>
          <t>徐汇区</t>
        </is>
      </c>
      <c r="H60" s="110" t="inlineStr">
        <is>
          <t>已登录</t>
        </is>
      </c>
    </row>
    <row r="61" ht="28" customHeight="1" s="111">
      <c r="A61" s="92" t="inlineStr">
        <is>
          <t>TYQCY5</t>
        </is>
      </c>
      <c r="B61" s="56" t="inlineStr">
        <is>
          <t>沪小胖</t>
        </is>
      </c>
      <c r="C61" s="104" t="inlineStr">
        <is>
          <t>微信用户</t>
        </is>
      </c>
      <c r="D61" s="104" t="inlineStr">
        <is>
          <t>天钥桥路</t>
        </is>
      </c>
      <c r="E61" s="104" t="inlineStr">
        <is>
          <t>重油烟</t>
        </is>
      </c>
      <c r="F61" s="105" t="n">
        <v>1</v>
      </c>
      <c r="G61" s="92" t="inlineStr">
        <is>
          <t>徐汇区</t>
        </is>
      </c>
      <c r="H61" s="110" t="inlineStr">
        <is>
          <t>已登录</t>
        </is>
      </c>
    </row>
    <row r="62" ht="42" customHeight="1" s="111">
      <c r="A62" s="92" t="inlineStr">
        <is>
          <t>TYQCY50</t>
        </is>
      </c>
      <c r="B62" s="56" t="inlineStr">
        <is>
          <t>缘家</t>
        </is>
      </c>
      <c r="C62" s="104" t="inlineStr">
        <is>
          <t>微信用户
微信用户
微信用户</t>
        </is>
      </c>
      <c r="D62" s="104" t="inlineStr">
        <is>
          <t>天钥桥路</t>
        </is>
      </c>
      <c r="E62" s="104" t="inlineStr">
        <is>
          <t>重油烟</t>
        </is>
      </c>
      <c r="F62" s="105" t="n">
        <v>1</v>
      </c>
      <c r="G62" s="92" t="inlineStr">
        <is>
          <t>徐汇区</t>
        </is>
      </c>
      <c r="H62" s="110" t="inlineStr">
        <is>
          <t>已登录</t>
        </is>
      </c>
    </row>
    <row r="63" ht="28" customHeight="1" s="111">
      <c r="A63" s="92" t="inlineStr">
        <is>
          <t>TYQCY52</t>
        </is>
      </c>
      <c r="B63" s="56" t="inlineStr">
        <is>
          <t>德林酸菜鱼</t>
        </is>
      </c>
      <c r="C63" s="104" t="inlineStr">
        <is>
          <t>微信用户</t>
        </is>
      </c>
      <c r="D63" s="104" t="inlineStr">
        <is>
          <t>天钥桥路</t>
        </is>
      </c>
      <c r="E63" s="104" t="inlineStr">
        <is>
          <t>轻油烟</t>
        </is>
      </c>
      <c r="F63" s="105" t="n">
        <v>1</v>
      </c>
      <c r="G63" s="92" t="inlineStr">
        <is>
          <t>徐汇区</t>
        </is>
      </c>
      <c r="H63" s="110" t="inlineStr">
        <is>
          <t>已登录</t>
        </is>
      </c>
    </row>
    <row r="64" ht="28" customHeight="1" s="111">
      <c r="A64" s="92" t="inlineStr">
        <is>
          <t>TYQCY54</t>
        </is>
      </c>
      <c r="B64" s="56" t="inlineStr">
        <is>
          <t>橡木郡</t>
        </is>
      </c>
      <c r="C64" s="104" t="inlineStr">
        <is>
          <t>微信用户</t>
        </is>
      </c>
      <c r="D64" s="104" t="inlineStr">
        <is>
          <t>天钥桥路</t>
        </is>
      </c>
      <c r="E64" s="104" t="inlineStr">
        <is>
          <t>轻油烟</t>
        </is>
      </c>
      <c r="F64" s="105" t="n">
        <v>1</v>
      </c>
      <c r="G64" s="92" t="inlineStr">
        <is>
          <t>徐汇区</t>
        </is>
      </c>
      <c r="H64" s="110" t="inlineStr">
        <is>
          <t>已登录</t>
        </is>
      </c>
    </row>
    <row r="65" ht="28" customHeight="1" s="111">
      <c r="A65" s="92" t="inlineStr">
        <is>
          <t>TYQCY55</t>
        </is>
      </c>
      <c r="B65" s="56" t="inlineStr">
        <is>
          <t>粗菜馆</t>
        </is>
      </c>
      <c r="C65" s="104" t="inlineStr">
        <is>
          <t>微信用户</t>
        </is>
      </c>
      <c r="D65" s="104" t="inlineStr">
        <is>
          <t>天钥桥路</t>
        </is>
      </c>
      <c r="E65" s="104" t="inlineStr">
        <is>
          <t>轻油烟</t>
        </is>
      </c>
      <c r="F65" s="105" t="n">
        <v>1</v>
      </c>
      <c r="G65" s="92" t="inlineStr">
        <is>
          <t>徐汇区</t>
        </is>
      </c>
      <c r="H65" s="110" t="inlineStr">
        <is>
          <t>已登录</t>
        </is>
      </c>
    </row>
    <row r="66" ht="28" customHeight="1" s="111">
      <c r="A66" s="92" t="inlineStr">
        <is>
          <t>TYQCY56</t>
        </is>
      </c>
      <c r="B66" s="56" t="inlineStr">
        <is>
          <t>吉刻联盟</t>
        </is>
      </c>
      <c r="C66" s="104" t="inlineStr">
        <is>
          <t>微信用户</t>
        </is>
      </c>
      <c r="D66" s="104" t="inlineStr">
        <is>
          <t>天钥桥路</t>
        </is>
      </c>
      <c r="E66" s="104" t="inlineStr">
        <is>
          <t>重油烟</t>
        </is>
      </c>
      <c r="F66" s="105" t="n">
        <v>1</v>
      </c>
      <c r="G66" s="92" t="inlineStr">
        <is>
          <t>徐汇区</t>
        </is>
      </c>
      <c r="H66" s="110" t="inlineStr">
        <is>
          <t>已登录</t>
        </is>
      </c>
    </row>
    <row r="67" ht="56" customHeight="1" s="111">
      <c r="A67" s="92" t="inlineStr">
        <is>
          <t>TYQCY6</t>
        </is>
      </c>
      <c r="B67" s="56" t="inlineStr">
        <is>
          <t>付小姐在成都</t>
        </is>
      </c>
      <c r="C67" s="104" t="inlineStr">
        <is>
          <t>微信用户
微信用户
微信用户
微信用户</t>
        </is>
      </c>
      <c r="D67" s="104" t="inlineStr">
        <is>
          <t>天钥桥路</t>
        </is>
      </c>
      <c r="E67" s="104" t="inlineStr">
        <is>
          <t>重油烟</t>
        </is>
      </c>
      <c r="F67" s="105" t="n">
        <v>1</v>
      </c>
      <c r="G67" s="92" t="inlineStr">
        <is>
          <t>徐汇区</t>
        </is>
      </c>
      <c r="H67" s="110" t="inlineStr">
        <is>
          <t>已登录</t>
        </is>
      </c>
    </row>
    <row r="68" ht="28" customHeight="1" s="111">
      <c r="A68" s="92" t="inlineStr">
        <is>
          <t>TYQCY62</t>
        </is>
      </c>
      <c r="B68" s="56" t="inlineStr">
        <is>
          <t>食其家</t>
        </is>
      </c>
      <c r="C68" s="104" t="inlineStr">
        <is>
          <t>微信用户
微信用户</t>
        </is>
      </c>
      <c r="D68" s="104" t="inlineStr">
        <is>
          <t>天钥桥路</t>
        </is>
      </c>
      <c r="E68" s="104" t="inlineStr">
        <is>
          <t>轻油烟</t>
        </is>
      </c>
      <c r="F68" s="105" t="n">
        <v>1</v>
      </c>
      <c r="G68" s="92" t="inlineStr">
        <is>
          <t>徐汇区</t>
        </is>
      </c>
      <c r="H68" s="110" t="inlineStr">
        <is>
          <t>已登录</t>
        </is>
      </c>
    </row>
    <row r="69" ht="28" customHeight="1" s="111">
      <c r="A69" s="92" t="inlineStr">
        <is>
          <t>TYQCY63</t>
        </is>
      </c>
      <c r="B69" s="56" t="inlineStr">
        <is>
          <t>小杨生煎（星游城）</t>
        </is>
      </c>
      <c r="C69" s="104" t="inlineStr">
        <is>
          <t>微信用户</t>
        </is>
      </c>
      <c r="D69" s="104" t="inlineStr">
        <is>
          <t>天钥桥路</t>
        </is>
      </c>
      <c r="E69" s="104" t="inlineStr">
        <is>
          <t>重油烟</t>
        </is>
      </c>
      <c r="F69" s="105" t="n">
        <v>1</v>
      </c>
      <c r="G69" s="92" t="inlineStr">
        <is>
          <t>徐汇区</t>
        </is>
      </c>
      <c r="H69" s="110" t="inlineStr">
        <is>
          <t>已登录</t>
        </is>
      </c>
    </row>
    <row r="70" ht="28" customHeight="1" s="111">
      <c r="A70" s="92" t="inlineStr">
        <is>
          <t>TYQCY64</t>
        </is>
      </c>
      <c r="B70" s="56" t="inlineStr">
        <is>
          <t>敦煌小亭</t>
        </is>
      </c>
      <c r="C70" s="104" t="inlineStr">
        <is>
          <t>微信用户</t>
        </is>
      </c>
      <c r="D70" s="104" t="inlineStr">
        <is>
          <t>天钥桥路</t>
        </is>
      </c>
      <c r="E70" s="104" t="inlineStr">
        <is>
          <t>重油烟</t>
        </is>
      </c>
      <c r="F70" s="105" t="n">
        <v>1</v>
      </c>
      <c r="G70" s="92" t="inlineStr">
        <is>
          <t>徐汇区</t>
        </is>
      </c>
      <c r="H70" s="110" t="inlineStr">
        <is>
          <t>已登录</t>
        </is>
      </c>
    </row>
    <row r="71" ht="28" customHeight="1" s="111">
      <c r="A71" s="92" t="inlineStr">
        <is>
          <t>TYQCY65</t>
        </is>
      </c>
      <c r="B71" s="56" t="inlineStr">
        <is>
          <t>掌上韩品</t>
        </is>
      </c>
      <c r="C71" s="104" t="inlineStr">
        <is>
          <t>微信用户</t>
        </is>
      </c>
      <c r="D71" s="104" t="inlineStr">
        <is>
          <t>天钥桥路</t>
        </is>
      </c>
      <c r="E71" s="104" t="inlineStr">
        <is>
          <t>重油烟</t>
        </is>
      </c>
      <c r="F71" s="105" t="n">
        <v>1</v>
      </c>
      <c r="G71" s="92" t="inlineStr">
        <is>
          <t>徐汇区</t>
        </is>
      </c>
      <c r="H71" s="110" t="inlineStr">
        <is>
          <t>已登录</t>
        </is>
      </c>
    </row>
    <row r="72" ht="28" customHeight="1" s="111">
      <c r="A72" s="92" t="inlineStr">
        <is>
          <t>TYQCY66</t>
        </is>
      </c>
      <c r="B72" s="56" t="inlineStr">
        <is>
          <t>鸿瑞兴</t>
        </is>
      </c>
      <c r="C72" s="104" t="inlineStr">
        <is>
          <t>微信用户</t>
        </is>
      </c>
      <c r="D72" s="104" t="inlineStr">
        <is>
          <t>天钥桥路</t>
        </is>
      </c>
      <c r="E72" s="104" t="inlineStr">
        <is>
          <t>轻油烟</t>
        </is>
      </c>
      <c r="F72" s="105" t="n">
        <v>1</v>
      </c>
      <c r="G72" s="92" t="inlineStr">
        <is>
          <t>徐汇区</t>
        </is>
      </c>
      <c r="H72" s="110" t="inlineStr">
        <is>
          <t>未登录</t>
        </is>
      </c>
    </row>
    <row r="73" ht="28" customHeight="1" s="111">
      <c r="A73" s="92" t="inlineStr">
        <is>
          <t>TYQCY68</t>
        </is>
      </c>
      <c r="B73" s="56" t="inlineStr">
        <is>
          <t>蜀天上</t>
        </is>
      </c>
      <c r="C73" s="104" t="inlineStr">
        <is>
          <t>微信用户</t>
        </is>
      </c>
      <c r="D73" s="104" t="inlineStr">
        <is>
          <t>天钥桥路</t>
        </is>
      </c>
      <c r="E73" s="104" t="inlineStr">
        <is>
          <t>重油烟</t>
        </is>
      </c>
      <c r="F73" s="105" t="n">
        <v>1</v>
      </c>
      <c r="G73" s="92" t="inlineStr">
        <is>
          <t>徐汇区</t>
        </is>
      </c>
      <c r="H73" s="110" t="inlineStr">
        <is>
          <t>已登录</t>
        </is>
      </c>
    </row>
    <row r="74" ht="28" customHeight="1" s="111">
      <c r="A74" s="92" t="inlineStr">
        <is>
          <t>TYQCY70</t>
        </is>
      </c>
      <c r="B74" s="56" t="inlineStr">
        <is>
          <t>半步颠小酒馆</t>
        </is>
      </c>
      <c r="C74" s="104" t="inlineStr">
        <is>
          <t>微信用户</t>
        </is>
      </c>
      <c r="D74" s="104" t="inlineStr">
        <is>
          <t>天钥桥路</t>
        </is>
      </c>
      <c r="E74" s="104" t="inlineStr">
        <is>
          <t>重油烟</t>
        </is>
      </c>
      <c r="F74" s="105" t="n">
        <v>1</v>
      </c>
      <c r="G74" s="92" t="inlineStr">
        <is>
          <t>徐汇区</t>
        </is>
      </c>
      <c r="H74" s="110" t="inlineStr">
        <is>
          <t>已登录</t>
        </is>
      </c>
    </row>
    <row r="75" ht="28" customHeight="1" s="111">
      <c r="A75" s="92" t="inlineStr">
        <is>
          <t>TYQCY72</t>
        </is>
      </c>
      <c r="B75" s="56" t="inlineStr">
        <is>
          <t>麦当劳（永新坊）</t>
        </is>
      </c>
      <c r="C75" s="104" t="inlineStr">
        <is>
          <t>微信用户</t>
        </is>
      </c>
      <c r="D75" s="104" t="inlineStr">
        <is>
          <t>天钥桥路</t>
        </is>
      </c>
      <c r="E75" s="104" t="inlineStr">
        <is>
          <t>轻油烟</t>
        </is>
      </c>
      <c r="F75" s="105" t="n">
        <v>1</v>
      </c>
      <c r="G75" s="92" t="inlineStr">
        <is>
          <t>徐汇区</t>
        </is>
      </c>
      <c r="H75" s="110" t="inlineStr">
        <is>
          <t>已登录</t>
        </is>
      </c>
    </row>
    <row r="76" ht="42" customHeight="1" s="111">
      <c r="A76" s="92" t="inlineStr">
        <is>
          <t>TYQCY75</t>
        </is>
      </c>
      <c r="B76" s="56" t="inlineStr">
        <is>
          <t>蓝蛙</t>
        </is>
      </c>
      <c r="C76" s="104" t="inlineStr">
        <is>
          <t>微信用户
微信用户
微信用户</t>
        </is>
      </c>
      <c r="D76" s="104" t="inlineStr">
        <is>
          <t>天钥桥路</t>
        </is>
      </c>
      <c r="E76" s="104" t="inlineStr">
        <is>
          <t>重油烟</t>
        </is>
      </c>
      <c r="F76" s="105" t="n">
        <v>1</v>
      </c>
      <c r="G76" s="92" t="inlineStr">
        <is>
          <t>徐汇区</t>
        </is>
      </c>
      <c r="H76" s="110" t="inlineStr">
        <is>
          <t>已登录</t>
        </is>
      </c>
    </row>
    <row r="77" ht="28" customHeight="1" s="111">
      <c r="A77" s="92" t="inlineStr">
        <is>
          <t>TYQCY76</t>
        </is>
      </c>
      <c r="B77" s="56" t="inlineStr">
        <is>
          <t>柠檬草</t>
        </is>
      </c>
      <c r="C77" s="104" t="inlineStr">
        <is>
          <t>微信用户</t>
        </is>
      </c>
      <c r="D77" s="104" t="inlineStr">
        <is>
          <t>天钥桥路</t>
        </is>
      </c>
      <c r="E77" s="104" t="inlineStr">
        <is>
          <t>重油烟</t>
        </is>
      </c>
      <c r="F77" s="105" t="n">
        <v>1</v>
      </c>
      <c r="G77" s="92" t="inlineStr">
        <is>
          <t>徐汇区</t>
        </is>
      </c>
      <c r="H77" s="110" t="inlineStr">
        <is>
          <t>已登录</t>
        </is>
      </c>
    </row>
    <row r="78" ht="42" customHeight="1" s="111">
      <c r="A78" s="92" t="inlineStr">
        <is>
          <t>TYQCY79</t>
        </is>
      </c>
      <c r="B78" s="56" t="inlineStr">
        <is>
          <t>兴蜀府</t>
        </is>
      </c>
      <c r="C78" s="104" t="inlineStr">
        <is>
          <t>微信用户
微信用户
微信用户</t>
        </is>
      </c>
      <c r="D78" s="104" t="inlineStr">
        <is>
          <t>天钥桥路</t>
        </is>
      </c>
      <c r="E78" s="104" t="inlineStr">
        <is>
          <t>重油烟</t>
        </is>
      </c>
      <c r="F78" s="105" t="n">
        <v>1</v>
      </c>
      <c r="G78" s="92" t="inlineStr">
        <is>
          <t>徐汇区</t>
        </is>
      </c>
      <c r="H78" s="110" t="inlineStr">
        <is>
          <t>已登录</t>
        </is>
      </c>
    </row>
    <row r="79" ht="42" customHeight="1" s="111">
      <c r="A79" s="92" t="inlineStr">
        <is>
          <t>TYQCY80</t>
        </is>
      </c>
      <c r="B79" s="56" t="inlineStr">
        <is>
          <t>牛NEW寿喜烧</t>
        </is>
      </c>
      <c r="C79" s="104" t="inlineStr">
        <is>
          <t>微信用户
微信用户
微信用户</t>
        </is>
      </c>
      <c r="D79" s="104" t="inlineStr">
        <is>
          <t>天钥桥路</t>
        </is>
      </c>
      <c r="E79" s="104" t="inlineStr">
        <is>
          <t>重油烟</t>
        </is>
      </c>
      <c r="F79" s="105" t="n">
        <v>1</v>
      </c>
      <c r="G79" s="92" t="inlineStr">
        <is>
          <t>徐汇区</t>
        </is>
      </c>
      <c r="H79" s="110" t="inlineStr">
        <is>
          <t>已登录</t>
        </is>
      </c>
    </row>
    <row r="80" ht="28" customHeight="1" s="111">
      <c r="A80" s="92" t="inlineStr">
        <is>
          <t>TYQCY82</t>
        </is>
      </c>
      <c r="B80" s="56" t="inlineStr">
        <is>
          <t>家在塔啦</t>
        </is>
      </c>
      <c r="C80" s="104" t="inlineStr">
        <is>
          <t>微信用户
微信用户</t>
        </is>
      </c>
      <c r="D80" s="104" t="inlineStr">
        <is>
          <t>天钥桥路</t>
        </is>
      </c>
      <c r="E80" s="104" t="inlineStr">
        <is>
          <t>重油烟</t>
        </is>
      </c>
      <c r="F80" s="105" t="n">
        <v>1</v>
      </c>
      <c r="G80" s="92" t="inlineStr">
        <is>
          <t>徐汇区</t>
        </is>
      </c>
      <c r="H80" s="110" t="inlineStr">
        <is>
          <t>已登录</t>
        </is>
      </c>
    </row>
    <row r="81" ht="28" customHeight="1" s="111">
      <c r="A81" s="92" t="inlineStr">
        <is>
          <t>TYQCY84</t>
        </is>
      </c>
      <c r="B81" s="56" t="inlineStr">
        <is>
          <t>天钥小馆</t>
        </is>
      </c>
      <c r="C81" s="104" t="inlineStr">
        <is>
          <t>微信用户
微信用户</t>
        </is>
      </c>
      <c r="D81" s="104" t="inlineStr">
        <is>
          <t>天钥桥路</t>
        </is>
      </c>
      <c r="E81" s="104" t="inlineStr">
        <is>
          <t>重油烟</t>
        </is>
      </c>
      <c r="F81" s="105" t="n">
        <v>1</v>
      </c>
      <c r="G81" s="92" t="inlineStr">
        <is>
          <t>徐汇区</t>
        </is>
      </c>
      <c r="H81" s="110" t="inlineStr">
        <is>
          <t>已登录</t>
        </is>
      </c>
    </row>
    <row r="82" ht="42" customHeight="1" s="111">
      <c r="A82" s="92" t="inlineStr">
        <is>
          <t>TYQCY89</t>
        </is>
      </c>
      <c r="B82" s="56" t="inlineStr">
        <is>
          <t>老娘舅(天钥桥)</t>
        </is>
      </c>
      <c r="C82" s="104" t="inlineStr">
        <is>
          <t>微信用户
微信用户
微信用户</t>
        </is>
      </c>
      <c r="D82" s="104" t="inlineStr">
        <is>
          <t>天钥桥路</t>
        </is>
      </c>
      <c r="E82" s="104" t="inlineStr">
        <is>
          <t>轻油烟</t>
        </is>
      </c>
      <c r="F82" s="105" t="n">
        <v>1</v>
      </c>
      <c r="G82" s="92" t="inlineStr">
        <is>
          <t>徐汇区</t>
        </is>
      </c>
      <c r="H82" s="110" t="inlineStr">
        <is>
          <t>已登录</t>
        </is>
      </c>
    </row>
    <row r="83" ht="28" customHeight="1" s="111">
      <c r="A83" s="92" t="inlineStr">
        <is>
          <t>TYQCY9</t>
        </is>
      </c>
      <c r="B83" s="56" t="inlineStr">
        <is>
          <t>红盔甲323</t>
        </is>
      </c>
      <c r="C83" s="104" t="inlineStr">
        <is>
          <t>微信用户</t>
        </is>
      </c>
      <c r="D83" s="104" t="inlineStr">
        <is>
          <t>天钥桥路</t>
        </is>
      </c>
      <c r="E83" s="104" t="inlineStr">
        <is>
          <t>重油烟</t>
        </is>
      </c>
      <c r="F83" s="105" t="n">
        <v>1</v>
      </c>
      <c r="G83" s="92" t="inlineStr">
        <is>
          <t>徐汇区</t>
        </is>
      </c>
      <c r="H83" s="110" t="inlineStr">
        <is>
          <t>已登录</t>
        </is>
      </c>
    </row>
    <row r="84" ht="28" customHeight="1" s="111">
      <c r="A84" s="92" t="inlineStr">
        <is>
          <t>TYQCY93</t>
        </is>
      </c>
      <c r="B84" s="56" t="inlineStr">
        <is>
          <t>厚贞</t>
        </is>
      </c>
      <c r="C84" s="104" t="inlineStr">
        <is>
          <t>微信用户
微信用户</t>
        </is>
      </c>
      <c r="D84" s="104" t="inlineStr">
        <is>
          <t>天钥桥路</t>
        </is>
      </c>
      <c r="E84" s="104" t="inlineStr">
        <is>
          <t>轻油烟</t>
        </is>
      </c>
      <c r="F84" s="105" t="n">
        <v>1</v>
      </c>
      <c r="G84" s="92" t="inlineStr">
        <is>
          <t>徐汇区</t>
        </is>
      </c>
      <c r="H84" s="110" t="inlineStr">
        <is>
          <t>已登录</t>
        </is>
      </c>
    </row>
    <row r="85" ht="42" customHeight="1" s="111">
      <c r="A85" s="92" t="inlineStr">
        <is>
          <t>TYQCY94</t>
        </is>
      </c>
      <c r="B85" s="56" t="inlineStr">
        <is>
          <t>振鼎鸡</t>
        </is>
      </c>
      <c r="C85" s="104" t="inlineStr">
        <is>
          <t>微信用户
微信用户
微信用户</t>
        </is>
      </c>
      <c r="D85" s="104" t="inlineStr">
        <is>
          <t>天钥桥路</t>
        </is>
      </c>
      <c r="E85" s="104" t="inlineStr">
        <is>
          <t>轻油烟</t>
        </is>
      </c>
      <c r="F85" s="105" t="n">
        <v>1</v>
      </c>
      <c r="G85" s="92" t="inlineStr">
        <is>
          <t>徐汇区</t>
        </is>
      </c>
      <c r="H85" s="110" t="inlineStr">
        <is>
          <t>已登录</t>
        </is>
      </c>
    </row>
    <row r="86" ht="28" customHeight="1" s="111">
      <c r="A86" s="92" t="inlineStr">
        <is>
          <t>TYQCY98</t>
        </is>
      </c>
      <c r="B86" s="56" t="inlineStr">
        <is>
          <t>一棠龙虾</t>
        </is>
      </c>
      <c r="C86" s="104" t="inlineStr">
        <is>
          <t>微信用户
微信用户</t>
        </is>
      </c>
      <c r="D86" s="104" t="inlineStr">
        <is>
          <t>天钥桥路</t>
        </is>
      </c>
      <c r="E86" s="104" t="inlineStr">
        <is>
          <t>重油烟</t>
        </is>
      </c>
      <c r="F86" s="105" t="n">
        <v>1</v>
      </c>
      <c r="G86" s="92" t="inlineStr">
        <is>
          <t>徐汇区</t>
        </is>
      </c>
      <c r="H86" s="110" t="inlineStr">
        <is>
          <t>已登录</t>
        </is>
      </c>
    </row>
    <row r="87">
      <c r="H87" s="110" t="n"/>
    </row>
    <row r="88">
      <c r="H88" s="110" t="n"/>
    </row>
    <row r="89">
      <c r="H89" s="110" t="n"/>
    </row>
    <row r="90">
      <c r="H90" s="110" t="n"/>
    </row>
    <row r="91">
      <c r="H91" s="110" t="n"/>
    </row>
    <row r="92">
      <c r="H92" s="110" t="n"/>
    </row>
    <row r="93">
      <c r="H93" s="110" t="n"/>
    </row>
  </sheetData>
  <autoFilter ref="A1:H9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280"/>
  <sheetViews>
    <sheetView topLeftCell="A19" workbookViewId="0">
      <selection activeCell="A2" sqref="A2:I58"/>
    </sheetView>
  </sheetViews>
  <sheetFormatPr baseColWidth="8" defaultColWidth="9" defaultRowHeight="14"/>
  <cols>
    <col width="15" customWidth="1" style="92" min="1" max="1"/>
    <col width="9.372727272727269" customWidth="1" style="92" min="2" max="2"/>
    <col width="10.3727272727273" customWidth="1" style="92" min="3" max="3"/>
    <col width="48.2545454545455" customWidth="1" style="92" min="4" max="4"/>
    <col width="5.12727272727273" customWidth="1" style="92" min="5" max="5"/>
    <col width="9.372727272727269" customWidth="1" style="92" min="6" max="6"/>
    <col width="10.3727272727273" customWidth="1" style="92" min="7" max="7"/>
    <col width="9.18181818181818" customWidth="1" style="92" min="8" max="8"/>
    <col width="17.1272727272727" customWidth="1" style="92" min="9" max="9"/>
    <col width="5.25454545454545" customWidth="1" style="111" min="11" max="11"/>
    <col width="13.7545454545455" customWidth="1" style="111" min="12" max="12"/>
    <col width="9.372727272727269" customWidth="1" style="111" min="13" max="13"/>
    <col width="13.7545454545455" customWidth="1" style="111" min="14" max="14"/>
    <col width="9.372727272727269" customWidth="1" style="111" min="15" max="15"/>
    <col width="13.7545454545455" customWidth="1" style="111" min="16" max="16"/>
    <col width="11.5" customWidth="1" style="111" min="17" max="17"/>
  </cols>
  <sheetData>
    <row r="1" customFormat="1" s="103">
      <c r="A1" s="65" t="inlineStr">
        <is>
          <t>微信用户</t>
        </is>
      </c>
      <c r="B1" s="65" t="inlineStr">
        <is>
          <t>场景类型</t>
        </is>
      </c>
      <c r="C1" s="65" t="inlineStr">
        <is>
          <t>账号</t>
        </is>
      </c>
      <c r="D1" s="65" t="inlineStr">
        <is>
          <t>名称</t>
        </is>
      </c>
      <c r="E1" s="65" t="inlineStr">
        <is>
          <t>类型</t>
        </is>
      </c>
      <c r="F1" s="65" t="inlineStr">
        <is>
          <t>季度</t>
        </is>
      </c>
      <c r="G1" s="65" t="inlineStr">
        <is>
          <t>评分人</t>
        </is>
      </c>
      <c r="H1" s="65" t="inlineStr">
        <is>
          <t>得分</t>
        </is>
      </c>
      <c r="I1" s="65" t="inlineStr">
        <is>
          <t>时间</t>
        </is>
      </c>
      <c r="J1" s="95" t="inlineStr">
        <is>
          <t>自评结果</t>
        </is>
      </c>
      <c r="K1" s="51" t="inlineStr">
        <is>
          <t>月份</t>
        </is>
      </c>
      <c r="L1" s="52" t="inlineStr">
        <is>
          <t>评估记录总数</t>
        </is>
      </c>
      <c r="M1" s="52" t="inlineStr">
        <is>
          <t>金山工地</t>
        </is>
      </c>
      <c r="N1" s="52" t="inlineStr">
        <is>
          <t>小程序端登入</t>
        </is>
      </c>
      <c r="O1" s="52" t="inlineStr">
        <is>
          <t>徐汇汽修</t>
        </is>
      </c>
      <c r="P1" s="57" t="inlineStr">
        <is>
          <t>小程序端登入</t>
        </is>
      </c>
    </row>
    <row r="2">
      <c r="A2" s="70" t="inlineStr">
        <is>
          <t>微信用户</t>
        </is>
      </c>
      <c r="B2" s="70" t="n">
        <v>1</v>
      </c>
      <c r="C2" s="70" t="inlineStr">
        <is>
          <t>TSFCY10</t>
        </is>
      </c>
      <c r="D2" s="70" t="inlineStr">
        <is>
          <t>头牌农家菜</t>
        </is>
      </c>
      <c r="E2" s="70" t="inlineStr">
        <is>
          <t>总分</t>
        </is>
      </c>
      <c r="F2" s="93" t="n">
        <v>45178</v>
      </c>
      <c r="G2" s="70" t="inlineStr">
        <is>
          <t>TSFCY10</t>
        </is>
      </c>
      <c r="H2" s="70" t="n">
        <v>100</v>
      </c>
      <c r="I2" s="96" t="n">
        <v>45183.48611111111</v>
      </c>
      <c r="J2" s="97" t="inlineStr">
        <is>
          <t>已自评</t>
        </is>
      </c>
      <c r="K2" s="53" t="inlineStr">
        <is>
          <t>1月</t>
        </is>
      </c>
      <c r="L2" s="44">
        <f>COUNTIF(F:F,Q2)</f>
        <v/>
      </c>
      <c r="M2" s="44">
        <f>COUNTIFS(F:F,Q2,B:B,"2")</f>
        <v/>
      </c>
      <c r="N2" s="44">
        <f>COUNTIFS(F:F,Q2,B:B,"2",A:A,"&lt;&gt;")</f>
        <v/>
      </c>
      <c r="O2" s="44">
        <f>COUNTIFS(F:F,Q2,B:B,"7")</f>
        <v/>
      </c>
      <c r="P2" s="98">
        <f>COUNTIFS(F:F,Q2,B:B,"7",A:A,"&lt;&gt;")</f>
        <v/>
      </c>
      <c r="Q2" s="93" t="n">
        <v>44927</v>
      </c>
    </row>
    <row r="3">
      <c r="A3" s="70" t="inlineStr">
        <is>
          <t>微信用户</t>
        </is>
      </c>
      <c r="B3" s="70" t="n">
        <v>1</v>
      </c>
      <c r="C3" s="70" t="inlineStr">
        <is>
          <t>TSFCY12</t>
        </is>
      </c>
      <c r="D3" s="70" t="inlineStr">
        <is>
          <t>食其家(田上坊)</t>
        </is>
      </c>
      <c r="E3" s="70" t="inlineStr">
        <is>
          <t>总分</t>
        </is>
      </c>
      <c r="F3" s="93" t="n">
        <v>45178</v>
      </c>
      <c r="G3" s="70" t="inlineStr">
        <is>
          <t>TSFCY12</t>
        </is>
      </c>
      <c r="H3" s="70" t="n">
        <v>90</v>
      </c>
      <c r="I3" s="96" t="n">
        <v>45191.63520833333</v>
      </c>
      <c r="J3" s="97" t="inlineStr">
        <is>
          <t>已自评</t>
        </is>
      </c>
      <c r="K3" s="53" t="n"/>
      <c r="L3" s="44" t="n"/>
      <c r="M3" s="44" t="n"/>
      <c r="N3" s="44" t="n"/>
      <c r="O3" s="44" t="n"/>
      <c r="P3" s="98" t="n"/>
      <c r="Q3" s="100" t="n"/>
    </row>
    <row r="4">
      <c r="A4" s="70" t="inlineStr">
        <is>
          <t>微信用户</t>
        </is>
      </c>
      <c r="B4" s="70" t="n">
        <v>1</v>
      </c>
      <c r="C4" s="70" t="inlineStr">
        <is>
          <t>TSFCY14</t>
        </is>
      </c>
      <c r="D4" s="70" t="inlineStr">
        <is>
          <t>弄堂咪道</t>
        </is>
      </c>
      <c r="E4" s="70" t="inlineStr">
        <is>
          <t>总分</t>
        </is>
      </c>
      <c r="F4" s="93" t="n">
        <v>45178</v>
      </c>
      <c r="G4" s="70" t="inlineStr">
        <is>
          <t>TSFCY14</t>
        </is>
      </c>
      <c r="H4" s="70" t="n">
        <v>100</v>
      </c>
      <c r="I4" s="96" t="n">
        <v>45189.22162037037</v>
      </c>
      <c r="J4" s="97" t="inlineStr">
        <is>
          <t>已自评</t>
        </is>
      </c>
    </row>
    <row r="5">
      <c r="A5" s="70" t="inlineStr">
        <is>
          <t>微信用户</t>
        </is>
      </c>
      <c r="B5" s="70" t="n">
        <v>1</v>
      </c>
      <c r="C5" s="70" t="inlineStr">
        <is>
          <t>TSFCY28</t>
        </is>
      </c>
      <c r="D5" s="70" t="inlineStr">
        <is>
          <t>张亮麻辣烫</t>
        </is>
      </c>
      <c r="E5" s="70" t="inlineStr">
        <is>
          <t>总分</t>
        </is>
      </c>
      <c r="F5" s="93" t="n">
        <v>45178</v>
      </c>
      <c r="G5" s="70" t="inlineStr">
        <is>
          <t>TSFCY28</t>
        </is>
      </c>
      <c r="H5" s="70" t="n">
        <v>100</v>
      </c>
      <c r="I5" s="96" t="n">
        <v>45180.661875</v>
      </c>
      <c r="J5" s="97" t="inlineStr">
        <is>
          <t>已自评</t>
        </is>
      </c>
    </row>
    <row r="6">
      <c r="A6" s="70" t="inlineStr">
        <is>
          <t>微信用户</t>
        </is>
      </c>
      <c r="B6" s="70" t="n">
        <v>1</v>
      </c>
      <c r="C6" s="70" t="inlineStr">
        <is>
          <t>TSFCY3</t>
        </is>
      </c>
      <c r="D6" s="70" t="inlineStr">
        <is>
          <t>大成海鲜烧烤</t>
        </is>
      </c>
      <c r="E6" s="70" t="inlineStr">
        <is>
          <t>总分</t>
        </is>
      </c>
      <c r="F6" s="93" t="n">
        <v>45178</v>
      </c>
      <c r="G6" s="70" t="inlineStr">
        <is>
          <t>TSFCY3</t>
        </is>
      </c>
      <c r="H6" s="70" t="n">
        <v>100</v>
      </c>
      <c r="I6" s="96" t="n">
        <v>45197.58489583333</v>
      </c>
      <c r="J6" s="97" t="inlineStr">
        <is>
          <t>已自评</t>
        </is>
      </c>
    </row>
    <row r="7">
      <c r="A7" s="70" t="inlineStr">
        <is>
          <t>微信用户</t>
        </is>
      </c>
      <c r="B7" s="70" t="n">
        <v>1</v>
      </c>
      <c r="C7" s="70" t="inlineStr">
        <is>
          <t>TSFCY42</t>
        </is>
      </c>
      <c r="D7" s="70" t="inlineStr">
        <is>
          <t>丰茂烤串</t>
        </is>
      </c>
      <c r="E7" s="70" t="inlineStr">
        <is>
          <t>总分</t>
        </is>
      </c>
      <c r="F7" s="93" t="n">
        <v>45178</v>
      </c>
      <c r="G7" s="70" t="inlineStr">
        <is>
          <t>TSFCY42</t>
        </is>
      </c>
      <c r="H7" s="70" t="n">
        <v>100</v>
      </c>
      <c r="I7" s="96" t="n">
        <v>45177.75231481482</v>
      </c>
      <c r="J7" s="97" t="inlineStr">
        <is>
          <t>已自评</t>
        </is>
      </c>
    </row>
    <row r="8">
      <c r="A8" s="70" t="inlineStr">
        <is>
          <t>微信用户</t>
        </is>
      </c>
      <c r="B8" s="70" t="n">
        <v>1</v>
      </c>
      <c r="C8" s="70" t="inlineStr">
        <is>
          <t>TSFCY45</t>
        </is>
      </c>
      <c r="D8" s="70" t="inlineStr">
        <is>
          <t>老娘舅</t>
        </is>
      </c>
      <c r="E8" s="70" t="inlineStr">
        <is>
          <t>总分</t>
        </is>
      </c>
      <c r="F8" s="93" t="n">
        <v>45178</v>
      </c>
      <c r="G8" s="70" t="inlineStr">
        <is>
          <t>TSFCY45</t>
        </is>
      </c>
      <c r="H8" s="70" t="n">
        <v>100</v>
      </c>
      <c r="I8" s="96" t="n">
        <v>45183.76950231481</v>
      </c>
      <c r="J8" s="97" t="inlineStr">
        <is>
          <t>已自评</t>
        </is>
      </c>
    </row>
    <row r="9">
      <c r="A9" s="70" t="inlineStr">
        <is>
          <t>微信用户</t>
        </is>
      </c>
      <c r="B9" s="70" t="n">
        <v>1</v>
      </c>
      <c r="C9" s="70" t="inlineStr">
        <is>
          <t>TSFCY51</t>
        </is>
      </c>
      <c r="D9" s="70" t="inlineStr">
        <is>
          <t>蜀谭记</t>
        </is>
      </c>
      <c r="E9" s="70" t="inlineStr">
        <is>
          <t>总分</t>
        </is>
      </c>
      <c r="F9" s="93" t="n">
        <v>45178</v>
      </c>
      <c r="G9" s="70" t="inlineStr">
        <is>
          <t>TSFCY51</t>
        </is>
      </c>
      <c r="H9" s="70" t="n">
        <v>98</v>
      </c>
      <c r="I9" s="96" t="n">
        <v>45180.99508101852</v>
      </c>
      <c r="J9" s="97" t="inlineStr">
        <is>
          <t>已自评</t>
        </is>
      </c>
    </row>
    <row r="10">
      <c r="A10" s="70" t="inlineStr">
        <is>
          <t>微信用户</t>
        </is>
      </c>
      <c r="B10" s="70" t="n">
        <v>1</v>
      </c>
      <c r="C10" s="70" t="inlineStr">
        <is>
          <t>TSFCY56</t>
        </is>
      </c>
      <c r="D10" s="70" t="inlineStr">
        <is>
          <t>泸溪河</t>
        </is>
      </c>
      <c r="E10" s="70" t="inlineStr">
        <is>
          <t>总分</t>
        </is>
      </c>
      <c r="F10" s="93" t="n">
        <v>45178</v>
      </c>
      <c r="G10" s="70" t="inlineStr">
        <is>
          <t>TSFCY56</t>
        </is>
      </c>
      <c r="H10" s="70" t="n">
        <v>98</v>
      </c>
      <c r="I10" s="96" t="n">
        <v>45188.59578703704</v>
      </c>
      <c r="J10" s="97" t="inlineStr">
        <is>
          <t>已自评</t>
        </is>
      </c>
    </row>
    <row r="11">
      <c r="A11" s="70" t="inlineStr">
        <is>
          <t>微信用户</t>
        </is>
      </c>
      <c r="B11" s="70" t="n">
        <v>1</v>
      </c>
      <c r="C11" s="70" t="inlineStr">
        <is>
          <t>TSFCY57</t>
        </is>
      </c>
      <c r="D11" s="70" t="inlineStr">
        <is>
          <t>丽华快餐</t>
        </is>
      </c>
      <c r="E11" s="70" t="inlineStr">
        <is>
          <t>总分</t>
        </is>
      </c>
      <c r="F11" s="93" t="n">
        <v>45178</v>
      </c>
      <c r="G11" s="70" t="inlineStr">
        <is>
          <t>TSFCY57</t>
        </is>
      </c>
      <c r="H11" s="70" t="n">
        <v>100</v>
      </c>
      <c r="I11" s="96" t="n">
        <v>45180.39795138889</v>
      </c>
      <c r="J11" s="97" t="inlineStr">
        <is>
          <t>已自评</t>
        </is>
      </c>
    </row>
    <row r="12">
      <c r="A12" s="70" t="inlineStr">
        <is>
          <t>微信用户</t>
        </is>
      </c>
      <c r="B12" s="70" t="n">
        <v>1</v>
      </c>
      <c r="C12" s="70" t="inlineStr">
        <is>
          <t>TSFCY58</t>
        </is>
      </c>
      <c r="D12" s="70" t="inlineStr">
        <is>
          <t>老厨家东北铁锅炖</t>
        </is>
      </c>
      <c r="E12" s="70" t="inlineStr">
        <is>
          <t>总分</t>
        </is>
      </c>
      <c r="F12" s="93" t="n">
        <v>45178</v>
      </c>
      <c r="G12" s="70" t="inlineStr">
        <is>
          <t>TSFCY58</t>
        </is>
      </c>
      <c r="H12" s="70" t="n">
        <v>85</v>
      </c>
      <c r="I12" s="96" t="n">
        <v>45196.65484953704</v>
      </c>
      <c r="J12" s="97" t="inlineStr">
        <is>
          <t>已自评</t>
        </is>
      </c>
    </row>
    <row r="13">
      <c r="A13" s="70" t="inlineStr">
        <is>
          <t>微信用户</t>
        </is>
      </c>
      <c r="B13" s="70" t="n">
        <v>1</v>
      </c>
      <c r="C13" s="70" t="inlineStr">
        <is>
          <t>TSFCY61</t>
        </is>
      </c>
      <c r="D13" s="70" t="inlineStr">
        <is>
          <t>老乡鸡</t>
        </is>
      </c>
      <c r="E13" s="70" t="inlineStr">
        <is>
          <t>总分</t>
        </is>
      </c>
      <c r="F13" s="93" t="n">
        <v>45178</v>
      </c>
      <c r="G13" s="70" t="inlineStr">
        <is>
          <t>TSFCY61</t>
        </is>
      </c>
      <c r="H13" s="70" t="n">
        <v>100</v>
      </c>
      <c r="I13" s="96" t="n">
        <v>45188.52173611111</v>
      </c>
      <c r="J13" s="97" t="inlineStr">
        <is>
          <t>已自评</t>
        </is>
      </c>
    </row>
    <row r="14">
      <c r="A14" s="70" t="inlineStr">
        <is>
          <t>微信用户</t>
        </is>
      </c>
      <c r="B14" s="70" t="n">
        <v>1</v>
      </c>
      <c r="C14" s="70" t="inlineStr">
        <is>
          <t>TSFCY62</t>
        </is>
      </c>
      <c r="D14" s="70" t="inlineStr">
        <is>
          <t>盐绿市集</t>
        </is>
      </c>
      <c r="E14" s="70" t="inlineStr">
        <is>
          <t>总分</t>
        </is>
      </c>
      <c r="F14" s="93" t="n">
        <v>45178</v>
      </c>
      <c r="G14" s="70" t="inlineStr">
        <is>
          <t>TSFCY62</t>
        </is>
      </c>
      <c r="H14" s="70" t="n">
        <v>90</v>
      </c>
      <c r="I14" s="96" t="n">
        <v>45187.5044212963</v>
      </c>
      <c r="J14" s="97" t="inlineStr">
        <is>
          <t>已自评</t>
        </is>
      </c>
    </row>
    <row r="15">
      <c r="A15" s="70" t="inlineStr">
        <is>
          <t>微信用户</t>
        </is>
      </c>
      <c r="B15" s="70" t="n">
        <v>1</v>
      </c>
      <c r="C15" s="70" t="inlineStr">
        <is>
          <t>TSFCY63</t>
        </is>
      </c>
      <c r="D15" s="70" t="inlineStr">
        <is>
          <t>故乡妈妈</t>
        </is>
      </c>
      <c r="E15" s="70" t="inlineStr">
        <is>
          <t>总分</t>
        </is>
      </c>
      <c r="F15" s="93" t="n">
        <v>45178</v>
      </c>
      <c r="G15" s="70" t="inlineStr">
        <is>
          <t>TSFCY63</t>
        </is>
      </c>
      <c r="H15" s="70" t="n">
        <v>100</v>
      </c>
      <c r="I15" s="96" t="n">
        <v>45183.50359953703</v>
      </c>
      <c r="J15" s="97" t="inlineStr">
        <is>
          <t>已自评</t>
        </is>
      </c>
    </row>
    <row r="16">
      <c r="A16" s="92" t="inlineStr">
        <is>
          <t>微信用户</t>
        </is>
      </c>
      <c r="B16" s="92" t="n">
        <v>1</v>
      </c>
      <c r="C16" s="92" t="inlineStr">
        <is>
          <t>TSFCY7</t>
        </is>
      </c>
      <c r="D16" s="92" t="inlineStr">
        <is>
          <t>棒约翰</t>
        </is>
      </c>
      <c r="E16" s="92" t="inlineStr">
        <is>
          <t>总分</t>
        </is>
      </c>
      <c r="F16" s="101" t="n">
        <v>45178</v>
      </c>
      <c r="G16" s="92" t="inlineStr">
        <is>
          <t>TSFCY7</t>
        </is>
      </c>
      <c r="H16" s="92" t="n">
        <v>100</v>
      </c>
      <c r="I16" s="102" t="n">
        <v>45175.62548611111</v>
      </c>
      <c r="J16" s="97" t="inlineStr">
        <is>
          <t>已自评</t>
        </is>
      </c>
    </row>
    <row r="17">
      <c r="A17" s="92" t="inlineStr">
        <is>
          <t>微信用户</t>
        </is>
      </c>
      <c r="B17" s="92" t="n">
        <v>1</v>
      </c>
      <c r="C17" s="92" t="inlineStr">
        <is>
          <t>TSFCY8</t>
        </is>
      </c>
      <c r="D17" s="92" t="inlineStr">
        <is>
          <t>麦当劳</t>
        </is>
      </c>
      <c r="E17" s="92" t="inlineStr">
        <is>
          <t>总分</t>
        </is>
      </c>
      <c r="F17" s="101" t="n">
        <v>45178</v>
      </c>
      <c r="G17" s="92" t="inlineStr">
        <is>
          <t>TSFCY8</t>
        </is>
      </c>
      <c r="H17" s="92" t="n">
        <v>100</v>
      </c>
      <c r="I17" s="102" t="n">
        <v>45183.68335648148</v>
      </c>
      <c r="J17" s="97" t="inlineStr">
        <is>
          <t>已自评</t>
        </is>
      </c>
    </row>
    <row r="18">
      <c r="A18" s="92" t="inlineStr">
        <is>
          <t>微信用户</t>
        </is>
      </c>
      <c r="B18" s="92" t="n">
        <v>1</v>
      </c>
      <c r="C18" s="92" t="inlineStr">
        <is>
          <t>TSFCY9</t>
        </is>
      </c>
      <c r="D18" s="92" t="inlineStr">
        <is>
          <t>小铁君</t>
        </is>
      </c>
      <c r="E18" s="92" t="inlineStr">
        <is>
          <t>总分</t>
        </is>
      </c>
      <c r="F18" s="101" t="n">
        <v>45178</v>
      </c>
      <c r="G18" s="92" t="inlineStr">
        <is>
          <t>TSFCY9</t>
        </is>
      </c>
      <c r="H18" s="92" t="n">
        <v>100</v>
      </c>
      <c r="I18" s="102" t="n">
        <v>45174.57451388889</v>
      </c>
      <c r="J18" s="97" t="inlineStr">
        <is>
          <t>已自评</t>
        </is>
      </c>
    </row>
    <row r="19">
      <c r="A19" s="92" t="inlineStr">
        <is>
          <t>任飞翔</t>
        </is>
      </c>
      <c r="B19" s="92" t="n">
        <v>1</v>
      </c>
      <c r="C19" s="92" t="inlineStr">
        <is>
          <t>TYQCY1</t>
        </is>
      </c>
      <c r="D19" s="92" t="inlineStr">
        <is>
          <t>蘑咕美食空间</t>
        </is>
      </c>
      <c r="E19" s="92" t="inlineStr">
        <is>
          <t>总分</t>
        </is>
      </c>
      <c r="F19" s="101" t="n">
        <v>45178</v>
      </c>
      <c r="G19" s="92" t="inlineStr">
        <is>
          <t>TYQCY1</t>
        </is>
      </c>
      <c r="H19" s="92" t="n">
        <v>100</v>
      </c>
      <c r="I19" s="102" t="n">
        <v>45184.62241898148</v>
      </c>
      <c r="J19" s="97" t="inlineStr">
        <is>
          <t>已自评</t>
        </is>
      </c>
    </row>
    <row r="20">
      <c r="A20" s="92" t="inlineStr">
        <is>
          <t>微信用户</t>
        </is>
      </c>
      <c r="B20" s="92" t="n">
        <v>1</v>
      </c>
      <c r="C20" s="92" t="inlineStr">
        <is>
          <t>TYQCY113</t>
        </is>
      </c>
      <c r="D20" s="92" t="inlineStr">
        <is>
          <t>桂林米粉177</t>
        </is>
      </c>
      <c r="E20" s="92" t="inlineStr">
        <is>
          <t>总分</t>
        </is>
      </c>
      <c r="F20" s="101" t="n">
        <v>45178</v>
      </c>
      <c r="G20" s="92" t="inlineStr">
        <is>
          <t>TYQCY113</t>
        </is>
      </c>
      <c r="H20" s="92" t="n">
        <v>100</v>
      </c>
      <c r="I20" s="102" t="n">
        <v>45182.70664351852</v>
      </c>
      <c r="J20" s="97" t="inlineStr">
        <is>
          <t>已自评</t>
        </is>
      </c>
    </row>
    <row r="21">
      <c r="A21" s="92" t="inlineStr">
        <is>
          <t>微信用户</t>
        </is>
      </c>
      <c r="B21" s="92" t="n">
        <v>1</v>
      </c>
      <c r="C21" s="92" t="inlineStr">
        <is>
          <t>TYQCY116</t>
        </is>
      </c>
      <c r="D21" s="92" t="inlineStr">
        <is>
          <t>大肆撸串</t>
        </is>
      </c>
      <c r="E21" s="92" t="inlineStr">
        <is>
          <t>总分</t>
        </is>
      </c>
      <c r="F21" s="101" t="n">
        <v>45178</v>
      </c>
      <c r="G21" s="92" t="inlineStr">
        <is>
          <t>TYQCY116</t>
        </is>
      </c>
      <c r="H21" s="92" t="n">
        <v>100</v>
      </c>
      <c r="I21" s="102" t="n">
        <v>45191.67166666667</v>
      </c>
      <c r="J21" s="97" t="inlineStr">
        <is>
          <t>已自评</t>
        </is>
      </c>
    </row>
    <row r="22">
      <c r="A22" s="92" t="inlineStr">
        <is>
          <t>微信用户</t>
        </is>
      </c>
      <c r="B22" s="92" t="n">
        <v>1</v>
      </c>
      <c r="C22" s="92" t="inlineStr">
        <is>
          <t>TYQCY117</t>
        </is>
      </c>
      <c r="D22" s="92" t="inlineStr">
        <is>
          <t>人生一串</t>
        </is>
      </c>
      <c r="E22" s="92" t="inlineStr">
        <is>
          <t>总分</t>
        </is>
      </c>
      <c r="F22" s="101" t="n">
        <v>45178</v>
      </c>
      <c r="G22" s="92" t="inlineStr">
        <is>
          <t>TYQCY117</t>
        </is>
      </c>
      <c r="H22" s="92" t="n">
        <v>90</v>
      </c>
      <c r="I22" s="102" t="n">
        <v>45189.48753472222</v>
      </c>
      <c r="J22" s="97" t="inlineStr">
        <is>
          <t>已自评</t>
        </is>
      </c>
    </row>
    <row r="23">
      <c r="A23" s="92" t="inlineStr">
        <is>
          <t>微信用户</t>
        </is>
      </c>
      <c r="B23" s="92" t="n">
        <v>1</v>
      </c>
      <c r="C23" s="92" t="inlineStr">
        <is>
          <t>TYQCY118</t>
        </is>
      </c>
      <c r="D23" s="92" t="inlineStr">
        <is>
          <t>周师兄重庆火锅</t>
        </is>
      </c>
      <c r="E23" s="92" t="inlineStr">
        <is>
          <t>总分</t>
        </is>
      </c>
      <c r="F23" s="101" t="n">
        <v>45178</v>
      </c>
      <c r="G23" s="92" t="inlineStr">
        <is>
          <t>TYQCY118</t>
        </is>
      </c>
      <c r="H23" s="92" t="n">
        <v>100</v>
      </c>
      <c r="I23" s="102" t="n">
        <v>45178.77967592593</v>
      </c>
      <c r="J23" s="97" t="inlineStr">
        <is>
          <t>已自评</t>
        </is>
      </c>
    </row>
    <row r="24">
      <c r="A24" s="92" t="inlineStr">
        <is>
          <t>微信用户</t>
        </is>
      </c>
      <c r="B24" s="92" t="n">
        <v>1</v>
      </c>
      <c r="C24" s="92" t="inlineStr">
        <is>
          <t>TYQCY119</t>
        </is>
      </c>
      <c r="D24" s="92" t="inlineStr">
        <is>
          <t>汕苑</t>
        </is>
      </c>
      <c r="E24" s="92" t="inlineStr">
        <is>
          <t>总分</t>
        </is>
      </c>
      <c r="F24" s="101" t="n">
        <v>45178</v>
      </c>
      <c r="G24" s="92" t="inlineStr">
        <is>
          <t>TYQCY119</t>
        </is>
      </c>
      <c r="H24" s="92" t="n">
        <v>100</v>
      </c>
      <c r="I24" s="102" t="n">
        <v>45170.50085648148</v>
      </c>
      <c r="J24" s="97" t="inlineStr">
        <is>
          <t>已自评</t>
        </is>
      </c>
    </row>
    <row r="25">
      <c r="A25" s="92" t="inlineStr">
        <is>
          <t>微信用户</t>
        </is>
      </c>
      <c r="B25" s="92" t="n">
        <v>1</v>
      </c>
      <c r="C25" s="92" t="inlineStr">
        <is>
          <t>TYQCY122</t>
        </is>
      </c>
      <c r="D25" s="92" t="inlineStr">
        <is>
          <t>羊香约</t>
        </is>
      </c>
      <c r="E25" s="92" t="inlineStr">
        <is>
          <t>总分</t>
        </is>
      </c>
      <c r="F25" s="101" t="n">
        <v>45178</v>
      </c>
      <c r="G25" s="92" t="inlineStr">
        <is>
          <t>TYQCY122</t>
        </is>
      </c>
      <c r="H25" s="92" t="n">
        <v>90</v>
      </c>
      <c r="I25" s="102" t="n">
        <v>45176.94857638889</v>
      </c>
      <c r="J25" s="97" t="inlineStr">
        <is>
          <t>已自评</t>
        </is>
      </c>
    </row>
    <row r="26">
      <c r="A26" s="92" t="inlineStr">
        <is>
          <t>微信用户</t>
        </is>
      </c>
      <c r="B26" s="92" t="n">
        <v>1</v>
      </c>
      <c r="C26" s="92" t="inlineStr">
        <is>
          <t>TYQCY124</t>
        </is>
      </c>
      <c r="D26" s="92" t="inlineStr">
        <is>
          <t>老长沙臭豆腐</t>
        </is>
      </c>
      <c r="E26" s="92" t="inlineStr">
        <is>
          <t>总分</t>
        </is>
      </c>
      <c r="F26" s="101" t="n">
        <v>45178</v>
      </c>
      <c r="G26" s="92" t="inlineStr">
        <is>
          <t>TYQCY124</t>
        </is>
      </c>
      <c r="H26" s="92" t="n">
        <v>100</v>
      </c>
      <c r="I26" s="102" t="n">
        <v>45183.8081712963</v>
      </c>
      <c r="J26" s="97" t="inlineStr">
        <is>
          <t>已自评</t>
        </is>
      </c>
    </row>
    <row r="27">
      <c r="A27" s="92" t="inlineStr">
        <is>
          <t>微信用户</t>
        </is>
      </c>
      <c r="B27" s="92" t="n">
        <v>1</v>
      </c>
      <c r="C27" s="92" t="inlineStr">
        <is>
          <t>TYQCY125</t>
        </is>
      </c>
      <c r="D27" s="92" t="inlineStr">
        <is>
          <t>珮姐重庆火锅</t>
        </is>
      </c>
      <c r="E27" s="92" t="inlineStr">
        <is>
          <t>总分</t>
        </is>
      </c>
      <c r="F27" s="101" t="n">
        <v>45178</v>
      </c>
      <c r="G27" s="92" t="inlineStr">
        <is>
          <t>TYQCY125</t>
        </is>
      </c>
      <c r="H27" s="92" t="n">
        <v>100</v>
      </c>
      <c r="I27" s="102" t="n">
        <v>45171.55993055556</v>
      </c>
      <c r="J27" s="97" t="inlineStr">
        <is>
          <t>已自评</t>
        </is>
      </c>
    </row>
    <row r="28">
      <c r="A28" s="92" t="inlineStr">
        <is>
          <t>微信用户</t>
        </is>
      </c>
      <c r="B28" s="92" t="n">
        <v>1</v>
      </c>
      <c r="C28" s="92" t="inlineStr">
        <is>
          <t>TYQCY126</t>
        </is>
      </c>
      <c r="D28" s="92" t="inlineStr">
        <is>
          <t>啫苑</t>
        </is>
      </c>
      <c r="E28" s="92" t="inlineStr">
        <is>
          <t>总分</t>
        </is>
      </c>
      <c r="F28" s="101" t="n">
        <v>45178</v>
      </c>
      <c r="G28" s="92" t="inlineStr">
        <is>
          <t>TYQCY126</t>
        </is>
      </c>
      <c r="H28" s="92" t="n">
        <v>100</v>
      </c>
      <c r="I28" s="102" t="n">
        <v>45189.56663194444</v>
      </c>
      <c r="J28" s="97" t="inlineStr">
        <is>
          <t>已自评</t>
        </is>
      </c>
    </row>
    <row r="29">
      <c r="A29" s="92" t="inlineStr">
        <is>
          <t>微信用户</t>
        </is>
      </c>
      <c r="B29" s="92" t="n">
        <v>1</v>
      </c>
      <c r="C29" s="92" t="inlineStr">
        <is>
          <t>TYQCY127</t>
        </is>
      </c>
      <c r="D29" s="92" t="inlineStr">
        <is>
          <t>很久以前羊肉串</t>
        </is>
      </c>
      <c r="E29" s="92" t="inlineStr">
        <is>
          <t>总分</t>
        </is>
      </c>
      <c r="F29" s="101" t="n">
        <v>45178</v>
      </c>
      <c r="G29" s="92" t="inlineStr">
        <is>
          <t>TYQCY127</t>
        </is>
      </c>
      <c r="H29" s="92" t="n">
        <v>100</v>
      </c>
      <c r="I29" s="102" t="n">
        <v>45187.69954861111</v>
      </c>
      <c r="J29" s="97" t="inlineStr">
        <is>
          <t>已自评</t>
        </is>
      </c>
    </row>
    <row r="30">
      <c r="A30" s="92" t="inlineStr">
        <is>
          <t>微信用户</t>
        </is>
      </c>
      <c r="B30" s="92" t="n">
        <v>1</v>
      </c>
      <c r="C30" s="92" t="inlineStr">
        <is>
          <t>TYQCY129</t>
        </is>
      </c>
      <c r="D30" s="92" t="inlineStr">
        <is>
          <t>利芳</t>
        </is>
      </c>
      <c r="E30" s="92" t="inlineStr">
        <is>
          <t>总分</t>
        </is>
      </c>
      <c r="F30" s="101" t="n">
        <v>45178</v>
      </c>
      <c r="G30" s="92" t="inlineStr">
        <is>
          <t>TYQCY129</t>
        </is>
      </c>
      <c r="H30" s="92" t="n">
        <v>100</v>
      </c>
      <c r="I30" s="102" t="n">
        <v>45199.78587962963</v>
      </c>
      <c r="J30" s="97" t="inlineStr">
        <is>
          <t>已自评</t>
        </is>
      </c>
    </row>
    <row r="31">
      <c r="A31" s="92" t="inlineStr">
        <is>
          <t>微信用户</t>
        </is>
      </c>
      <c r="B31" s="92" t="n">
        <v>1</v>
      </c>
      <c r="C31" s="92" t="inlineStr">
        <is>
          <t>TYQCY13</t>
        </is>
      </c>
      <c r="D31" s="92" t="inlineStr">
        <is>
          <t>肯德基（城开YOYO）</t>
        </is>
      </c>
      <c r="E31" s="92" t="inlineStr">
        <is>
          <t>总分</t>
        </is>
      </c>
      <c r="F31" s="101" t="n">
        <v>45178</v>
      </c>
      <c r="G31" s="92" t="inlineStr">
        <is>
          <t>TYQCY13</t>
        </is>
      </c>
      <c r="H31" s="92" t="n">
        <v>100</v>
      </c>
      <c r="I31" s="102" t="n">
        <v>45186.2553125</v>
      </c>
      <c r="J31" s="97" t="inlineStr">
        <is>
          <t>已自评</t>
        </is>
      </c>
    </row>
    <row r="32">
      <c r="A32" s="92" t="inlineStr">
        <is>
          <t>微信用户</t>
        </is>
      </c>
      <c r="B32" s="92" t="n">
        <v>1</v>
      </c>
      <c r="C32" s="92" t="inlineStr">
        <is>
          <t>TYQCY131</t>
        </is>
      </c>
      <c r="D32" s="92" t="inlineStr">
        <is>
          <t>大馥烧肉</t>
        </is>
      </c>
      <c r="E32" s="92" t="inlineStr">
        <is>
          <t>总分</t>
        </is>
      </c>
      <c r="F32" s="101" t="n">
        <v>45178</v>
      </c>
      <c r="G32" s="92" t="inlineStr">
        <is>
          <t>TYQCY131</t>
        </is>
      </c>
      <c r="H32" s="92" t="n">
        <v>100</v>
      </c>
      <c r="I32" s="102" t="n">
        <v>45176.88001157407</v>
      </c>
      <c r="J32" s="97" t="inlineStr">
        <is>
          <t>已自评</t>
        </is>
      </c>
    </row>
    <row r="33">
      <c r="A33" s="92" t="inlineStr">
        <is>
          <t>微信用户</t>
        </is>
      </c>
      <c r="B33" s="92" t="n">
        <v>1</v>
      </c>
      <c r="C33" s="92" t="inlineStr">
        <is>
          <t>TYQCY140</t>
        </is>
      </c>
      <c r="D33" s="92" t="inlineStr">
        <is>
          <t>赵大刀</t>
        </is>
      </c>
      <c r="E33" s="92" t="inlineStr">
        <is>
          <t>总分</t>
        </is>
      </c>
      <c r="F33" s="101" t="n">
        <v>45178</v>
      </c>
      <c r="G33" s="92" t="inlineStr">
        <is>
          <t>TYQCY140</t>
        </is>
      </c>
      <c r="H33" s="92" t="n">
        <v>100</v>
      </c>
      <c r="I33" s="102" t="n">
        <v>45191.6371412037</v>
      </c>
      <c r="J33" s="97" t="inlineStr">
        <is>
          <t>已自评</t>
        </is>
      </c>
    </row>
    <row r="34">
      <c r="A34" s="92" t="inlineStr">
        <is>
          <t>微信用户</t>
        </is>
      </c>
      <c r="B34" s="92" t="n">
        <v>1</v>
      </c>
      <c r="C34" s="92" t="inlineStr">
        <is>
          <t>TYQCY16</t>
        </is>
      </c>
      <c r="D34" s="92" t="inlineStr">
        <is>
          <t>乐凯撒</t>
        </is>
      </c>
      <c r="E34" s="92" t="inlineStr">
        <is>
          <t>总分</t>
        </is>
      </c>
      <c r="F34" s="101" t="n">
        <v>45178</v>
      </c>
      <c r="G34" s="92" t="inlineStr">
        <is>
          <t>TYQCY16</t>
        </is>
      </c>
      <c r="H34" s="92" t="n">
        <v>100</v>
      </c>
      <c r="I34" s="102" t="n">
        <v>45171.63842592593</v>
      </c>
      <c r="J34" s="97" t="inlineStr">
        <is>
          <t>已自评</t>
        </is>
      </c>
    </row>
    <row r="35">
      <c r="A35" s="92" t="inlineStr">
        <is>
          <t>微信用户</t>
        </is>
      </c>
      <c r="B35" s="92" t="n">
        <v>1</v>
      </c>
      <c r="C35" s="92" t="inlineStr">
        <is>
          <t>TYQCY17</t>
        </is>
      </c>
      <c r="D35" s="92" t="inlineStr">
        <is>
          <t>君東记</t>
        </is>
      </c>
      <c r="E35" s="92" t="inlineStr">
        <is>
          <t>总分</t>
        </is>
      </c>
      <c r="F35" s="101" t="n">
        <v>45178</v>
      </c>
      <c r="G35" s="92" t="inlineStr">
        <is>
          <t>TYQCY17</t>
        </is>
      </c>
      <c r="H35" s="92" t="n">
        <v>100</v>
      </c>
      <c r="I35" s="102" t="n">
        <v>45180.65123842593</v>
      </c>
      <c r="J35" s="97" t="inlineStr">
        <is>
          <t>已自评</t>
        </is>
      </c>
    </row>
    <row r="36">
      <c r="A36" s="92" t="inlineStr">
        <is>
          <t>微信用户</t>
        </is>
      </c>
      <c r="B36" s="92" t="n">
        <v>1</v>
      </c>
      <c r="C36" s="92" t="inlineStr">
        <is>
          <t>TYQCY2</t>
        </is>
      </c>
      <c r="D36" s="92" t="inlineStr">
        <is>
          <t>馨远美食小镇（哈尼美食广场）</t>
        </is>
      </c>
      <c r="E36" s="92" t="inlineStr">
        <is>
          <t>总分</t>
        </is>
      </c>
      <c r="F36" s="101" t="n">
        <v>45178</v>
      </c>
      <c r="G36" s="92" t="inlineStr">
        <is>
          <t>TYQCY2</t>
        </is>
      </c>
      <c r="H36" s="92" t="n">
        <v>75</v>
      </c>
      <c r="I36" s="102" t="n">
        <v>45194.85206018519</v>
      </c>
      <c r="J36" s="97" t="inlineStr">
        <is>
          <t>已自评</t>
        </is>
      </c>
    </row>
    <row r="37">
      <c r="A37" s="92" t="inlineStr">
        <is>
          <t>微信用户</t>
        </is>
      </c>
      <c r="B37" s="92" t="n">
        <v>1</v>
      </c>
      <c r="C37" s="92" t="inlineStr">
        <is>
          <t>TYQCY21</t>
        </is>
      </c>
      <c r="D37" s="92" t="inlineStr">
        <is>
          <t>有喜屋</t>
        </is>
      </c>
      <c r="E37" s="92" t="inlineStr">
        <is>
          <t>总分</t>
        </is>
      </c>
      <c r="F37" s="101" t="n">
        <v>45178</v>
      </c>
      <c r="G37" s="92" t="inlineStr">
        <is>
          <t>TYQCY21</t>
        </is>
      </c>
      <c r="H37" s="92" t="n">
        <v>100</v>
      </c>
      <c r="I37" s="102" t="n">
        <v>45187.8816087963</v>
      </c>
      <c r="J37" s="97" t="inlineStr">
        <is>
          <t>已自评</t>
        </is>
      </c>
    </row>
    <row r="38">
      <c r="A38" s="92" t="inlineStr">
        <is>
          <t>微信用户</t>
        </is>
      </c>
      <c r="B38" s="92" t="n">
        <v>1</v>
      </c>
      <c r="C38" s="92" t="inlineStr">
        <is>
          <t>TYQCY23</t>
        </is>
      </c>
      <c r="D38" s="92" t="inlineStr">
        <is>
          <t>平成屋323</t>
        </is>
      </c>
      <c r="E38" s="92" t="inlineStr">
        <is>
          <t>总分</t>
        </is>
      </c>
      <c r="F38" s="101" t="n">
        <v>45178</v>
      </c>
      <c r="G38" s="92" t="inlineStr">
        <is>
          <t>TYQCY23</t>
        </is>
      </c>
      <c r="H38" s="92" t="n">
        <v>100</v>
      </c>
      <c r="I38" s="102" t="n">
        <v>45183.58488425926</v>
      </c>
      <c r="J38" s="97" t="inlineStr">
        <is>
          <t>已自评</t>
        </is>
      </c>
    </row>
    <row r="39">
      <c r="A39" s="92" t="inlineStr">
        <is>
          <t>微信用户</t>
        </is>
      </c>
      <c r="B39" s="92" t="n">
        <v>1</v>
      </c>
      <c r="C39" s="92" t="inlineStr">
        <is>
          <t>TYQCY24</t>
        </is>
      </c>
      <c r="D39" s="92" t="inlineStr">
        <is>
          <t>松乃家</t>
        </is>
      </c>
      <c r="E39" s="92" t="inlineStr">
        <is>
          <t>总分</t>
        </is>
      </c>
      <c r="F39" s="101" t="n">
        <v>45178</v>
      </c>
      <c r="G39" s="92" t="inlineStr">
        <is>
          <t>TYQCY24</t>
        </is>
      </c>
      <c r="H39" s="92" t="n">
        <v>100</v>
      </c>
      <c r="I39" s="102" t="n">
        <v>45183.4960300926</v>
      </c>
      <c r="J39" s="97" t="inlineStr">
        <is>
          <t>已自评</t>
        </is>
      </c>
    </row>
    <row r="40">
      <c r="A40" s="92" t="inlineStr">
        <is>
          <t>微信用户</t>
        </is>
      </c>
      <c r="B40" s="92" t="n">
        <v>1</v>
      </c>
      <c r="C40" s="92" t="inlineStr">
        <is>
          <t>TYQCY25</t>
        </is>
      </c>
      <c r="D40" s="92" t="inlineStr">
        <is>
          <t>平成屋123</t>
        </is>
      </c>
      <c r="E40" s="92" t="inlineStr">
        <is>
          <t>总分</t>
        </is>
      </c>
      <c r="F40" s="101" t="n">
        <v>45178</v>
      </c>
      <c r="G40" s="92" t="inlineStr">
        <is>
          <t>TYQCY25</t>
        </is>
      </c>
      <c r="H40" s="92" t="n">
        <v>100</v>
      </c>
      <c r="I40" s="102" t="n">
        <v>45175.62767361111</v>
      </c>
      <c r="J40" s="97" t="inlineStr">
        <is>
          <t>已自评</t>
        </is>
      </c>
    </row>
    <row r="41">
      <c r="A41" s="92" t="inlineStr">
        <is>
          <t>微信用户</t>
        </is>
      </c>
      <c r="B41" s="92" t="n">
        <v>1</v>
      </c>
      <c r="C41" s="92" t="inlineStr">
        <is>
          <t>TYQCY36</t>
        </is>
      </c>
      <c r="D41" s="92" t="inlineStr">
        <is>
          <t>羊舞狼</t>
        </is>
      </c>
      <c r="E41" s="92" t="inlineStr">
        <is>
          <t>总分</t>
        </is>
      </c>
      <c r="F41" s="101" t="n">
        <v>45178</v>
      </c>
      <c r="G41" s="92" t="inlineStr">
        <is>
          <t>TYQCY36</t>
        </is>
      </c>
      <c r="H41" s="92" t="n">
        <v>100</v>
      </c>
      <c r="I41" s="102" t="n">
        <v>45194.6568287037</v>
      </c>
      <c r="J41" s="97" t="inlineStr">
        <is>
          <t>已自评</t>
        </is>
      </c>
    </row>
    <row r="42">
      <c r="A42" s="92" t="inlineStr">
        <is>
          <t>微信用户</t>
        </is>
      </c>
      <c r="B42" s="92" t="n">
        <v>1</v>
      </c>
      <c r="C42" s="92" t="inlineStr">
        <is>
          <t>TYQCY38</t>
        </is>
      </c>
      <c r="D42" s="92" t="inlineStr">
        <is>
          <t>肥汁米兰</t>
        </is>
      </c>
      <c r="E42" s="92" t="inlineStr">
        <is>
          <t>总分</t>
        </is>
      </c>
      <c r="F42" s="101" t="n">
        <v>45178</v>
      </c>
      <c r="G42" s="92" t="inlineStr">
        <is>
          <t>TYQCY38</t>
        </is>
      </c>
      <c r="H42" s="92" t="n">
        <v>95</v>
      </c>
      <c r="I42" s="102" t="n">
        <v>45196.92525462963</v>
      </c>
      <c r="J42" s="97" t="inlineStr">
        <is>
          <t>已自评</t>
        </is>
      </c>
    </row>
    <row r="43">
      <c r="A43" s="92" t="inlineStr">
        <is>
          <t>微信用户</t>
        </is>
      </c>
      <c r="B43" s="92" t="n">
        <v>1</v>
      </c>
      <c r="C43" s="92" t="inlineStr">
        <is>
          <t>TYQCY45</t>
        </is>
      </c>
      <c r="D43" s="92" t="inlineStr">
        <is>
          <t>小胖面馆</t>
        </is>
      </c>
      <c r="E43" s="92" t="inlineStr">
        <is>
          <t>总分</t>
        </is>
      </c>
      <c r="F43" s="101" t="n">
        <v>45178</v>
      </c>
      <c r="G43" s="92" t="inlineStr">
        <is>
          <t>TYQCY45</t>
        </is>
      </c>
      <c r="H43" s="92" t="n">
        <v>90</v>
      </c>
      <c r="I43" s="102" t="n">
        <v>45183.52201388889</v>
      </c>
      <c r="J43" s="97" t="inlineStr">
        <is>
          <t>已自评</t>
        </is>
      </c>
    </row>
    <row r="44">
      <c r="A44" s="92" t="inlineStr">
        <is>
          <t>微信用户</t>
        </is>
      </c>
      <c r="B44" s="92" t="n">
        <v>1</v>
      </c>
      <c r="C44" s="92" t="inlineStr">
        <is>
          <t>TYQCY5</t>
        </is>
      </c>
      <c r="D44" s="92" t="inlineStr">
        <is>
          <t>沪小胖</t>
        </is>
      </c>
      <c r="E44" s="92" t="inlineStr">
        <is>
          <t>总分</t>
        </is>
      </c>
      <c r="F44" s="101" t="n">
        <v>45178</v>
      </c>
      <c r="G44" s="92" t="inlineStr">
        <is>
          <t>TYQCY5</t>
        </is>
      </c>
      <c r="H44" s="92" t="n">
        <v>100</v>
      </c>
      <c r="I44" s="102" t="n">
        <v>45172.95653935185</v>
      </c>
      <c r="J44" s="97" t="inlineStr">
        <is>
          <t>已自评</t>
        </is>
      </c>
    </row>
    <row r="45">
      <c r="A45" s="92" t="inlineStr">
        <is>
          <t>微信用户</t>
        </is>
      </c>
      <c r="B45" s="92" t="n">
        <v>1</v>
      </c>
      <c r="C45" s="92" t="inlineStr">
        <is>
          <t>TYQCY50</t>
        </is>
      </c>
      <c r="D45" s="92" t="inlineStr">
        <is>
          <t>缘家</t>
        </is>
      </c>
      <c r="E45" s="92" t="inlineStr">
        <is>
          <t>总分</t>
        </is>
      </c>
      <c r="F45" s="101" t="n">
        <v>45178</v>
      </c>
      <c r="G45" s="92" t="inlineStr">
        <is>
          <t>TYQCY50</t>
        </is>
      </c>
      <c r="H45" s="92" t="n">
        <v>90</v>
      </c>
      <c r="I45" s="102" t="n">
        <v>45187.72186342593</v>
      </c>
      <c r="J45" s="97" t="inlineStr">
        <is>
          <t>已自评</t>
        </is>
      </c>
    </row>
    <row r="46">
      <c r="A46" s="92" t="inlineStr">
        <is>
          <t>微信用户</t>
        </is>
      </c>
      <c r="B46" s="92" t="n">
        <v>1</v>
      </c>
      <c r="C46" s="92" t="inlineStr">
        <is>
          <t>TYQCY52</t>
        </is>
      </c>
      <c r="D46" s="92" t="inlineStr">
        <is>
          <t>德林酸菜鱼</t>
        </is>
      </c>
      <c r="E46" s="92" t="inlineStr">
        <is>
          <t>总分</t>
        </is>
      </c>
      <c r="F46" s="101" t="n">
        <v>45178</v>
      </c>
      <c r="G46" s="92" t="inlineStr">
        <is>
          <t>TYQCY52</t>
        </is>
      </c>
      <c r="H46" s="92" t="n">
        <v>100</v>
      </c>
      <c r="I46" s="102" t="n">
        <v>45187.51629629629</v>
      </c>
      <c r="J46" s="97" t="inlineStr">
        <is>
          <t>已自评</t>
        </is>
      </c>
    </row>
    <row r="47">
      <c r="A47" s="92" t="inlineStr">
        <is>
          <t>微信用户</t>
        </is>
      </c>
      <c r="B47" s="92" t="n">
        <v>1</v>
      </c>
      <c r="C47" s="92" t="inlineStr">
        <is>
          <t>TYQCY55</t>
        </is>
      </c>
      <c r="D47" s="92" t="inlineStr">
        <is>
          <t>粗菜馆</t>
        </is>
      </c>
      <c r="E47" s="92" t="inlineStr">
        <is>
          <t>总分</t>
        </is>
      </c>
      <c r="F47" s="101" t="n">
        <v>45178</v>
      </c>
      <c r="G47" s="92" t="inlineStr">
        <is>
          <t>TYQCY55</t>
        </is>
      </c>
      <c r="H47" s="92" t="n">
        <v>80</v>
      </c>
      <c r="I47" s="102" t="n">
        <v>45180.88488425926</v>
      </c>
      <c r="J47" s="97" t="inlineStr">
        <is>
          <t>已自评</t>
        </is>
      </c>
    </row>
    <row r="48">
      <c r="A48" s="92" t="inlineStr">
        <is>
          <t>微信用户</t>
        </is>
      </c>
      <c r="B48" s="92" t="n">
        <v>1</v>
      </c>
      <c r="C48" s="92" t="inlineStr">
        <is>
          <t>TYQCY56</t>
        </is>
      </c>
      <c r="D48" s="92" t="inlineStr">
        <is>
          <t>吉刻联盟</t>
        </is>
      </c>
      <c r="E48" s="92" t="inlineStr">
        <is>
          <t>总分</t>
        </is>
      </c>
      <c r="F48" s="101" t="n">
        <v>45178</v>
      </c>
      <c r="G48" s="92" t="inlineStr">
        <is>
          <t>TYQCY56</t>
        </is>
      </c>
      <c r="H48" s="92" t="n">
        <v>95</v>
      </c>
      <c r="I48" s="102" t="n">
        <v>45170.73601851852</v>
      </c>
      <c r="J48" s="97" t="inlineStr">
        <is>
          <t>已自评</t>
        </is>
      </c>
    </row>
    <row r="49">
      <c r="A49" s="92" t="inlineStr">
        <is>
          <t>微信用户</t>
        </is>
      </c>
      <c r="B49" s="92" t="n">
        <v>1</v>
      </c>
      <c r="C49" s="92" t="inlineStr">
        <is>
          <t>TYQCY62</t>
        </is>
      </c>
      <c r="D49" s="92" t="inlineStr">
        <is>
          <t>食其家</t>
        </is>
      </c>
      <c r="E49" s="92" t="inlineStr">
        <is>
          <t>总分</t>
        </is>
      </c>
      <c r="F49" s="101" t="n">
        <v>45178</v>
      </c>
      <c r="G49" s="92" t="inlineStr">
        <is>
          <t>TYQCY62</t>
        </is>
      </c>
      <c r="H49" s="92" t="n">
        <v>100</v>
      </c>
      <c r="I49" s="102" t="n">
        <v>45184.71422453703</v>
      </c>
      <c r="J49" s="97" t="inlineStr">
        <is>
          <t>已自评</t>
        </is>
      </c>
    </row>
    <row r="50">
      <c r="A50" s="92" t="inlineStr">
        <is>
          <t>微信用户</t>
        </is>
      </c>
      <c r="B50" s="92" t="n">
        <v>1</v>
      </c>
      <c r="C50" s="92" t="inlineStr">
        <is>
          <t>TYQCY64</t>
        </is>
      </c>
      <c r="D50" s="92" t="inlineStr">
        <is>
          <t>敦煌小亭</t>
        </is>
      </c>
      <c r="E50" s="92" t="inlineStr">
        <is>
          <t>总分</t>
        </is>
      </c>
      <c r="F50" s="101" t="n">
        <v>45178</v>
      </c>
      <c r="G50" s="92" t="inlineStr">
        <is>
          <t>TYQCY64</t>
        </is>
      </c>
      <c r="H50" s="92" t="n">
        <v>90</v>
      </c>
      <c r="I50" s="102" t="n">
        <v>45176.26177083333</v>
      </c>
      <c r="J50" s="97" t="inlineStr">
        <is>
          <t>已自评</t>
        </is>
      </c>
    </row>
    <row r="51">
      <c r="A51" s="92" t="inlineStr">
        <is>
          <t>微信用户</t>
        </is>
      </c>
      <c r="B51" s="92" t="n">
        <v>1</v>
      </c>
      <c r="C51" s="92" t="inlineStr">
        <is>
          <t>TYQCY65</t>
        </is>
      </c>
      <c r="D51" s="92" t="inlineStr">
        <is>
          <t>掌上韩品</t>
        </is>
      </c>
      <c r="E51" s="92" t="inlineStr">
        <is>
          <t>总分</t>
        </is>
      </c>
      <c r="F51" s="101" t="n">
        <v>45178</v>
      </c>
      <c r="G51" s="92" t="inlineStr">
        <is>
          <t>TYQCY65</t>
        </is>
      </c>
      <c r="H51" s="92" t="n">
        <v>90</v>
      </c>
      <c r="I51" s="102" t="n">
        <v>45183.52706018519</v>
      </c>
      <c r="J51" s="97" t="inlineStr">
        <is>
          <t>已自评</t>
        </is>
      </c>
    </row>
    <row r="52">
      <c r="A52" s="92" t="inlineStr">
        <is>
          <t>微信用户</t>
        </is>
      </c>
      <c r="B52" s="92" t="n">
        <v>1</v>
      </c>
      <c r="C52" s="92" t="inlineStr">
        <is>
          <t>TYQCY68</t>
        </is>
      </c>
      <c r="D52" s="92" t="inlineStr">
        <is>
          <t>蜀天上</t>
        </is>
      </c>
      <c r="E52" s="92" t="inlineStr">
        <is>
          <t>总分</t>
        </is>
      </c>
      <c r="F52" s="101" t="n">
        <v>45178</v>
      </c>
      <c r="G52" s="92" t="inlineStr">
        <is>
          <t>TYQCY68</t>
        </is>
      </c>
      <c r="H52" s="92" t="n">
        <v>100</v>
      </c>
      <c r="I52" s="102" t="n">
        <v>45179.36806712963</v>
      </c>
      <c r="J52" s="97" t="inlineStr">
        <is>
          <t>已自评</t>
        </is>
      </c>
    </row>
    <row r="53">
      <c r="A53" s="92" t="inlineStr">
        <is>
          <t>微信用户</t>
        </is>
      </c>
      <c r="B53" s="92" t="n">
        <v>1</v>
      </c>
      <c r="C53" s="92" t="inlineStr">
        <is>
          <t>TYQCY70</t>
        </is>
      </c>
      <c r="D53" s="92" t="inlineStr">
        <is>
          <t>半步颠小酒馆</t>
        </is>
      </c>
      <c r="E53" s="92" t="inlineStr">
        <is>
          <t>总分</t>
        </is>
      </c>
      <c r="F53" s="101" t="n">
        <v>45178</v>
      </c>
      <c r="G53" s="92" t="inlineStr">
        <is>
          <t>TYQCY70</t>
        </is>
      </c>
      <c r="H53" s="92" t="n">
        <v>100</v>
      </c>
      <c r="I53" s="102" t="n">
        <v>45176.7746412037</v>
      </c>
      <c r="J53" s="97" t="inlineStr">
        <is>
          <t>已自评</t>
        </is>
      </c>
    </row>
    <row r="54">
      <c r="A54" s="92" t="inlineStr">
        <is>
          <t>微信用户</t>
        </is>
      </c>
      <c r="B54" s="92" t="n">
        <v>1</v>
      </c>
      <c r="C54" s="92" t="inlineStr">
        <is>
          <t>TYQCY75</t>
        </is>
      </c>
      <c r="D54" s="92" t="inlineStr">
        <is>
          <t>蓝蛙</t>
        </is>
      </c>
      <c r="E54" s="92" t="inlineStr">
        <is>
          <t>总分</t>
        </is>
      </c>
      <c r="F54" s="101" t="n">
        <v>45178</v>
      </c>
      <c r="G54" s="92" t="inlineStr">
        <is>
          <t>TYQCY75</t>
        </is>
      </c>
      <c r="H54" s="92" t="n">
        <v>100</v>
      </c>
      <c r="I54" s="102" t="n">
        <v>45171.88079861111</v>
      </c>
      <c r="J54" s="97" t="inlineStr">
        <is>
          <t>已自评</t>
        </is>
      </c>
    </row>
    <row r="55">
      <c r="A55" s="92" t="inlineStr">
        <is>
          <t>微信用户</t>
        </is>
      </c>
      <c r="B55" s="92" t="n">
        <v>1</v>
      </c>
      <c r="C55" s="92" t="inlineStr">
        <is>
          <t>TYQCY76</t>
        </is>
      </c>
      <c r="D55" s="92" t="inlineStr">
        <is>
          <t>柠檬草</t>
        </is>
      </c>
      <c r="E55" s="92" t="inlineStr">
        <is>
          <t>总分</t>
        </is>
      </c>
      <c r="F55" s="101" t="n">
        <v>45178</v>
      </c>
      <c r="G55" s="92" t="inlineStr">
        <is>
          <t>TYQCY76</t>
        </is>
      </c>
      <c r="H55" s="92" t="n">
        <v>90</v>
      </c>
      <c r="I55" s="102" t="n">
        <v>45187.66591435186</v>
      </c>
      <c r="J55" s="97" t="inlineStr">
        <is>
          <t>已自评</t>
        </is>
      </c>
    </row>
    <row r="56">
      <c r="A56" s="92" t="inlineStr">
        <is>
          <t>微信用户</t>
        </is>
      </c>
      <c r="B56" s="92" t="n">
        <v>1</v>
      </c>
      <c r="C56" s="92" t="inlineStr">
        <is>
          <t>TYQCY82</t>
        </is>
      </c>
      <c r="D56" s="92" t="inlineStr">
        <is>
          <t>家在塔啦</t>
        </is>
      </c>
      <c r="E56" s="92" t="inlineStr">
        <is>
          <t>总分</t>
        </is>
      </c>
      <c r="F56" s="101" t="n">
        <v>45178</v>
      </c>
      <c r="G56" s="92" t="inlineStr">
        <is>
          <t>TYQCY82</t>
        </is>
      </c>
      <c r="H56" s="92" t="n">
        <v>100</v>
      </c>
      <c r="I56" s="102" t="n">
        <v>45183.68758101852</v>
      </c>
      <c r="J56" s="97" t="inlineStr">
        <is>
          <t>已自评</t>
        </is>
      </c>
    </row>
    <row r="57">
      <c r="A57" s="92" t="inlineStr">
        <is>
          <t>微信用户</t>
        </is>
      </c>
      <c r="B57" s="92" t="n">
        <v>1</v>
      </c>
      <c r="C57" s="92" t="inlineStr">
        <is>
          <t>TYQCY84</t>
        </is>
      </c>
      <c r="D57" s="92" t="inlineStr">
        <is>
          <t>天钥小馆</t>
        </is>
      </c>
      <c r="E57" s="92" t="inlineStr">
        <is>
          <t>总分</t>
        </is>
      </c>
      <c r="F57" s="101" t="n">
        <v>45178</v>
      </c>
      <c r="G57" s="92" t="inlineStr">
        <is>
          <t>TYQCY84</t>
        </is>
      </c>
      <c r="H57" s="92" t="n">
        <v>80</v>
      </c>
      <c r="I57" s="102" t="n">
        <v>45191.46892361111</v>
      </c>
      <c r="J57" s="97" t="inlineStr">
        <is>
          <t>已自评</t>
        </is>
      </c>
    </row>
    <row r="58">
      <c r="A58" s="92" t="inlineStr">
        <is>
          <t>微信用户</t>
        </is>
      </c>
      <c r="B58" s="92" t="n">
        <v>1</v>
      </c>
      <c r="C58" s="92" t="inlineStr">
        <is>
          <t>TYQCY94</t>
        </is>
      </c>
      <c r="D58" s="92" t="inlineStr">
        <is>
          <t>振鼎鸡</t>
        </is>
      </c>
      <c r="E58" s="92" t="inlineStr">
        <is>
          <t>总分</t>
        </is>
      </c>
      <c r="F58" s="101" t="n">
        <v>45178</v>
      </c>
      <c r="G58" s="92" t="inlineStr">
        <is>
          <t>TYQCY94</t>
        </is>
      </c>
      <c r="H58" s="92" t="n">
        <v>100</v>
      </c>
      <c r="I58" s="102" t="n">
        <v>45179.45545138889</v>
      </c>
      <c r="J58" s="97" t="inlineStr">
        <is>
          <t>已自评</t>
        </is>
      </c>
    </row>
    <row r="59">
      <c r="A59" s="92" t="n"/>
      <c r="B59" s="92" t="n"/>
      <c r="C59" s="92" t="n"/>
      <c r="D59" s="92" t="n"/>
      <c r="E59" s="92" t="n"/>
      <c r="F59" s="101" t="n"/>
      <c r="G59" s="92" t="n"/>
      <c r="H59" s="92" t="n"/>
      <c r="I59" s="102" t="n"/>
      <c r="J59" s="97" t="inlineStr">
        <is>
          <t>已自评</t>
        </is>
      </c>
    </row>
    <row r="60">
      <c r="A60" s="92" t="n"/>
      <c r="B60" s="92" t="n"/>
      <c r="C60" s="92" t="n"/>
      <c r="D60" s="92" t="n"/>
      <c r="E60" s="92" t="n"/>
      <c r="F60" s="101" t="n"/>
      <c r="G60" s="92" t="n"/>
      <c r="H60" s="92" t="n"/>
      <c r="I60" s="102" t="n"/>
      <c r="J60" s="97" t="inlineStr">
        <is>
          <t>已自评</t>
        </is>
      </c>
    </row>
    <row r="61">
      <c r="A61" s="92" t="n"/>
      <c r="B61" s="92" t="n"/>
      <c r="C61" s="92" t="n"/>
      <c r="D61" s="92" t="n"/>
      <c r="E61" s="92" t="n"/>
      <c r="F61" s="101" t="n"/>
      <c r="G61" s="92" t="n"/>
      <c r="H61" s="92" t="n"/>
      <c r="I61" s="102" t="n"/>
      <c r="J61" s="97" t="inlineStr">
        <is>
          <t>已自评</t>
        </is>
      </c>
    </row>
    <row r="62">
      <c r="A62" s="92" t="n"/>
      <c r="B62" s="92" t="n"/>
      <c r="C62" s="92" t="n"/>
      <c r="D62" s="92" t="n"/>
      <c r="E62" s="92" t="n"/>
      <c r="F62" s="101" t="n"/>
      <c r="G62" s="92" t="n"/>
      <c r="H62" s="92" t="n"/>
      <c r="I62" s="102" t="n"/>
      <c r="J62" s="97" t="inlineStr">
        <is>
          <t>已自评</t>
        </is>
      </c>
    </row>
    <row r="63">
      <c r="A63" s="92" t="n"/>
      <c r="B63" s="92" t="n"/>
      <c r="C63" s="92" t="n"/>
      <c r="D63" s="92" t="n"/>
      <c r="E63" s="92" t="n"/>
      <c r="F63" s="101" t="n"/>
      <c r="G63" s="92" t="n"/>
      <c r="H63" s="92" t="n"/>
      <c r="I63" s="102" t="n"/>
      <c r="J63" s="97" t="inlineStr">
        <is>
          <t>已自评</t>
        </is>
      </c>
    </row>
    <row r="64">
      <c r="A64" s="92" t="n"/>
      <c r="B64" s="92" t="n"/>
      <c r="C64" s="92" t="n"/>
      <c r="D64" s="92" t="n"/>
      <c r="E64" s="92" t="n"/>
      <c r="F64" s="101" t="n"/>
      <c r="G64" s="92" t="n"/>
      <c r="H64" s="92" t="n"/>
      <c r="I64" s="102" t="n"/>
      <c r="J64" s="97" t="inlineStr">
        <is>
          <t>已自评</t>
        </is>
      </c>
    </row>
    <row r="65">
      <c r="A65" s="92" t="n"/>
      <c r="B65" s="92" t="n"/>
      <c r="C65" s="92" t="n"/>
      <c r="D65" s="92" t="n"/>
      <c r="E65" s="92" t="n"/>
      <c r="F65" s="101" t="n"/>
      <c r="G65" s="92" t="n"/>
      <c r="H65" s="92" t="n"/>
      <c r="I65" s="102" t="n"/>
      <c r="J65" s="97" t="inlineStr">
        <is>
          <t>已自评</t>
        </is>
      </c>
    </row>
    <row r="66">
      <c r="A66" s="92" t="n"/>
      <c r="B66" s="92" t="n"/>
      <c r="C66" s="92" t="n"/>
      <c r="D66" s="92" t="n"/>
      <c r="E66" s="92" t="n"/>
      <c r="F66" s="101" t="n"/>
      <c r="G66" s="92" t="n"/>
      <c r="H66" s="92" t="n"/>
      <c r="I66" s="102" t="n"/>
      <c r="J66" s="97" t="inlineStr">
        <is>
          <t>已自评</t>
        </is>
      </c>
    </row>
    <row r="67">
      <c r="A67" s="92" t="n"/>
      <c r="B67" s="92" t="n"/>
      <c r="C67" s="92" t="n"/>
      <c r="D67" s="92" t="n"/>
      <c r="E67" s="92" t="n"/>
      <c r="F67" s="101" t="n"/>
      <c r="G67" s="92" t="n"/>
      <c r="H67" s="92" t="n"/>
      <c r="I67" s="102" t="n"/>
      <c r="J67" s="97" t="inlineStr">
        <is>
          <t>已自评</t>
        </is>
      </c>
    </row>
    <row r="68">
      <c r="A68" s="92" t="n"/>
      <c r="B68" s="92" t="n"/>
      <c r="C68" s="92" t="n"/>
      <c r="D68" s="92" t="n"/>
      <c r="E68" s="92" t="n"/>
      <c r="F68" s="101" t="n"/>
      <c r="G68" s="92" t="n"/>
      <c r="H68" s="92" t="n"/>
      <c r="I68" s="102" t="n"/>
    </row>
    <row r="69">
      <c r="A69" s="92" t="n"/>
      <c r="B69" s="92" t="n"/>
      <c r="C69" s="92" t="n"/>
      <c r="D69" s="92" t="n"/>
      <c r="E69" s="92" t="n"/>
      <c r="F69" s="101" t="n"/>
      <c r="G69" s="92" t="n"/>
      <c r="H69" s="92" t="n"/>
      <c r="I69" s="102" t="n"/>
    </row>
    <row r="70">
      <c r="A70" s="92" t="n"/>
      <c r="B70" s="92" t="n"/>
      <c r="C70" s="92" t="n"/>
      <c r="D70" s="92" t="n"/>
      <c r="E70" s="92" t="n"/>
      <c r="F70" s="101" t="n"/>
      <c r="G70" s="92" t="n"/>
      <c r="H70" s="92" t="n"/>
      <c r="I70" s="102" t="n"/>
    </row>
    <row r="71">
      <c r="A71" s="92" t="n"/>
      <c r="B71" s="92" t="n"/>
      <c r="C71" s="92" t="n"/>
      <c r="D71" s="92" t="n"/>
      <c r="E71" s="92" t="n"/>
      <c r="F71" s="101" t="n"/>
      <c r="G71" s="92" t="n"/>
      <c r="H71" s="92" t="n"/>
      <c r="I71" s="102" t="n"/>
    </row>
    <row r="72">
      <c r="A72" s="92" t="n"/>
      <c r="B72" s="92" t="n"/>
      <c r="C72" s="92" t="n"/>
      <c r="D72" s="92" t="n"/>
      <c r="E72" s="92" t="n"/>
      <c r="F72" s="101" t="n"/>
      <c r="G72" s="92" t="n"/>
      <c r="H72" s="92" t="n"/>
      <c r="I72" s="102" t="n"/>
    </row>
    <row r="73">
      <c r="A73" s="92" t="n"/>
      <c r="B73" s="92" t="n"/>
      <c r="C73" s="92" t="n"/>
      <c r="D73" s="92" t="n"/>
      <c r="E73" s="92" t="n"/>
      <c r="F73" s="101" t="n"/>
      <c r="G73" s="92" t="n"/>
      <c r="H73" s="92" t="n"/>
      <c r="I73" s="102" t="n"/>
    </row>
    <row r="74">
      <c r="A74" s="92" t="n"/>
      <c r="B74" s="92" t="n"/>
      <c r="C74" s="92" t="n"/>
      <c r="D74" s="92" t="n"/>
      <c r="E74" s="92" t="n"/>
      <c r="F74" s="101" t="n"/>
      <c r="G74" s="92" t="n"/>
      <c r="H74" s="92" t="n"/>
      <c r="I74" s="102" t="n"/>
    </row>
    <row r="75">
      <c r="A75" s="92" t="n"/>
      <c r="B75" s="92" t="n"/>
      <c r="C75" s="92" t="n"/>
      <c r="D75" s="92" t="n"/>
      <c r="E75" s="92" t="n"/>
      <c r="F75" s="101" t="n"/>
      <c r="G75" s="92" t="n"/>
      <c r="H75" s="92" t="n"/>
      <c r="I75" s="102" t="n"/>
    </row>
    <row r="76">
      <c r="A76" s="92" t="n"/>
      <c r="B76" s="92" t="n"/>
      <c r="C76" s="92" t="n"/>
      <c r="D76" s="92" t="n"/>
      <c r="E76" s="92" t="n"/>
      <c r="F76" s="101" t="n"/>
      <c r="G76" s="92" t="n"/>
      <c r="H76" s="92" t="n"/>
      <c r="I76" s="102" t="n"/>
    </row>
    <row r="77">
      <c r="A77" s="92" t="n"/>
      <c r="B77" s="92" t="n"/>
      <c r="C77" s="92" t="n"/>
      <c r="D77" s="92" t="n"/>
      <c r="E77" s="92" t="n"/>
      <c r="F77" s="101" t="n"/>
      <c r="G77" s="92" t="n"/>
      <c r="H77" s="92" t="n"/>
      <c r="I77" s="102" t="n"/>
    </row>
    <row r="78">
      <c r="A78" s="92" t="n"/>
      <c r="B78" s="92" t="n"/>
      <c r="C78" s="92" t="n"/>
      <c r="D78" s="92" t="n"/>
      <c r="E78" s="92" t="n"/>
      <c r="F78" s="101" t="n"/>
      <c r="G78" s="92" t="n"/>
      <c r="H78" s="92" t="n"/>
      <c r="I78" s="102" t="n"/>
    </row>
    <row r="79">
      <c r="A79" s="92" t="n"/>
      <c r="B79" s="92" t="n"/>
      <c r="C79" s="92" t="n"/>
      <c r="D79" s="92" t="n"/>
      <c r="E79" s="92" t="n"/>
      <c r="F79" s="101" t="n"/>
      <c r="G79" s="92" t="n"/>
      <c r="H79" s="92" t="n"/>
      <c r="I79" s="102" t="n"/>
    </row>
    <row r="80">
      <c r="A80" s="92" t="n"/>
      <c r="B80" s="92" t="n"/>
      <c r="C80" s="92" t="n"/>
      <c r="D80" s="92" t="n"/>
      <c r="E80" s="92" t="n"/>
      <c r="F80" s="101" t="n"/>
      <c r="G80" s="92" t="n"/>
      <c r="H80" s="92" t="n"/>
      <c r="I80" s="102" t="n"/>
    </row>
    <row r="81">
      <c r="A81" s="92" t="n"/>
      <c r="B81" s="92" t="n"/>
      <c r="C81" s="92" t="n"/>
      <c r="D81" s="92" t="n"/>
      <c r="E81" s="92" t="n"/>
      <c r="F81" s="101" t="n"/>
      <c r="G81" s="92" t="n"/>
      <c r="H81" s="92" t="n"/>
      <c r="I81" s="102" t="n"/>
    </row>
    <row r="82">
      <c r="A82" s="92" t="n"/>
      <c r="B82" s="92" t="n"/>
      <c r="C82" s="92" t="n"/>
      <c r="D82" s="92" t="n"/>
      <c r="E82" s="92" t="n"/>
      <c r="F82" s="101" t="n"/>
      <c r="G82" s="92" t="n"/>
      <c r="H82" s="92" t="n"/>
      <c r="I82" s="102" t="n"/>
    </row>
    <row r="83">
      <c r="A83" s="92" t="n"/>
      <c r="B83" s="92" t="n"/>
      <c r="C83" s="92" t="n"/>
      <c r="D83" s="92" t="n"/>
      <c r="E83" s="92" t="n"/>
      <c r="F83" s="101" t="n"/>
      <c r="G83" s="92" t="n"/>
      <c r="H83" s="92" t="n"/>
      <c r="I83" s="102" t="n"/>
    </row>
    <row r="84">
      <c r="A84" s="92" t="n"/>
      <c r="B84" s="92" t="n"/>
      <c r="C84" s="92" t="n"/>
      <c r="D84" s="92" t="n"/>
      <c r="E84" s="92" t="n"/>
      <c r="F84" s="101" t="n"/>
      <c r="G84" s="92" t="n"/>
      <c r="H84" s="92" t="n"/>
      <c r="I84" s="102" t="n"/>
    </row>
    <row r="85">
      <c r="A85" s="92" t="n"/>
      <c r="B85" s="92" t="n"/>
      <c r="C85" s="92" t="n"/>
      <c r="D85" s="92" t="n"/>
      <c r="E85" s="92" t="n"/>
      <c r="F85" s="101" t="n"/>
      <c r="G85" s="92" t="n"/>
      <c r="H85" s="92" t="n"/>
      <c r="I85" s="102" t="n"/>
    </row>
    <row r="86">
      <c r="A86" s="92" t="n"/>
      <c r="B86" s="92" t="n"/>
      <c r="C86" s="92" t="n"/>
      <c r="D86" s="92" t="n"/>
      <c r="E86" s="92" t="n"/>
      <c r="F86" s="101" t="n"/>
      <c r="G86" s="92" t="n"/>
      <c r="H86" s="92" t="n"/>
      <c r="I86" s="102" t="n"/>
    </row>
    <row r="87">
      <c r="A87" s="92" t="n"/>
      <c r="B87" s="92" t="n"/>
      <c r="C87" s="92" t="n"/>
      <c r="D87" s="92" t="n"/>
      <c r="E87" s="92" t="n"/>
      <c r="F87" s="101" t="n"/>
      <c r="G87" s="92" t="n"/>
      <c r="H87" s="92" t="n"/>
      <c r="I87" s="102" t="n"/>
    </row>
    <row r="88">
      <c r="A88" s="92" t="n"/>
      <c r="B88" s="92" t="n"/>
      <c r="C88" s="92" t="n"/>
      <c r="D88" s="92" t="n"/>
      <c r="E88" s="92" t="n"/>
      <c r="F88" s="101" t="n"/>
      <c r="G88" s="92" t="n"/>
      <c r="H88" s="92" t="n"/>
      <c r="I88" s="102" t="n"/>
    </row>
    <row r="89">
      <c r="A89" s="92" t="n"/>
      <c r="B89" s="92" t="n"/>
      <c r="C89" s="92" t="n"/>
      <c r="D89" s="92" t="n"/>
      <c r="E89" s="92" t="n"/>
      <c r="F89" s="101" t="n"/>
      <c r="G89" s="92" t="n"/>
      <c r="H89" s="92" t="n"/>
      <c r="I89" s="102" t="n"/>
    </row>
    <row r="90">
      <c r="A90" s="92" t="n"/>
      <c r="B90" s="92" t="n"/>
      <c r="C90" s="92" t="n"/>
      <c r="D90" s="92" t="n"/>
      <c r="E90" s="92" t="n"/>
      <c r="F90" s="101" t="n"/>
      <c r="G90" s="92" t="n"/>
      <c r="H90" s="92" t="n"/>
      <c r="I90" s="102" t="n"/>
    </row>
    <row r="91">
      <c r="A91" s="92" t="n"/>
      <c r="B91" s="92" t="n"/>
      <c r="C91" s="92" t="n"/>
      <c r="D91" s="92" t="n"/>
      <c r="E91" s="92" t="n"/>
      <c r="F91" s="101" t="n"/>
      <c r="G91" s="92" t="n"/>
      <c r="H91" s="92" t="n"/>
      <c r="I91" s="102" t="n"/>
    </row>
    <row r="92">
      <c r="A92" s="92" t="n"/>
      <c r="B92" s="92" t="n"/>
      <c r="C92" s="92" t="n"/>
      <c r="D92" s="92" t="n"/>
      <c r="E92" s="92" t="n"/>
      <c r="F92" s="101" t="n"/>
      <c r="G92" s="92" t="n"/>
      <c r="H92" s="92" t="n"/>
      <c r="I92" s="102" t="n"/>
    </row>
    <row r="93">
      <c r="A93" s="92" t="n"/>
      <c r="B93" s="92" t="n"/>
      <c r="C93" s="92" t="n"/>
      <c r="D93" s="92" t="n"/>
      <c r="E93" s="92" t="n"/>
      <c r="F93" s="101" t="n"/>
      <c r="G93" s="92" t="n"/>
      <c r="H93" s="92" t="n"/>
      <c r="I93" s="102" t="n"/>
    </row>
    <row r="94">
      <c r="A94" s="92" t="n"/>
      <c r="B94" s="92" t="n"/>
      <c r="C94" s="92" t="n"/>
      <c r="D94" s="92" t="n"/>
      <c r="E94" s="92" t="n"/>
      <c r="F94" s="101" t="n"/>
      <c r="G94" s="92" t="n"/>
      <c r="H94" s="92" t="n"/>
      <c r="I94" s="102" t="n"/>
    </row>
    <row r="95">
      <c r="A95" s="92" t="n"/>
      <c r="B95" s="92" t="n"/>
      <c r="C95" s="92" t="n"/>
      <c r="D95" s="92" t="n"/>
      <c r="E95" s="92" t="n"/>
      <c r="F95" s="101" t="n"/>
      <c r="G95" s="92" t="n"/>
      <c r="H95" s="92" t="n"/>
      <c r="I95" s="102" t="n"/>
    </row>
    <row r="96">
      <c r="A96" s="92" t="n"/>
      <c r="B96" s="92" t="n"/>
      <c r="C96" s="92" t="n"/>
      <c r="D96" s="92" t="n"/>
      <c r="E96" s="92" t="n"/>
      <c r="F96" s="101" t="n"/>
      <c r="G96" s="92" t="n"/>
      <c r="H96" s="92" t="n"/>
      <c r="I96" s="102" t="n"/>
    </row>
    <row r="97">
      <c r="A97" s="92" t="n"/>
      <c r="B97" s="92" t="n"/>
      <c r="C97" s="92" t="n"/>
      <c r="D97" s="92" t="n"/>
      <c r="E97" s="92" t="n"/>
      <c r="F97" s="101" t="n"/>
      <c r="G97" s="92" t="n"/>
      <c r="H97" s="92" t="n"/>
      <c r="I97" s="102" t="n"/>
    </row>
    <row r="98">
      <c r="A98" s="92" t="n"/>
      <c r="B98" s="92" t="n"/>
      <c r="C98" s="92" t="n"/>
      <c r="D98" s="92" t="n"/>
      <c r="E98" s="92" t="n"/>
      <c r="F98" s="101" t="n"/>
      <c r="G98" s="92" t="n"/>
      <c r="H98" s="92" t="n"/>
      <c r="I98" s="102" t="n"/>
    </row>
    <row r="99">
      <c r="A99" s="92" t="n"/>
      <c r="B99" s="92" t="n"/>
      <c r="C99" s="92" t="n"/>
      <c r="D99" s="92" t="n"/>
      <c r="E99" s="92" t="n"/>
      <c r="F99" s="101" t="n"/>
      <c r="G99" s="92" t="n"/>
      <c r="H99" s="92" t="n"/>
      <c r="I99" s="102" t="n"/>
    </row>
    <row r="100">
      <c r="A100" s="92" t="n"/>
      <c r="B100" s="92" t="n"/>
      <c r="C100" s="92" t="n"/>
      <c r="D100" s="92" t="n"/>
      <c r="E100" s="92" t="n"/>
      <c r="F100" s="101" t="n"/>
      <c r="G100" s="92" t="n"/>
      <c r="H100" s="92" t="n"/>
      <c r="I100" s="102" t="n"/>
    </row>
    <row r="101">
      <c r="A101" s="92" t="n"/>
      <c r="B101" s="92" t="n"/>
      <c r="C101" s="92" t="n"/>
      <c r="D101" s="92" t="n"/>
      <c r="E101" s="92" t="n"/>
      <c r="F101" s="101" t="n"/>
      <c r="G101" s="92" t="n"/>
      <c r="H101" s="92" t="n"/>
      <c r="I101" s="102" t="n"/>
    </row>
    <row r="102">
      <c r="A102" s="92" t="n"/>
      <c r="B102" s="92" t="n"/>
      <c r="C102" s="92" t="n"/>
      <c r="D102" s="92" t="n"/>
      <c r="E102" s="92" t="n"/>
      <c r="F102" s="101" t="n"/>
      <c r="G102" s="92" t="n"/>
      <c r="H102" s="92" t="n"/>
      <c r="I102" s="102" t="n"/>
    </row>
    <row r="103">
      <c r="A103" s="92" t="n"/>
      <c r="B103" s="92" t="n"/>
      <c r="C103" s="92" t="n"/>
      <c r="D103" s="92" t="n"/>
      <c r="E103" s="92" t="n"/>
      <c r="F103" s="101" t="n"/>
      <c r="G103" s="92" t="n"/>
      <c r="H103" s="92" t="n"/>
      <c r="I103" s="102" t="n"/>
    </row>
    <row r="104">
      <c r="A104" s="92" t="n"/>
      <c r="B104" s="92" t="n"/>
      <c r="C104" s="92" t="n"/>
      <c r="D104" s="92" t="n"/>
      <c r="E104" s="92" t="n"/>
      <c r="F104" s="101" t="n"/>
      <c r="G104" s="92" t="n"/>
      <c r="H104" s="92" t="n"/>
      <c r="I104" s="102" t="n"/>
    </row>
    <row r="105">
      <c r="A105" s="92" t="n"/>
      <c r="B105" s="92" t="n"/>
      <c r="C105" s="92" t="n"/>
      <c r="D105" s="92" t="n"/>
      <c r="E105" s="92" t="n"/>
      <c r="F105" s="101" t="n"/>
      <c r="G105" s="92" t="n"/>
      <c r="H105" s="92" t="n"/>
      <c r="I105" s="102" t="n"/>
    </row>
    <row r="106">
      <c r="A106" s="92" t="n"/>
      <c r="B106" s="92" t="n"/>
      <c r="C106" s="92" t="n"/>
      <c r="D106" s="92" t="n"/>
      <c r="E106" s="92" t="n"/>
      <c r="F106" s="101" t="n"/>
      <c r="G106" s="92" t="n"/>
      <c r="H106" s="92" t="n"/>
      <c r="I106" s="102" t="n"/>
    </row>
    <row r="107">
      <c r="A107" s="92" t="n"/>
      <c r="B107" s="92" t="n"/>
      <c r="C107" s="92" t="n"/>
      <c r="D107" s="92" t="n"/>
      <c r="E107" s="92" t="n"/>
      <c r="F107" s="101" t="n"/>
      <c r="G107" s="92" t="n"/>
      <c r="H107" s="92" t="n"/>
      <c r="I107" s="102" t="n"/>
    </row>
    <row r="108">
      <c r="A108" s="92" t="n"/>
      <c r="B108" s="92" t="n"/>
      <c r="C108" s="92" t="n"/>
      <c r="D108" s="92" t="n"/>
      <c r="E108" s="92" t="n"/>
      <c r="F108" s="101" t="n"/>
      <c r="G108" s="92" t="n"/>
      <c r="H108" s="92" t="n"/>
      <c r="I108" s="102" t="n"/>
    </row>
    <row r="109">
      <c r="A109" s="92" t="n"/>
      <c r="B109" s="92" t="n"/>
      <c r="C109" s="92" t="n"/>
      <c r="D109" s="92" t="n"/>
      <c r="E109" s="92" t="n"/>
      <c r="F109" s="101" t="n"/>
      <c r="G109" s="92" t="n"/>
      <c r="H109" s="92" t="n"/>
      <c r="I109" s="102" t="n"/>
    </row>
    <row r="110">
      <c r="A110" s="92" t="n"/>
      <c r="B110" s="92" t="n"/>
      <c r="C110" s="92" t="n"/>
      <c r="D110" s="92" t="n"/>
      <c r="E110" s="92" t="n"/>
      <c r="F110" s="101" t="n"/>
      <c r="G110" s="92" t="n"/>
      <c r="H110" s="92" t="n"/>
      <c r="I110" s="102" t="n"/>
    </row>
    <row r="111">
      <c r="A111" s="92" t="n"/>
      <c r="B111" s="92" t="n"/>
      <c r="C111" s="92" t="n"/>
      <c r="D111" s="92" t="n"/>
      <c r="E111" s="92" t="n"/>
      <c r="F111" s="101" t="n"/>
      <c r="G111" s="92" t="n"/>
      <c r="H111" s="92" t="n"/>
      <c r="I111" s="102" t="n"/>
    </row>
    <row r="112">
      <c r="A112" s="92" t="n"/>
      <c r="B112" s="92" t="n"/>
      <c r="C112" s="92" t="n"/>
      <c r="D112" s="92" t="n"/>
      <c r="E112" s="92" t="n"/>
      <c r="F112" s="101" t="n"/>
      <c r="G112" s="92" t="n"/>
      <c r="H112" s="92" t="n"/>
      <c r="I112" s="102" t="n"/>
    </row>
    <row r="113">
      <c r="A113" s="92" t="n"/>
      <c r="B113" s="92" t="n"/>
      <c r="C113" s="92" t="n"/>
      <c r="D113" s="92" t="n"/>
      <c r="E113" s="92" t="n"/>
      <c r="F113" s="101" t="n"/>
      <c r="G113" s="92" t="n"/>
      <c r="H113" s="92" t="n"/>
      <c r="I113" s="102" t="n"/>
    </row>
    <row r="114">
      <c r="A114" s="92" t="n"/>
      <c r="B114" s="92" t="n"/>
      <c r="C114" s="92" t="n"/>
      <c r="D114" s="92" t="n"/>
      <c r="E114" s="92" t="n"/>
      <c r="F114" s="101" t="n"/>
      <c r="G114" s="92" t="n"/>
      <c r="H114" s="92" t="n"/>
      <c r="I114" s="102" t="n"/>
    </row>
    <row r="115">
      <c r="A115" s="92" t="n"/>
      <c r="B115" s="92" t="n"/>
      <c r="C115" s="92" t="n"/>
      <c r="D115" s="92" t="n"/>
      <c r="E115" s="92" t="n"/>
      <c r="F115" s="101" t="n"/>
      <c r="G115" s="92" t="n"/>
      <c r="H115" s="92" t="n"/>
      <c r="I115" s="102" t="n"/>
    </row>
    <row r="116">
      <c r="A116" s="92" t="n"/>
      <c r="B116" s="92" t="n"/>
      <c r="C116" s="92" t="n"/>
      <c r="D116" s="92" t="n"/>
      <c r="E116" s="92" t="n"/>
      <c r="F116" s="101" t="n"/>
      <c r="G116" s="92" t="n"/>
      <c r="H116" s="92" t="n"/>
      <c r="I116" s="102" t="n"/>
    </row>
    <row r="117">
      <c r="A117" s="92" t="n"/>
      <c r="B117" s="92" t="n"/>
      <c r="C117" s="92" t="n"/>
      <c r="D117" s="92" t="n"/>
      <c r="E117" s="92" t="n"/>
      <c r="F117" s="101" t="n"/>
      <c r="G117" s="92" t="n"/>
      <c r="H117" s="92" t="n"/>
      <c r="I117" s="102" t="n"/>
    </row>
    <row r="118">
      <c r="A118" s="92" t="n"/>
      <c r="B118" s="92" t="n"/>
      <c r="C118" s="92" t="n"/>
      <c r="D118" s="92" t="n"/>
      <c r="E118" s="92" t="n"/>
      <c r="F118" s="101" t="n"/>
      <c r="G118" s="92" t="n"/>
      <c r="H118" s="92" t="n"/>
      <c r="I118" s="102" t="n"/>
    </row>
    <row r="119">
      <c r="A119" s="92" t="n"/>
      <c r="B119" s="92" t="n"/>
      <c r="C119" s="92" t="n"/>
      <c r="D119" s="92" t="n"/>
      <c r="E119" s="92" t="n"/>
      <c r="F119" s="101" t="n"/>
      <c r="G119" s="92" t="n"/>
      <c r="H119" s="92" t="n"/>
      <c r="I119" s="102" t="n"/>
    </row>
    <row r="120">
      <c r="A120" s="92" t="n"/>
      <c r="B120" s="92" t="n"/>
      <c r="C120" s="92" t="n"/>
      <c r="D120" s="92" t="n"/>
      <c r="E120" s="92" t="n"/>
      <c r="F120" s="101" t="n"/>
      <c r="G120" s="92" t="n"/>
      <c r="H120" s="92" t="n"/>
      <c r="I120" s="102" t="n"/>
    </row>
    <row r="121">
      <c r="A121" s="92" t="n"/>
      <c r="B121" s="92" t="n"/>
      <c r="C121" s="92" t="n"/>
      <c r="D121" s="92" t="n"/>
      <c r="E121" s="92" t="n"/>
      <c r="F121" s="101" t="n"/>
      <c r="G121" s="92" t="n"/>
      <c r="H121" s="92" t="n"/>
      <c r="I121" s="102" t="n"/>
    </row>
    <row r="122">
      <c r="A122" s="92" t="n"/>
      <c r="B122" s="92" t="n"/>
      <c r="C122" s="92" t="n"/>
      <c r="D122" s="92" t="n"/>
      <c r="E122" s="92" t="n"/>
      <c r="F122" s="101" t="n"/>
      <c r="G122" s="92" t="n"/>
      <c r="H122" s="92" t="n"/>
      <c r="I122" s="102" t="n"/>
    </row>
    <row r="123">
      <c r="A123" s="92" t="n"/>
      <c r="B123" s="92" t="n"/>
      <c r="C123" s="92" t="n"/>
      <c r="D123" s="92" t="n"/>
      <c r="E123" s="92" t="n"/>
      <c r="F123" s="101" t="n"/>
      <c r="G123" s="92" t="n"/>
      <c r="H123" s="92" t="n"/>
      <c r="I123" s="102" t="n"/>
    </row>
    <row r="124">
      <c r="A124" s="92" t="n"/>
      <c r="B124" s="92" t="n"/>
      <c r="C124" s="92" t="n"/>
      <c r="D124" s="92" t="n"/>
      <c r="E124" s="92" t="n"/>
      <c r="F124" s="101" t="n"/>
      <c r="G124" s="92" t="n"/>
      <c r="H124" s="92" t="n"/>
      <c r="I124" s="102" t="n"/>
    </row>
    <row r="125">
      <c r="A125" s="92" t="n"/>
      <c r="B125" s="92" t="n"/>
      <c r="C125" s="92" t="n"/>
      <c r="D125" s="92" t="n"/>
      <c r="E125" s="92" t="n"/>
      <c r="F125" s="101" t="n"/>
      <c r="G125" s="92" t="n"/>
      <c r="H125" s="92" t="n"/>
      <c r="I125" s="102" t="n"/>
    </row>
    <row r="126">
      <c r="A126" s="92" t="n"/>
      <c r="B126" s="92" t="n"/>
      <c r="C126" s="92" t="n"/>
      <c r="D126" s="92" t="n"/>
      <c r="E126" s="92" t="n"/>
      <c r="F126" s="101" t="n"/>
      <c r="G126" s="92" t="n"/>
      <c r="H126" s="92" t="n"/>
      <c r="I126" s="102" t="n"/>
    </row>
    <row r="127">
      <c r="A127" s="92" t="n"/>
      <c r="B127" s="92" t="n"/>
      <c r="C127" s="92" t="n"/>
      <c r="D127" s="92" t="n"/>
      <c r="E127" s="92" t="n"/>
      <c r="F127" s="101" t="n"/>
      <c r="G127" s="92" t="n"/>
      <c r="H127" s="92" t="n"/>
      <c r="I127" s="102" t="n"/>
    </row>
    <row r="128">
      <c r="A128" s="92" t="n"/>
      <c r="B128" s="92" t="n"/>
      <c r="C128" s="92" t="n"/>
      <c r="D128" s="92" t="n"/>
      <c r="E128" s="92" t="n"/>
      <c r="F128" s="101" t="n"/>
      <c r="G128" s="92" t="n"/>
      <c r="H128" s="92" t="n"/>
      <c r="I128" s="102" t="n"/>
    </row>
    <row r="129">
      <c r="A129" s="92" t="n"/>
      <c r="B129" s="92" t="n"/>
      <c r="C129" s="92" t="n"/>
      <c r="D129" s="92" t="n"/>
      <c r="E129" s="92" t="n"/>
      <c r="F129" s="101" t="n"/>
      <c r="G129" s="92" t="n"/>
      <c r="H129" s="92" t="n"/>
      <c r="I129" s="102" t="n"/>
    </row>
    <row r="130">
      <c r="A130" s="92" t="n"/>
      <c r="B130" s="92" t="n"/>
      <c r="C130" s="92" t="n"/>
      <c r="D130" s="92" t="n"/>
      <c r="E130" s="92" t="n"/>
      <c r="F130" s="101" t="n"/>
      <c r="G130" s="92" t="n"/>
      <c r="H130" s="92" t="n"/>
      <c r="I130" s="102" t="n"/>
    </row>
    <row r="131">
      <c r="A131" s="92" t="n"/>
      <c r="B131" s="92" t="n"/>
      <c r="C131" s="92" t="n"/>
      <c r="D131" s="92" t="n"/>
      <c r="E131" s="92" t="n"/>
      <c r="F131" s="101" t="n"/>
      <c r="G131" s="92" t="n"/>
      <c r="H131" s="92" t="n"/>
      <c r="I131" s="102" t="n"/>
    </row>
    <row r="132">
      <c r="A132" s="92" t="n"/>
      <c r="B132" s="92" t="n"/>
      <c r="C132" s="92" t="n"/>
      <c r="D132" s="92" t="n"/>
      <c r="E132" s="92" t="n"/>
      <c r="F132" s="101" t="n"/>
      <c r="G132" s="92" t="n"/>
      <c r="H132" s="92" t="n"/>
      <c r="I132" s="102" t="n"/>
    </row>
    <row r="133">
      <c r="A133" s="92" t="n"/>
      <c r="B133" s="92" t="n"/>
      <c r="C133" s="92" t="n"/>
      <c r="D133" s="92" t="n"/>
      <c r="E133" s="92" t="n"/>
      <c r="F133" s="101" t="n"/>
      <c r="G133" s="92" t="n"/>
      <c r="H133" s="92" t="n"/>
      <c r="I133" s="102" t="n"/>
    </row>
    <row r="134">
      <c r="A134" s="92" t="n"/>
      <c r="B134" s="92" t="n"/>
      <c r="C134" s="92" t="n"/>
      <c r="D134" s="92" t="n"/>
      <c r="E134" s="92" t="n"/>
      <c r="F134" s="101" t="n"/>
      <c r="G134" s="92" t="n"/>
      <c r="H134" s="92" t="n"/>
      <c r="I134" s="102" t="n"/>
    </row>
    <row r="135">
      <c r="A135" s="92" t="n"/>
      <c r="B135" s="92" t="n"/>
      <c r="C135" s="92" t="n"/>
      <c r="D135" s="92" t="n"/>
      <c r="E135" s="92" t="n"/>
      <c r="F135" s="101" t="n"/>
      <c r="G135" s="92" t="n"/>
      <c r="H135" s="92" t="n"/>
      <c r="I135" s="102" t="n"/>
    </row>
    <row r="136">
      <c r="A136" s="92" t="n"/>
      <c r="B136" s="92" t="n"/>
      <c r="C136" s="92" t="n"/>
      <c r="D136" s="92" t="n"/>
      <c r="E136" s="92" t="n"/>
      <c r="F136" s="101" t="n"/>
      <c r="G136" s="92" t="n"/>
      <c r="H136" s="92" t="n"/>
      <c r="I136" s="102" t="n"/>
    </row>
    <row r="137">
      <c r="A137" s="92" t="n"/>
      <c r="B137" s="92" t="n"/>
      <c r="C137" s="92" t="n"/>
      <c r="D137" s="92" t="n"/>
      <c r="E137" s="92" t="n"/>
      <c r="F137" s="101" t="n"/>
      <c r="G137" s="92" t="n"/>
      <c r="H137" s="92" t="n"/>
      <c r="I137" s="102" t="n"/>
    </row>
    <row r="138">
      <c r="A138" s="92" t="n"/>
      <c r="B138" s="92" t="n"/>
      <c r="C138" s="92" t="n"/>
      <c r="D138" s="92" t="n"/>
      <c r="E138" s="92" t="n"/>
      <c r="F138" s="101" t="n"/>
      <c r="G138" s="92" t="n"/>
      <c r="H138" s="92" t="n"/>
      <c r="I138" s="102" t="n"/>
    </row>
    <row r="139">
      <c r="A139" s="92" t="n"/>
      <c r="B139" s="92" t="n"/>
      <c r="C139" s="92" t="n"/>
      <c r="D139" s="92" t="n"/>
      <c r="E139" s="92" t="n"/>
      <c r="F139" s="101" t="n"/>
      <c r="G139" s="92" t="n"/>
      <c r="H139" s="92" t="n"/>
      <c r="I139" s="102" t="n"/>
    </row>
    <row r="140">
      <c r="A140" s="92" t="n"/>
      <c r="B140" s="92" t="n"/>
      <c r="C140" s="92" t="n"/>
      <c r="D140" s="92" t="n"/>
      <c r="E140" s="92" t="n"/>
      <c r="F140" s="101" t="n"/>
      <c r="G140" s="92" t="n"/>
      <c r="H140" s="92" t="n"/>
      <c r="I140" s="102" t="n"/>
    </row>
    <row r="141">
      <c r="A141" s="92" t="n"/>
      <c r="B141" s="92" t="n"/>
      <c r="C141" s="92" t="n"/>
      <c r="D141" s="92" t="n"/>
      <c r="E141" s="92" t="n"/>
      <c r="F141" s="101" t="n"/>
      <c r="G141" s="92" t="n"/>
      <c r="H141" s="92" t="n"/>
      <c r="I141" s="102" t="n"/>
    </row>
    <row r="142">
      <c r="A142" s="92" t="n"/>
      <c r="B142" s="92" t="n"/>
      <c r="C142" s="92" t="n"/>
      <c r="D142" s="92" t="n"/>
      <c r="E142" s="92" t="n"/>
      <c r="F142" s="101" t="n"/>
      <c r="G142" s="92" t="n"/>
      <c r="H142" s="92" t="n"/>
      <c r="I142" s="102" t="n"/>
    </row>
    <row r="143">
      <c r="A143" s="92" t="n"/>
      <c r="B143" s="92" t="n"/>
      <c r="C143" s="92" t="n"/>
      <c r="D143" s="92" t="n"/>
      <c r="E143" s="92" t="n"/>
      <c r="F143" s="101" t="n"/>
      <c r="G143" s="92" t="n"/>
      <c r="H143" s="92" t="n"/>
      <c r="I143" s="102" t="n"/>
    </row>
    <row r="144">
      <c r="A144" s="92" t="n"/>
      <c r="B144" s="92" t="n"/>
      <c r="C144" s="92" t="n"/>
      <c r="D144" s="92" t="n"/>
      <c r="E144" s="92" t="n"/>
      <c r="F144" s="101" t="n"/>
      <c r="G144" s="92" t="n"/>
      <c r="H144" s="92" t="n"/>
      <c r="I144" s="102" t="n"/>
    </row>
    <row r="145">
      <c r="A145" s="92" t="n"/>
      <c r="B145" s="92" t="n"/>
      <c r="C145" s="92" t="n"/>
      <c r="D145" s="92" t="n"/>
      <c r="E145" s="92" t="n"/>
      <c r="F145" s="101" t="n"/>
      <c r="G145" s="92" t="n"/>
      <c r="H145" s="92" t="n"/>
      <c r="I145" s="102" t="n"/>
    </row>
    <row r="146">
      <c r="A146" s="92" t="n"/>
      <c r="B146" s="92" t="n"/>
      <c r="C146" s="92" t="n"/>
      <c r="D146" s="92" t="n"/>
      <c r="E146" s="92" t="n"/>
      <c r="F146" s="101" t="n"/>
      <c r="G146" s="92" t="n"/>
      <c r="H146" s="92" t="n"/>
      <c r="I146" s="102" t="n"/>
    </row>
    <row r="147">
      <c r="A147" s="92" t="n"/>
      <c r="B147" s="92" t="n"/>
      <c r="C147" s="92" t="n"/>
      <c r="D147" s="92" t="n"/>
      <c r="E147" s="92" t="n"/>
      <c r="F147" s="101" t="n"/>
      <c r="G147" s="92" t="n"/>
      <c r="H147" s="92" t="n"/>
      <c r="I147" s="102" t="n"/>
    </row>
    <row r="148">
      <c r="A148" s="92" t="n"/>
      <c r="B148" s="92" t="n"/>
      <c r="C148" s="92" t="n"/>
      <c r="D148" s="92" t="n"/>
      <c r="E148" s="92" t="n"/>
      <c r="F148" s="101" t="n"/>
      <c r="G148" s="92" t="n"/>
      <c r="H148" s="92" t="n"/>
      <c r="I148" s="102" t="n"/>
    </row>
    <row r="149">
      <c r="A149" s="92" t="n"/>
      <c r="B149" s="92" t="n"/>
      <c r="C149" s="92" t="n"/>
      <c r="D149" s="92" t="n"/>
      <c r="E149" s="92" t="n"/>
      <c r="F149" s="101" t="n"/>
      <c r="G149" s="92" t="n"/>
      <c r="H149" s="92" t="n"/>
      <c r="I149" s="102" t="n"/>
    </row>
    <row r="150">
      <c r="A150" s="92" t="n"/>
      <c r="B150" s="92" t="n"/>
      <c r="C150" s="92" t="n"/>
      <c r="D150" s="92" t="n"/>
      <c r="E150" s="92" t="n"/>
      <c r="F150" s="101" t="n"/>
      <c r="G150" s="92" t="n"/>
      <c r="H150" s="92" t="n"/>
      <c r="I150" s="102" t="n"/>
    </row>
    <row r="151">
      <c r="A151" s="92" t="n"/>
      <c r="B151" s="92" t="n"/>
      <c r="C151" s="92" t="n"/>
      <c r="D151" s="92" t="n"/>
      <c r="E151" s="92" t="n"/>
      <c r="F151" s="101" t="n"/>
      <c r="G151" s="92" t="n"/>
      <c r="H151" s="92" t="n"/>
      <c r="I151" s="102" t="n"/>
    </row>
    <row r="152">
      <c r="A152" s="92" t="n"/>
      <c r="B152" s="92" t="n"/>
      <c r="C152" s="92" t="n"/>
      <c r="D152" s="92" t="n"/>
      <c r="E152" s="92" t="n"/>
      <c r="F152" s="101" t="n"/>
      <c r="G152" s="92" t="n"/>
      <c r="H152" s="92" t="n"/>
      <c r="I152" s="102" t="n"/>
    </row>
    <row r="153">
      <c r="A153" s="92" t="n"/>
      <c r="B153" s="92" t="n"/>
      <c r="C153" s="92" t="n"/>
      <c r="D153" s="92" t="n"/>
      <c r="E153" s="92" t="n"/>
      <c r="F153" s="101" t="n"/>
      <c r="G153" s="92" t="n"/>
      <c r="H153" s="92" t="n"/>
      <c r="I153" s="102" t="n"/>
    </row>
    <row r="154">
      <c r="A154" s="92" t="n"/>
      <c r="B154" s="92" t="n"/>
      <c r="C154" s="92" t="n"/>
      <c r="D154" s="92" t="n"/>
      <c r="E154" s="92" t="n"/>
      <c r="F154" s="101" t="n"/>
      <c r="G154" s="92" t="n"/>
      <c r="H154" s="92" t="n"/>
      <c r="I154" s="102" t="n"/>
    </row>
    <row r="155">
      <c r="A155" s="92" t="n"/>
      <c r="B155" s="92" t="n"/>
      <c r="C155" s="92" t="n"/>
      <c r="D155" s="92" t="n"/>
      <c r="E155" s="92" t="n"/>
      <c r="F155" s="101" t="n"/>
      <c r="G155" s="92" t="n"/>
      <c r="H155" s="92" t="n"/>
      <c r="I155" s="102" t="n"/>
    </row>
    <row r="156">
      <c r="A156" s="92" t="n"/>
      <c r="B156" s="92" t="n"/>
      <c r="C156" s="92" t="n"/>
      <c r="D156" s="92" t="n"/>
      <c r="E156" s="92" t="n"/>
      <c r="F156" s="101" t="n"/>
      <c r="G156" s="92" t="n"/>
      <c r="H156" s="92" t="n"/>
      <c r="I156" s="102" t="n"/>
    </row>
    <row r="157">
      <c r="A157" s="92" t="n"/>
      <c r="B157" s="92" t="n"/>
      <c r="C157" s="92" t="n"/>
      <c r="D157" s="92" t="n"/>
      <c r="E157" s="92" t="n"/>
      <c r="F157" s="101" t="n"/>
      <c r="G157" s="92" t="n"/>
      <c r="H157" s="92" t="n"/>
      <c r="I157" s="102" t="n"/>
    </row>
    <row r="158">
      <c r="A158" s="92" t="n"/>
      <c r="B158" s="92" t="n"/>
      <c r="C158" s="92" t="n"/>
      <c r="D158" s="92" t="n"/>
      <c r="E158" s="92" t="n"/>
      <c r="F158" s="101" t="n"/>
      <c r="G158" s="92" t="n"/>
      <c r="H158" s="92" t="n"/>
      <c r="I158" s="102" t="n"/>
    </row>
    <row r="159">
      <c r="A159" s="92" t="n"/>
      <c r="B159" s="92" t="n"/>
      <c r="C159" s="92" t="n"/>
      <c r="D159" s="92" t="n"/>
      <c r="E159" s="92" t="n"/>
      <c r="F159" s="101" t="n"/>
      <c r="G159" s="92" t="n"/>
      <c r="H159" s="92" t="n"/>
      <c r="I159" s="102" t="n"/>
    </row>
    <row r="160">
      <c r="A160" s="92" t="n"/>
      <c r="B160" s="92" t="n"/>
      <c r="C160" s="92" t="n"/>
      <c r="D160" s="92" t="n"/>
      <c r="E160" s="92" t="n"/>
      <c r="F160" s="101" t="n"/>
      <c r="G160" s="92" t="n"/>
      <c r="H160" s="92" t="n"/>
      <c r="I160" s="102" t="n"/>
    </row>
    <row r="161">
      <c r="A161" s="92" t="n"/>
      <c r="B161" s="92" t="n"/>
      <c r="C161" s="92" t="n"/>
      <c r="D161" s="92" t="n"/>
      <c r="E161" s="92" t="n"/>
      <c r="F161" s="101" t="n"/>
      <c r="G161" s="92" t="n"/>
      <c r="H161" s="92" t="n"/>
      <c r="I161" s="102" t="n"/>
    </row>
    <row r="162">
      <c r="A162" s="92" t="n"/>
      <c r="B162" s="92" t="n"/>
      <c r="C162" s="92" t="n"/>
      <c r="D162" s="92" t="n"/>
      <c r="E162" s="92" t="n"/>
      <c r="F162" s="101" t="n"/>
      <c r="G162" s="92" t="n"/>
      <c r="H162" s="92" t="n"/>
      <c r="I162" s="102" t="n"/>
    </row>
    <row r="163">
      <c r="A163" s="92" t="n"/>
      <c r="B163" s="92" t="n"/>
      <c r="C163" s="92" t="n"/>
      <c r="D163" s="92" t="n"/>
      <c r="E163" s="92" t="n"/>
      <c r="F163" s="101" t="n"/>
      <c r="G163" s="92" t="n"/>
      <c r="H163" s="92" t="n"/>
      <c r="I163" s="102" t="n"/>
    </row>
    <row r="164">
      <c r="A164" s="92" t="n"/>
      <c r="B164" s="92" t="n"/>
      <c r="C164" s="92" t="n"/>
      <c r="D164" s="92" t="n"/>
      <c r="E164" s="92" t="n"/>
      <c r="F164" s="101" t="n"/>
      <c r="G164" s="92" t="n"/>
      <c r="H164" s="92" t="n"/>
      <c r="I164" s="102" t="n"/>
    </row>
    <row r="165">
      <c r="A165" s="92" t="n"/>
      <c r="B165" s="92" t="n"/>
      <c r="C165" s="92" t="n"/>
      <c r="D165" s="92" t="n"/>
      <c r="E165" s="92" t="n"/>
      <c r="F165" s="101" t="n"/>
      <c r="G165" s="92" t="n"/>
      <c r="H165" s="92" t="n"/>
      <c r="I165" s="102" t="n"/>
    </row>
    <row r="166">
      <c r="A166" s="92" t="n"/>
      <c r="B166" s="92" t="n"/>
      <c r="C166" s="92" t="n"/>
      <c r="D166" s="92" t="n"/>
      <c r="E166" s="92" t="n"/>
      <c r="F166" s="101" t="n"/>
      <c r="G166" s="92" t="n"/>
      <c r="H166" s="92" t="n"/>
      <c r="I166" s="102" t="n"/>
    </row>
    <row r="167">
      <c r="A167" s="92" t="n"/>
      <c r="B167" s="92" t="n"/>
      <c r="C167" s="92" t="n"/>
      <c r="D167" s="92" t="n"/>
      <c r="E167" s="92" t="n"/>
      <c r="F167" s="101" t="n"/>
      <c r="G167" s="92" t="n"/>
      <c r="H167" s="92" t="n"/>
      <c r="I167" s="102" t="n"/>
    </row>
    <row r="168">
      <c r="A168" s="92" t="n"/>
      <c r="B168" s="92" t="n"/>
      <c r="C168" s="92" t="n"/>
      <c r="D168" s="92" t="n"/>
      <c r="E168" s="92" t="n"/>
      <c r="F168" s="101" t="n"/>
      <c r="G168" s="92" t="n"/>
      <c r="H168" s="92" t="n"/>
      <c r="I168" s="102" t="n"/>
    </row>
    <row r="169">
      <c r="A169" s="92" t="n"/>
      <c r="B169" s="92" t="n"/>
      <c r="C169" s="92" t="n"/>
      <c r="D169" s="92" t="n"/>
      <c r="E169" s="92" t="n"/>
      <c r="F169" s="101" t="n"/>
      <c r="G169" s="92" t="n"/>
      <c r="H169" s="92" t="n"/>
      <c r="I169" s="102" t="n"/>
    </row>
    <row r="170">
      <c r="A170" s="92" t="n"/>
      <c r="B170" s="92" t="n"/>
      <c r="C170" s="92" t="n"/>
      <c r="D170" s="92" t="n"/>
      <c r="E170" s="92" t="n"/>
      <c r="F170" s="101" t="n"/>
      <c r="G170" s="92" t="n"/>
      <c r="H170" s="92" t="n"/>
      <c r="I170" s="102" t="n"/>
    </row>
    <row r="171">
      <c r="A171" s="92" t="n"/>
      <c r="B171" s="92" t="n"/>
      <c r="C171" s="92" t="n"/>
      <c r="D171" s="92" t="n"/>
      <c r="E171" s="92" t="n"/>
      <c r="F171" s="101" t="n"/>
      <c r="G171" s="92" t="n"/>
      <c r="H171" s="92" t="n"/>
      <c r="I171" s="102" t="n"/>
    </row>
    <row r="172">
      <c r="A172" s="92" t="n"/>
      <c r="B172" s="92" t="n"/>
      <c r="C172" s="92" t="n"/>
      <c r="D172" s="92" t="n"/>
      <c r="E172" s="92" t="n"/>
      <c r="F172" s="101" t="n"/>
      <c r="G172" s="92" t="n"/>
      <c r="H172" s="92" t="n"/>
      <c r="I172" s="102" t="n"/>
    </row>
    <row r="173">
      <c r="A173" s="92" t="n"/>
      <c r="B173" s="92" t="n"/>
      <c r="C173" s="92" t="n"/>
      <c r="D173" s="92" t="n"/>
      <c r="E173" s="92" t="n"/>
      <c r="F173" s="101" t="n"/>
      <c r="G173" s="92" t="n"/>
      <c r="H173" s="92" t="n"/>
      <c r="I173" s="102" t="n"/>
    </row>
    <row r="174">
      <c r="A174" s="92" t="n"/>
      <c r="B174" s="92" t="n"/>
      <c r="C174" s="92" t="n"/>
      <c r="D174" s="92" t="n"/>
      <c r="E174" s="92" t="n"/>
      <c r="F174" s="101" t="n"/>
      <c r="G174" s="92" t="n"/>
      <c r="H174" s="92" t="n"/>
      <c r="I174" s="102" t="n"/>
    </row>
    <row r="175">
      <c r="A175" s="92" t="n"/>
      <c r="B175" s="92" t="n"/>
      <c r="C175" s="92" t="n"/>
      <c r="D175" s="92" t="n"/>
      <c r="E175" s="92" t="n"/>
      <c r="F175" s="101" t="n"/>
      <c r="G175" s="92" t="n"/>
      <c r="H175" s="92" t="n"/>
      <c r="I175" s="102" t="n"/>
    </row>
    <row r="176">
      <c r="A176" s="92" t="n"/>
      <c r="B176" s="92" t="n"/>
      <c r="C176" s="92" t="n"/>
      <c r="D176" s="92" t="n"/>
      <c r="E176" s="92" t="n"/>
      <c r="F176" s="101" t="n"/>
      <c r="G176" s="92" t="n"/>
      <c r="H176" s="92" t="n"/>
      <c r="I176" s="102" t="n"/>
    </row>
    <row r="177">
      <c r="A177" s="92" t="n"/>
      <c r="B177" s="92" t="n"/>
      <c r="C177" s="92" t="n"/>
      <c r="D177" s="92" t="n"/>
      <c r="E177" s="92" t="n"/>
      <c r="F177" s="101" t="n"/>
      <c r="G177" s="92" t="n"/>
      <c r="H177" s="92" t="n"/>
      <c r="I177" s="102" t="n"/>
    </row>
    <row r="178">
      <c r="A178" s="92" t="n"/>
      <c r="B178" s="92" t="n"/>
      <c r="C178" s="92" t="n"/>
      <c r="D178" s="92" t="n"/>
      <c r="E178" s="92" t="n"/>
      <c r="F178" s="101" t="n"/>
      <c r="G178" s="92" t="n"/>
      <c r="H178" s="92" t="n"/>
      <c r="I178" s="102" t="n"/>
    </row>
    <row r="179">
      <c r="A179" s="92" t="n"/>
      <c r="B179" s="92" t="n"/>
      <c r="C179" s="92" t="n"/>
      <c r="D179" s="92" t="n"/>
      <c r="E179" s="92" t="n"/>
      <c r="F179" s="101" t="n"/>
      <c r="G179" s="92" t="n"/>
      <c r="H179" s="92" t="n"/>
      <c r="I179" s="102" t="n"/>
    </row>
    <row r="180">
      <c r="A180" s="92" t="n"/>
      <c r="B180" s="92" t="n"/>
      <c r="C180" s="92" t="n"/>
      <c r="D180" s="92" t="n"/>
      <c r="E180" s="92" t="n"/>
      <c r="F180" s="101" t="n"/>
      <c r="G180" s="92" t="n"/>
      <c r="H180" s="92" t="n"/>
      <c r="I180" s="102" t="n"/>
    </row>
    <row r="181">
      <c r="A181" s="92" t="n"/>
      <c r="B181" s="92" t="n"/>
      <c r="C181" s="92" t="n"/>
      <c r="D181" s="92" t="n"/>
      <c r="E181" s="92" t="n"/>
      <c r="F181" s="101" t="n"/>
      <c r="G181" s="92" t="n"/>
      <c r="H181" s="92" t="n"/>
      <c r="I181" s="102" t="n"/>
    </row>
    <row r="182">
      <c r="A182" s="92" t="n"/>
      <c r="B182" s="92" t="n"/>
      <c r="C182" s="92" t="n"/>
      <c r="D182" s="92" t="n"/>
      <c r="E182" s="92" t="n"/>
      <c r="F182" s="101" t="n"/>
      <c r="G182" s="92" t="n"/>
      <c r="H182" s="92" t="n"/>
      <c r="I182" s="102" t="n"/>
    </row>
    <row r="183">
      <c r="A183" s="92" t="n"/>
      <c r="B183" s="92" t="n"/>
      <c r="C183" s="92" t="n"/>
      <c r="D183" s="92" t="n"/>
      <c r="E183" s="92" t="n"/>
      <c r="F183" s="101" t="n"/>
      <c r="G183" s="92" t="n"/>
      <c r="H183" s="92" t="n"/>
      <c r="I183" s="102" t="n"/>
    </row>
    <row r="184">
      <c r="A184" s="92" t="n"/>
      <c r="B184" s="92" t="n"/>
      <c r="C184" s="92" t="n"/>
      <c r="D184" s="92" t="n"/>
      <c r="E184" s="92" t="n"/>
      <c r="F184" s="101" t="n"/>
      <c r="G184" s="92" t="n"/>
      <c r="H184" s="92" t="n"/>
      <c r="I184" s="102" t="n"/>
    </row>
    <row r="185">
      <c r="A185" s="92" t="n"/>
      <c r="B185" s="92" t="n"/>
      <c r="C185" s="92" t="n"/>
      <c r="D185" s="92" t="n"/>
      <c r="E185" s="92" t="n"/>
      <c r="F185" s="101" t="n"/>
      <c r="G185" s="92" t="n"/>
      <c r="H185" s="92" t="n"/>
      <c r="I185" s="102" t="n"/>
    </row>
    <row r="186">
      <c r="A186" s="92" t="n"/>
      <c r="B186" s="92" t="n"/>
      <c r="C186" s="92" t="n"/>
      <c r="D186" s="92" t="n"/>
      <c r="E186" s="92" t="n"/>
      <c r="F186" s="101" t="n"/>
      <c r="G186" s="92" t="n"/>
      <c r="H186" s="92" t="n"/>
      <c r="I186" s="102" t="n"/>
    </row>
    <row r="187">
      <c r="A187" s="92" t="n"/>
      <c r="B187" s="92" t="n"/>
      <c r="C187" s="92" t="n"/>
      <c r="D187" s="92" t="n"/>
      <c r="E187" s="92" t="n"/>
      <c r="F187" s="101" t="n"/>
      <c r="G187" s="92" t="n"/>
      <c r="H187" s="92" t="n"/>
      <c r="I187" s="102" t="n"/>
    </row>
    <row r="188">
      <c r="A188" s="92" t="n"/>
      <c r="B188" s="92" t="n"/>
      <c r="C188" s="92" t="n"/>
      <c r="D188" s="92" t="n"/>
      <c r="E188" s="92" t="n"/>
      <c r="F188" s="101" t="n"/>
      <c r="G188" s="92" t="n"/>
      <c r="H188" s="92" t="n"/>
      <c r="I188" s="102" t="n"/>
    </row>
    <row r="189">
      <c r="A189" s="92" t="n"/>
      <c r="B189" s="92" t="n"/>
      <c r="C189" s="92" t="n"/>
      <c r="D189" s="92" t="n"/>
      <c r="E189" s="92" t="n"/>
      <c r="F189" s="101" t="n"/>
      <c r="G189" s="92" t="n"/>
      <c r="H189" s="92" t="n"/>
      <c r="I189" s="102" t="n"/>
    </row>
    <row r="190">
      <c r="A190" s="92" t="n"/>
      <c r="B190" s="92" t="n"/>
      <c r="C190" s="92" t="n"/>
      <c r="D190" s="92" t="n"/>
      <c r="E190" s="92" t="n"/>
      <c r="F190" s="101" t="n"/>
      <c r="G190" s="92" t="n"/>
      <c r="H190" s="92" t="n"/>
      <c r="I190" s="102" t="n"/>
    </row>
    <row r="191">
      <c r="A191" s="92" t="n"/>
      <c r="B191" s="92" t="n"/>
      <c r="C191" s="92" t="n"/>
      <c r="D191" s="92" t="n"/>
      <c r="E191" s="92" t="n"/>
      <c r="F191" s="101" t="n"/>
      <c r="G191" s="92" t="n"/>
      <c r="H191" s="92" t="n"/>
      <c r="I191" s="102" t="n"/>
    </row>
    <row r="192">
      <c r="A192" s="92" t="n"/>
      <c r="B192" s="92" t="n"/>
      <c r="C192" s="92" t="n"/>
      <c r="D192" s="92" t="n"/>
      <c r="E192" s="92" t="n"/>
      <c r="F192" s="101" t="n"/>
      <c r="G192" s="92" t="n"/>
      <c r="H192" s="92" t="n"/>
      <c r="I192" s="102" t="n"/>
    </row>
    <row r="193">
      <c r="A193" s="92" t="n"/>
      <c r="B193" s="92" t="n"/>
      <c r="C193" s="92" t="n"/>
      <c r="D193" s="92" t="n"/>
      <c r="E193" s="92" t="n"/>
      <c r="F193" s="101" t="n"/>
      <c r="G193" s="92" t="n"/>
      <c r="H193" s="92" t="n"/>
      <c r="I193" s="102" t="n"/>
    </row>
    <row r="194">
      <c r="A194" s="92" t="n"/>
      <c r="B194" s="92" t="n"/>
      <c r="C194" s="92" t="n"/>
      <c r="D194" s="92" t="n"/>
      <c r="E194" s="92" t="n"/>
      <c r="F194" s="101" t="n"/>
      <c r="G194" s="92" t="n"/>
      <c r="H194" s="92" t="n"/>
      <c r="I194" s="102" t="n"/>
    </row>
    <row r="195">
      <c r="A195" s="92" t="n"/>
      <c r="B195" s="92" t="n"/>
      <c r="C195" s="92" t="n"/>
      <c r="D195" s="92" t="n"/>
      <c r="E195" s="92" t="n"/>
      <c r="F195" s="101" t="n"/>
      <c r="G195" s="92" t="n"/>
      <c r="H195" s="92" t="n"/>
      <c r="I195" s="102" t="n"/>
    </row>
    <row r="196">
      <c r="A196" s="92" t="n"/>
      <c r="B196" s="92" t="n"/>
      <c r="C196" s="92" t="n"/>
      <c r="D196" s="92" t="n"/>
      <c r="E196" s="92" t="n"/>
      <c r="F196" s="101" t="n"/>
      <c r="G196" s="92" t="n"/>
      <c r="H196" s="92" t="n"/>
      <c r="I196" s="102" t="n"/>
    </row>
    <row r="197">
      <c r="A197" s="92" t="n"/>
      <c r="B197" s="92" t="n"/>
      <c r="C197" s="92" t="n"/>
      <c r="D197" s="92" t="n"/>
      <c r="E197" s="92" t="n"/>
      <c r="F197" s="101" t="n"/>
      <c r="G197" s="92" t="n"/>
      <c r="H197" s="92" t="n"/>
      <c r="I197" s="102" t="n"/>
    </row>
    <row r="198">
      <c r="A198" s="92" t="n"/>
      <c r="B198" s="92" t="n"/>
      <c r="C198" s="92" t="n"/>
      <c r="D198" s="92" t="n"/>
      <c r="E198" s="92" t="n"/>
      <c r="F198" s="101" t="n"/>
      <c r="G198" s="92" t="n"/>
      <c r="H198" s="92" t="n"/>
      <c r="I198" s="102" t="n"/>
    </row>
    <row r="199">
      <c r="A199" s="92" t="n"/>
      <c r="B199" s="92" t="n"/>
      <c r="C199" s="92" t="n"/>
      <c r="D199" s="92" t="n"/>
      <c r="E199" s="92" t="n"/>
      <c r="F199" s="101" t="n"/>
      <c r="G199" s="92" t="n"/>
      <c r="H199" s="92" t="n"/>
      <c r="I199" s="102" t="n"/>
    </row>
    <row r="200">
      <c r="A200" s="92" t="n"/>
      <c r="B200" s="92" t="n"/>
      <c r="C200" s="92" t="n"/>
      <c r="D200" s="92" t="n"/>
      <c r="E200" s="92" t="n"/>
      <c r="F200" s="101" t="n"/>
      <c r="G200" s="92" t="n"/>
      <c r="H200" s="92" t="n"/>
      <c r="I200" s="102" t="n"/>
    </row>
    <row r="201">
      <c r="A201" s="92" t="n"/>
      <c r="B201" s="92" t="n"/>
      <c r="C201" s="92" t="n"/>
      <c r="D201" s="92" t="n"/>
      <c r="E201" s="92" t="n"/>
      <c r="F201" s="101" t="n"/>
      <c r="G201" s="92" t="n"/>
      <c r="H201" s="92" t="n"/>
      <c r="I201" s="102" t="n"/>
    </row>
    <row r="202">
      <c r="A202" s="92" t="n"/>
      <c r="B202" s="92" t="n"/>
      <c r="C202" s="92" t="n"/>
      <c r="D202" s="92" t="n"/>
      <c r="E202" s="92" t="n"/>
      <c r="F202" s="101" t="n"/>
      <c r="G202" s="92" t="n"/>
      <c r="H202" s="92" t="n"/>
      <c r="I202" s="102" t="n"/>
    </row>
    <row r="203">
      <c r="A203" s="92" t="n"/>
      <c r="B203" s="92" t="n"/>
      <c r="C203" s="92" t="n"/>
      <c r="D203" s="92" t="n"/>
      <c r="E203" s="92" t="n"/>
      <c r="F203" s="101" t="n"/>
      <c r="G203" s="92" t="n"/>
      <c r="H203" s="92" t="n"/>
      <c r="I203" s="102" t="n"/>
    </row>
    <row r="204">
      <c r="A204" s="92" t="n"/>
      <c r="B204" s="92" t="n"/>
      <c r="C204" s="92" t="n"/>
      <c r="D204" s="92" t="n"/>
      <c r="E204" s="92" t="n"/>
      <c r="F204" s="101" t="n"/>
      <c r="G204" s="92" t="n"/>
      <c r="H204" s="92" t="n"/>
      <c r="I204" s="102" t="n"/>
    </row>
    <row r="205">
      <c r="A205" s="92" t="n"/>
      <c r="B205" s="92" t="n"/>
      <c r="C205" s="92" t="n"/>
      <c r="D205" s="92" t="n"/>
      <c r="E205" s="92" t="n"/>
      <c r="F205" s="101" t="n"/>
      <c r="G205" s="92" t="n"/>
      <c r="H205" s="92" t="n"/>
      <c r="I205" s="102" t="n"/>
    </row>
    <row r="206">
      <c r="A206" s="92" t="n"/>
      <c r="B206" s="92" t="n"/>
      <c r="C206" s="92" t="n"/>
      <c r="D206" s="92" t="n"/>
      <c r="E206" s="92" t="n"/>
      <c r="F206" s="101" t="n"/>
      <c r="G206" s="92" t="n"/>
      <c r="H206" s="92" t="n"/>
      <c r="I206" s="102" t="n"/>
    </row>
    <row r="207">
      <c r="A207" s="92" t="n"/>
      <c r="B207" s="92" t="n"/>
      <c r="C207" s="92" t="n"/>
      <c r="D207" s="92" t="n"/>
      <c r="E207" s="92" t="n"/>
      <c r="F207" s="101" t="n"/>
      <c r="G207" s="92" t="n"/>
      <c r="H207" s="92" t="n"/>
      <c r="I207" s="102" t="n"/>
    </row>
    <row r="208">
      <c r="A208" s="92" t="n"/>
      <c r="B208" s="92" t="n"/>
      <c r="C208" s="92" t="n"/>
      <c r="D208" s="92" t="n"/>
      <c r="E208" s="92" t="n"/>
      <c r="F208" s="101" t="n"/>
      <c r="G208" s="92" t="n"/>
      <c r="H208" s="92" t="n"/>
      <c r="I208" s="102" t="n"/>
    </row>
    <row r="209">
      <c r="A209" s="92" t="n"/>
      <c r="B209" s="92" t="n"/>
      <c r="C209" s="92" t="n"/>
      <c r="D209" s="92" t="n"/>
      <c r="E209" s="92" t="n"/>
      <c r="F209" s="101" t="n"/>
      <c r="G209" s="92" t="n"/>
      <c r="H209" s="92" t="n"/>
      <c r="I209" s="102" t="n"/>
    </row>
    <row r="210">
      <c r="A210" s="92" t="n"/>
      <c r="B210" s="92" t="n"/>
      <c r="C210" s="92" t="n"/>
      <c r="D210" s="92" t="n"/>
      <c r="E210" s="92" t="n"/>
      <c r="F210" s="101" t="n"/>
      <c r="G210" s="92" t="n"/>
      <c r="H210" s="92" t="n"/>
      <c r="I210" s="102" t="n"/>
    </row>
    <row r="211">
      <c r="A211" s="92" t="n"/>
      <c r="B211" s="92" t="n"/>
      <c r="C211" s="92" t="n"/>
      <c r="D211" s="92" t="n"/>
      <c r="E211" s="92" t="n"/>
      <c r="F211" s="101" t="n"/>
      <c r="G211" s="92" t="n"/>
      <c r="H211" s="92" t="n"/>
      <c r="I211" s="102" t="n"/>
    </row>
    <row r="212">
      <c r="A212" s="92" t="n"/>
      <c r="B212" s="92" t="n"/>
      <c r="C212" s="92" t="n"/>
      <c r="D212" s="92" t="n"/>
      <c r="E212" s="92" t="n"/>
      <c r="F212" s="101" t="n"/>
      <c r="G212" s="92" t="n"/>
      <c r="H212" s="92" t="n"/>
      <c r="I212" s="102" t="n"/>
    </row>
    <row r="213">
      <c r="A213" s="92" t="n"/>
      <c r="B213" s="92" t="n"/>
      <c r="C213" s="92" t="n"/>
      <c r="D213" s="92" t="n"/>
      <c r="E213" s="92" t="n"/>
      <c r="F213" s="101" t="n"/>
      <c r="G213" s="92" t="n"/>
      <c r="H213" s="92" t="n"/>
      <c r="I213" s="102" t="n"/>
    </row>
    <row r="214">
      <c r="A214" s="92" t="n"/>
      <c r="B214" s="92" t="n"/>
      <c r="C214" s="92" t="n"/>
      <c r="D214" s="92" t="n"/>
      <c r="E214" s="92" t="n"/>
      <c r="F214" s="101" t="n"/>
      <c r="G214" s="92" t="n"/>
      <c r="H214" s="92" t="n"/>
      <c r="I214" s="102" t="n"/>
    </row>
    <row r="215">
      <c r="A215" s="92" t="n"/>
      <c r="B215" s="92" t="n"/>
      <c r="C215" s="92" t="n"/>
      <c r="D215" s="92" t="n"/>
      <c r="E215" s="92" t="n"/>
      <c r="F215" s="101" t="n"/>
      <c r="G215" s="92" t="n"/>
      <c r="H215" s="92" t="n"/>
      <c r="I215" s="102" t="n"/>
    </row>
    <row r="216">
      <c r="A216" s="92" t="n"/>
      <c r="B216" s="92" t="n"/>
      <c r="C216" s="92" t="n"/>
      <c r="D216" s="92" t="n"/>
      <c r="E216" s="92" t="n"/>
      <c r="F216" s="101" t="n"/>
      <c r="G216" s="92" t="n"/>
      <c r="H216" s="92" t="n"/>
      <c r="I216" s="102" t="n"/>
    </row>
    <row r="217">
      <c r="A217" s="92" t="n"/>
      <c r="B217" s="92" t="n"/>
      <c r="C217" s="92" t="n"/>
      <c r="D217" s="92" t="n"/>
      <c r="E217" s="92" t="n"/>
      <c r="F217" s="101" t="n"/>
      <c r="G217" s="92" t="n"/>
      <c r="H217" s="92" t="n"/>
      <c r="I217" s="102" t="n"/>
    </row>
    <row r="218">
      <c r="A218" s="92" t="n"/>
      <c r="B218" s="92" t="n"/>
      <c r="C218" s="92" t="n"/>
      <c r="D218" s="92" t="n"/>
      <c r="E218" s="92" t="n"/>
      <c r="F218" s="101" t="n"/>
      <c r="G218" s="92" t="n"/>
      <c r="H218" s="92" t="n"/>
      <c r="I218" s="102" t="n"/>
    </row>
    <row r="219">
      <c r="A219" s="92" t="n"/>
      <c r="B219" s="92" t="n"/>
      <c r="C219" s="92" t="n"/>
      <c r="D219" s="92" t="n"/>
      <c r="E219" s="92" t="n"/>
      <c r="F219" s="101" t="n"/>
      <c r="G219" s="92" t="n"/>
      <c r="H219" s="92" t="n"/>
      <c r="I219" s="102" t="n"/>
    </row>
    <row r="220">
      <c r="A220" s="92" t="n"/>
      <c r="B220" s="92" t="n"/>
      <c r="C220" s="92" t="n"/>
      <c r="D220" s="92" t="n"/>
      <c r="E220" s="92" t="n"/>
      <c r="F220" s="101" t="n"/>
      <c r="G220" s="92" t="n"/>
      <c r="H220" s="92" t="n"/>
      <c r="I220" s="102" t="n"/>
    </row>
    <row r="221">
      <c r="A221" s="92" t="n"/>
      <c r="B221" s="92" t="n"/>
      <c r="C221" s="92" t="n"/>
      <c r="D221" s="92" t="n"/>
      <c r="E221" s="92" t="n"/>
      <c r="F221" s="101" t="n"/>
      <c r="G221" s="92" t="n"/>
      <c r="H221" s="92" t="n"/>
      <c r="I221" s="102" t="n"/>
    </row>
    <row r="222">
      <c r="A222" s="92" t="n"/>
      <c r="B222" s="92" t="n"/>
      <c r="C222" s="92" t="n"/>
      <c r="D222" s="92" t="n"/>
      <c r="E222" s="92" t="n"/>
      <c r="F222" s="101" t="n"/>
      <c r="G222" s="92" t="n"/>
      <c r="H222" s="92" t="n"/>
      <c r="I222" s="102" t="n"/>
    </row>
    <row r="223">
      <c r="A223" s="92" t="n"/>
      <c r="B223" s="92" t="n"/>
      <c r="C223" s="92" t="n"/>
      <c r="D223" s="92" t="n"/>
      <c r="E223" s="92" t="n"/>
      <c r="F223" s="101" t="n"/>
      <c r="G223" s="92" t="n"/>
      <c r="H223" s="92" t="n"/>
      <c r="I223" s="102" t="n"/>
    </row>
    <row r="224">
      <c r="A224" s="92" t="n"/>
      <c r="B224" s="92" t="n"/>
      <c r="C224" s="92" t="n"/>
      <c r="D224" s="92" t="n"/>
      <c r="E224" s="92" t="n"/>
      <c r="F224" s="101" t="n"/>
      <c r="G224" s="92" t="n"/>
      <c r="H224" s="92" t="n"/>
      <c r="I224" s="102" t="n"/>
    </row>
    <row r="225">
      <c r="A225" s="92" t="n"/>
      <c r="B225" s="92" t="n"/>
      <c r="C225" s="92" t="n"/>
      <c r="D225" s="92" t="n"/>
      <c r="E225" s="92" t="n"/>
      <c r="F225" s="101" t="n"/>
      <c r="G225" s="92" t="n"/>
      <c r="H225" s="92" t="n"/>
      <c r="I225" s="102" t="n"/>
    </row>
    <row r="226">
      <c r="A226" s="92" t="n"/>
      <c r="B226" s="92" t="n"/>
      <c r="C226" s="92" t="n"/>
      <c r="D226" s="92" t="n"/>
      <c r="E226" s="92" t="n"/>
      <c r="F226" s="101" t="n"/>
      <c r="G226" s="92" t="n"/>
      <c r="H226" s="92" t="n"/>
      <c r="I226" s="102" t="n"/>
    </row>
    <row r="227">
      <c r="A227" s="92" t="n"/>
      <c r="B227" s="92" t="n"/>
      <c r="C227" s="92" t="n"/>
      <c r="D227" s="92" t="n"/>
      <c r="E227" s="92" t="n"/>
      <c r="F227" s="101" t="n"/>
      <c r="G227" s="92" t="n"/>
      <c r="H227" s="92" t="n"/>
      <c r="I227" s="102" t="n"/>
    </row>
    <row r="228">
      <c r="A228" s="92" t="n"/>
      <c r="B228" s="92" t="n"/>
      <c r="C228" s="92" t="n"/>
      <c r="D228" s="92" t="n"/>
      <c r="E228" s="92" t="n"/>
      <c r="F228" s="101" t="n"/>
      <c r="G228" s="92" t="n"/>
      <c r="H228" s="92" t="n"/>
      <c r="I228" s="102" t="n"/>
    </row>
    <row r="229">
      <c r="A229" s="92" t="n"/>
      <c r="B229" s="92" t="n"/>
      <c r="C229" s="92" t="n"/>
      <c r="D229" s="92" t="n"/>
      <c r="E229" s="92" t="n"/>
      <c r="F229" s="101" t="n"/>
      <c r="G229" s="92" t="n"/>
      <c r="H229" s="92" t="n"/>
      <c r="I229" s="102" t="n"/>
    </row>
    <row r="230">
      <c r="A230" s="92" t="n"/>
      <c r="B230" s="92" t="n"/>
      <c r="C230" s="92" t="n"/>
      <c r="D230" s="92" t="n"/>
      <c r="E230" s="92" t="n"/>
      <c r="F230" s="101" t="n"/>
      <c r="G230" s="92" t="n"/>
      <c r="H230" s="92" t="n"/>
      <c r="I230" s="102" t="n"/>
    </row>
    <row r="231">
      <c r="A231" s="92" t="n"/>
      <c r="B231" s="92" t="n"/>
      <c r="C231" s="92" t="n"/>
      <c r="D231" s="92" t="n"/>
      <c r="E231" s="92" t="n"/>
      <c r="F231" s="101" t="n"/>
      <c r="G231" s="92" t="n"/>
      <c r="H231" s="92" t="n"/>
      <c r="I231" s="102" t="n"/>
    </row>
    <row r="232">
      <c r="A232" s="92" t="n"/>
      <c r="B232" s="92" t="n"/>
      <c r="C232" s="92" t="n"/>
      <c r="D232" s="92" t="n"/>
      <c r="E232" s="92" t="n"/>
      <c r="F232" s="101" t="n"/>
      <c r="G232" s="92" t="n"/>
      <c r="H232" s="92" t="n"/>
      <c r="I232" s="102" t="n"/>
    </row>
    <row r="233">
      <c r="A233" s="92" t="n"/>
      <c r="B233" s="92" t="n"/>
      <c r="C233" s="92" t="n"/>
      <c r="D233" s="92" t="n"/>
      <c r="E233" s="92" t="n"/>
      <c r="F233" s="101" t="n"/>
      <c r="G233" s="92" t="n"/>
      <c r="H233" s="92" t="n"/>
      <c r="I233" s="102" t="n"/>
    </row>
    <row r="234">
      <c r="A234" s="92" t="n"/>
      <c r="B234" s="92" t="n"/>
      <c r="C234" s="92" t="n"/>
      <c r="D234" s="92" t="n"/>
      <c r="E234" s="92" t="n"/>
      <c r="F234" s="101" t="n"/>
      <c r="G234" s="92" t="n"/>
      <c r="H234" s="92" t="n"/>
      <c r="I234" s="102" t="n"/>
    </row>
    <row r="235">
      <c r="A235" s="92" t="n"/>
      <c r="B235" s="92" t="n"/>
      <c r="C235" s="92" t="n"/>
      <c r="D235" s="92" t="n"/>
      <c r="E235" s="92" t="n"/>
      <c r="F235" s="101" t="n"/>
      <c r="G235" s="92" t="n"/>
      <c r="H235" s="92" t="n"/>
      <c r="I235" s="102" t="n"/>
    </row>
    <row r="236">
      <c r="A236" s="92" t="n"/>
      <c r="B236" s="92" t="n"/>
      <c r="C236" s="92" t="n"/>
      <c r="D236" s="92" t="n"/>
      <c r="E236" s="92" t="n"/>
      <c r="F236" s="101" t="n"/>
      <c r="G236" s="92" t="n"/>
      <c r="H236" s="92" t="n"/>
      <c r="I236" s="102" t="n"/>
    </row>
    <row r="237">
      <c r="A237" s="92" t="n"/>
      <c r="B237" s="92" t="n"/>
      <c r="C237" s="92" t="n"/>
      <c r="D237" s="92" t="n"/>
      <c r="E237" s="92" t="n"/>
      <c r="F237" s="101" t="n"/>
      <c r="G237" s="92" t="n"/>
      <c r="H237" s="92" t="n"/>
      <c r="I237" s="102" t="n"/>
    </row>
    <row r="238">
      <c r="A238" s="92" t="n"/>
      <c r="B238" s="92" t="n"/>
      <c r="C238" s="92" t="n"/>
      <c r="D238" s="92" t="n"/>
      <c r="E238" s="92" t="n"/>
      <c r="F238" s="101" t="n"/>
      <c r="G238" s="92" t="n"/>
      <c r="H238" s="92" t="n"/>
      <c r="I238" s="102" t="n"/>
    </row>
    <row r="239">
      <c r="A239" s="92" t="n"/>
      <c r="B239" s="92" t="n"/>
      <c r="C239" s="92" t="n"/>
      <c r="D239" s="92" t="n"/>
      <c r="E239" s="92" t="n"/>
      <c r="F239" s="101" t="n"/>
      <c r="G239" s="92" t="n"/>
      <c r="H239" s="92" t="n"/>
      <c r="I239" s="102" t="n"/>
    </row>
    <row r="240">
      <c r="A240" s="92" t="n"/>
      <c r="B240" s="92" t="n"/>
      <c r="C240" s="92" t="n"/>
      <c r="D240" s="92" t="n"/>
      <c r="E240" s="92" t="n"/>
      <c r="F240" s="101" t="n"/>
      <c r="G240" s="92" t="n"/>
      <c r="H240" s="92" t="n"/>
      <c r="I240" s="102" t="n"/>
    </row>
    <row r="241">
      <c r="A241" s="92" t="n"/>
      <c r="B241" s="92" t="n"/>
      <c r="C241" s="92" t="n"/>
      <c r="D241" s="92" t="n"/>
      <c r="E241" s="92" t="n"/>
      <c r="F241" s="101" t="n"/>
      <c r="G241" s="92" t="n"/>
      <c r="H241" s="92" t="n"/>
      <c r="I241" s="102" t="n"/>
    </row>
    <row r="242">
      <c r="A242" s="92" t="n"/>
      <c r="B242" s="92" t="n"/>
      <c r="C242" s="92" t="n"/>
      <c r="D242" s="92" t="n"/>
      <c r="E242" s="92" t="n"/>
      <c r="F242" s="101" t="n"/>
      <c r="G242" s="92" t="n"/>
      <c r="H242" s="92" t="n"/>
      <c r="I242" s="102" t="n"/>
    </row>
    <row r="243">
      <c r="A243" s="92" t="n"/>
      <c r="B243" s="92" t="n"/>
      <c r="C243" s="92" t="n"/>
      <c r="D243" s="92" t="n"/>
      <c r="E243" s="92" t="n"/>
      <c r="F243" s="101" t="n"/>
      <c r="G243" s="92" t="n"/>
      <c r="H243" s="92" t="n"/>
      <c r="I243" s="102" t="n"/>
    </row>
    <row r="244">
      <c r="A244" s="92" t="n"/>
      <c r="B244" s="92" t="n"/>
      <c r="C244" s="92" t="n"/>
      <c r="D244" s="92" t="n"/>
      <c r="E244" s="92" t="n"/>
      <c r="F244" s="101" t="n"/>
      <c r="G244" s="92" t="n"/>
      <c r="H244" s="92" t="n"/>
      <c r="I244" s="102" t="n"/>
    </row>
    <row r="245">
      <c r="A245" s="92" t="n"/>
      <c r="B245" s="92" t="n"/>
      <c r="C245" s="92" t="n"/>
      <c r="D245" s="92" t="n"/>
      <c r="E245" s="92" t="n"/>
      <c r="F245" s="101" t="n"/>
      <c r="G245" s="92" t="n"/>
      <c r="H245" s="92" t="n"/>
      <c r="I245" s="102" t="n"/>
    </row>
    <row r="246">
      <c r="A246" s="92" t="n"/>
      <c r="B246" s="92" t="n"/>
      <c r="C246" s="92" t="n"/>
      <c r="D246" s="92" t="n"/>
      <c r="E246" s="92" t="n"/>
      <c r="F246" s="101" t="n"/>
      <c r="G246" s="92" t="n"/>
      <c r="H246" s="92" t="n"/>
      <c r="I246" s="102" t="n"/>
    </row>
    <row r="247">
      <c r="A247" s="92" t="n"/>
      <c r="B247" s="92" t="n"/>
      <c r="C247" s="92" t="n"/>
      <c r="D247" s="92" t="n"/>
      <c r="E247" s="92" t="n"/>
      <c r="F247" s="101" t="n"/>
      <c r="G247" s="92" t="n"/>
      <c r="H247" s="92" t="n"/>
      <c r="I247" s="102" t="n"/>
    </row>
    <row r="248">
      <c r="A248" s="92" t="n"/>
      <c r="B248" s="92" t="n"/>
      <c r="C248" s="92" t="n"/>
      <c r="D248" s="92" t="n"/>
      <c r="E248" s="92" t="n"/>
      <c r="F248" s="101" t="n"/>
      <c r="G248" s="92" t="n"/>
      <c r="H248" s="92" t="n"/>
      <c r="I248" s="102" t="n"/>
    </row>
    <row r="249">
      <c r="A249" s="92" t="n"/>
      <c r="B249" s="92" t="n"/>
      <c r="C249" s="92" t="n"/>
      <c r="D249" s="92" t="n"/>
      <c r="E249" s="92" t="n"/>
      <c r="F249" s="101" t="n"/>
      <c r="G249" s="92" t="n"/>
      <c r="H249" s="92" t="n"/>
      <c r="I249" s="102" t="n"/>
    </row>
    <row r="250">
      <c r="A250" s="92" t="n"/>
      <c r="B250" s="92" t="n"/>
      <c r="C250" s="92" t="n"/>
      <c r="D250" s="92" t="n"/>
      <c r="E250" s="92" t="n"/>
      <c r="F250" s="101" t="n"/>
      <c r="G250" s="92" t="n"/>
      <c r="H250" s="92" t="n"/>
      <c r="I250" s="102" t="n"/>
    </row>
    <row r="251">
      <c r="A251" s="92" t="n"/>
      <c r="B251" s="92" t="n"/>
      <c r="C251" s="92" t="n"/>
      <c r="D251" s="92" t="n"/>
      <c r="E251" s="92" t="n"/>
      <c r="F251" s="101" t="n"/>
      <c r="G251" s="92" t="n"/>
      <c r="H251" s="92" t="n"/>
      <c r="I251" s="102" t="n"/>
    </row>
    <row r="252">
      <c r="A252" s="92" t="n"/>
      <c r="B252" s="92" t="n"/>
      <c r="C252" s="92" t="n"/>
      <c r="D252" s="92" t="n"/>
      <c r="E252" s="92" t="n"/>
      <c r="F252" s="101" t="n"/>
      <c r="G252" s="92" t="n"/>
      <c r="H252" s="92" t="n"/>
      <c r="I252" s="102" t="n"/>
    </row>
    <row r="253">
      <c r="A253" s="92" t="n"/>
      <c r="B253" s="92" t="n"/>
      <c r="C253" s="92" t="n"/>
      <c r="D253" s="92" t="n"/>
      <c r="E253" s="92" t="n"/>
      <c r="F253" s="101" t="n"/>
      <c r="G253" s="92" t="n"/>
      <c r="H253" s="92" t="n"/>
      <c r="I253" s="102" t="n"/>
    </row>
    <row r="254">
      <c r="A254" s="92" t="n"/>
      <c r="B254" s="92" t="n"/>
      <c r="C254" s="92" t="n"/>
      <c r="D254" s="92" t="n"/>
      <c r="E254" s="92" t="n"/>
      <c r="F254" s="101" t="n"/>
      <c r="G254" s="92" t="n"/>
      <c r="H254" s="92" t="n"/>
      <c r="I254" s="102" t="n"/>
    </row>
    <row r="255">
      <c r="A255" s="92" t="n"/>
      <c r="B255" s="92" t="n"/>
      <c r="C255" s="92" t="n"/>
      <c r="D255" s="92" t="n"/>
      <c r="E255" s="92" t="n"/>
      <c r="F255" s="101" t="n"/>
      <c r="G255" s="92" t="n"/>
      <c r="H255" s="92" t="n"/>
      <c r="I255" s="102" t="n"/>
    </row>
    <row r="256">
      <c r="A256" s="92" t="n"/>
      <c r="B256" s="92" t="n"/>
      <c r="C256" s="92" t="n"/>
      <c r="D256" s="92" t="n"/>
      <c r="E256" s="92" t="n"/>
      <c r="F256" s="101" t="n"/>
      <c r="G256" s="92" t="n"/>
      <c r="H256" s="92" t="n"/>
      <c r="I256" s="102" t="n"/>
    </row>
    <row r="257">
      <c r="A257" s="92" t="n"/>
      <c r="B257" s="92" t="n"/>
      <c r="C257" s="92" t="n"/>
      <c r="D257" s="92" t="n"/>
      <c r="E257" s="92" t="n"/>
      <c r="F257" s="101" t="n"/>
      <c r="G257" s="92" t="n"/>
      <c r="H257" s="92" t="n"/>
      <c r="I257" s="102" t="n"/>
    </row>
    <row r="258">
      <c r="A258" s="92" t="n"/>
      <c r="B258" s="92" t="n"/>
      <c r="C258" s="92" t="n"/>
      <c r="D258" s="92" t="n"/>
      <c r="E258" s="92" t="n"/>
      <c r="F258" s="101" t="n"/>
      <c r="G258" s="92" t="n"/>
      <c r="H258" s="92" t="n"/>
      <c r="I258" s="102" t="n"/>
    </row>
    <row r="259">
      <c r="A259" s="92" t="n"/>
      <c r="B259" s="92" t="n"/>
      <c r="C259" s="92" t="n"/>
      <c r="D259" s="92" t="n"/>
      <c r="E259" s="92" t="n"/>
      <c r="F259" s="101" t="n"/>
      <c r="G259" s="92" t="n"/>
      <c r="H259" s="92" t="n"/>
      <c r="I259" s="102" t="n"/>
    </row>
    <row r="260">
      <c r="A260" s="92" t="n"/>
      <c r="B260" s="92" t="n"/>
      <c r="C260" s="92" t="n"/>
      <c r="D260" s="92" t="n"/>
      <c r="E260" s="92" t="n"/>
      <c r="F260" s="101" t="n"/>
      <c r="G260" s="92" t="n"/>
      <c r="H260" s="92" t="n"/>
      <c r="I260" s="102" t="n"/>
    </row>
    <row r="261">
      <c r="A261" s="92" t="n"/>
      <c r="B261" s="92" t="n"/>
      <c r="C261" s="92" t="n"/>
      <c r="D261" s="92" t="n"/>
      <c r="E261" s="92" t="n"/>
      <c r="F261" s="101" t="n"/>
      <c r="G261" s="92" t="n"/>
      <c r="H261" s="92" t="n"/>
      <c r="I261" s="102" t="n"/>
    </row>
    <row r="262">
      <c r="A262" s="92" t="n"/>
      <c r="B262" s="92" t="n"/>
      <c r="C262" s="92" t="n"/>
      <c r="D262" s="92" t="n"/>
      <c r="E262" s="92" t="n"/>
      <c r="F262" s="101" t="n"/>
      <c r="G262" s="92" t="n"/>
      <c r="H262" s="92" t="n"/>
      <c r="I262" s="102" t="n"/>
    </row>
    <row r="263">
      <c r="A263" s="92" t="n"/>
      <c r="B263" s="92" t="n"/>
      <c r="C263" s="92" t="n"/>
      <c r="D263" s="92" t="n"/>
      <c r="E263" s="92" t="n"/>
      <c r="F263" s="101" t="n"/>
      <c r="G263" s="92" t="n"/>
      <c r="H263" s="92" t="n"/>
      <c r="I263" s="102" t="n"/>
    </row>
    <row r="264">
      <c r="A264" s="92" t="n"/>
      <c r="B264" s="92" t="n"/>
      <c r="C264" s="92" t="n"/>
      <c r="D264" s="92" t="n"/>
      <c r="E264" s="92" t="n"/>
      <c r="F264" s="101" t="n"/>
      <c r="G264" s="92" t="n"/>
      <c r="H264" s="92" t="n"/>
      <c r="I264" s="102" t="n"/>
    </row>
    <row r="265">
      <c r="A265" s="92" t="n"/>
      <c r="B265" s="92" t="n"/>
      <c r="C265" s="92" t="n"/>
      <c r="D265" s="92" t="n"/>
      <c r="E265" s="92" t="n"/>
      <c r="F265" s="101" t="n"/>
      <c r="G265" s="92" t="n"/>
      <c r="H265" s="92" t="n"/>
      <c r="I265" s="102" t="n"/>
    </row>
    <row r="266">
      <c r="A266" s="92" t="n"/>
      <c r="B266" s="92" t="n"/>
      <c r="C266" s="92" t="n"/>
      <c r="D266" s="92" t="n"/>
      <c r="E266" s="92" t="n"/>
      <c r="F266" s="101" t="n"/>
      <c r="G266" s="92" t="n"/>
      <c r="H266" s="92" t="n"/>
      <c r="I266" s="102" t="n"/>
    </row>
    <row r="267">
      <c r="A267" s="92" t="n"/>
      <c r="B267" s="92" t="n"/>
      <c r="C267" s="92" t="n"/>
      <c r="D267" s="92" t="n"/>
      <c r="E267" s="92" t="n"/>
      <c r="F267" s="101" t="n"/>
      <c r="G267" s="92" t="n"/>
      <c r="H267" s="92" t="n"/>
      <c r="I267" s="102" t="n"/>
    </row>
    <row r="268">
      <c r="A268" s="92" t="n"/>
      <c r="B268" s="92" t="n"/>
      <c r="C268" s="92" t="n"/>
      <c r="D268" s="92" t="n"/>
      <c r="E268" s="92" t="n"/>
      <c r="F268" s="101" t="n"/>
      <c r="G268" s="92" t="n"/>
      <c r="H268" s="92" t="n"/>
      <c r="I268" s="102" t="n"/>
    </row>
    <row r="269">
      <c r="A269" s="92" t="n"/>
      <c r="B269" s="92" t="n"/>
      <c r="C269" s="92" t="n"/>
      <c r="D269" s="92" t="n"/>
      <c r="E269" s="92" t="n"/>
      <c r="F269" s="101" t="n"/>
      <c r="G269" s="92" t="n"/>
      <c r="H269" s="92" t="n"/>
      <c r="I269" s="102" t="n"/>
    </row>
    <row r="270">
      <c r="A270" s="92" t="n"/>
      <c r="B270" s="92" t="n"/>
      <c r="C270" s="92" t="n"/>
      <c r="D270" s="92" t="n"/>
      <c r="E270" s="92" t="n"/>
      <c r="F270" s="101" t="n"/>
      <c r="G270" s="92" t="n"/>
      <c r="H270" s="92" t="n"/>
      <c r="I270" s="102" t="n"/>
    </row>
    <row r="271">
      <c r="A271" s="92" t="n"/>
      <c r="B271" s="92" t="n"/>
      <c r="C271" s="92" t="n"/>
      <c r="D271" s="92" t="n"/>
      <c r="E271" s="92" t="n"/>
      <c r="F271" s="101" t="n"/>
      <c r="G271" s="92" t="n"/>
      <c r="H271" s="92" t="n"/>
      <c r="I271" s="102" t="n"/>
    </row>
    <row r="272">
      <c r="A272" s="92" t="n"/>
      <c r="B272" s="92" t="n"/>
      <c r="C272" s="92" t="n"/>
      <c r="D272" s="92" t="n"/>
      <c r="E272" s="92" t="n"/>
      <c r="F272" s="101" t="n"/>
      <c r="G272" s="92" t="n"/>
      <c r="H272" s="92" t="n"/>
      <c r="I272" s="102" t="n"/>
    </row>
    <row r="273">
      <c r="A273" s="92" t="n"/>
      <c r="B273" s="92" t="n"/>
      <c r="C273" s="92" t="n"/>
      <c r="D273" s="92" t="n"/>
      <c r="E273" s="92" t="n"/>
      <c r="F273" s="101" t="n"/>
      <c r="G273" s="92" t="n"/>
      <c r="H273" s="92" t="n"/>
      <c r="I273" s="102" t="n"/>
    </row>
    <row r="274">
      <c r="A274" s="92" t="n"/>
      <c r="B274" s="92" t="n"/>
      <c r="C274" s="92" t="n"/>
      <c r="D274" s="92" t="n"/>
      <c r="E274" s="92" t="n"/>
      <c r="F274" s="101" t="n"/>
      <c r="G274" s="92" t="n"/>
      <c r="H274" s="92" t="n"/>
      <c r="I274" s="102" t="n"/>
    </row>
    <row r="275">
      <c r="A275" s="92" t="n"/>
      <c r="B275" s="92" t="n"/>
      <c r="C275" s="92" t="n"/>
      <c r="D275" s="92" t="n"/>
      <c r="E275" s="92" t="n"/>
      <c r="F275" s="101" t="n"/>
      <c r="G275" s="92" t="n"/>
      <c r="H275" s="92" t="n"/>
      <c r="I275" s="102" t="n"/>
    </row>
    <row r="276">
      <c r="A276" s="92" t="n"/>
      <c r="B276" s="92" t="n"/>
      <c r="C276" s="92" t="n"/>
      <c r="D276" s="92" t="n"/>
      <c r="E276" s="92" t="n"/>
      <c r="F276" s="101" t="n"/>
      <c r="G276" s="92" t="n"/>
      <c r="H276" s="92" t="n"/>
      <c r="I276" s="102" t="n"/>
    </row>
    <row r="277">
      <c r="A277" s="92" t="n"/>
      <c r="B277" s="92" t="n"/>
      <c r="C277" s="92" t="n"/>
      <c r="D277" s="92" t="n"/>
      <c r="E277" s="92" t="n"/>
      <c r="F277" s="101" t="n"/>
      <c r="G277" s="92" t="n"/>
      <c r="H277" s="92" t="n"/>
      <c r="I277" s="102" t="n"/>
    </row>
    <row r="278">
      <c r="F278" s="101" t="n"/>
      <c r="I278" s="102" t="n"/>
    </row>
    <row r="279">
      <c r="F279" s="101" t="n"/>
      <c r="I279" s="102" t="n"/>
    </row>
    <row r="280">
      <c r="F280" s="101" t="n"/>
      <c r="I280" s="102" t="n"/>
    </row>
  </sheetData>
  <autoFilter ref="A1:I280"/>
  <conditionalFormatting sqref="D1:D1048576">
    <cfRule type="duplicateValues" priority="1" dxfId="1"/>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Z2358"/>
  <sheetViews>
    <sheetView topLeftCell="A133" workbookViewId="0">
      <selection activeCell="T113" sqref="T113"/>
    </sheetView>
  </sheetViews>
  <sheetFormatPr baseColWidth="8" defaultColWidth="9" defaultRowHeight="14"/>
  <cols>
    <col width="7" customWidth="1" style="92" min="1" max="1"/>
    <col width="5.5" customWidth="1" style="92" min="2" max="2"/>
    <col width="3.25454545454545" customWidth="1" style="92" min="3" max="3"/>
    <col width="10.3727272727273" customWidth="1" style="92" min="4" max="4"/>
    <col width="48" customWidth="1" style="92" min="5" max="5"/>
    <col width="7.37272727272727" customWidth="1" style="92" min="6" max="7"/>
    <col width="9.372727272727269" customWidth="1" style="92" min="8" max="8"/>
    <col width="14.1272727272727" customWidth="1" style="92" min="9" max="9"/>
    <col width="5.37272727272727" customWidth="1" style="92" min="10" max="10"/>
    <col width="3.37272727272727" customWidth="1" style="92" min="11" max="12"/>
    <col width="12.7545454545455" customWidth="1" style="91" min="13" max="14"/>
    <col width="6" customWidth="1" style="111" min="15" max="15"/>
    <col width="10" customWidth="1" style="111" min="16" max="16"/>
    <col width="10.6363636363636" customWidth="1" style="111" min="17" max="17"/>
    <col width="15.1818181818182" customWidth="1" style="111" min="18" max="21"/>
    <col width="13.7545454545455" customWidth="1" style="111" min="22" max="22"/>
    <col width="11.2545454545455" customWidth="1" style="111" min="23" max="24"/>
    <col width="12.7545454545455" customWidth="1" style="63" min="25" max="26"/>
  </cols>
  <sheetData>
    <row r="1" ht="56" customFormat="1" customHeight="1" s="27">
      <c r="A1" s="67" t="inlineStr">
        <is>
          <t>区县</t>
        </is>
      </c>
      <c r="B1" s="65" t="inlineStr">
        <is>
          <t>微信用户</t>
        </is>
      </c>
      <c r="C1" s="67" t="inlineStr">
        <is>
          <t>场景类型</t>
        </is>
      </c>
      <c r="D1" s="67" t="inlineStr">
        <is>
          <t>账号</t>
        </is>
      </c>
      <c r="E1" s="67" t="inlineStr">
        <is>
          <t>名称</t>
        </is>
      </c>
      <c r="F1" s="67" t="inlineStr">
        <is>
          <t>自巡查</t>
        </is>
      </c>
      <c r="G1" s="67" t="inlineStr">
        <is>
          <t>必填项</t>
        </is>
      </c>
      <c r="H1" s="67" t="inlineStr">
        <is>
          <t>台帐编号</t>
        </is>
      </c>
      <c r="I1" s="67" t="inlineStr">
        <is>
          <t>台帐名称</t>
        </is>
      </c>
      <c r="J1" s="67" t="inlineStr">
        <is>
          <t>年</t>
        </is>
      </c>
      <c r="K1" s="67" t="inlineStr">
        <is>
          <t>月</t>
        </is>
      </c>
      <c r="L1" s="67" t="inlineStr">
        <is>
          <t>日</t>
        </is>
      </c>
      <c r="M1" s="67" t="inlineStr">
        <is>
          <t>辅助计算列1</t>
        </is>
      </c>
      <c r="N1" s="67" t="inlineStr">
        <is>
          <t>辅助计算列2</t>
        </is>
      </c>
      <c r="O1" s="67" t="n"/>
      <c r="P1" s="68" t="inlineStr">
        <is>
          <t>月份</t>
        </is>
      </c>
      <c r="Q1" s="38" t="inlineStr">
        <is>
          <t>评估记录总数</t>
        </is>
      </c>
      <c r="R1" s="38" t="inlineStr">
        <is>
          <t>金山工地</t>
        </is>
      </c>
      <c r="S1" s="38" t="inlineStr">
        <is>
          <t>小程序端登入</t>
        </is>
      </c>
      <c r="T1" s="38" t="inlineStr">
        <is>
          <t>徐汇汽修</t>
        </is>
      </c>
      <c r="U1" s="38" t="n"/>
      <c r="V1" s="76" t="inlineStr">
        <is>
          <t>小程序端登入</t>
        </is>
      </c>
      <c r="W1" s="77" t="n"/>
      <c r="X1" s="77" t="n"/>
      <c r="Y1" s="85" t="n"/>
      <c r="Z1" s="85" t="n"/>
    </row>
    <row r="2">
      <c r="A2" s="70" t="inlineStr">
        <is>
          <t>徐汇区</t>
        </is>
      </c>
      <c r="B2" s="70" t="n"/>
      <c r="C2" s="70" t="n">
        <v>1</v>
      </c>
      <c r="D2" s="70" t="inlineStr">
        <is>
          <t>fyhbadmin</t>
        </is>
      </c>
      <c r="E2" s="70" t="inlineStr">
        <is>
          <t>管理员</t>
        </is>
      </c>
      <c r="F2" s="70" t="n">
        <v>0</v>
      </c>
      <c r="G2" s="70" t="n">
        <v>0</v>
      </c>
      <c r="H2" s="70" t="n">
        <v>2103</v>
      </c>
      <c r="I2" s="70" t="inlineStr">
        <is>
          <t>监管信息公示牌</t>
        </is>
      </c>
      <c r="J2" s="70" t="n">
        <v>2023</v>
      </c>
      <c r="K2" s="70" t="n">
        <v>6</v>
      </c>
      <c r="L2" s="70" t="n">
        <v>11</v>
      </c>
      <c r="M2" s="70">
        <f>COUNTIFS(D:D,D2,J:J,J2,K:K,K2)</f>
        <v/>
      </c>
      <c r="N2" s="70">
        <f>1/M2</f>
        <v/>
      </c>
      <c r="O2" s="70" t="n"/>
      <c r="P2" s="53">
        <f>_xlfn.CONCAT(W2,"年",X2,"月")</f>
        <v/>
      </c>
      <c r="Q2" s="44">
        <f>SUMIFS($N:$N,$J:$J,W2,$K:$K,X2)</f>
        <v/>
      </c>
      <c r="R2" s="44">
        <f>SUMIFS($N:$N,$J:$J,W2,$K:$K,11,$C:$C,X2)</f>
        <v/>
      </c>
      <c r="S2" s="44">
        <f>SUMIFS($N:$N,$J:$J,W2,$K:$K,X2,$C:$C,2,$B:$B,"&lt;&gt;")</f>
        <v/>
      </c>
      <c r="T2" s="44">
        <f>SUMIFS($N:$N,$J:$J,W2,$K:$K,X2,$C:$C,7)</f>
        <v/>
      </c>
      <c r="U2" s="44" t="n"/>
      <c r="V2" s="44">
        <f>SUMIFS($N:$N,$J:$J,W2,$K:$K,X2,$C:$C,7,$B:$B,"&lt;&gt;")</f>
        <v/>
      </c>
      <c r="W2" s="56" t="n">
        <v>2022</v>
      </c>
      <c r="X2" s="56" t="n">
        <v>12</v>
      </c>
    </row>
    <row r="3">
      <c r="A3" s="70" t="inlineStr">
        <is>
          <t>徐汇区</t>
        </is>
      </c>
      <c r="B3" s="70" t="n"/>
      <c r="C3" s="70" t="n">
        <v>1</v>
      </c>
      <c r="D3" s="70" t="inlineStr">
        <is>
          <t>fyhbadmin</t>
        </is>
      </c>
      <c r="E3" s="70" t="inlineStr">
        <is>
          <t>管理员</t>
        </is>
      </c>
      <c r="F3" s="70" t="n">
        <v>0</v>
      </c>
      <c r="G3" s="70" t="n">
        <v>1</v>
      </c>
      <c r="H3" s="70" t="n">
        <v>2200</v>
      </c>
      <c r="I3" s="70" t="inlineStr">
        <is>
          <t>设备安装合同</t>
        </is>
      </c>
      <c r="J3" s="70" t="n">
        <v>2023</v>
      </c>
      <c r="K3" s="70" t="n">
        <v>6</v>
      </c>
      <c r="L3" s="70" t="n">
        <v>11</v>
      </c>
      <c r="M3" s="70">
        <f>COUNTIFS(D:D,D3,J:J,J3,K:K,K3)</f>
        <v/>
      </c>
      <c r="N3" s="70">
        <f>1/M3</f>
        <v/>
      </c>
      <c r="O3" s="70" t="n"/>
      <c r="P3" s="53">
        <f>_xlfn.CONCAT(W3,"年",X3,"月")</f>
        <v/>
      </c>
      <c r="Q3" s="44">
        <f>SUMIFS($N:$N,$J:$J,W3,$K:$K,X3)</f>
        <v/>
      </c>
      <c r="R3" s="44">
        <f>SUMIFS($N:$N,$J:$J,W3,$K:$K,11,$C:$C,X3)</f>
        <v/>
      </c>
      <c r="S3" s="44">
        <f>SUMIFS($N:$N,$J:$J,W3,$K:$K,X3,$C:$C,2,$B:$B,"&lt;&gt;")</f>
        <v/>
      </c>
      <c r="T3" s="44">
        <f>SUMIFS($N:$N,$J:$J,W3,$K:$K,X3,$C:$C,7)</f>
        <v/>
      </c>
      <c r="U3" s="44" t="n"/>
      <c r="V3" s="44">
        <f>SUMIFS($N:$N,$J:$J,W3,$K:$K,X3,$C:$C,7,$B:$B,"&lt;&gt;")</f>
        <v/>
      </c>
      <c r="W3" s="56" t="n">
        <v>2023</v>
      </c>
      <c r="X3" s="56" t="n">
        <v>1</v>
      </c>
    </row>
    <row r="4">
      <c r="A4" s="70" t="inlineStr">
        <is>
          <t>徐汇区</t>
        </is>
      </c>
      <c r="B4" s="70" t="n"/>
      <c r="C4" s="70" t="n">
        <v>1</v>
      </c>
      <c r="D4" s="70" t="inlineStr">
        <is>
          <t>fyhbadmin</t>
        </is>
      </c>
      <c r="E4" s="70" t="inlineStr">
        <is>
          <t>管理员</t>
        </is>
      </c>
      <c r="F4" s="70" t="n">
        <v>0</v>
      </c>
      <c r="G4" s="70" t="n">
        <v>1</v>
      </c>
      <c r="H4" s="70" t="n">
        <v>2202</v>
      </c>
      <c r="I4" s="70" t="inlineStr">
        <is>
          <t>净化器合格证</t>
        </is>
      </c>
      <c r="J4" s="70" t="n">
        <v>2023</v>
      </c>
      <c r="K4" s="70" t="n">
        <v>6</v>
      </c>
      <c r="L4" s="70" t="n">
        <v>11</v>
      </c>
      <c r="M4" s="70">
        <f>COUNTIFS(D:D,D4,J:J,J4,K:K,K4)</f>
        <v/>
      </c>
      <c r="N4" s="70">
        <f>1/M4</f>
        <v/>
      </c>
      <c r="O4" s="70" t="n"/>
    </row>
    <row r="5">
      <c r="A5" s="70" t="inlineStr">
        <is>
          <t>徐汇区</t>
        </is>
      </c>
      <c r="B5" s="70" t="n"/>
      <c r="C5" s="70" t="n">
        <v>1</v>
      </c>
      <c r="D5" s="70" t="inlineStr">
        <is>
          <t>fyhbadmin</t>
        </is>
      </c>
      <c r="E5" s="70" t="inlineStr">
        <is>
          <t>管理员</t>
        </is>
      </c>
      <c r="F5" s="70" t="n">
        <v>0</v>
      </c>
      <c r="G5" s="70" t="n">
        <v>1</v>
      </c>
      <c r="H5" s="70" t="n">
        <v>2301</v>
      </c>
      <c r="I5" s="70" t="inlineStr">
        <is>
          <t>产品质检</t>
        </is>
      </c>
      <c r="J5" s="70" t="n">
        <v>2023</v>
      </c>
      <c r="K5" s="70" t="n">
        <v>5</v>
      </c>
      <c r="L5" s="70" t="n">
        <v>11</v>
      </c>
      <c r="M5" s="70">
        <f>COUNTIFS(D:D,D5,J:J,J5,K:K,K5)</f>
        <v/>
      </c>
      <c r="N5" s="70">
        <f>1/M5</f>
        <v/>
      </c>
      <c r="O5" s="70" t="n"/>
    </row>
    <row r="6">
      <c r="A6" s="70" t="inlineStr">
        <is>
          <t>徐汇区</t>
        </is>
      </c>
      <c r="B6" s="70" t="n"/>
      <c r="C6" s="70" t="n">
        <v>1</v>
      </c>
      <c r="D6" s="70" t="inlineStr">
        <is>
          <t>fyhbadmin</t>
        </is>
      </c>
      <c r="E6" s="70" t="inlineStr">
        <is>
          <t>管理员</t>
        </is>
      </c>
      <c r="F6" s="70" t="n">
        <v>0</v>
      </c>
      <c r="G6" s="70" t="n">
        <v>0</v>
      </c>
      <c r="H6" s="70" t="n">
        <v>2100</v>
      </c>
      <c r="I6" s="70" t="inlineStr">
        <is>
          <t>营业执照</t>
        </is>
      </c>
      <c r="J6" s="70" t="n">
        <v>2023</v>
      </c>
      <c r="K6" s="70" t="n">
        <v>3</v>
      </c>
      <c r="L6" s="70" t="n">
        <v>11</v>
      </c>
      <c r="M6" s="70">
        <f>COUNTIFS(D:D,D6,J:J,J6,K:K,K6)</f>
        <v/>
      </c>
      <c r="N6" s="70">
        <f>1/M6</f>
        <v/>
      </c>
      <c r="O6" s="70" t="n"/>
      <c r="P6" s="75" t="n"/>
      <c r="Q6" s="75" t="n"/>
      <c r="R6" s="75" t="n"/>
      <c r="S6" s="75" t="n"/>
    </row>
    <row r="7">
      <c r="A7" s="70" t="inlineStr">
        <is>
          <t>徐汇区</t>
        </is>
      </c>
      <c r="B7" s="70" t="n"/>
      <c r="C7" s="70" t="n">
        <v>1</v>
      </c>
      <c r="D7" s="70" t="inlineStr">
        <is>
          <t>fyhbadmin</t>
        </is>
      </c>
      <c r="E7" s="70" t="inlineStr">
        <is>
          <t>管理员</t>
        </is>
      </c>
      <c r="F7" s="70" t="n">
        <v>0</v>
      </c>
      <c r="G7" s="70" t="n">
        <v>0</v>
      </c>
      <c r="H7" s="70" t="n">
        <v>2101</v>
      </c>
      <c r="I7" s="70" t="inlineStr">
        <is>
          <t>食品经营许可证</t>
        </is>
      </c>
      <c r="J7" s="70" t="n">
        <v>2023</v>
      </c>
      <c r="K7" s="70" t="n">
        <v>3</v>
      </c>
      <c r="L7" s="70" t="n">
        <v>11</v>
      </c>
      <c r="M7" s="70">
        <f>COUNTIFS(D:D,D7,J:J,J7,K:K,K7)</f>
        <v/>
      </c>
      <c r="N7" s="70">
        <f>1/M7</f>
        <v/>
      </c>
      <c r="O7" s="70" t="n"/>
      <c r="P7" s="72" t="inlineStr">
        <is>
          <t>场景</t>
        </is>
      </c>
      <c r="Q7" s="78" t="inlineStr">
        <is>
          <t>必填项总数</t>
        </is>
      </c>
      <c r="R7" s="79" t="inlineStr">
        <is>
          <t>自巡查总数</t>
        </is>
      </c>
      <c r="S7" s="75" t="n"/>
    </row>
    <row r="8">
      <c r="A8" s="70" t="inlineStr">
        <is>
          <t>徐汇区</t>
        </is>
      </c>
      <c r="B8" s="70" t="n"/>
      <c r="C8" s="70" t="n">
        <v>1</v>
      </c>
      <c r="D8" s="70" t="inlineStr">
        <is>
          <t>fyhbadmin</t>
        </is>
      </c>
      <c r="E8" s="70" t="inlineStr">
        <is>
          <t>管理员</t>
        </is>
      </c>
      <c r="F8" s="70" t="n">
        <v>0</v>
      </c>
      <c r="G8" s="70" t="n">
        <v>1</v>
      </c>
      <c r="H8" s="70" t="n">
        <v>2201</v>
      </c>
      <c r="I8" s="70" t="inlineStr">
        <is>
          <t>产品质检</t>
        </is>
      </c>
      <c r="J8" s="70" t="n">
        <v>2023</v>
      </c>
      <c r="K8" s="70" t="n">
        <v>2</v>
      </c>
      <c r="L8" s="70" t="n">
        <v>28</v>
      </c>
      <c r="M8" s="70">
        <f>COUNTIFS(D:D,D8,J:J,J8,K:K,K8)</f>
        <v/>
      </c>
      <c r="N8" s="70">
        <f>1/M8</f>
        <v/>
      </c>
      <c r="O8" s="70" t="n"/>
      <c r="P8" s="73" t="inlineStr">
        <is>
          <t>餐饮</t>
        </is>
      </c>
      <c r="Q8" s="92" t="n">
        <v>15</v>
      </c>
      <c r="R8" s="81" t="n">
        <v>8</v>
      </c>
      <c r="S8" s="75" t="n"/>
    </row>
    <row r="9">
      <c r="A9" s="70" t="inlineStr">
        <is>
          <t>徐汇区</t>
        </is>
      </c>
      <c r="B9" s="70" t="inlineStr">
        <is>
          <t>微信用户</t>
        </is>
      </c>
      <c r="C9" s="70" t="n">
        <v>1</v>
      </c>
      <c r="D9" s="70" t="inlineStr">
        <is>
          <t>TSFCY10</t>
        </is>
      </c>
      <c r="E9" s="70" t="inlineStr">
        <is>
          <t>头牌农家菜</t>
        </is>
      </c>
      <c r="F9" s="70" t="n">
        <v>0</v>
      </c>
      <c r="G9" s="70" t="n">
        <v>1</v>
      </c>
      <c r="H9" s="70" t="n">
        <v>2204</v>
      </c>
      <c r="I9" s="70" t="inlineStr">
        <is>
          <t>清洗记录</t>
        </is>
      </c>
      <c r="J9" s="70" t="n">
        <v>2023</v>
      </c>
      <c r="K9" s="70" t="n">
        <v>9</v>
      </c>
      <c r="L9" s="70" t="n">
        <v>3</v>
      </c>
      <c r="M9" s="70">
        <f>COUNTIFS(D:D,D9,J:J,J9,K:K,K9)</f>
        <v/>
      </c>
      <c r="N9" s="70">
        <f>1/M9</f>
        <v/>
      </c>
      <c r="O9" s="70" t="n"/>
      <c r="P9" s="74" t="n"/>
      <c r="Q9" s="82" t="n"/>
      <c r="R9" s="83" t="n"/>
      <c r="S9" s="75" t="n"/>
    </row>
    <row r="10">
      <c r="A10" s="70" t="inlineStr">
        <is>
          <t>徐汇区</t>
        </is>
      </c>
      <c r="B10" s="70" t="inlineStr">
        <is>
          <t>微信用户</t>
        </is>
      </c>
      <c r="C10" s="70" t="n">
        <v>1</v>
      </c>
      <c r="D10" s="70" t="inlineStr">
        <is>
          <t>TSFCY10</t>
        </is>
      </c>
      <c r="E10" s="70" t="inlineStr">
        <is>
          <t>头牌农家菜</t>
        </is>
      </c>
      <c r="F10" s="70" t="n">
        <v>0</v>
      </c>
      <c r="G10" s="70" t="n">
        <v>1</v>
      </c>
      <c r="H10" s="70" t="n">
        <v>2205</v>
      </c>
      <c r="I10" s="70" t="inlineStr">
        <is>
          <t>设备维修保养</t>
        </is>
      </c>
      <c r="J10" s="70" t="n">
        <v>2023</v>
      </c>
      <c r="K10" s="70" t="n">
        <v>9</v>
      </c>
      <c r="L10" s="70" t="n">
        <v>3</v>
      </c>
      <c r="M10" s="70">
        <f>COUNTIFS(D:D,D10,J:J,J10,K:K,K10)</f>
        <v/>
      </c>
      <c r="N10" s="70">
        <f>1/M10</f>
        <v/>
      </c>
      <c r="O10" s="70" t="n"/>
      <c r="P10" s="75" t="n"/>
      <c r="Q10" s="75" t="n"/>
      <c r="R10" s="75" t="n"/>
      <c r="S10" s="75" t="n"/>
    </row>
    <row r="11">
      <c r="A11" s="70" t="inlineStr">
        <is>
          <t>徐汇区</t>
        </is>
      </c>
      <c r="B11" s="70" t="inlineStr">
        <is>
          <t>微信用户</t>
        </is>
      </c>
      <c r="C11" s="70" t="n">
        <v>1</v>
      </c>
      <c r="D11" s="70" t="inlineStr">
        <is>
          <t>TSFCY10</t>
        </is>
      </c>
      <c r="E11" s="70" t="inlineStr">
        <is>
          <t>头牌农家菜</t>
        </is>
      </c>
      <c r="F11" s="70" t="n">
        <v>0</v>
      </c>
      <c r="G11" s="70" t="n">
        <v>1</v>
      </c>
      <c r="H11" s="70" t="n">
        <v>2303</v>
      </c>
      <c r="I11" s="70" t="inlineStr">
        <is>
          <t>运行维护合同</t>
        </is>
      </c>
      <c r="J11" s="70" t="n">
        <v>2023</v>
      </c>
      <c r="K11" s="70" t="n">
        <v>9</v>
      </c>
      <c r="L11" s="70" t="n">
        <v>3</v>
      </c>
      <c r="M11" s="70">
        <f>COUNTIFS(D:D,D11,J:J,J11,K:K,K11)</f>
        <v/>
      </c>
      <c r="N11" s="70">
        <f>1/M11</f>
        <v/>
      </c>
      <c r="O11" s="70" t="n"/>
      <c r="P11" s="75" t="n"/>
      <c r="Q11" s="75" t="n"/>
      <c r="R11" s="75" t="n"/>
      <c r="S11" s="75" t="n"/>
    </row>
    <row r="12">
      <c r="A12" s="70" t="inlineStr">
        <is>
          <t>徐汇区</t>
        </is>
      </c>
      <c r="B12" s="70" t="inlineStr">
        <is>
          <t>微信用户</t>
        </is>
      </c>
      <c r="C12" s="70" t="n">
        <v>1</v>
      </c>
      <c r="D12" s="70" t="inlineStr">
        <is>
          <t>TSFCY10</t>
        </is>
      </c>
      <c r="E12" s="70" t="inlineStr">
        <is>
          <t>头牌农家菜</t>
        </is>
      </c>
      <c r="F12" s="70" t="n">
        <v>0</v>
      </c>
      <c r="G12" s="70" t="n">
        <v>1</v>
      </c>
      <c r="H12" s="70" t="n">
        <v>2304</v>
      </c>
      <c r="I12" s="70" t="inlineStr">
        <is>
          <t>设备运维记录</t>
        </is>
      </c>
      <c r="J12" s="70" t="n">
        <v>2023</v>
      </c>
      <c r="K12" s="70" t="n">
        <v>9</v>
      </c>
      <c r="L12" s="70" t="n">
        <v>3</v>
      </c>
      <c r="M12" s="70">
        <f>COUNTIFS(D:D,D12,J:J,J12,K:K,K12)</f>
        <v/>
      </c>
      <c r="N12" s="70">
        <f>1/M12</f>
        <v/>
      </c>
      <c r="O12" s="70" t="n"/>
      <c r="P12" s="75" t="n"/>
      <c r="Q12" s="75" t="n"/>
      <c r="R12" s="75" t="n"/>
      <c r="S12" s="75" t="n"/>
    </row>
    <row r="13">
      <c r="A13" s="70" t="inlineStr">
        <is>
          <t>徐汇区</t>
        </is>
      </c>
      <c r="B13" s="70" t="inlineStr">
        <is>
          <t>微信用户</t>
        </is>
      </c>
      <c r="C13" s="70" t="n">
        <v>1</v>
      </c>
      <c r="D13" s="70" t="inlineStr">
        <is>
          <t>TSFCY10</t>
        </is>
      </c>
      <c r="E13" s="70" t="inlineStr">
        <is>
          <t>头牌农家菜</t>
        </is>
      </c>
      <c r="F13" s="70" t="n">
        <v>0</v>
      </c>
      <c r="G13" s="70" t="n">
        <v>1</v>
      </c>
      <c r="H13" s="70" t="n">
        <v>2400</v>
      </c>
      <c r="I13" s="70" t="inlineStr">
        <is>
          <t>餐厨垃圾处置</t>
        </is>
      </c>
      <c r="J13" s="70" t="n">
        <v>2023</v>
      </c>
      <c r="K13" s="70" t="n">
        <v>9</v>
      </c>
      <c r="L13" s="70" t="n">
        <v>3</v>
      </c>
      <c r="M13" s="70">
        <f>COUNTIFS(D:D,D13,J:J,J13,K:K,K13)</f>
        <v/>
      </c>
      <c r="N13" s="70">
        <f>1/M13</f>
        <v/>
      </c>
      <c r="O13" s="70" t="n"/>
      <c r="P13" s="75" t="inlineStr">
        <is>
          <t>场景类型</t>
        </is>
      </c>
      <c r="Q13" s="75" t="inlineStr">
        <is>
          <t>账号</t>
        </is>
      </c>
      <c r="R13" s="75" t="inlineStr">
        <is>
          <t>求和项:自巡查</t>
        </is>
      </c>
      <c r="S13" s="75" t="inlineStr">
        <is>
          <t>求和项:必填项</t>
        </is>
      </c>
      <c r="U13" s="75" t="n"/>
    </row>
    <row r="14">
      <c r="A14" s="70" t="inlineStr">
        <is>
          <t>徐汇区</t>
        </is>
      </c>
      <c r="B14" s="70" t="inlineStr">
        <is>
          <t>微信用户</t>
        </is>
      </c>
      <c r="C14" s="70" t="n">
        <v>1</v>
      </c>
      <c r="D14" s="70" t="inlineStr">
        <is>
          <t>TSFCY10</t>
        </is>
      </c>
      <c r="E14" s="70" t="inlineStr">
        <is>
          <t>头牌农家菜</t>
        </is>
      </c>
      <c r="F14" s="70" t="n">
        <v>0</v>
      </c>
      <c r="G14" s="70" t="n">
        <v>1</v>
      </c>
      <c r="H14" s="70" t="n">
        <v>2401</v>
      </c>
      <c r="I14" s="70" t="inlineStr">
        <is>
          <t>废弃油脂处置</t>
        </is>
      </c>
      <c r="J14" s="70" t="n">
        <v>2023</v>
      </c>
      <c r="K14" s="70" t="n">
        <v>9</v>
      </c>
      <c r="L14" s="70" t="n">
        <v>3</v>
      </c>
      <c r="M14" s="70">
        <f>COUNTIFS(D:D,D14,J:J,J14,K:K,K14)</f>
        <v/>
      </c>
      <c r="N14" s="70">
        <f>1/M14</f>
        <v/>
      </c>
      <c r="O14" s="70" t="n"/>
      <c r="P14" s="75" t="inlineStr">
        <is>
          <t>(空白)</t>
        </is>
      </c>
      <c r="Q14" s="75" t="n"/>
      <c r="R14" s="75" t="n"/>
      <c r="S14" s="75" t="n"/>
      <c r="U14" s="84" t="inlineStr">
        <is>
          <t>类型</t>
        </is>
      </c>
      <c r="V14" s="84" t="inlineStr">
        <is>
          <t>账号</t>
        </is>
      </c>
      <c r="W14" s="84" t="inlineStr">
        <is>
          <t>自巡查</t>
        </is>
      </c>
      <c r="X14" s="84" t="inlineStr">
        <is>
          <t>必填项</t>
        </is>
      </c>
      <c r="Y14" s="84" t="inlineStr">
        <is>
          <t>自巡查（%）</t>
        </is>
      </c>
      <c r="Z14" s="86" t="inlineStr">
        <is>
          <t>必填项（%）</t>
        </is>
      </c>
    </row>
    <row r="15">
      <c r="A15" s="70" t="inlineStr">
        <is>
          <t>徐汇区</t>
        </is>
      </c>
      <c r="B15" s="70" t="inlineStr">
        <is>
          <t>微信用户</t>
        </is>
      </c>
      <c r="C15" s="70" t="n">
        <v>1</v>
      </c>
      <c r="D15" s="70" t="inlineStr">
        <is>
          <t>TSFCY10</t>
        </is>
      </c>
      <c r="E15" s="70" t="inlineStr">
        <is>
          <t>头牌农家菜</t>
        </is>
      </c>
      <c r="F15" s="70" t="n">
        <v>0</v>
      </c>
      <c r="G15" s="70" t="n">
        <v>1</v>
      </c>
      <c r="H15" s="70" t="n">
        <v>2402</v>
      </c>
      <c r="I15" s="70" t="inlineStr">
        <is>
          <t>卫生培训记录</t>
        </is>
      </c>
      <c r="J15" s="70" t="n">
        <v>2023</v>
      </c>
      <c r="K15" s="70" t="n">
        <v>9</v>
      </c>
      <c r="L15" s="70" t="n">
        <v>3</v>
      </c>
      <c r="M15" s="70">
        <f>COUNTIFS(D:D,D15,J:J,J15,K:K,K15)</f>
        <v/>
      </c>
      <c r="N15" s="70">
        <f>1/M15</f>
        <v/>
      </c>
      <c r="O15" s="70" t="n"/>
      <c r="P15" s="75" t="n"/>
      <c r="Q15" s="75" t="inlineStr">
        <is>
          <t>(空白)</t>
        </is>
      </c>
      <c r="R15" s="75" t="n"/>
      <c r="S15" s="75" t="n"/>
      <c r="U15" s="75" t="inlineStr">
        <is>
          <t>餐饮</t>
        </is>
      </c>
      <c r="V15" s="75" t="inlineStr">
        <is>
          <t>TSFCY10</t>
        </is>
      </c>
      <c r="W15" s="75" t="n">
        <v>8</v>
      </c>
      <c r="X15" s="75" t="n">
        <v>23</v>
      </c>
      <c r="Y15" s="87">
        <f>W15/R$8</f>
        <v/>
      </c>
      <c r="Z15" s="88">
        <f>(X15-W15)/Q$8</f>
        <v/>
      </c>
    </row>
    <row r="16">
      <c r="A16" s="70" t="inlineStr">
        <is>
          <t>徐汇区</t>
        </is>
      </c>
      <c r="B16" s="70" t="inlineStr">
        <is>
          <t>微信用户</t>
        </is>
      </c>
      <c r="C16" s="70" t="n">
        <v>1</v>
      </c>
      <c r="D16" s="70" t="inlineStr">
        <is>
          <t>TSFCY10</t>
        </is>
      </c>
      <c r="E16" s="70" t="inlineStr">
        <is>
          <t>头牌农家菜</t>
        </is>
      </c>
      <c r="F16" s="70" t="n">
        <v>0</v>
      </c>
      <c r="G16" s="70" t="n">
        <v>1</v>
      </c>
      <c r="H16" s="70" t="n">
        <v>2403</v>
      </c>
      <c r="I16" s="70" t="inlineStr">
        <is>
          <t>食品及原料采购记录</t>
        </is>
      </c>
      <c r="J16" s="70" t="n">
        <v>2023</v>
      </c>
      <c r="K16" s="70" t="n">
        <v>9</v>
      </c>
      <c r="L16" s="70" t="n">
        <v>3</v>
      </c>
      <c r="M16" s="70">
        <f>COUNTIFS(D:D,D16,J:J,J16,K:K,K16)</f>
        <v/>
      </c>
      <c r="N16" s="70">
        <f>1/M16</f>
        <v/>
      </c>
      <c r="O16" s="70" t="n"/>
      <c r="P16" s="75" t="n">
        <v>1</v>
      </c>
      <c r="Q16" s="75" t="n"/>
      <c r="R16" s="75" t="n">
        <v>499</v>
      </c>
      <c r="S16" s="75" t="n">
        <v>1854</v>
      </c>
      <c r="U16" s="75" t="n"/>
      <c r="V16" s="75" t="inlineStr">
        <is>
          <t>TSFCY15</t>
        </is>
      </c>
      <c r="W16" s="75" t="n">
        <v>8</v>
      </c>
      <c r="X16" s="75" t="n">
        <v>23</v>
      </c>
      <c r="Y16" s="87">
        <f>W16/R$8</f>
        <v/>
      </c>
      <c r="Z16" s="88">
        <f>(X16-W16)/Q$8</f>
        <v/>
      </c>
    </row>
    <row r="17">
      <c r="A17" s="70" t="inlineStr">
        <is>
          <t>徐汇区</t>
        </is>
      </c>
      <c r="B17" s="70" t="inlineStr">
        <is>
          <t>微信用户</t>
        </is>
      </c>
      <c r="C17" s="70" t="n">
        <v>1</v>
      </c>
      <c r="D17" s="70" t="inlineStr">
        <is>
          <t>TSFCY10</t>
        </is>
      </c>
      <c r="E17" s="70" t="inlineStr">
        <is>
          <t>头牌农家菜</t>
        </is>
      </c>
      <c r="F17" s="70" t="n">
        <v>1</v>
      </c>
      <c r="G17" s="70" t="n">
        <v>1</v>
      </c>
      <c r="H17" s="70" t="n">
        <v>3200</v>
      </c>
      <c r="I17" s="70" t="inlineStr">
        <is>
          <t>后厨全景</t>
        </is>
      </c>
      <c r="J17" s="70" t="n">
        <v>2023</v>
      </c>
      <c r="K17" s="70" t="n">
        <v>9</v>
      </c>
      <c r="L17" s="70" t="n">
        <v>3</v>
      </c>
      <c r="M17" s="70">
        <f>COUNTIFS(D:D,D17,J:J,J17,K:K,K17)</f>
        <v/>
      </c>
      <c r="N17" s="70">
        <f>1/M17</f>
        <v/>
      </c>
      <c r="O17" s="70" t="n"/>
      <c r="P17" s="75" t="n"/>
      <c r="Q17" s="75" t="inlineStr">
        <is>
          <t>TSFCY10</t>
        </is>
      </c>
      <c r="R17" s="75" t="n">
        <v>8</v>
      </c>
      <c r="S17" s="75" t="n">
        <v>23</v>
      </c>
      <c r="U17" s="75" t="n"/>
      <c r="V17" s="75" t="inlineStr">
        <is>
          <t>TSFCY3</t>
        </is>
      </c>
      <c r="W17" s="75" t="n">
        <v>8</v>
      </c>
      <c r="X17" s="75" t="n">
        <v>23</v>
      </c>
      <c r="Y17" s="87">
        <f>W17/R$8</f>
        <v/>
      </c>
      <c r="Z17" s="88">
        <f>(X17-W17)/Q$8</f>
        <v/>
      </c>
    </row>
    <row r="18">
      <c r="A18" s="70" t="inlineStr">
        <is>
          <t>徐汇区</t>
        </is>
      </c>
      <c r="B18" s="70" t="inlineStr">
        <is>
          <t>微信用户</t>
        </is>
      </c>
      <c r="C18" s="70" t="n">
        <v>1</v>
      </c>
      <c r="D18" s="70" t="inlineStr">
        <is>
          <t>TSFCY10</t>
        </is>
      </c>
      <c r="E18" s="70" t="inlineStr">
        <is>
          <t>头牌农家菜</t>
        </is>
      </c>
      <c r="F18" s="70" t="n">
        <v>1</v>
      </c>
      <c r="G18" s="70" t="n">
        <v>1</v>
      </c>
      <c r="H18" s="70" t="n">
        <v>3201</v>
      </c>
      <c r="I18" s="70" t="inlineStr">
        <is>
          <t>后厨涉户外门窗关闭</t>
        </is>
      </c>
      <c r="J18" s="70" t="n">
        <v>2023</v>
      </c>
      <c r="K18" s="70" t="n">
        <v>9</v>
      </c>
      <c r="L18" s="70" t="n">
        <v>3</v>
      </c>
      <c r="M18" s="70">
        <f>COUNTIFS(D:D,D18,J:J,J18,K:K,K18)</f>
        <v/>
      </c>
      <c r="N18" s="70">
        <f>1/M18</f>
        <v/>
      </c>
      <c r="O18" s="70" t="n"/>
      <c r="P18" s="75" t="n"/>
      <c r="Q18" s="75" t="inlineStr">
        <is>
          <t>TSFCY15</t>
        </is>
      </c>
      <c r="R18" s="75" t="n">
        <v>8</v>
      </c>
      <c r="S18" s="75" t="n">
        <v>23</v>
      </c>
      <c r="U18" s="75" t="n"/>
      <c r="V18" s="75" t="inlineStr">
        <is>
          <t>TSFCY38</t>
        </is>
      </c>
      <c r="W18" s="75" t="n">
        <v>8</v>
      </c>
      <c r="X18" s="75" t="n">
        <v>23</v>
      </c>
      <c r="Y18" s="87">
        <f>W18/R$8</f>
        <v/>
      </c>
      <c r="Z18" s="88">
        <f>(X18-W18)/Q$8</f>
        <v/>
      </c>
    </row>
    <row r="19">
      <c r="A19" s="70" t="inlineStr">
        <is>
          <t>徐汇区</t>
        </is>
      </c>
      <c r="B19" s="70" t="inlineStr">
        <is>
          <t>微信用户</t>
        </is>
      </c>
      <c r="C19" s="70" t="n">
        <v>1</v>
      </c>
      <c r="D19" s="70" t="inlineStr">
        <is>
          <t>TSFCY10</t>
        </is>
      </c>
      <c r="E19" s="70" t="inlineStr">
        <is>
          <t>头牌农家菜</t>
        </is>
      </c>
      <c r="F19" s="70" t="n">
        <v>1</v>
      </c>
      <c r="G19" s="70" t="n">
        <v>1</v>
      </c>
      <c r="H19" s="70" t="n">
        <v>3202</v>
      </c>
      <c r="I19" s="70" t="inlineStr">
        <is>
          <t>后厨排气扇</t>
        </is>
      </c>
      <c r="J19" s="70" t="n">
        <v>2023</v>
      </c>
      <c r="K19" s="70" t="n">
        <v>9</v>
      </c>
      <c r="L19" s="70" t="n">
        <v>3</v>
      </c>
      <c r="M19" s="70">
        <f>COUNTIFS(D:D,D19,J:J,J19,K:K,K19)</f>
        <v/>
      </c>
      <c r="N19" s="70">
        <f>1/M19</f>
        <v/>
      </c>
      <c r="O19" s="70" t="n"/>
      <c r="P19" s="75" t="n"/>
      <c r="Q19" s="75" t="inlineStr">
        <is>
          <t>TSFCY3</t>
        </is>
      </c>
      <c r="R19" s="75" t="n">
        <v>8</v>
      </c>
      <c r="S19" s="75" t="n">
        <v>23</v>
      </c>
      <c r="U19" s="75" t="n"/>
      <c r="V19" s="75" t="inlineStr">
        <is>
          <t>TSFCY56</t>
        </is>
      </c>
      <c r="W19" s="75" t="n">
        <v>0</v>
      </c>
      <c r="X19" s="75" t="n">
        <v>15</v>
      </c>
      <c r="Y19" s="87">
        <f>W19/R$8</f>
        <v/>
      </c>
      <c r="Z19" s="88">
        <f>(X19-W19)/Q$8</f>
        <v/>
      </c>
    </row>
    <row r="20">
      <c r="A20" s="70" t="inlineStr">
        <is>
          <t>徐汇区</t>
        </is>
      </c>
      <c r="B20" s="70" t="inlineStr">
        <is>
          <t>微信用户</t>
        </is>
      </c>
      <c r="C20" s="70" t="n">
        <v>1</v>
      </c>
      <c r="D20" s="70" t="inlineStr">
        <is>
          <t>TSFCY10</t>
        </is>
      </c>
      <c r="E20" s="70" t="inlineStr">
        <is>
          <t>头牌农家菜</t>
        </is>
      </c>
      <c r="F20" s="70" t="n">
        <v>1</v>
      </c>
      <c r="G20" s="70" t="n">
        <v>1</v>
      </c>
      <c r="H20" s="70" t="n">
        <v>3203</v>
      </c>
      <c r="I20" s="70" t="inlineStr">
        <is>
          <t>后厨灶台</t>
        </is>
      </c>
      <c r="J20" s="70" t="n">
        <v>2023</v>
      </c>
      <c r="K20" s="70" t="n">
        <v>9</v>
      </c>
      <c r="L20" s="70" t="n">
        <v>3</v>
      </c>
      <c r="M20" s="70">
        <f>COUNTIFS(D:D,D20,J:J,J20,K:K,K20)</f>
        <v/>
      </c>
      <c r="N20" s="70">
        <f>1/M20</f>
        <v/>
      </c>
      <c r="O20" s="70" t="n"/>
      <c r="P20" s="75" t="n"/>
      <c r="Q20" s="75" t="inlineStr">
        <is>
          <t>TSFCY38</t>
        </is>
      </c>
      <c r="R20" s="75" t="n">
        <v>8</v>
      </c>
      <c r="S20" s="75" t="n">
        <v>23</v>
      </c>
      <c r="U20" s="75" t="n"/>
      <c r="V20" s="75" t="inlineStr">
        <is>
          <t>TSFCY62</t>
        </is>
      </c>
      <c r="W20" s="75" t="n">
        <v>8</v>
      </c>
      <c r="X20" s="75" t="n">
        <v>23</v>
      </c>
      <c r="Y20" s="87">
        <f>W20/R$8</f>
        <v/>
      </c>
      <c r="Z20" s="88">
        <f>(X20-W20)/Q$8</f>
        <v/>
      </c>
    </row>
    <row r="21">
      <c r="A21" s="70" t="inlineStr">
        <is>
          <t>徐汇区</t>
        </is>
      </c>
      <c r="B21" s="70" t="inlineStr">
        <is>
          <t>微信用户</t>
        </is>
      </c>
      <c r="C21" s="70" t="n">
        <v>1</v>
      </c>
      <c r="D21" s="70" t="inlineStr">
        <is>
          <t>TSFCY10</t>
        </is>
      </c>
      <c r="E21" s="70" t="inlineStr">
        <is>
          <t>头牌农家菜</t>
        </is>
      </c>
      <c r="F21" s="70" t="n">
        <v>1</v>
      </c>
      <c r="G21" s="70" t="n">
        <v>1</v>
      </c>
      <c r="H21" s="70" t="n">
        <v>3204</v>
      </c>
      <c r="I21" s="70" t="inlineStr">
        <is>
          <t>集气罩</t>
        </is>
      </c>
      <c r="J21" s="70" t="n">
        <v>2023</v>
      </c>
      <c r="K21" s="70" t="n">
        <v>9</v>
      </c>
      <c r="L21" s="70" t="n">
        <v>3</v>
      </c>
      <c r="M21" s="70">
        <f>COUNTIFS(D:D,D21,J:J,J21,K:K,K21)</f>
        <v/>
      </c>
      <c r="N21" s="70">
        <f>1/M21</f>
        <v/>
      </c>
      <c r="O21" s="70" t="n"/>
      <c r="P21" s="75" t="n"/>
      <c r="Q21" s="75" t="inlineStr">
        <is>
          <t>TSFCY56</t>
        </is>
      </c>
      <c r="R21" s="75" t="n">
        <v>0</v>
      </c>
      <c r="S21" s="75" t="n">
        <v>15</v>
      </c>
      <c r="U21" s="75" t="n"/>
      <c r="V21" s="75" t="inlineStr">
        <is>
          <t>TSFCY7</t>
        </is>
      </c>
      <c r="W21" s="75" t="n">
        <v>8</v>
      </c>
      <c r="X21" s="75" t="n">
        <v>23</v>
      </c>
      <c r="Y21" s="87">
        <f>W21/R$8</f>
        <v/>
      </c>
      <c r="Z21" s="88">
        <f>(X21-W21)/Q$8</f>
        <v/>
      </c>
    </row>
    <row r="22">
      <c r="A22" s="70" t="inlineStr">
        <is>
          <t>徐汇区</t>
        </is>
      </c>
      <c r="B22" s="70" t="inlineStr">
        <is>
          <t>微信用户</t>
        </is>
      </c>
      <c r="C22" s="70" t="n">
        <v>1</v>
      </c>
      <c r="D22" s="70" t="inlineStr">
        <is>
          <t>TSFCY10</t>
        </is>
      </c>
      <c r="E22" s="70" t="inlineStr">
        <is>
          <t>头牌农家菜</t>
        </is>
      </c>
      <c r="F22" s="70" t="n">
        <v>1</v>
      </c>
      <c r="G22" s="70" t="n">
        <v>1</v>
      </c>
      <c r="H22" s="70" t="n">
        <v>3205</v>
      </c>
      <c r="I22" s="70" t="inlineStr">
        <is>
          <t>排烟管道</t>
        </is>
      </c>
      <c r="J22" s="70" t="n">
        <v>2023</v>
      </c>
      <c r="K22" s="70" t="n">
        <v>9</v>
      </c>
      <c r="L22" s="70" t="n">
        <v>3</v>
      </c>
      <c r="M22" s="70">
        <f>COUNTIFS(D:D,D22,J:J,J22,K:K,K22)</f>
        <v/>
      </c>
      <c r="N22" s="70">
        <f>1/M22</f>
        <v/>
      </c>
      <c r="O22" s="70" t="n"/>
      <c r="P22" s="75" t="n"/>
      <c r="Q22" s="75" t="inlineStr">
        <is>
          <t>TSFCY62</t>
        </is>
      </c>
      <c r="R22" s="75" t="n">
        <v>8</v>
      </c>
      <c r="S22" s="75" t="n">
        <v>23</v>
      </c>
      <c r="U22" s="75" t="n"/>
      <c r="V22" s="75" t="inlineStr">
        <is>
          <t>TSFCY8</t>
        </is>
      </c>
      <c r="W22" s="75" t="n">
        <v>8</v>
      </c>
      <c r="X22" s="75" t="n">
        <v>23</v>
      </c>
      <c r="Y22" s="87">
        <f>W22/R$8</f>
        <v/>
      </c>
      <c r="Z22" s="88">
        <f>(X22-W22)/Q$8</f>
        <v/>
      </c>
    </row>
    <row r="23">
      <c r="A23" s="70" t="inlineStr">
        <is>
          <t>徐汇区</t>
        </is>
      </c>
      <c r="B23" s="70" t="inlineStr">
        <is>
          <t>微信用户</t>
        </is>
      </c>
      <c r="C23" s="70" t="n">
        <v>1</v>
      </c>
      <c r="D23" s="70" t="inlineStr">
        <is>
          <t>TSFCY10</t>
        </is>
      </c>
      <c r="E23" s="70" t="inlineStr">
        <is>
          <t>头牌农家菜</t>
        </is>
      </c>
      <c r="F23" s="70" t="n">
        <v>1</v>
      </c>
      <c r="G23" s="70" t="n">
        <v>1</v>
      </c>
      <c r="H23" s="70" t="n">
        <v>3206</v>
      </c>
      <c r="I23" s="70" t="inlineStr">
        <is>
          <t>油烟净化装置/控制柜运行</t>
        </is>
      </c>
      <c r="J23" s="70" t="n">
        <v>2023</v>
      </c>
      <c r="K23" s="70" t="n">
        <v>9</v>
      </c>
      <c r="L23" s="70" t="n">
        <v>3</v>
      </c>
      <c r="M23" s="70">
        <f>COUNTIFS(D:D,D23,J:J,J23,K:K,K23)</f>
        <v/>
      </c>
      <c r="N23" s="70">
        <f>1/M23</f>
        <v/>
      </c>
      <c r="O23" s="70" t="n"/>
      <c r="P23" s="75" t="n"/>
      <c r="Q23" s="75" t="inlineStr">
        <is>
          <t>TSFCY7</t>
        </is>
      </c>
      <c r="R23" s="75" t="n">
        <v>8</v>
      </c>
      <c r="S23" s="75" t="n">
        <v>23</v>
      </c>
      <c r="U23" s="75" t="n"/>
      <c r="V23" s="75" t="inlineStr">
        <is>
          <t>TSFCY9</t>
        </is>
      </c>
      <c r="W23" s="75" t="n">
        <v>8</v>
      </c>
      <c r="X23" s="75" t="n">
        <v>23</v>
      </c>
      <c r="Y23" s="87">
        <f>W23/R$8</f>
        <v/>
      </c>
      <c r="Z23" s="88">
        <f>(X23-W23)/Q$8</f>
        <v/>
      </c>
    </row>
    <row r="24">
      <c r="A24" s="70" t="inlineStr">
        <is>
          <t>徐汇区</t>
        </is>
      </c>
      <c r="B24" s="70" t="inlineStr">
        <is>
          <t>微信用户</t>
        </is>
      </c>
      <c r="C24" s="70" t="n">
        <v>1</v>
      </c>
      <c r="D24" s="70" t="inlineStr">
        <is>
          <t>TSFCY10</t>
        </is>
      </c>
      <c r="E24" s="70" t="inlineStr">
        <is>
          <t>头牌农家菜</t>
        </is>
      </c>
      <c r="F24" s="70" t="n">
        <v>1</v>
      </c>
      <c r="G24" s="70" t="n">
        <v>1</v>
      </c>
      <c r="H24" s="70" t="n">
        <v>3207</v>
      </c>
      <c r="I24" s="70" t="inlineStr">
        <is>
          <t>油烟监测设备</t>
        </is>
      </c>
      <c r="J24" s="70" t="n">
        <v>2023</v>
      </c>
      <c r="K24" s="70" t="n">
        <v>9</v>
      </c>
      <c r="L24" s="70" t="n">
        <v>3</v>
      </c>
      <c r="M24" s="70">
        <f>COUNTIFS(D:D,D24,J:J,J24,K:K,K24)</f>
        <v/>
      </c>
      <c r="N24" s="70">
        <f>1/M24</f>
        <v/>
      </c>
      <c r="O24" s="70" t="n"/>
      <c r="P24" s="75" t="n"/>
      <c r="Q24" s="75" t="inlineStr">
        <is>
          <t>TSFCY8</t>
        </is>
      </c>
      <c r="R24" s="75" t="n">
        <v>8</v>
      </c>
      <c r="S24" s="75" t="n">
        <v>23</v>
      </c>
      <c r="U24" s="75" t="n"/>
      <c r="V24" s="75" t="inlineStr">
        <is>
          <t>TYQCY113</t>
        </is>
      </c>
      <c r="W24" s="75" t="n">
        <v>8</v>
      </c>
      <c r="X24" s="75" t="n">
        <v>23</v>
      </c>
      <c r="Y24" s="87">
        <f>W24/R$8</f>
        <v/>
      </c>
      <c r="Z24" s="88">
        <f>(X24-W24)/Q$8</f>
        <v/>
      </c>
    </row>
    <row r="25">
      <c r="A25" s="70" t="inlineStr">
        <is>
          <t>徐汇区</t>
        </is>
      </c>
      <c r="B25" s="70" t="inlineStr">
        <is>
          <t>微信用户</t>
        </is>
      </c>
      <c r="C25" s="70" t="n">
        <v>1</v>
      </c>
      <c r="D25" s="70" t="inlineStr">
        <is>
          <t>TSFCY10</t>
        </is>
      </c>
      <c r="E25" s="70" t="inlineStr">
        <is>
          <t>头牌农家菜</t>
        </is>
      </c>
      <c r="F25" s="70" t="n">
        <v>0</v>
      </c>
      <c r="G25" s="70" t="n">
        <v>0</v>
      </c>
      <c r="H25" s="70" t="n">
        <v>2102</v>
      </c>
      <c r="I25" s="70" t="inlineStr">
        <is>
          <t>餐饮服务许可证</t>
        </is>
      </c>
      <c r="J25" s="70" t="n">
        <v>2023</v>
      </c>
      <c r="K25" s="70" t="n">
        <v>7</v>
      </c>
      <c r="L25" s="70" t="n">
        <v>29</v>
      </c>
      <c r="M25" s="70">
        <f>COUNTIFS(D:D,D25,J:J,J25,K:K,K25)</f>
        <v/>
      </c>
      <c r="N25" s="70">
        <f>1/M25</f>
        <v/>
      </c>
      <c r="O25" s="70" t="n"/>
      <c r="P25" s="75" t="n"/>
      <c r="Q25" s="75" t="inlineStr">
        <is>
          <t>TSFCY9</t>
        </is>
      </c>
      <c r="R25" s="75" t="n">
        <v>8</v>
      </c>
      <c r="S25" s="75" t="n">
        <v>23</v>
      </c>
      <c r="U25" s="75" t="n"/>
      <c r="V25" s="75" t="inlineStr">
        <is>
          <t>TYQCY118</t>
        </is>
      </c>
      <c r="W25" s="75" t="n">
        <v>8</v>
      </c>
      <c r="X25" s="75" t="n">
        <v>23</v>
      </c>
      <c r="Y25" s="87">
        <f>W25/R$8</f>
        <v/>
      </c>
      <c r="Z25" s="88">
        <f>(X25-W25)/Q$8</f>
        <v/>
      </c>
    </row>
    <row r="26">
      <c r="A26" s="70" t="inlineStr">
        <is>
          <t>徐汇区</t>
        </is>
      </c>
      <c r="B26" s="70" t="inlineStr">
        <is>
          <t>微信用户
微信用户
微信用户
微信用户
微信用户
微信用户
微信用户</t>
        </is>
      </c>
      <c r="C26" s="70" t="n">
        <v>1</v>
      </c>
      <c r="D26" s="70" t="inlineStr">
        <is>
          <t>TSFCY10</t>
        </is>
      </c>
      <c r="E26" s="70" t="inlineStr">
        <is>
          <t>头牌农家菜</t>
        </is>
      </c>
      <c r="F26" s="70" t="n">
        <v>0</v>
      </c>
      <c r="G26" s="70" t="n">
        <v>1</v>
      </c>
      <c r="H26" s="70" t="n">
        <v>2201</v>
      </c>
      <c r="I26" s="70" t="inlineStr">
        <is>
          <t>产品质检</t>
        </is>
      </c>
      <c r="J26" s="70" t="n">
        <v>2023</v>
      </c>
      <c r="K26" s="70" t="n">
        <v>7</v>
      </c>
      <c r="L26" s="70" t="n">
        <v>29</v>
      </c>
      <c r="M26" s="70">
        <f>COUNTIFS(D:D,D26,J:J,J26,K:K,K26)</f>
        <v/>
      </c>
      <c r="N26" s="70">
        <f>1/M26</f>
        <v/>
      </c>
      <c r="O26" s="70" t="n"/>
      <c r="P26" s="75" t="n"/>
      <c r="Q26" s="75" t="inlineStr">
        <is>
          <t>TYQCY113</t>
        </is>
      </c>
      <c r="R26" s="75" t="n">
        <v>8</v>
      </c>
      <c r="S26" s="75" t="n">
        <v>23</v>
      </c>
      <c r="U26" s="75" t="n"/>
      <c r="V26" s="75" t="inlineStr">
        <is>
          <t>TYQCY122</t>
        </is>
      </c>
      <c r="W26" s="75" t="n">
        <v>8</v>
      </c>
      <c r="X26" s="75" t="n">
        <v>23</v>
      </c>
      <c r="Y26" s="87">
        <f>W26/R$8</f>
        <v/>
      </c>
      <c r="Z26" s="88">
        <f>(X26-W26)/Q$8</f>
        <v/>
      </c>
    </row>
    <row r="27">
      <c r="A27" s="70" t="inlineStr">
        <is>
          <t>徐汇区</t>
        </is>
      </c>
      <c r="B27" s="70" t="inlineStr">
        <is>
          <t>微信用户
微信用户
微信用户
微信用户
微信用户
微信用户
微信用户</t>
        </is>
      </c>
      <c r="C27" s="70" t="n">
        <v>1</v>
      </c>
      <c r="D27" s="70" t="inlineStr">
        <is>
          <t>TSFCY10</t>
        </is>
      </c>
      <c r="E27" s="70" t="inlineStr">
        <is>
          <t>头牌农家菜</t>
        </is>
      </c>
      <c r="F27" s="70" t="n">
        <v>0</v>
      </c>
      <c r="G27" s="70" t="n">
        <v>1</v>
      </c>
      <c r="H27" s="70" t="n">
        <v>2301</v>
      </c>
      <c r="I27" s="70" t="inlineStr">
        <is>
          <t>产品质检</t>
        </is>
      </c>
      <c r="J27" s="70" t="n">
        <v>2023</v>
      </c>
      <c r="K27" s="70" t="n">
        <v>7</v>
      </c>
      <c r="L27" s="70" t="n">
        <v>29</v>
      </c>
      <c r="M27" s="70">
        <f>COUNTIFS(D:D,D27,J:J,J27,K:K,K27)</f>
        <v/>
      </c>
      <c r="N27" s="70">
        <f>1/M27</f>
        <v/>
      </c>
      <c r="O27" s="70" t="n"/>
      <c r="P27" s="75" t="n"/>
      <c r="Q27" s="75" t="inlineStr">
        <is>
          <t>TYQCY118</t>
        </is>
      </c>
      <c r="R27" s="75" t="n">
        <v>8</v>
      </c>
      <c r="S27" s="75" t="n">
        <v>23</v>
      </c>
      <c r="U27" s="75" t="n"/>
      <c r="V27" s="75" t="inlineStr">
        <is>
          <t>TYQCY124</t>
        </is>
      </c>
      <c r="W27" s="75" t="n">
        <v>8</v>
      </c>
      <c r="X27" s="75" t="n">
        <v>23</v>
      </c>
      <c r="Y27" s="87">
        <f>W27/R$8</f>
        <v/>
      </c>
      <c r="Z27" s="88">
        <f>(X27-W27)/Q$8</f>
        <v/>
      </c>
    </row>
    <row r="28">
      <c r="A28" s="70" t="inlineStr">
        <is>
          <t>徐汇区</t>
        </is>
      </c>
      <c r="B28" s="70" t="inlineStr">
        <is>
          <t>微信用户
微信用户
微信用户
微信用户
微信用户
微信用户</t>
        </is>
      </c>
      <c r="C28" s="70" t="n">
        <v>1</v>
      </c>
      <c r="D28" s="70" t="inlineStr">
        <is>
          <t>TSFCY10</t>
        </is>
      </c>
      <c r="E28" s="70" t="inlineStr">
        <is>
          <t>头牌农家菜</t>
        </is>
      </c>
      <c r="F28" s="70" t="n">
        <v>0</v>
      </c>
      <c r="G28" s="70" t="n">
        <v>1</v>
      </c>
      <c r="H28" s="70" t="n">
        <v>2203</v>
      </c>
      <c r="I28" s="70" t="inlineStr">
        <is>
          <t>清洗合同</t>
        </is>
      </c>
      <c r="J28" s="70" t="n">
        <v>2023</v>
      </c>
      <c r="K28" s="70" t="n">
        <v>6</v>
      </c>
      <c r="L28" s="70" t="n">
        <v>2</v>
      </c>
      <c r="M28" s="70">
        <f>COUNTIFS(D:D,D28,J:J,J28,K:K,K28)</f>
        <v/>
      </c>
      <c r="N28" s="70">
        <f>1/M28</f>
        <v/>
      </c>
      <c r="O28" s="70" t="n"/>
      <c r="P28" s="75" t="n"/>
      <c r="Q28" s="75" t="inlineStr">
        <is>
          <t>TYQCY122</t>
        </is>
      </c>
      <c r="R28" s="75" t="n">
        <v>8</v>
      </c>
      <c r="S28" s="75" t="n">
        <v>23</v>
      </c>
      <c r="U28" s="75" t="n"/>
      <c r="V28" s="75" t="inlineStr">
        <is>
          <t>TYQCY131</t>
        </is>
      </c>
      <c r="W28" s="75" t="n">
        <v>8</v>
      </c>
      <c r="X28" s="75" t="n">
        <v>23</v>
      </c>
      <c r="Y28" s="87">
        <f>W28/R$8</f>
        <v/>
      </c>
      <c r="Z28" s="88">
        <f>(X28-W28)/Q$8</f>
        <v/>
      </c>
    </row>
    <row r="29">
      <c r="A29" s="70" t="inlineStr">
        <is>
          <t>徐汇区</t>
        </is>
      </c>
      <c r="B29" s="70" t="inlineStr">
        <is>
          <t>微信用户
微信用户
微信用户
微信用户
微信用户
微信用户
微信用户</t>
        </is>
      </c>
      <c r="C29" s="70" t="n">
        <v>1</v>
      </c>
      <c r="D29" s="70" t="inlineStr">
        <is>
          <t>TSFCY10</t>
        </is>
      </c>
      <c r="E29" s="70" t="inlineStr">
        <is>
          <t>头牌农家菜</t>
        </is>
      </c>
      <c r="F29" s="70" t="n">
        <v>0</v>
      </c>
      <c r="G29" s="70" t="n">
        <v>1</v>
      </c>
      <c r="H29" s="70" t="n">
        <v>2302</v>
      </c>
      <c r="I29" s="70" t="inlineStr">
        <is>
          <t>设备安装检验</t>
        </is>
      </c>
      <c r="J29" s="70" t="n">
        <v>2023</v>
      </c>
      <c r="K29" s="70" t="n">
        <v>6</v>
      </c>
      <c r="L29" s="70" t="n">
        <v>11</v>
      </c>
      <c r="M29" s="70">
        <f>COUNTIFS(D:D,D29,J:J,J29,K:K,K29)</f>
        <v/>
      </c>
      <c r="N29" s="70">
        <f>1/M29</f>
        <v/>
      </c>
      <c r="O29" s="70" t="n"/>
      <c r="P29" s="75" t="n"/>
      <c r="Q29" s="75" t="inlineStr">
        <is>
          <t>TYQCY124</t>
        </is>
      </c>
      <c r="R29" s="75" t="n">
        <v>8</v>
      </c>
      <c r="S29" s="75" t="n">
        <v>23</v>
      </c>
      <c r="U29" s="75" t="n"/>
      <c r="V29" s="75" t="inlineStr">
        <is>
          <t>TYQCY17</t>
        </is>
      </c>
      <c r="W29" s="75" t="n">
        <v>8</v>
      </c>
      <c r="X29" s="75" t="n">
        <v>23</v>
      </c>
      <c r="Y29" s="87">
        <f>W29/R$8</f>
        <v/>
      </c>
      <c r="Z29" s="88">
        <f>(X29-W29)/Q$8</f>
        <v/>
      </c>
    </row>
    <row r="30">
      <c r="A30" s="70" t="inlineStr">
        <is>
          <t>徐汇区</t>
        </is>
      </c>
      <c r="B30" s="70" t="inlineStr">
        <is>
          <t>微信用户
微信用户
微信用户
微信用户</t>
        </is>
      </c>
      <c r="C30" s="70" t="n">
        <v>1</v>
      </c>
      <c r="D30" s="70" t="inlineStr">
        <is>
          <t>TSFCY10</t>
        </is>
      </c>
      <c r="E30" s="70" t="inlineStr">
        <is>
          <t>头牌农家菜</t>
        </is>
      </c>
      <c r="F30" s="70" t="n">
        <v>0</v>
      </c>
      <c r="G30" s="70" t="n">
        <v>0</v>
      </c>
      <c r="H30" s="70" t="n">
        <v>2101</v>
      </c>
      <c r="I30" s="70" t="inlineStr">
        <is>
          <t>食品经营许可证</t>
        </is>
      </c>
      <c r="J30" s="70" t="n">
        <v>2023</v>
      </c>
      <c r="K30" s="70" t="n">
        <v>5</v>
      </c>
      <c r="L30" s="70" t="n">
        <v>11</v>
      </c>
      <c r="M30" s="70">
        <f>COUNTIFS(D:D,D30,J:J,J30,K:K,K30)</f>
        <v/>
      </c>
      <c r="N30" s="70">
        <f>1/M30</f>
        <v/>
      </c>
      <c r="O30" s="70" t="n"/>
      <c r="P30" s="75" t="n"/>
      <c r="Q30" s="75" t="inlineStr">
        <is>
          <t>TYQCY131</t>
        </is>
      </c>
      <c r="R30" s="75" t="n">
        <v>8</v>
      </c>
      <c r="S30" s="75" t="n">
        <v>23</v>
      </c>
      <c r="U30" s="75" t="n"/>
      <c r="V30" s="75" t="inlineStr">
        <is>
          <t>TYQCY22</t>
        </is>
      </c>
      <c r="W30" s="75" t="n">
        <v>0</v>
      </c>
      <c r="X30" s="75" t="n">
        <v>4</v>
      </c>
      <c r="Y30" s="87">
        <f>W30/R$8</f>
        <v/>
      </c>
      <c r="Z30" s="88">
        <f>(X30-W30)/Q$8</f>
        <v/>
      </c>
    </row>
    <row r="31">
      <c r="A31" s="70" t="inlineStr">
        <is>
          <t>徐汇区</t>
        </is>
      </c>
      <c r="B31" s="70" t="inlineStr">
        <is>
          <t>微信用户
微信用户
微信用户
微信用户</t>
        </is>
      </c>
      <c r="C31" s="70" t="n">
        <v>1</v>
      </c>
      <c r="D31" s="70" t="inlineStr">
        <is>
          <t>TSFCY10</t>
        </is>
      </c>
      <c r="E31" s="70" t="inlineStr">
        <is>
          <t>头牌农家菜</t>
        </is>
      </c>
      <c r="F31" s="70" t="n">
        <v>0</v>
      </c>
      <c r="G31" s="70" t="n">
        <v>0</v>
      </c>
      <c r="H31" s="70" t="n">
        <v>2103</v>
      </c>
      <c r="I31" s="70" t="inlineStr">
        <is>
          <t>监管信息公示牌</t>
        </is>
      </c>
      <c r="J31" s="70" t="n">
        <v>2023</v>
      </c>
      <c r="K31" s="70" t="n">
        <v>5</v>
      </c>
      <c r="L31" s="70" t="n">
        <v>11</v>
      </c>
      <c r="M31" s="70">
        <f>COUNTIFS(D:D,D31,J:J,J31,K:K,K31)</f>
        <v/>
      </c>
      <c r="N31" s="70">
        <f>1/M31</f>
        <v/>
      </c>
      <c r="O31" s="70" t="n"/>
      <c r="P31" s="75" t="n"/>
      <c r="Q31" s="75" t="inlineStr">
        <is>
          <t>TYQCY17</t>
        </is>
      </c>
      <c r="R31" s="75" t="n">
        <v>8</v>
      </c>
      <c r="S31" s="75" t="n">
        <v>23</v>
      </c>
      <c r="U31" s="75" t="n"/>
      <c r="V31" s="75" t="inlineStr">
        <is>
          <t>TYQCY24</t>
        </is>
      </c>
      <c r="W31" s="75" t="n">
        <v>8</v>
      </c>
      <c r="X31" s="75" t="n">
        <v>23</v>
      </c>
      <c r="Y31" s="87">
        <f>W31/R$8</f>
        <v/>
      </c>
      <c r="Z31" s="88">
        <f>(X31-W31)/Q$8</f>
        <v/>
      </c>
    </row>
    <row r="32">
      <c r="A32" s="70" t="inlineStr">
        <is>
          <t>徐汇区</t>
        </is>
      </c>
      <c r="B32" s="70" t="inlineStr">
        <is>
          <t>微信用户
微信用户
微信用户
微信用户
微信用户
微信用户
微信用户
微信用户</t>
        </is>
      </c>
      <c r="C32" s="70" t="n">
        <v>1</v>
      </c>
      <c r="D32" s="70" t="inlineStr">
        <is>
          <t>TSFCY10</t>
        </is>
      </c>
      <c r="E32" s="70" t="inlineStr">
        <is>
          <t>头牌农家菜</t>
        </is>
      </c>
      <c r="F32" s="70" t="n">
        <v>0</v>
      </c>
      <c r="G32" s="70" t="n">
        <v>1</v>
      </c>
      <c r="H32" s="70" t="n">
        <v>2202</v>
      </c>
      <c r="I32" s="70" t="inlineStr">
        <is>
          <t>净化器合格证</t>
        </is>
      </c>
      <c r="J32" s="70" t="n">
        <v>2023</v>
      </c>
      <c r="K32" s="70" t="n">
        <v>4</v>
      </c>
      <c r="L32" s="70" t="n">
        <v>5</v>
      </c>
      <c r="M32" s="70">
        <f>COUNTIFS(D:D,D32,J:J,J32,K:K,K32)</f>
        <v/>
      </c>
      <c r="N32" s="70">
        <f>1/M32</f>
        <v/>
      </c>
      <c r="O32" s="70" t="n"/>
      <c r="P32" s="75" t="n"/>
      <c r="Q32" s="75" t="inlineStr">
        <is>
          <t>TYQCY22</t>
        </is>
      </c>
      <c r="R32" s="75" t="n">
        <v>0</v>
      </c>
      <c r="S32" s="75" t="n">
        <v>4</v>
      </c>
      <c r="U32" s="75" t="n"/>
      <c r="V32" s="75" t="inlineStr">
        <is>
          <t>TYQCY25</t>
        </is>
      </c>
      <c r="W32" s="75" t="n">
        <v>8</v>
      </c>
      <c r="X32" s="75" t="n">
        <v>23</v>
      </c>
      <c r="Y32" s="87">
        <f>W32/R$8</f>
        <v/>
      </c>
      <c r="Z32" s="88">
        <f>(X32-W32)/Q$8</f>
        <v/>
      </c>
    </row>
    <row r="33">
      <c r="A33" s="70" t="inlineStr">
        <is>
          <t>徐汇区</t>
        </is>
      </c>
      <c r="B33" s="70" t="inlineStr">
        <is>
          <t>微信用户
微信用户
微信用户
微信用户
微信用户
微信用户
微信用户</t>
        </is>
      </c>
      <c r="C33" s="70" t="n">
        <v>1</v>
      </c>
      <c r="D33" s="70" t="inlineStr">
        <is>
          <t>TSFCY10</t>
        </is>
      </c>
      <c r="E33" s="70" t="inlineStr">
        <is>
          <t>头牌农家菜</t>
        </is>
      </c>
      <c r="F33" s="70" t="n">
        <v>0</v>
      </c>
      <c r="G33" s="70" t="n">
        <v>1</v>
      </c>
      <c r="H33" s="70" t="n">
        <v>2300</v>
      </c>
      <c r="I33" s="70" t="inlineStr">
        <is>
          <t>设备安装合同</t>
        </is>
      </c>
      <c r="J33" s="70" t="n">
        <v>2023</v>
      </c>
      <c r="K33" s="70" t="n">
        <v>3</v>
      </c>
      <c r="L33" s="70" t="n">
        <v>11</v>
      </c>
      <c r="M33" s="70">
        <f>COUNTIFS(D:D,D33,J:J,J33,K:K,K33)</f>
        <v/>
      </c>
      <c r="N33" s="70">
        <f>1/M33</f>
        <v/>
      </c>
      <c r="O33" s="70" t="n"/>
      <c r="P33" s="75" t="n"/>
      <c r="Q33" s="75" t="inlineStr">
        <is>
          <t>TYQCY24</t>
        </is>
      </c>
      <c r="R33" s="75" t="n">
        <v>8</v>
      </c>
      <c r="S33" s="75" t="n">
        <v>23</v>
      </c>
      <c r="U33" s="75" t="n"/>
      <c r="V33" s="75" t="inlineStr">
        <is>
          <t>TYQCY34</t>
        </is>
      </c>
      <c r="W33" s="75" t="n">
        <v>0</v>
      </c>
      <c r="X33" s="75" t="n">
        <v>7</v>
      </c>
      <c r="Y33" s="87">
        <f>W33/R$8</f>
        <v/>
      </c>
      <c r="Z33" s="88">
        <f>(X33-W33)/Q$8</f>
        <v/>
      </c>
    </row>
    <row r="34">
      <c r="A34" s="70" t="inlineStr">
        <is>
          <t>徐汇区</t>
        </is>
      </c>
      <c r="B34" s="70" t="inlineStr">
        <is>
          <t>微信用户
微信用户
微信用户
微信用户</t>
        </is>
      </c>
      <c r="C34" s="70" t="n">
        <v>1</v>
      </c>
      <c r="D34" s="70" t="inlineStr">
        <is>
          <t>TSFCY10</t>
        </is>
      </c>
      <c r="E34" s="70" t="inlineStr">
        <is>
          <t>头牌农家菜</t>
        </is>
      </c>
      <c r="F34" s="70" t="n">
        <v>0</v>
      </c>
      <c r="G34" s="70" t="n">
        <v>0</v>
      </c>
      <c r="H34" s="70" t="n">
        <v>2100</v>
      </c>
      <c r="I34" s="70" t="inlineStr">
        <is>
          <t>营业执照</t>
        </is>
      </c>
      <c r="J34" s="70" t="n">
        <v>2023</v>
      </c>
      <c r="K34" s="70" t="n">
        <v>2</v>
      </c>
      <c r="L34" s="70" t="n">
        <v>28</v>
      </c>
      <c r="M34" s="70">
        <f>COUNTIFS(D:D,D34,J:J,J34,K:K,K34)</f>
        <v/>
      </c>
      <c r="N34" s="70">
        <f>1/M34</f>
        <v/>
      </c>
      <c r="O34" s="70" t="n"/>
      <c r="P34" s="75" t="n"/>
      <c r="Q34" s="75" t="inlineStr">
        <is>
          <t>TYQCY25</t>
        </is>
      </c>
      <c r="R34" s="75" t="n">
        <v>8</v>
      </c>
      <c r="S34" s="75" t="n">
        <v>23</v>
      </c>
      <c r="U34" s="75" t="n"/>
      <c r="V34" s="75" t="inlineStr">
        <is>
          <t>TYQCY38</t>
        </is>
      </c>
      <c r="W34" s="75" t="n">
        <v>8</v>
      </c>
      <c r="X34" s="75" t="n">
        <v>17</v>
      </c>
      <c r="Y34" s="87">
        <f>W34/R$8</f>
        <v/>
      </c>
      <c r="Z34" s="88">
        <f>(X34-W34)/Q$8</f>
        <v/>
      </c>
    </row>
    <row r="35">
      <c r="A35" s="70" t="inlineStr">
        <is>
          <t>徐汇区</t>
        </is>
      </c>
      <c r="B35" s="70" t="inlineStr">
        <is>
          <t>微信用户
微信用户
微信用户
微信用户
微信用户
微信用户</t>
        </is>
      </c>
      <c r="C35" s="70" t="n">
        <v>1</v>
      </c>
      <c r="D35" s="70" t="inlineStr">
        <is>
          <t>TSFCY10</t>
        </is>
      </c>
      <c r="E35" s="70" t="inlineStr">
        <is>
          <t>头牌农家菜</t>
        </is>
      </c>
      <c r="F35" s="70" t="n">
        <v>0</v>
      </c>
      <c r="G35" s="70" t="n">
        <v>1</v>
      </c>
      <c r="H35" s="70" t="n">
        <v>2200</v>
      </c>
      <c r="I35" s="70" t="inlineStr">
        <is>
          <t>设备安装合同</t>
        </is>
      </c>
      <c r="J35" s="70" t="n">
        <v>2023</v>
      </c>
      <c r="K35" s="70" t="n">
        <v>2</v>
      </c>
      <c r="L35" s="70" t="n">
        <v>28</v>
      </c>
      <c r="M35" s="70">
        <f>COUNTIFS(D:D,D35,J:J,J35,K:K,K35)</f>
        <v/>
      </c>
      <c r="N35" s="70">
        <f>1/M35</f>
        <v/>
      </c>
      <c r="O35" s="70" t="n"/>
      <c r="P35" s="75" t="n"/>
      <c r="Q35" s="75" t="inlineStr">
        <is>
          <t>TYQCY34</t>
        </is>
      </c>
      <c r="R35" s="75" t="n">
        <v>0</v>
      </c>
      <c r="S35" s="75" t="n">
        <v>7</v>
      </c>
      <c r="U35" s="75" t="n"/>
      <c r="V35" s="75" t="inlineStr">
        <is>
          <t>TYQCY40</t>
        </is>
      </c>
      <c r="W35" s="75" t="n">
        <v>8</v>
      </c>
      <c r="X35" s="75" t="n">
        <v>23</v>
      </c>
      <c r="Y35" s="87">
        <f>W35/R$8</f>
        <v/>
      </c>
      <c r="Z35" s="88">
        <f>(X35-W35)/Q$8</f>
        <v/>
      </c>
    </row>
    <row r="36">
      <c r="A36" s="70" t="inlineStr">
        <is>
          <t>徐汇区</t>
        </is>
      </c>
      <c r="B36" s="70" t="inlineStr">
        <is>
          <t>微信用户</t>
        </is>
      </c>
      <c r="C36" s="70" t="n">
        <v>1</v>
      </c>
      <c r="D36" s="70" t="inlineStr">
        <is>
          <t>TSFCY11</t>
        </is>
      </c>
      <c r="E36" s="70" t="inlineStr">
        <is>
          <t>泰煌鸡</t>
        </is>
      </c>
      <c r="F36" s="70" t="n">
        <v>0</v>
      </c>
      <c r="G36" s="70" t="n">
        <v>1</v>
      </c>
      <c r="H36" s="70" t="n">
        <v>2204</v>
      </c>
      <c r="I36" s="70" t="inlineStr">
        <is>
          <t>清洗记录</t>
        </is>
      </c>
      <c r="J36" s="70" t="n">
        <v>2023</v>
      </c>
      <c r="K36" s="70" t="n">
        <v>9</v>
      </c>
      <c r="L36" s="70" t="n">
        <v>25</v>
      </c>
      <c r="M36" s="70">
        <f>COUNTIFS(D:D,D36,J:J,J36,K:K,K36)</f>
        <v/>
      </c>
      <c r="N36" s="70">
        <f>1/M36</f>
        <v/>
      </c>
      <c r="O36" s="70" t="n"/>
      <c r="P36" s="75" t="n"/>
      <c r="Q36" s="75" t="inlineStr">
        <is>
          <t>TYQCY38</t>
        </is>
      </c>
      <c r="R36" s="75" t="n">
        <v>8</v>
      </c>
      <c r="S36" s="75" t="n">
        <v>17</v>
      </c>
      <c r="U36" s="75" t="n"/>
      <c r="V36" s="75" t="inlineStr">
        <is>
          <t>TYQCY44</t>
        </is>
      </c>
      <c r="W36" s="75" t="n">
        <v>0</v>
      </c>
      <c r="X36" s="75" t="n">
        <v>15</v>
      </c>
      <c r="Y36" s="87">
        <f>W36/R$8</f>
        <v/>
      </c>
      <c r="Z36" s="88">
        <f>(X36-W36)/Q$8</f>
        <v/>
      </c>
    </row>
    <row r="37">
      <c r="A37" s="70" t="inlineStr">
        <is>
          <t>徐汇区</t>
        </is>
      </c>
      <c r="B37" s="70" t="inlineStr">
        <is>
          <t>微信用户</t>
        </is>
      </c>
      <c r="C37" s="70" t="n">
        <v>1</v>
      </c>
      <c r="D37" s="70" t="inlineStr">
        <is>
          <t>TSFCY11</t>
        </is>
      </c>
      <c r="E37" s="70" t="inlineStr">
        <is>
          <t>泰煌鸡</t>
        </is>
      </c>
      <c r="F37" s="70" t="n">
        <v>0</v>
      </c>
      <c r="G37" s="70" t="n">
        <v>1</v>
      </c>
      <c r="H37" s="70" t="n">
        <v>2304</v>
      </c>
      <c r="I37" s="70" t="inlineStr">
        <is>
          <t>设备运维记录</t>
        </is>
      </c>
      <c r="J37" s="70" t="n">
        <v>2023</v>
      </c>
      <c r="K37" s="70" t="n">
        <v>9</v>
      </c>
      <c r="L37" s="70" t="n">
        <v>25</v>
      </c>
      <c r="M37" s="70">
        <f>COUNTIFS(D:D,D37,J:J,J37,K:K,K37)</f>
        <v/>
      </c>
      <c r="N37" s="70">
        <f>1/M37</f>
        <v/>
      </c>
      <c r="O37" s="70" t="n"/>
      <c r="P37" s="75" t="n"/>
      <c r="Q37" s="75" t="inlineStr">
        <is>
          <t>TYQCY40</t>
        </is>
      </c>
      <c r="R37" s="75" t="n">
        <v>8</v>
      </c>
      <c r="S37" s="75" t="n">
        <v>23</v>
      </c>
      <c r="U37" s="75" t="n"/>
      <c r="V37" s="75" t="inlineStr">
        <is>
          <t>TYQCY5</t>
        </is>
      </c>
      <c r="W37" s="75" t="n">
        <v>8</v>
      </c>
      <c r="X37" s="75" t="n">
        <v>23</v>
      </c>
      <c r="Y37" s="87">
        <f>W37/R$8</f>
        <v/>
      </c>
      <c r="Z37" s="88">
        <f>(X37-W37)/Q$8</f>
        <v/>
      </c>
    </row>
    <row r="38">
      <c r="A38" s="70" t="inlineStr">
        <is>
          <t>徐汇区</t>
        </is>
      </c>
      <c r="B38" s="70" t="inlineStr">
        <is>
          <t>微信用户
微信用户
微信用户
微信用户</t>
        </is>
      </c>
      <c r="C38" s="70" t="n">
        <v>1</v>
      </c>
      <c r="D38" s="70" t="inlineStr">
        <is>
          <t>TSFCY11</t>
        </is>
      </c>
      <c r="E38" s="70" t="inlineStr">
        <is>
          <t>泰煌鸡</t>
        </is>
      </c>
      <c r="F38" s="70" t="n">
        <v>0</v>
      </c>
      <c r="G38" s="70" t="n">
        <v>0</v>
      </c>
      <c r="H38" s="70" t="n">
        <v>2100</v>
      </c>
      <c r="I38" s="70" t="inlineStr">
        <is>
          <t>营业执照</t>
        </is>
      </c>
      <c r="J38" s="70" t="n">
        <v>2023</v>
      </c>
      <c r="K38" s="70" t="n">
        <v>6</v>
      </c>
      <c r="L38" s="70" t="n">
        <v>11</v>
      </c>
      <c r="M38" s="70">
        <f>COUNTIFS(D:D,D38,J:J,J38,K:K,K38)</f>
        <v/>
      </c>
      <c r="N38" s="70">
        <f>1/M38</f>
        <v/>
      </c>
      <c r="O38" s="70" t="n"/>
      <c r="P38" s="75" t="n"/>
      <c r="Q38" s="75" t="inlineStr">
        <is>
          <t>TYQCY44</t>
        </is>
      </c>
      <c r="R38" s="75" t="n">
        <v>0</v>
      </c>
      <c r="S38" s="75" t="n">
        <v>15</v>
      </c>
      <c r="U38" s="75" t="n"/>
      <c r="V38" s="75" t="inlineStr">
        <is>
          <t>TYQCY50</t>
        </is>
      </c>
      <c r="W38" s="75" t="n">
        <v>8</v>
      </c>
      <c r="X38" s="75" t="n">
        <v>23</v>
      </c>
      <c r="Y38" s="87">
        <f>W38/R$8</f>
        <v/>
      </c>
      <c r="Z38" s="88">
        <f>(X38-W38)/Q$8</f>
        <v/>
      </c>
    </row>
    <row r="39">
      <c r="A39" s="70" t="inlineStr">
        <is>
          <t>徐汇区</t>
        </is>
      </c>
      <c r="B39" s="70" t="inlineStr">
        <is>
          <t>微信用户
微信用户
微信用户
微信用户</t>
        </is>
      </c>
      <c r="C39" s="70" t="n">
        <v>1</v>
      </c>
      <c r="D39" s="70" t="inlineStr">
        <is>
          <t>TSFCY11</t>
        </is>
      </c>
      <c r="E39" s="70" t="inlineStr">
        <is>
          <t>泰煌鸡</t>
        </is>
      </c>
      <c r="F39" s="70" t="n">
        <v>0</v>
      </c>
      <c r="G39" s="70" t="n">
        <v>1</v>
      </c>
      <c r="H39" s="70" t="n">
        <v>2201</v>
      </c>
      <c r="I39" s="70" t="inlineStr">
        <is>
          <t>产品质检</t>
        </is>
      </c>
      <c r="J39" s="70" t="n">
        <v>2023</v>
      </c>
      <c r="K39" s="70" t="n">
        <v>6</v>
      </c>
      <c r="L39" s="70" t="n">
        <v>11</v>
      </c>
      <c r="M39" s="70">
        <f>COUNTIFS(D:D,D39,J:J,J39,K:K,K39)</f>
        <v/>
      </c>
      <c r="N39" s="70">
        <f>1/M39</f>
        <v/>
      </c>
      <c r="O39" s="70" t="n"/>
      <c r="P39" s="75" t="n"/>
      <c r="Q39" s="75" t="inlineStr">
        <is>
          <t>TYQCY5</t>
        </is>
      </c>
      <c r="R39" s="75" t="n">
        <v>8</v>
      </c>
      <c r="S39" s="75" t="n">
        <v>23</v>
      </c>
      <c r="U39" s="75" t="n"/>
      <c r="V39" s="75" t="inlineStr">
        <is>
          <t>TYQCY54</t>
        </is>
      </c>
      <c r="W39" s="75" t="n">
        <v>8</v>
      </c>
      <c r="X39" s="75" t="n">
        <v>23</v>
      </c>
      <c r="Y39" s="87">
        <f>W39/R$8</f>
        <v/>
      </c>
      <c r="Z39" s="88">
        <f>(X39-W39)/Q$8</f>
        <v/>
      </c>
    </row>
    <row r="40">
      <c r="A40" s="70" t="inlineStr">
        <is>
          <t>徐汇区</t>
        </is>
      </c>
      <c r="B40" s="70" t="inlineStr">
        <is>
          <t>微信用户
微信用户
微信用户
微信用户</t>
        </is>
      </c>
      <c r="C40" s="70" t="n">
        <v>1</v>
      </c>
      <c r="D40" s="70" t="inlineStr">
        <is>
          <t>TSFCY11</t>
        </is>
      </c>
      <c r="E40" s="70" t="inlineStr">
        <is>
          <t>泰煌鸡</t>
        </is>
      </c>
      <c r="F40" s="70" t="n">
        <v>0</v>
      </c>
      <c r="G40" s="70" t="n">
        <v>0</v>
      </c>
      <c r="H40" s="70" t="n">
        <v>2101</v>
      </c>
      <c r="I40" s="70" t="inlineStr">
        <is>
          <t>食品经营许可证</t>
        </is>
      </c>
      <c r="J40" s="70" t="n">
        <v>2023</v>
      </c>
      <c r="K40" s="70" t="n">
        <v>5</v>
      </c>
      <c r="L40" s="70" t="n">
        <v>11</v>
      </c>
      <c r="M40" s="70">
        <f>COUNTIFS(D:D,D40,J:J,J40,K:K,K40)</f>
        <v/>
      </c>
      <c r="N40" s="70">
        <f>1/M40</f>
        <v/>
      </c>
      <c r="O40" s="70" t="n"/>
      <c r="P40" s="75" t="n"/>
      <c r="Q40" s="75" t="inlineStr">
        <is>
          <t>TYQCY50</t>
        </is>
      </c>
      <c r="R40" s="75" t="n">
        <v>8</v>
      </c>
      <c r="S40" s="75" t="n">
        <v>23</v>
      </c>
      <c r="U40" s="75" t="n"/>
      <c r="V40" s="75" t="inlineStr">
        <is>
          <t>TYQCY55</t>
        </is>
      </c>
      <c r="W40" s="75" t="n">
        <v>8</v>
      </c>
      <c r="X40" s="75" t="n">
        <v>21</v>
      </c>
      <c r="Y40" s="87">
        <f>W40/R$8</f>
        <v/>
      </c>
      <c r="Z40" s="88">
        <f>(X40-W40)/Q$8</f>
        <v/>
      </c>
    </row>
    <row r="41">
      <c r="A41" s="70" t="inlineStr">
        <is>
          <t>徐汇区</t>
        </is>
      </c>
      <c r="B41" s="70" t="inlineStr">
        <is>
          <t>微信用户
微信用户
微信用户
微信用户</t>
        </is>
      </c>
      <c r="C41" s="70" t="n">
        <v>1</v>
      </c>
      <c r="D41" s="70" t="inlineStr">
        <is>
          <t>TSFCY11</t>
        </is>
      </c>
      <c r="E41" s="70" t="inlineStr">
        <is>
          <t>泰煌鸡</t>
        </is>
      </c>
      <c r="F41" s="70" t="n">
        <v>0</v>
      </c>
      <c r="G41" s="70" t="n">
        <v>1</v>
      </c>
      <c r="H41" s="70" t="n">
        <v>2200</v>
      </c>
      <c r="I41" s="70" t="inlineStr">
        <is>
          <t>设备安装合同</t>
        </is>
      </c>
      <c r="J41" s="70" t="n">
        <v>2023</v>
      </c>
      <c r="K41" s="70" t="n">
        <v>5</v>
      </c>
      <c r="L41" s="70" t="n">
        <v>11</v>
      </c>
      <c r="M41" s="70">
        <f>COUNTIFS(D:D,D41,J:J,J41,K:K,K41)</f>
        <v/>
      </c>
      <c r="N41" s="70">
        <f>1/M41</f>
        <v/>
      </c>
      <c r="O41" s="70" t="n"/>
      <c r="P41" s="75" t="n"/>
      <c r="Q41" s="75" t="inlineStr">
        <is>
          <t>TYQCY54</t>
        </is>
      </c>
      <c r="R41" s="75" t="n">
        <v>8</v>
      </c>
      <c r="S41" s="75" t="n">
        <v>23</v>
      </c>
      <c r="U41" s="75" t="n"/>
      <c r="V41" s="75" t="inlineStr">
        <is>
          <t>TYQCY64</t>
        </is>
      </c>
      <c r="W41" s="75" t="n">
        <v>8</v>
      </c>
      <c r="X41" s="75" t="n">
        <v>23</v>
      </c>
      <c r="Y41" s="87">
        <f>W41/R$8</f>
        <v/>
      </c>
      <c r="Z41" s="88">
        <f>(X41-W41)/Q$8</f>
        <v/>
      </c>
    </row>
    <row r="42">
      <c r="A42" s="70" t="inlineStr">
        <is>
          <t>徐汇区</t>
        </is>
      </c>
      <c r="B42" s="70" t="inlineStr">
        <is>
          <t>微信用户
微信用户
微信用户
微信用户</t>
        </is>
      </c>
      <c r="C42" s="70" t="n">
        <v>1</v>
      </c>
      <c r="D42" s="70" t="inlineStr">
        <is>
          <t>TSFCY11</t>
        </is>
      </c>
      <c r="E42" s="70" t="inlineStr">
        <is>
          <t>泰煌鸡</t>
        </is>
      </c>
      <c r="F42" s="70" t="n">
        <v>0</v>
      </c>
      <c r="G42" s="70" t="n">
        <v>1</v>
      </c>
      <c r="H42" s="70" t="n">
        <v>2202</v>
      </c>
      <c r="I42" s="70" t="inlineStr">
        <is>
          <t>净化器合格证</t>
        </is>
      </c>
      <c r="J42" s="70" t="n">
        <v>2023</v>
      </c>
      <c r="K42" s="70" t="n">
        <v>5</v>
      </c>
      <c r="L42" s="70" t="n">
        <v>11</v>
      </c>
      <c r="M42" s="70">
        <f>COUNTIFS(D:D,D42,J:J,J42,K:K,K42)</f>
        <v/>
      </c>
      <c r="N42" s="70">
        <f>1/M42</f>
        <v/>
      </c>
      <c r="O42" s="70" t="n"/>
      <c r="P42" s="75" t="n"/>
      <c r="Q42" s="75" t="inlineStr">
        <is>
          <t>TYQCY55</t>
        </is>
      </c>
      <c r="R42" s="75" t="n">
        <v>8</v>
      </c>
      <c r="S42" s="75" t="n">
        <v>21</v>
      </c>
      <c r="U42" s="75" t="n"/>
      <c r="V42" s="75" t="inlineStr">
        <is>
          <t>TYQCY9</t>
        </is>
      </c>
      <c r="W42" s="75" t="n">
        <v>8</v>
      </c>
      <c r="X42" s="75" t="n">
        <v>23</v>
      </c>
      <c r="Y42" s="87">
        <f>W42/R$8</f>
        <v/>
      </c>
      <c r="Z42" s="88">
        <f>(X42-W42)/Q$8</f>
        <v/>
      </c>
    </row>
    <row r="43">
      <c r="A43" s="70" t="inlineStr">
        <is>
          <t>徐汇区</t>
        </is>
      </c>
      <c r="B43" s="70" t="inlineStr">
        <is>
          <t>微信用户</t>
        </is>
      </c>
      <c r="C43" s="70" t="n">
        <v>1</v>
      </c>
      <c r="D43" s="70" t="inlineStr">
        <is>
          <t>TSFCY11</t>
        </is>
      </c>
      <c r="E43" s="70" t="inlineStr">
        <is>
          <t>泰煌鸡</t>
        </is>
      </c>
      <c r="F43" s="70" t="n">
        <v>0</v>
      </c>
      <c r="G43" s="70" t="n">
        <v>1</v>
      </c>
      <c r="H43" s="70" t="n">
        <v>2203</v>
      </c>
      <c r="I43" s="70" t="inlineStr">
        <is>
          <t>清洗合同</t>
        </is>
      </c>
      <c r="J43" s="70" t="n">
        <v>2023</v>
      </c>
      <c r="K43" s="70" t="n">
        <v>3</v>
      </c>
      <c r="L43" s="70" t="n">
        <v>31</v>
      </c>
      <c r="M43" s="70">
        <f>COUNTIFS(D:D,D43,J:J,J43,K:K,K43)</f>
        <v/>
      </c>
      <c r="N43" s="70">
        <f>1/M43</f>
        <v/>
      </c>
      <c r="O43" s="70" t="n"/>
      <c r="P43" s="75" t="n"/>
      <c r="Q43" s="75" t="inlineStr">
        <is>
          <t>TYQCY64</t>
        </is>
      </c>
      <c r="R43" s="75" t="n">
        <v>8</v>
      </c>
      <c r="S43" s="75" t="n">
        <v>23</v>
      </c>
      <c r="U43" s="75" t="n"/>
      <c r="V43" s="75" t="inlineStr">
        <is>
          <t>TYQCY98</t>
        </is>
      </c>
      <c r="W43" s="75" t="n">
        <v>0</v>
      </c>
      <c r="X43" s="75" t="n">
        <v>7</v>
      </c>
      <c r="Y43" s="87">
        <f>W43/R$8</f>
        <v/>
      </c>
      <c r="Z43" s="88">
        <f>(X43-W43)/Q$8</f>
        <v/>
      </c>
    </row>
    <row r="44">
      <c r="A44" s="70" t="inlineStr">
        <is>
          <t>徐汇区</t>
        </is>
      </c>
      <c r="B44" s="70" t="inlineStr">
        <is>
          <t>微信用户
微信用户
微信用户
微信用户</t>
        </is>
      </c>
      <c r="C44" s="70" t="n">
        <v>1</v>
      </c>
      <c r="D44" s="70" t="inlineStr">
        <is>
          <t>TSFCY11</t>
        </is>
      </c>
      <c r="E44" s="70" t="inlineStr">
        <is>
          <t>泰煌鸡</t>
        </is>
      </c>
      <c r="F44" s="70" t="n">
        <v>0</v>
      </c>
      <c r="G44" s="70" t="n">
        <v>1</v>
      </c>
      <c r="H44" s="70" t="n">
        <v>2300</v>
      </c>
      <c r="I44" s="70" t="inlineStr">
        <is>
          <t>设备安装合同</t>
        </is>
      </c>
      <c r="J44" s="70" t="n">
        <v>2023</v>
      </c>
      <c r="K44" s="70" t="n">
        <v>3</v>
      </c>
      <c r="L44" s="70" t="n">
        <v>11</v>
      </c>
      <c r="M44" s="70">
        <f>COUNTIFS(D:D,D44,J:J,J44,K:K,K44)</f>
        <v/>
      </c>
      <c r="N44" s="70">
        <f>1/M44</f>
        <v/>
      </c>
      <c r="O44" s="70" t="n"/>
      <c r="P44" s="75" t="n"/>
      <c r="Q44" s="75" t="inlineStr">
        <is>
          <t>TYQCY9</t>
        </is>
      </c>
      <c r="R44" s="75" t="n">
        <v>8</v>
      </c>
      <c r="S44" s="75" t="n">
        <v>23</v>
      </c>
      <c r="U44" s="75" t="n"/>
      <c r="V44" s="75" t="inlineStr">
        <is>
          <t>TYQCY127</t>
        </is>
      </c>
      <c r="W44" s="75" t="n">
        <v>8</v>
      </c>
      <c r="X44" s="75" t="n">
        <v>23</v>
      </c>
      <c r="Y44" s="87">
        <f>W44/R$8</f>
        <v/>
      </c>
      <c r="Z44" s="88">
        <f>(X44-W44)/Q$8</f>
        <v/>
      </c>
    </row>
    <row r="45">
      <c r="A45" s="70" t="inlineStr">
        <is>
          <t>徐汇区</t>
        </is>
      </c>
      <c r="B45" s="70" t="inlineStr">
        <is>
          <t>微信用户
微信用户
微信用户
微信用户</t>
        </is>
      </c>
      <c r="C45" s="70" t="n">
        <v>1</v>
      </c>
      <c r="D45" s="70" t="inlineStr">
        <is>
          <t>TSFCY11</t>
        </is>
      </c>
      <c r="E45" s="70" t="inlineStr">
        <is>
          <t>泰煌鸡</t>
        </is>
      </c>
      <c r="F45" s="70" t="n">
        <v>0</v>
      </c>
      <c r="G45" s="70" t="n">
        <v>1</v>
      </c>
      <c r="H45" s="70" t="n">
        <v>2301</v>
      </c>
      <c r="I45" s="70" t="inlineStr">
        <is>
          <t>产品质检</t>
        </is>
      </c>
      <c r="J45" s="70" t="n">
        <v>2023</v>
      </c>
      <c r="K45" s="70" t="n">
        <v>3</v>
      </c>
      <c r="L45" s="70" t="n">
        <v>11</v>
      </c>
      <c r="M45" s="70">
        <f>COUNTIFS(D:D,D45,J:J,J45,K:K,K45)</f>
        <v/>
      </c>
      <c r="N45" s="70">
        <f>1/M45</f>
        <v/>
      </c>
      <c r="O45" s="70" t="n"/>
      <c r="P45" s="75" t="n"/>
      <c r="Q45" s="75" t="inlineStr">
        <is>
          <t>TYQCY98</t>
        </is>
      </c>
      <c r="R45" s="75" t="n">
        <v>0</v>
      </c>
      <c r="S45" s="75" t="n">
        <v>7</v>
      </c>
      <c r="U45" s="75" t="n"/>
      <c r="V45" s="75" t="inlineStr">
        <is>
          <t>TYQCY76</t>
        </is>
      </c>
      <c r="W45" s="75" t="n">
        <v>8</v>
      </c>
      <c r="X45" s="75" t="n">
        <v>23</v>
      </c>
      <c r="Y45" s="87">
        <f>W45/R$8</f>
        <v/>
      </c>
      <c r="Z45" s="88">
        <f>(X45-W45)/Q$8</f>
        <v/>
      </c>
    </row>
    <row r="46">
      <c r="A46" s="70" t="inlineStr">
        <is>
          <t>徐汇区</t>
        </is>
      </c>
      <c r="B46" s="70" t="inlineStr">
        <is>
          <t>微信用户
微信用户
微信用户
微信用户</t>
        </is>
      </c>
      <c r="C46" s="70" t="n">
        <v>1</v>
      </c>
      <c r="D46" s="70" t="inlineStr">
        <is>
          <t>TSFCY11</t>
        </is>
      </c>
      <c r="E46" s="70" t="inlineStr">
        <is>
          <t>泰煌鸡</t>
        </is>
      </c>
      <c r="F46" s="70" t="n">
        <v>0</v>
      </c>
      <c r="G46" s="70" t="n">
        <v>1</v>
      </c>
      <c r="H46" s="70" t="n">
        <v>2302</v>
      </c>
      <c r="I46" s="70" t="inlineStr">
        <is>
          <t>设备安装检验</t>
        </is>
      </c>
      <c r="J46" s="70" t="n">
        <v>2023</v>
      </c>
      <c r="K46" s="70" t="n">
        <v>2</v>
      </c>
      <c r="L46" s="70" t="n">
        <v>28</v>
      </c>
      <c r="M46" s="70">
        <f>COUNTIFS(D:D,D46,J:J,J46,K:K,K46)</f>
        <v/>
      </c>
      <c r="N46" s="70">
        <f>1/M46</f>
        <v/>
      </c>
      <c r="O46" s="70" t="n"/>
      <c r="P46" s="75" t="n"/>
      <c r="Q46" s="75" t="inlineStr">
        <is>
          <t>TYQCY127</t>
        </is>
      </c>
      <c r="R46" s="75" t="n">
        <v>8</v>
      </c>
      <c r="S46" s="75" t="n">
        <v>23</v>
      </c>
      <c r="U46" s="75" t="n"/>
      <c r="V46" s="75" t="inlineStr">
        <is>
          <t>TSFCY42</t>
        </is>
      </c>
      <c r="W46" s="75" t="n">
        <v>8</v>
      </c>
      <c r="X46" s="75" t="n">
        <v>23</v>
      </c>
      <c r="Y46" s="87">
        <f>W46/R$8</f>
        <v/>
      </c>
      <c r="Z46" s="88">
        <f>(X46-W46)/Q$8</f>
        <v/>
      </c>
    </row>
    <row r="47">
      <c r="A47" s="70" t="inlineStr">
        <is>
          <t>徐汇区</t>
        </is>
      </c>
      <c r="B47" s="70" t="inlineStr">
        <is>
          <t>微信用户
微信用户
微信用户</t>
        </is>
      </c>
      <c r="C47" s="70" t="n">
        <v>1</v>
      </c>
      <c r="D47" s="70" t="inlineStr">
        <is>
          <t>TSFCY12</t>
        </is>
      </c>
      <c r="E47" s="70" t="inlineStr">
        <is>
          <t>食其家(田上坊)</t>
        </is>
      </c>
      <c r="F47" s="70" t="n">
        <v>0</v>
      </c>
      <c r="G47" s="70" t="n">
        <v>1</v>
      </c>
      <c r="H47" s="70" t="n">
        <v>2204</v>
      </c>
      <c r="I47" s="70" t="inlineStr">
        <is>
          <t>清洗记录</t>
        </is>
      </c>
      <c r="J47" s="70" t="n">
        <v>2023</v>
      </c>
      <c r="K47" s="70" t="n">
        <v>9</v>
      </c>
      <c r="L47" s="70" t="n">
        <v>11</v>
      </c>
      <c r="M47" s="70">
        <f>COUNTIFS(D:D,D47,J:J,J47,K:K,K47)</f>
        <v/>
      </c>
      <c r="N47" s="70">
        <f>1/M47</f>
        <v/>
      </c>
      <c r="O47" s="70" t="n"/>
      <c r="P47" s="75" t="n"/>
      <c r="Q47" s="75" t="inlineStr">
        <is>
          <t>TYQCY76</t>
        </is>
      </c>
      <c r="R47" s="75" t="n">
        <v>8</v>
      </c>
      <c r="S47" s="75" t="n">
        <v>23</v>
      </c>
      <c r="U47" s="75" t="n"/>
      <c r="V47" s="75" t="inlineStr">
        <is>
          <t>TYQCY125</t>
        </is>
      </c>
      <c r="W47" s="75" t="n">
        <v>8</v>
      </c>
      <c r="X47" s="75" t="n">
        <v>19</v>
      </c>
      <c r="Y47" s="87">
        <f>W47/R$8</f>
        <v/>
      </c>
      <c r="Z47" s="88">
        <f>(X47-W47)/Q$8</f>
        <v/>
      </c>
    </row>
    <row r="48">
      <c r="A48" s="70" t="inlineStr">
        <is>
          <t>徐汇区</t>
        </is>
      </c>
      <c r="B48" s="70" t="inlineStr">
        <is>
          <t>微信用户
微信用户
微信用户</t>
        </is>
      </c>
      <c r="C48" s="70" t="n">
        <v>1</v>
      </c>
      <c r="D48" s="70" t="inlineStr">
        <is>
          <t>TSFCY12</t>
        </is>
      </c>
      <c r="E48" s="70" t="inlineStr">
        <is>
          <t>食其家(田上坊)</t>
        </is>
      </c>
      <c r="F48" s="70" t="n">
        <v>0</v>
      </c>
      <c r="G48" s="70" t="n">
        <v>1</v>
      </c>
      <c r="H48" s="70" t="n">
        <v>2205</v>
      </c>
      <c r="I48" s="70" t="inlineStr">
        <is>
          <t>设备维修保养</t>
        </is>
      </c>
      <c r="J48" s="70" t="n">
        <v>2023</v>
      </c>
      <c r="K48" s="70" t="n">
        <v>9</v>
      </c>
      <c r="L48" s="70" t="n">
        <v>11</v>
      </c>
      <c r="M48" s="70">
        <f>COUNTIFS(D:D,D48,J:J,J48,K:K,K48)</f>
        <v/>
      </c>
      <c r="N48" s="70">
        <f>1/M48</f>
        <v/>
      </c>
      <c r="O48" s="70" t="n"/>
      <c r="P48" s="75" t="n"/>
      <c r="Q48" s="75" t="inlineStr">
        <is>
          <t>TSFCY42</t>
        </is>
      </c>
      <c r="R48" s="75" t="n">
        <v>8</v>
      </c>
      <c r="S48" s="75" t="n">
        <v>23</v>
      </c>
      <c r="U48" s="75" t="n"/>
      <c r="V48" s="75" t="inlineStr">
        <is>
          <t>TYQCY13</t>
        </is>
      </c>
      <c r="W48" s="75" t="n">
        <v>8</v>
      </c>
      <c r="X48" s="75" t="n">
        <v>23</v>
      </c>
      <c r="Y48" s="87">
        <f>W48/R$8</f>
        <v/>
      </c>
      <c r="Z48" s="88">
        <f>(X48-W48)/Q$8</f>
        <v/>
      </c>
    </row>
    <row r="49">
      <c r="A49" s="70" t="inlineStr">
        <is>
          <t>徐汇区</t>
        </is>
      </c>
      <c r="B49" s="70" t="inlineStr">
        <is>
          <t>微信用户
微信用户
微信用户</t>
        </is>
      </c>
      <c r="C49" s="70" t="n">
        <v>1</v>
      </c>
      <c r="D49" s="70" t="inlineStr">
        <is>
          <t>TSFCY12</t>
        </is>
      </c>
      <c r="E49" s="70" t="inlineStr">
        <is>
          <t>食其家(田上坊)</t>
        </is>
      </c>
      <c r="F49" s="70" t="n">
        <v>0</v>
      </c>
      <c r="G49" s="70" t="n">
        <v>1</v>
      </c>
      <c r="H49" s="70" t="n">
        <v>2303</v>
      </c>
      <c r="I49" s="70" t="inlineStr">
        <is>
          <t>运行维护合同</t>
        </is>
      </c>
      <c r="J49" s="70" t="n">
        <v>2023</v>
      </c>
      <c r="K49" s="70" t="n">
        <v>9</v>
      </c>
      <c r="L49" s="70" t="n">
        <v>11</v>
      </c>
      <c r="M49" s="70">
        <f>COUNTIFS(D:D,D49,J:J,J49,K:K,K49)</f>
        <v/>
      </c>
      <c r="N49" s="70">
        <f>1/M49</f>
        <v/>
      </c>
      <c r="O49" s="70" t="n"/>
      <c r="P49" s="75" t="n"/>
      <c r="Q49" s="75" t="inlineStr">
        <is>
          <t>TYQCY125</t>
        </is>
      </c>
      <c r="R49" s="75" t="n">
        <v>8</v>
      </c>
      <c r="S49" s="75" t="n">
        <v>19</v>
      </c>
      <c r="U49" s="75" t="n"/>
      <c r="V49" s="75" t="inlineStr">
        <is>
          <t>TYQCY130</t>
        </is>
      </c>
      <c r="W49" s="75" t="n">
        <v>0</v>
      </c>
      <c r="X49" s="75" t="n">
        <v>1</v>
      </c>
      <c r="Y49" s="87">
        <f>W49/R$8</f>
        <v/>
      </c>
      <c r="Z49" s="88">
        <f>(X49-W49)/Q$8</f>
        <v/>
      </c>
    </row>
    <row r="50">
      <c r="A50" s="70" t="inlineStr">
        <is>
          <t>徐汇区</t>
        </is>
      </c>
      <c r="B50" s="70" t="inlineStr">
        <is>
          <t>微信用户
微信用户
微信用户</t>
        </is>
      </c>
      <c r="C50" s="70" t="n">
        <v>1</v>
      </c>
      <c r="D50" s="70" t="inlineStr">
        <is>
          <t>TSFCY12</t>
        </is>
      </c>
      <c r="E50" s="70" t="inlineStr">
        <is>
          <t>食其家(田上坊)</t>
        </is>
      </c>
      <c r="F50" s="70" t="n">
        <v>0</v>
      </c>
      <c r="G50" s="70" t="n">
        <v>1</v>
      </c>
      <c r="H50" s="70" t="n">
        <v>2304</v>
      </c>
      <c r="I50" s="70" t="inlineStr">
        <is>
          <t>设备运维记录</t>
        </is>
      </c>
      <c r="J50" s="70" t="n">
        <v>2023</v>
      </c>
      <c r="K50" s="70" t="n">
        <v>9</v>
      </c>
      <c r="L50" s="70" t="n">
        <v>11</v>
      </c>
      <c r="M50" s="70">
        <f>COUNTIFS(D:D,D50,J:J,J50,K:K,K50)</f>
        <v/>
      </c>
      <c r="N50" s="70">
        <f>1/M50</f>
        <v/>
      </c>
      <c r="O50" s="70" t="n"/>
      <c r="P50" s="75" t="n"/>
      <c r="Q50" s="75" t="inlineStr">
        <is>
          <t>TYQCY13</t>
        </is>
      </c>
      <c r="R50" s="75" t="n">
        <v>8</v>
      </c>
      <c r="S50" s="75" t="n">
        <v>23</v>
      </c>
      <c r="U50" s="75" t="n"/>
      <c r="V50" s="75" t="inlineStr">
        <is>
          <t>TYQCY133</t>
        </is>
      </c>
      <c r="W50" s="75" t="n">
        <v>0</v>
      </c>
      <c r="X50" s="75" t="n">
        <v>7</v>
      </c>
      <c r="Y50" s="87">
        <f>W50/R$8</f>
        <v/>
      </c>
      <c r="Z50" s="88">
        <f>(X50-W50)/Q$8</f>
        <v/>
      </c>
    </row>
    <row r="51">
      <c r="A51" s="70" t="inlineStr">
        <is>
          <t>徐汇区</t>
        </is>
      </c>
      <c r="B51" s="70" t="inlineStr">
        <is>
          <t>微信用户
微信用户
微信用户</t>
        </is>
      </c>
      <c r="C51" s="70" t="n">
        <v>1</v>
      </c>
      <c r="D51" s="70" t="inlineStr">
        <is>
          <t>TSFCY12</t>
        </is>
      </c>
      <c r="E51" s="70" t="inlineStr">
        <is>
          <t>食其家(田上坊)</t>
        </is>
      </c>
      <c r="F51" s="70" t="n">
        <v>0</v>
      </c>
      <c r="G51" s="70" t="n">
        <v>1</v>
      </c>
      <c r="H51" s="70" t="n">
        <v>2400</v>
      </c>
      <c r="I51" s="70" t="inlineStr">
        <is>
          <t>餐厨垃圾处置</t>
        </is>
      </c>
      <c r="J51" s="70" t="n">
        <v>2023</v>
      </c>
      <c r="K51" s="70" t="n">
        <v>9</v>
      </c>
      <c r="L51" s="70" t="n">
        <v>11</v>
      </c>
      <c r="M51" s="70">
        <f>COUNTIFS(D:D,D51,J:J,J51,K:K,K51)</f>
        <v/>
      </c>
      <c r="N51" s="70">
        <f>1/M51</f>
        <v/>
      </c>
      <c r="O51" s="70" t="n"/>
      <c r="P51" s="75" t="n"/>
      <c r="Q51" s="75" t="inlineStr">
        <is>
          <t>TYQCY130</t>
        </is>
      </c>
      <c r="R51" s="75" t="n">
        <v>0</v>
      </c>
      <c r="S51" s="75" t="n">
        <v>1</v>
      </c>
      <c r="U51" s="75" t="n"/>
      <c r="V51" s="75" t="inlineStr">
        <is>
          <t>TYQCY2</t>
        </is>
      </c>
      <c r="W51" s="75" t="n">
        <v>8</v>
      </c>
      <c r="X51" s="75" t="n">
        <v>23</v>
      </c>
      <c r="Y51" s="87">
        <f>W51/R$8</f>
        <v/>
      </c>
      <c r="Z51" s="88">
        <f>(X51-W51)/Q$8</f>
        <v/>
      </c>
    </row>
    <row r="52">
      <c r="A52" s="70" t="inlineStr">
        <is>
          <t>徐汇区</t>
        </is>
      </c>
      <c r="B52" s="70" t="inlineStr">
        <is>
          <t>微信用户
微信用户
微信用户</t>
        </is>
      </c>
      <c r="C52" s="70" t="n">
        <v>1</v>
      </c>
      <c r="D52" s="70" t="inlineStr">
        <is>
          <t>TSFCY12</t>
        </is>
      </c>
      <c r="E52" s="70" t="inlineStr">
        <is>
          <t>食其家(田上坊)</t>
        </is>
      </c>
      <c r="F52" s="70" t="n">
        <v>0</v>
      </c>
      <c r="G52" s="70" t="n">
        <v>1</v>
      </c>
      <c r="H52" s="70" t="n">
        <v>2401</v>
      </c>
      <c r="I52" s="70" t="inlineStr">
        <is>
          <t>废弃油脂处置</t>
        </is>
      </c>
      <c r="J52" s="70" t="n">
        <v>2023</v>
      </c>
      <c r="K52" s="70" t="n">
        <v>9</v>
      </c>
      <c r="L52" s="70" t="n">
        <v>11</v>
      </c>
      <c r="M52" s="70">
        <f>COUNTIFS(D:D,D52,J:J,J52,K:K,K52)</f>
        <v/>
      </c>
      <c r="N52" s="70">
        <f>1/M52</f>
        <v/>
      </c>
      <c r="O52" s="70" t="n"/>
      <c r="P52" s="75" t="n"/>
      <c r="Q52" s="75" t="inlineStr">
        <is>
          <t>TYQCY133</t>
        </is>
      </c>
      <c r="R52" s="75" t="n">
        <v>0</v>
      </c>
      <c r="S52" s="75" t="n">
        <v>7</v>
      </c>
      <c r="U52" s="75" t="n"/>
      <c r="V52" s="75" t="inlineStr">
        <is>
          <t>TYQCY23</t>
        </is>
      </c>
      <c r="W52" s="75" t="n">
        <v>8</v>
      </c>
      <c r="X52" s="75" t="n">
        <v>23</v>
      </c>
      <c r="Y52" s="87">
        <f>W52/R$8</f>
        <v/>
      </c>
      <c r="Z52" s="88">
        <f>(X52-W52)/Q$8</f>
        <v/>
      </c>
    </row>
    <row r="53">
      <c r="A53" s="70" t="inlineStr">
        <is>
          <t>徐汇区</t>
        </is>
      </c>
      <c r="B53" s="70" t="inlineStr">
        <is>
          <t>微信用户
微信用户
微信用户</t>
        </is>
      </c>
      <c r="C53" s="70" t="n">
        <v>1</v>
      </c>
      <c r="D53" s="70" t="inlineStr">
        <is>
          <t>TSFCY12</t>
        </is>
      </c>
      <c r="E53" s="70" t="inlineStr">
        <is>
          <t>食其家(田上坊)</t>
        </is>
      </c>
      <c r="F53" s="70" t="n">
        <v>0</v>
      </c>
      <c r="G53" s="70" t="n">
        <v>1</v>
      </c>
      <c r="H53" s="70" t="n">
        <v>2402</v>
      </c>
      <c r="I53" s="70" t="inlineStr">
        <is>
          <t>卫生培训记录</t>
        </is>
      </c>
      <c r="J53" s="70" t="n">
        <v>2023</v>
      </c>
      <c r="K53" s="70" t="n">
        <v>9</v>
      </c>
      <c r="L53" s="70" t="n">
        <v>22</v>
      </c>
      <c r="M53" s="70">
        <f>COUNTIFS(D:D,D53,J:J,J53,K:K,K53)</f>
        <v/>
      </c>
      <c r="N53" s="70">
        <f>1/M53</f>
        <v/>
      </c>
      <c r="O53" s="70" t="n"/>
      <c r="P53" s="75" t="n"/>
      <c r="Q53" s="75" t="inlineStr">
        <is>
          <t>TYQCY2</t>
        </is>
      </c>
      <c r="R53" s="75" t="n">
        <v>8</v>
      </c>
      <c r="S53" s="75" t="n">
        <v>23</v>
      </c>
      <c r="U53" s="75" t="n"/>
      <c r="V53" s="75" t="inlineStr">
        <is>
          <t>TYQCY56</t>
        </is>
      </c>
      <c r="W53" s="75" t="n">
        <v>0</v>
      </c>
      <c r="X53" s="75" t="n">
        <v>11</v>
      </c>
      <c r="Y53" s="87">
        <f>W53/R$8</f>
        <v/>
      </c>
      <c r="Z53" s="88">
        <f>(X53-W53)/Q$8</f>
        <v/>
      </c>
    </row>
    <row r="54">
      <c r="A54" s="70" t="inlineStr">
        <is>
          <t>徐汇区</t>
        </is>
      </c>
      <c r="B54" s="70" t="inlineStr">
        <is>
          <t>微信用户
微信用户
微信用户</t>
        </is>
      </c>
      <c r="C54" s="70" t="n">
        <v>1</v>
      </c>
      <c r="D54" s="70" t="inlineStr">
        <is>
          <t>TSFCY12</t>
        </is>
      </c>
      <c r="E54" s="70" t="inlineStr">
        <is>
          <t>食其家(田上坊)</t>
        </is>
      </c>
      <c r="F54" s="70" t="n">
        <v>0</v>
      </c>
      <c r="G54" s="70" t="n">
        <v>1</v>
      </c>
      <c r="H54" s="70" t="n">
        <v>2403</v>
      </c>
      <c r="I54" s="70" t="inlineStr">
        <is>
          <t>食品及原料采购记录</t>
        </is>
      </c>
      <c r="J54" s="70" t="n">
        <v>2023</v>
      </c>
      <c r="K54" s="70" t="n">
        <v>9</v>
      </c>
      <c r="L54" s="70" t="n">
        <v>11</v>
      </c>
      <c r="M54" s="70">
        <f>COUNTIFS(D:D,D54,J:J,J54,K:K,K54)</f>
        <v/>
      </c>
      <c r="N54" s="70">
        <f>1/M54</f>
        <v/>
      </c>
      <c r="O54" s="70" t="n"/>
      <c r="P54" s="75" t="n"/>
      <c r="Q54" s="75" t="inlineStr">
        <is>
          <t>TYQCY23</t>
        </is>
      </c>
      <c r="R54" s="75" t="n">
        <v>8</v>
      </c>
      <c r="S54" s="75" t="n">
        <v>23</v>
      </c>
      <c r="U54" s="75" t="n"/>
      <c r="V54" s="75" t="inlineStr">
        <is>
          <t>TYQCY6</t>
        </is>
      </c>
      <c r="W54" s="75" t="n">
        <v>8</v>
      </c>
      <c r="X54" s="75" t="n">
        <v>23</v>
      </c>
      <c r="Y54" s="87">
        <f>W54/R$8</f>
        <v/>
      </c>
      <c r="Z54" s="88">
        <f>(X54-W54)/Q$8</f>
        <v/>
      </c>
    </row>
    <row r="55">
      <c r="A55" s="70" t="inlineStr">
        <is>
          <t>徐汇区</t>
        </is>
      </c>
      <c r="B55" s="70" t="inlineStr">
        <is>
          <t>微信用户
微信用户
微信用户</t>
        </is>
      </c>
      <c r="C55" s="70" t="n">
        <v>1</v>
      </c>
      <c r="D55" s="70" t="inlineStr">
        <is>
          <t>TSFCY12</t>
        </is>
      </c>
      <c r="E55" s="70" t="inlineStr">
        <is>
          <t>食其家(田上坊)</t>
        </is>
      </c>
      <c r="F55" s="70" t="n">
        <v>1</v>
      </c>
      <c r="G55" s="70" t="n">
        <v>1</v>
      </c>
      <c r="H55" s="70" t="n">
        <v>3200</v>
      </c>
      <c r="I55" s="70" t="inlineStr">
        <is>
          <t>后厨全景</t>
        </is>
      </c>
      <c r="J55" s="70" t="n">
        <v>2023</v>
      </c>
      <c r="K55" s="70" t="n">
        <v>9</v>
      </c>
      <c r="L55" s="70" t="n">
        <v>22</v>
      </c>
      <c r="M55" s="70">
        <f>COUNTIFS(D:D,D55,J:J,J55,K:K,K55)</f>
        <v/>
      </c>
      <c r="N55" s="70">
        <f>1/M55</f>
        <v/>
      </c>
      <c r="O55" s="70" t="n"/>
      <c r="P55" s="75" t="n"/>
      <c r="Q55" s="75" t="inlineStr">
        <is>
          <t>TYQCY56</t>
        </is>
      </c>
      <c r="R55" s="75" t="n">
        <v>0</v>
      </c>
      <c r="S55" s="75" t="n">
        <v>11</v>
      </c>
      <c r="U55" s="75" t="n"/>
      <c r="V55" s="75" t="inlineStr">
        <is>
          <t>TYQCY65</t>
        </is>
      </c>
      <c r="W55" s="75" t="n">
        <v>0</v>
      </c>
      <c r="X55" s="75" t="n">
        <v>15</v>
      </c>
      <c r="Y55" s="87">
        <f>W55/R$8</f>
        <v/>
      </c>
      <c r="Z55" s="88">
        <f>(X55-W55)/Q$8</f>
        <v/>
      </c>
    </row>
    <row r="56">
      <c r="A56" s="70" t="inlineStr">
        <is>
          <t>徐汇区</t>
        </is>
      </c>
      <c r="B56" s="70" t="inlineStr">
        <is>
          <t>微信用户
微信用户
微信用户</t>
        </is>
      </c>
      <c r="C56" s="70" t="n">
        <v>1</v>
      </c>
      <c r="D56" s="70" t="inlineStr">
        <is>
          <t>TSFCY12</t>
        </is>
      </c>
      <c r="E56" s="70" t="inlineStr">
        <is>
          <t>食其家(田上坊)</t>
        </is>
      </c>
      <c r="F56" s="70" t="n">
        <v>1</v>
      </c>
      <c r="G56" s="70" t="n">
        <v>1</v>
      </c>
      <c r="H56" s="70" t="n">
        <v>3201</v>
      </c>
      <c r="I56" s="70" t="inlineStr">
        <is>
          <t>后厨涉户外门窗关闭</t>
        </is>
      </c>
      <c r="J56" s="70" t="n">
        <v>2023</v>
      </c>
      <c r="K56" s="70" t="n">
        <v>9</v>
      </c>
      <c r="L56" s="70" t="n">
        <v>22</v>
      </c>
      <c r="M56" s="70">
        <f>COUNTIFS(D:D,D56,J:J,J56,K:K,K56)</f>
        <v/>
      </c>
      <c r="N56" s="70">
        <f>1/M56</f>
        <v/>
      </c>
      <c r="O56" s="70" t="n"/>
      <c r="P56" s="75" t="n"/>
      <c r="Q56" s="75" t="inlineStr">
        <is>
          <t>TYQCY6</t>
        </is>
      </c>
      <c r="R56" s="75" t="n">
        <v>8</v>
      </c>
      <c r="S56" s="75" t="n">
        <v>23</v>
      </c>
      <c r="U56" s="75" t="n"/>
      <c r="V56" s="75" t="inlineStr">
        <is>
          <t>TYQCY68</t>
        </is>
      </c>
      <c r="W56" s="75" t="n">
        <v>8</v>
      </c>
      <c r="X56" s="75" t="n">
        <v>23</v>
      </c>
      <c r="Y56" s="87">
        <f>W56/R$8</f>
        <v/>
      </c>
      <c r="Z56" s="88">
        <f>(X56-W56)/Q$8</f>
        <v/>
      </c>
    </row>
    <row r="57">
      <c r="A57" s="70" t="inlineStr">
        <is>
          <t>徐汇区</t>
        </is>
      </c>
      <c r="B57" s="70" t="inlineStr">
        <is>
          <t>微信用户
微信用户
微信用户</t>
        </is>
      </c>
      <c r="C57" s="70" t="n">
        <v>1</v>
      </c>
      <c r="D57" s="70" t="inlineStr">
        <is>
          <t>TSFCY12</t>
        </is>
      </c>
      <c r="E57" s="70" t="inlineStr">
        <is>
          <t>食其家(田上坊)</t>
        </is>
      </c>
      <c r="F57" s="70" t="n">
        <v>1</v>
      </c>
      <c r="G57" s="70" t="n">
        <v>1</v>
      </c>
      <c r="H57" s="70" t="n">
        <v>3202</v>
      </c>
      <c r="I57" s="70" t="inlineStr">
        <is>
          <t>后厨排气扇</t>
        </is>
      </c>
      <c r="J57" s="70" t="n">
        <v>2023</v>
      </c>
      <c r="K57" s="70" t="n">
        <v>9</v>
      </c>
      <c r="L57" s="70" t="n">
        <v>22</v>
      </c>
      <c r="M57" s="70">
        <f>COUNTIFS(D:D,D57,J:J,J57,K:K,K57)</f>
        <v/>
      </c>
      <c r="N57" s="70">
        <f>1/M57</f>
        <v/>
      </c>
      <c r="O57" s="70" t="n"/>
      <c r="P57" s="75" t="n"/>
      <c r="Q57" s="75" t="inlineStr">
        <is>
          <t>TYQCY65</t>
        </is>
      </c>
      <c r="R57" s="75" t="n">
        <v>0</v>
      </c>
      <c r="S57" s="75" t="n">
        <v>15</v>
      </c>
      <c r="U57" s="75" t="n"/>
      <c r="V57" s="75" t="inlineStr">
        <is>
          <t>TYQCY70</t>
        </is>
      </c>
      <c r="W57" s="75" t="n">
        <v>8</v>
      </c>
      <c r="X57" s="75" t="n">
        <v>23</v>
      </c>
      <c r="Y57" s="87">
        <f>W57/R$8</f>
        <v/>
      </c>
      <c r="Z57" s="88">
        <f>(X57-W57)/Q$8</f>
        <v/>
      </c>
    </row>
    <row r="58">
      <c r="A58" s="70" t="inlineStr">
        <is>
          <t>徐汇区</t>
        </is>
      </c>
      <c r="B58" s="70" t="inlineStr">
        <is>
          <t>微信用户
微信用户
微信用户</t>
        </is>
      </c>
      <c r="C58" s="70" t="n">
        <v>1</v>
      </c>
      <c r="D58" s="70" t="inlineStr">
        <is>
          <t>TSFCY12</t>
        </is>
      </c>
      <c r="E58" s="70" t="inlineStr">
        <is>
          <t>食其家(田上坊)</t>
        </is>
      </c>
      <c r="F58" s="70" t="n">
        <v>1</v>
      </c>
      <c r="G58" s="70" t="n">
        <v>1</v>
      </c>
      <c r="H58" s="70" t="n">
        <v>3203</v>
      </c>
      <c r="I58" s="70" t="inlineStr">
        <is>
          <t>后厨灶台</t>
        </is>
      </c>
      <c r="J58" s="70" t="n">
        <v>2023</v>
      </c>
      <c r="K58" s="70" t="n">
        <v>9</v>
      </c>
      <c r="L58" s="70" t="n">
        <v>22</v>
      </c>
      <c r="M58" s="70">
        <f>COUNTIFS(D:D,D58,J:J,J58,K:K,K58)</f>
        <v/>
      </c>
      <c r="N58" s="70">
        <f>1/M58</f>
        <v/>
      </c>
      <c r="O58" s="70" t="n"/>
      <c r="P58" s="75" t="n"/>
      <c r="Q58" s="75" t="inlineStr">
        <is>
          <t>TYQCY68</t>
        </is>
      </c>
      <c r="R58" s="75" t="n">
        <v>8</v>
      </c>
      <c r="S58" s="75" t="n">
        <v>23</v>
      </c>
      <c r="U58" s="75" t="n"/>
      <c r="V58" s="75" t="inlineStr">
        <is>
          <t>TYQCY75</t>
        </is>
      </c>
      <c r="W58" s="75" t="n">
        <v>8</v>
      </c>
      <c r="X58" s="75" t="n">
        <v>23</v>
      </c>
      <c r="Y58" s="87">
        <f>W58/R$8</f>
        <v/>
      </c>
      <c r="Z58" s="88">
        <f>(X58-W58)/Q$8</f>
        <v/>
      </c>
    </row>
    <row r="59">
      <c r="A59" s="70" t="inlineStr">
        <is>
          <t>徐汇区</t>
        </is>
      </c>
      <c r="B59" s="70" t="inlineStr">
        <is>
          <t>微信用户
微信用户
微信用户</t>
        </is>
      </c>
      <c r="C59" s="70" t="n">
        <v>1</v>
      </c>
      <c r="D59" s="70" t="inlineStr">
        <is>
          <t>TSFCY12</t>
        </is>
      </c>
      <c r="E59" s="70" t="inlineStr">
        <is>
          <t>食其家(田上坊)</t>
        </is>
      </c>
      <c r="F59" s="70" t="n">
        <v>1</v>
      </c>
      <c r="G59" s="70" t="n">
        <v>1</v>
      </c>
      <c r="H59" s="70" t="n">
        <v>3204</v>
      </c>
      <c r="I59" s="70" t="inlineStr">
        <is>
          <t>集气罩</t>
        </is>
      </c>
      <c r="J59" s="70" t="n">
        <v>2023</v>
      </c>
      <c r="K59" s="70" t="n">
        <v>9</v>
      </c>
      <c r="L59" s="70" t="n">
        <v>22</v>
      </c>
      <c r="M59" s="70">
        <f>COUNTIFS(D:D,D59,J:J,J59,K:K,K59)</f>
        <v/>
      </c>
      <c r="N59" s="70">
        <f>1/M59</f>
        <v/>
      </c>
      <c r="O59" s="70" t="n"/>
      <c r="P59" s="75" t="n"/>
      <c r="Q59" s="75" t="inlineStr">
        <is>
          <t>TYQCY70</t>
        </is>
      </c>
      <c r="R59" s="75" t="n">
        <v>8</v>
      </c>
      <c r="S59" s="75" t="n">
        <v>23</v>
      </c>
      <c r="U59" s="75" t="n"/>
      <c r="V59" s="75" t="inlineStr">
        <is>
          <t>TYQCY80</t>
        </is>
      </c>
      <c r="W59" s="75" t="n">
        <v>8</v>
      </c>
      <c r="X59" s="75" t="n">
        <v>23</v>
      </c>
      <c r="Y59" s="87">
        <f>W59/R$8</f>
        <v/>
      </c>
      <c r="Z59" s="88">
        <f>(X59-W59)/Q$8</f>
        <v/>
      </c>
    </row>
    <row r="60">
      <c r="A60" s="70" t="inlineStr">
        <is>
          <t>徐汇区</t>
        </is>
      </c>
      <c r="B60" s="70" t="inlineStr">
        <is>
          <t>微信用户
微信用户
微信用户</t>
        </is>
      </c>
      <c r="C60" s="70" t="n">
        <v>1</v>
      </c>
      <c r="D60" s="70" t="inlineStr">
        <is>
          <t>TSFCY12</t>
        </is>
      </c>
      <c r="E60" s="70" t="inlineStr">
        <is>
          <t>食其家(田上坊)</t>
        </is>
      </c>
      <c r="F60" s="70" t="n">
        <v>1</v>
      </c>
      <c r="G60" s="70" t="n">
        <v>1</v>
      </c>
      <c r="H60" s="70" t="n">
        <v>3205</v>
      </c>
      <c r="I60" s="70" t="inlineStr">
        <is>
          <t>排烟管道</t>
        </is>
      </c>
      <c r="J60" s="70" t="n">
        <v>2023</v>
      </c>
      <c r="K60" s="70" t="n">
        <v>9</v>
      </c>
      <c r="L60" s="70" t="n">
        <v>22</v>
      </c>
      <c r="M60" s="70">
        <f>COUNTIFS(D:D,D60,J:J,J60,K:K,K60)</f>
        <v/>
      </c>
      <c r="N60" s="70">
        <f>1/M60</f>
        <v/>
      </c>
      <c r="O60" s="70" t="n"/>
      <c r="P60" s="75" t="n"/>
      <c r="Q60" s="75" t="inlineStr">
        <is>
          <t>TYQCY75</t>
        </is>
      </c>
      <c r="R60" s="75" t="n">
        <v>8</v>
      </c>
      <c r="S60" s="75" t="n">
        <v>23</v>
      </c>
      <c r="U60" s="75" t="n"/>
      <c r="V60" s="75" t="inlineStr">
        <is>
          <t>TYQCY82</t>
        </is>
      </c>
      <c r="W60" s="75" t="n">
        <v>8</v>
      </c>
      <c r="X60" s="75" t="n">
        <v>23</v>
      </c>
      <c r="Y60" s="87">
        <f>W60/R$8</f>
        <v/>
      </c>
      <c r="Z60" s="88">
        <f>(X60-W60)/Q$8</f>
        <v/>
      </c>
    </row>
    <row r="61">
      <c r="A61" s="70" t="inlineStr">
        <is>
          <t>徐汇区</t>
        </is>
      </c>
      <c r="B61" s="70" t="inlineStr">
        <is>
          <t>微信用户
微信用户
微信用户</t>
        </is>
      </c>
      <c r="C61" s="70" t="n">
        <v>1</v>
      </c>
      <c r="D61" s="70" t="inlineStr">
        <is>
          <t>TSFCY12</t>
        </is>
      </c>
      <c r="E61" s="70" t="inlineStr">
        <is>
          <t>食其家(田上坊)</t>
        </is>
      </c>
      <c r="F61" s="70" t="n">
        <v>1</v>
      </c>
      <c r="G61" s="70" t="n">
        <v>1</v>
      </c>
      <c r="H61" s="70" t="n">
        <v>3206</v>
      </c>
      <c r="I61" s="70" t="inlineStr">
        <is>
          <t>油烟净化装置/控制柜运行</t>
        </is>
      </c>
      <c r="J61" s="70" t="n">
        <v>2023</v>
      </c>
      <c r="K61" s="70" t="n">
        <v>9</v>
      </c>
      <c r="L61" s="70" t="n">
        <v>22</v>
      </c>
      <c r="M61" s="70">
        <f>COUNTIFS(D:D,D61,J:J,J61,K:K,K61)</f>
        <v/>
      </c>
      <c r="N61" s="70">
        <f>1/M61</f>
        <v/>
      </c>
      <c r="O61" s="70" t="n"/>
      <c r="P61" s="75" t="n"/>
      <c r="Q61" s="75" t="inlineStr">
        <is>
          <t>TYQCY80</t>
        </is>
      </c>
      <c r="R61" s="75" t="n">
        <v>8</v>
      </c>
      <c r="S61" s="75" t="n">
        <v>23</v>
      </c>
      <c r="U61" s="75" t="n"/>
      <c r="V61" s="75" t="inlineStr">
        <is>
          <t>TYQCY94</t>
        </is>
      </c>
      <c r="W61" s="75" t="n">
        <v>8</v>
      </c>
      <c r="X61" s="75" t="n">
        <v>23</v>
      </c>
      <c r="Y61" s="87">
        <f>W61/R$8</f>
        <v/>
      </c>
      <c r="Z61" s="88">
        <f>(X61-W61)/Q$8</f>
        <v/>
      </c>
    </row>
    <row r="62">
      <c r="A62" s="70" t="inlineStr">
        <is>
          <t>徐汇区</t>
        </is>
      </c>
      <c r="B62" s="70" t="inlineStr">
        <is>
          <t>微信用户
微信用户
微信用户</t>
        </is>
      </c>
      <c r="C62" s="70" t="n">
        <v>1</v>
      </c>
      <c r="D62" s="70" t="inlineStr">
        <is>
          <t>TSFCY12</t>
        </is>
      </c>
      <c r="E62" s="70" t="inlineStr">
        <is>
          <t>食其家(田上坊)</t>
        </is>
      </c>
      <c r="F62" s="70" t="n">
        <v>1</v>
      </c>
      <c r="G62" s="70" t="n">
        <v>1</v>
      </c>
      <c r="H62" s="70" t="n">
        <v>3207</v>
      </c>
      <c r="I62" s="70" t="inlineStr">
        <is>
          <t>油烟监测设备</t>
        </is>
      </c>
      <c r="J62" s="70" t="n">
        <v>2023</v>
      </c>
      <c r="K62" s="70" t="n">
        <v>9</v>
      </c>
      <c r="L62" s="70" t="n">
        <v>22</v>
      </c>
      <c r="M62" s="70">
        <f>COUNTIFS(D:D,D62,J:J,J62,K:K,K62)</f>
        <v/>
      </c>
      <c r="N62" s="70">
        <f>1/M62</f>
        <v/>
      </c>
      <c r="O62" s="70" t="n"/>
      <c r="P62" s="75" t="n"/>
      <c r="Q62" s="75" t="inlineStr">
        <is>
          <t>TYQCY82</t>
        </is>
      </c>
      <c r="R62" s="75" t="n">
        <v>8</v>
      </c>
      <c r="S62" s="75" t="n">
        <v>23</v>
      </c>
      <c r="U62" s="75" t="n"/>
      <c r="V62" s="75" t="inlineStr">
        <is>
          <t>TSFCY6</t>
        </is>
      </c>
      <c r="W62" s="75" t="n">
        <v>0</v>
      </c>
      <c r="X62" s="75" t="n">
        <v>7</v>
      </c>
      <c r="Y62" s="87">
        <f>W62/R$8</f>
        <v/>
      </c>
      <c r="Z62" s="88">
        <f>(X62-W62)/Q$8</f>
        <v/>
      </c>
    </row>
    <row r="63">
      <c r="A63" s="70" t="inlineStr">
        <is>
          <t>徐汇区</t>
        </is>
      </c>
      <c r="B63"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3" s="70" t="n">
        <v>1</v>
      </c>
      <c r="D63" s="70" t="inlineStr">
        <is>
          <t>TSFCY12</t>
        </is>
      </c>
      <c r="E63" s="70" t="inlineStr">
        <is>
          <t>食其家(田上坊)</t>
        </is>
      </c>
      <c r="F63" s="70" t="n">
        <v>0</v>
      </c>
      <c r="G63" s="70" t="n">
        <v>1</v>
      </c>
      <c r="H63" s="70" t="n">
        <v>2302</v>
      </c>
      <c r="I63" s="70" t="inlineStr">
        <is>
          <t>设备安装检验</t>
        </is>
      </c>
      <c r="J63" s="70" t="n">
        <v>2023</v>
      </c>
      <c r="K63" s="70" t="n">
        <v>7</v>
      </c>
      <c r="L63" s="70" t="n">
        <v>4</v>
      </c>
      <c r="M63" s="70">
        <f>COUNTIFS(D:D,D63,J:J,J63,K:K,K63)</f>
        <v/>
      </c>
      <c r="N63" s="70">
        <f>1/M63</f>
        <v/>
      </c>
      <c r="O63" s="70" t="n"/>
      <c r="P63" s="75" t="n"/>
      <c r="Q63" s="75" t="inlineStr">
        <is>
          <t>TYQCY94</t>
        </is>
      </c>
      <c r="R63" s="75" t="n">
        <v>8</v>
      </c>
      <c r="S63" s="75" t="n">
        <v>23</v>
      </c>
      <c r="U63" s="75" t="n"/>
      <c r="V63" s="75" t="inlineStr">
        <is>
          <t>TSFCY28</t>
        </is>
      </c>
      <c r="W63" s="75" t="n">
        <v>5</v>
      </c>
      <c r="X63" s="75" t="n">
        <v>20</v>
      </c>
      <c r="Y63" s="87">
        <f>W63/R$8</f>
        <v/>
      </c>
      <c r="Z63" s="88">
        <f>(X63-W63)/Q$8</f>
        <v/>
      </c>
    </row>
    <row r="64">
      <c r="A64" s="70" t="inlineStr">
        <is>
          <t>徐汇区</t>
        </is>
      </c>
      <c r="B64"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4" s="70" t="n">
        <v>1</v>
      </c>
      <c r="D64" s="70" t="inlineStr">
        <is>
          <t>TSFCY12</t>
        </is>
      </c>
      <c r="E64" s="70" t="inlineStr">
        <is>
          <t>食其家(田上坊)</t>
        </is>
      </c>
      <c r="F64" s="70" t="n">
        <v>0</v>
      </c>
      <c r="G64" s="70" t="n">
        <v>1</v>
      </c>
      <c r="H64" s="70" t="n">
        <v>2300</v>
      </c>
      <c r="I64" s="70" t="inlineStr">
        <is>
          <t>设备安装合同</t>
        </is>
      </c>
      <c r="J64" s="70" t="n">
        <v>2023</v>
      </c>
      <c r="K64" s="70" t="n">
        <v>6</v>
      </c>
      <c r="L64" s="70" t="n">
        <v>11</v>
      </c>
      <c r="M64" s="70">
        <f>COUNTIFS(D:D,D64,J:J,J64,K:K,K64)</f>
        <v/>
      </c>
      <c r="N64" s="70">
        <f>1/M64</f>
        <v/>
      </c>
      <c r="O64" s="70" t="n"/>
      <c r="P64" s="75" t="n"/>
      <c r="Q64" s="75" t="inlineStr">
        <is>
          <t>TSFCY6</t>
        </is>
      </c>
      <c r="R64" s="75" t="n">
        <v>0</v>
      </c>
      <c r="S64" s="75" t="n">
        <v>7</v>
      </c>
      <c r="U64" s="75" t="n"/>
      <c r="V64" s="75" t="inlineStr">
        <is>
          <t>TSFCY45</t>
        </is>
      </c>
      <c r="W64" s="75" t="n">
        <v>8</v>
      </c>
      <c r="X64" s="75" t="n">
        <v>23</v>
      </c>
      <c r="Y64" s="87">
        <f>W64/R$8</f>
        <v/>
      </c>
      <c r="Z64" s="88">
        <f>(X64-W64)/Q$8</f>
        <v/>
      </c>
    </row>
    <row r="65">
      <c r="A65" s="70" t="inlineStr">
        <is>
          <t>徐汇区</t>
        </is>
      </c>
      <c r="B65" s="70" t="inlineStr">
        <is>
          <t>微信用户
微信用户
微信用户
微信用户
微信用户
微信用户
微信用户
微信用户
微信用户
微信用户
微信用户
微信用户</t>
        </is>
      </c>
      <c r="C65" s="70" t="n">
        <v>1</v>
      </c>
      <c r="D65" s="70" t="inlineStr">
        <is>
          <t>TSFCY12</t>
        </is>
      </c>
      <c r="E65" s="70" t="inlineStr">
        <is>
          <t>食其家(田上坊)</t>
        </is>
      </c>
      <c r="F65" s="70" t="n">
        <v>0</v>
      </c>
      <c r="G65" s="70" t="n">
        <v>0</v>
      </c>
      <c r="H65" s="70" t="n">
        <v>2101</v>
      </c>
      <c r="I65" s="70" t="inlineStr">
        <is>
          <t>食品经营许可证</t>
        </is>
      </c>
      <c r="J65" s="70" t="n">
        <v>2023</v>
      </c>
      <c r="K65" s="70" t="n">
        <v>5</v>
      </c>
      <c r="L65" s="70" t="n">
        <v>11</v>
      </c>
      <c r="M65" s="70">
        <f>COUNTIFS(D:D,D65,J:J,J65,K:K,K65)</f>
        <v/>
      </c>
      <c r="N65" s="70">
        <f>1/M65</f>
        <v/>
      </c>
      <c r="O65" s="70" t="n"/>
      <c r="P65" s="75" t="n"/>
      <c r="Q65" s="75" t="inlineStr">
        <is>
          <t>TSFCY28</t>
        </is>
      </c>
      <c r="R65" s="75" t="n">
        <v>5</v>
      </c>
      <c r="S65" s="75" t="n">
        <v>20</v>
      </c>
      <c r="U65" s="75" t="n"/>
      <c r="V65" s="75" t="inlineStr">
        <is>
          <t>TSFCY61</t>
        </is>
      </c>
      <c r="W65" s="75" t="n">
        <v>8</v>
      </c>
      <c r="X65" s="75" t="n">
        <v>23</v>
      </c>
      <c r="Y65" s="87">
        <f>W65/R$8</f>
        <v/>
      </c>
      <c r="Z65" s="88">
        <f>(X65-W65)/Q$8</f>
        <v/>
      </c>
    </row>
    <row r="66">
      <c r="A66" s="70" t="inlineStr">
        <is>
          <t>徐汇区</t>
        </is>
      </c>
      <c r="B66"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6" s="70" t="n">
        <v>1</v>
      </c>
      <c r="D66" s="70" t="inlineStr">
        <is>
          <t>TSFCY12</t>
        </is>
      </c>
      <c r="E66" s="70" t="inlineStr">
        <is>
          <t>食其家(田上坊)</t>
        </is>
      </c>
      <c r="F66" s="70" t="n">
        <v>0</v>
      </c>
      <c r="G66" s="70" t="n">
        <v>1</v>
      </c>
      <c r="H66" s="70" t="n">
        <v>2301</v>
      </c>
      <c r="I66" s="70" t="inlineStr">
        <is>
          <t>产品质检</t>
        </is>
      </c>
      <c r="J66" s="70" t="n">
        <v>2023</v>
      </c>
      <c r="K66" s="70" t="n">
        <v>5</v>
      </c>
      <c r="L66" s="70" t="n">
        <v>11</v>
      </c>
      <c r="M66" s="70">
        <f>COUNTIFS(D:D,D66,J:J,J66,K:K,K66)</f>
        <v/>
      </c>
      <c r="N66" s="70">
        <f>1/M66</f>
        <v/>
      </c>
      <c r="O66" s="70" t="n"/>
      <c r="P66" s="75" t="n"/>
      <c r="Q66" s="75" t="inlineStr">
        <is>
          <t>TSFCY45</t>
        </is>
      </c>
      <c r="R66" s="75" t="n">
        <v>8</v>
      </c>
      <c r="S66" s="75" t="n">
        <v>23</v>
      </c>
      <c r="U66" s="75" t="n"/>
      <c r="V66" s="75" t="inlineStr">
        <is>
          <t>TYQCY93</t>
        </is>
      </c>
      <c r="W66" s="75" t="n">
        <v>0</v>
      </c>
      <c r="X66" s="75" t="n">
        <v>7</v>
      </c>
      <c r="Y66" s="87">
        <f>W66/R$8</f>
        <v/>
      </c>
      <c r="Z66" s="88">
        <f>(X66-W66)/Q$8</f>
        <v/>
      </c>
    </row>
    <row r="67">
      <c r="A67" s="70" t="inlineStr">
        <is>
          <t>徐汇区</t>
        </is>
      </c>
      <c r="B67"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7" s="70" t="n">
        <v>1</v>
      </c>
      <c r="D67" s="70" t="inlineStr">
        <is>
          <t>TSFCY12</t>
        </is>
      </c>
      <c r="E67" s="70" t="inlineStr">
        <is>
          <t>食其家(田上坊)</t>
        </is>
      </c>
      <c r="F67" s="70" t="n">
        <v>0</v>
      </c>
      <c r="G67" s="70" t="n">
        <v>1</v>
      </c>
      <c r="H67" s="70" t="n">
        <v>2200</v>
      </c>
      <c r="I67" s="70" t="inlineStr">
        <is>
          <t>设备安装合同</t>
        </is>
      </c>
      <c r="J67" s="70" t="n">
        <v>2023</v>
      </c>
      <c r="K67" s="70" t="n">
        <v>4</v>
      </c>
      <c r="L67" s="70" t="n">
        <v>25</v>
      </c>
      <c r="M67" s="70">
        <f>COUNTIFS(D:D,D67,J:J,J67,K:K,K67)</f>
        <v/>
      </c>
      <c r="N67" s="70">
        <f>1/M67</f>
        <v/>
      </c>
      <c r="O67" s="70" t="n"/>
      <c r="P67" s="75" t="n"/>
      <c r="Q67" s="75" t="inlineStr">
        <is>
          <t>TSFCY61</t>
        </is>
      </c>
      <c r="R67" s="75" t="n">
        <v>8</v>
      </c>
      <c r="S67" s="75" t="n">
        <v>23</v>
      </c>
      <c r="U67" s="75" t="n"/>
      <c r="V67" s="75" t="inlineStr">
        <is>
          <t>TSFCY51</t>
        </is>
      </c>
      <c r="W67" s="75" t="n">
        <v>8</v>
      </c>
      <c r="X67" s="75" t="n">
        <v>23</v>
      </c>
      <c r="Y67" s="87">
        <f>W67/R$8</f>
        <v/>
      </c>
      <c r="Z67" s="88">
        <f>(X67-W67)/Q$8</f>
        <v/>
      </c>
    </row>
    <row r="68">
      <c r="A68" s="70" t="inlineStr">
        <is>
          <t>徐汇区</t>
        </is>
      </c>
      <c r="B68"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8" s="70" t="n">
        <v>1</v>
      </c>
      <c r="D68" s="70" t="inlineStr">
        <is>
          <t>TSFCY12</t>
        </is>
      </c>
      <c r="E68" s="70" t="inlineStr">
        <is>
          <t>食其家(田上坊)</t>
        </is>
      </c>
      <c r="F68" s="70" t="n">
        <v>0</v>
      </c>
      <c r="G68" s="70" t="n">
        <v>1</v>
      </c>
      <c r="H68" s="70" t="n">
        <v>2202</v>
      </c>
      <c r="I68" s="70" t="inlineStr">
        <is>
          <t>净化器合格证</t>
        </is>
      </c>
      <c r="J68" s="70" t="n">
        <v>2023</v>
      </c>
      <c r="K68" s="70" t="n">
        <v>4</v>
      </c>
      <c r="L68" s="70" t="n">
        <v>25</v>
      </c>
      <c r="M68" s="70">
        <f>COUNTIFS(D:D,D68,J:J,J68,K:K,K68)</f>
        <v/>
      </c>
      <c r="N68" s="70">
        <f>1/M68</f>
        <v/>
      </c>
      <c r="O68" s="70" t="n"/>
      <c r="P68" s="75" t="n"/>
      <c r="Q68" s="75" t="inlineStr">
        <is>
          <t>TYQCY93</t>
        </is>
      </c>
      <c r="R68" s="75" t="n">
        <v>0</v>
      </c>
      <c r="S68" s="75" t="n">
        <v>7</v>
      </c>
      <c r="U68" s="75" t="n"/>
      <c r="V68" s="75" t="inlineStr">
        <is>
          <t>TYQCY62</t>
        </is>
      </c>
      <c r="W68" s="75" t="n">
        <v>8</v>
      </c>
      <c r="X68" s="75" t="n">
        <v>23</v>
      </c>
      <c r="Y68" s="87">
        <f>W68/R$8</f>
        <v/>
      </c>
      <c r="Z68" s="88">
        <f>(X68-W68)/Q$8</f>
        <v/>
      </c>
    </row>
    <row r="69">
      <c r="A69" s="70" t="inlineStr">
        <is>
          <t>徐汇区</t>
        </is>
      </c>
      <c r="B69" s="70" t="inlineStr">
        <is>
          <t>微信用户
微信用户
微信用户
微信用户
微信用户
微信用户
微信用户
微信用户
微信用户
微信用户
微信用户
微信用户</t>
        </is>
      </c>
      <c r="C69" s="70" t="n">
        <v>1</v>
      </c>
      <c r="D69" s="70" t="inlineStr">
        <is>
          <t>TSFCY12</t>
        </is>
      </c>
      <c r="E69" s="70" t="inlineStr">
        <is>
          <t>食其家(田上坊)</t>
        </is>
      </c>
      <c r="F69" s="70" t="n">
        <v>0</v>
      </c>
      <c r="G69" s="70" t="n">
        <v>0</v>
      </c>
      <c r="H69" s="70" t="n">
        <v>2100</v>
      </c>
      <c r="I69" s="70" t="inlineStr">
        <is>
          <t>营业执照</t>
        </is>
      </c>
      <c r="J69" s="70" t="n">
        <v>2023</v>
      </c>
      <c r="K69" s="70" t="n">
        <v>3</v>
      </c>
      <c r="L69" s="70" t="n">
        <v>11</v>
      </c>
      <c r="M69" s="70">
        <f>COUNTIFS(D:D,D69,J:J,J69,K:K,K69)</f>
        <v/>
      </c>
      <c r="N69" s="70">
        <f>1/M69</f>
        <v/>
      </c>
      <c r="O69" s="70" t="n"/>
      <c r="P69" s="75" t="n"/>
      <c r="Q69" s="75" t="inlineStr">
        <is>
          <t>TSFCY51</t>
        </is>
      </c>
      <c r="R69" s="75" t="n">
        <v>8</v>
      </c>
      <c r="S69" s="75" t="n">
        <v>23</v>
      </c>
      <c r="U69" s="75" t="n"/>
      <c r="V69" s="75" t="inlineStr">
        <is>
          <t>TYQCY79</t>
        </is>
      </c>
      <c r="W69" s="75" t="n">
        <v>0</v>
      </c>
      <c r="X69" s="75" t="n">
        <v>7</v>
      </c>
      <c r="Y69" s="87">
        <f>W69/R$8</f>
        <v/>
      </c>
      <c r="Z69" s="88">
        <f>(X69-W69)/Q$8</f>
        <v/>
      </c>
    </row>
    <row r="70">
      <c r="A70" s="70" t="inlineStr">
        <is>
          <t>徐汇区</t>
        </is>
      </c>
      <c r="B70"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0" s="70" t="n">
        <v>1</v>
      </c>
      <c r="D70" s="70" t="inlineStr">
        <is>
          <t>TSFCY12</t>
        </is>
      </c>
      <c r="E70" s="70" t="inlineStr">
        <is>
          <t>食其家(田上坊)</t>
        </is>
      </c>
      <c r="F70" s="70" t="n">
        <v>0</v>
      </c>
      <c r="G70" s="70" t="n">
        <v>1</v>
      </c>
      <c r="H70" s="70" t="n">
        <v>2201</v>
      </c>
      <c r="I70" s="70" t="inlineStr">
        <is>
          <t>产品质检</t>
        </is>
      </c>
      <c r="J70" s="70" t="n">
        <v>2023</v>
      </c>
      <c r="K70" s="70" t="n">
        <v>3</v>
      </c>
      <c r="L70" s="70" t="n">
        <v>11</v>
      </c>
      <c r="M70" s="70">
        <f>COUNTIFS(D:D,D70,J:J,J70,K:K,K70)</f>
        <v/>
      </c>
      <c r="N70" s="70">
        <f>1/M70</f>
        <v/>
      </c>
      <c r="O70" s="70" t="n"/>
      <c r="P70" s="75" t="n"/>
      <c r="Q70" s="75" t="inlineStr">
        <is>
          <t>TYQCY62</t>
        </is>
      </c>
      <c r="R70" s="75" t="n">
        <v>8</v>
      </c>
      <c r="S70" s="75" t="n">
        <v>23</v>
      </c>
      <c r="U70" s="75" t="n"/>
      <c r="V70" s="75" t="inlineStr">
        <is>
          <t>TSFCY12</t>
        </is>
      </c>
      <c r="W70" s="75" t="n">
        <v>8</v>
      </c>
      <c r="X70" s="75" t="n">
        <v>23</v>
      </c>
      <c r="Y70" s="87">
        <f>W70/R$8</f>
        <v/>
      </c>
      <c r="Z70" s="88">
        <f>(X70-W70)/Q$8</f>
        <v/>
      </c>
    </row>
    <row r="71">
      <c r="A71" s="70" t="inlineStr">
        <is>
          <t>徐汇区</t>
        </is>
      </c>
      <c r="B71"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1" s="70" t="n">
        <v>1</v>
      </c>
      <c r="D71" s="70" t="inlineStr">
        <is>
          <t>TSFCY12</t>
        </is>
      </c>
      <c r="E71" s="70" t="inlineStr">
        <is>
          <t>食其家(田上坊)</t>
        </is>
      </c>
      <c r="F71" s="70" t="n">
        <v>0</v>
      </c>
      <c r="G71" s="70" t="n">
        <v>1</v>
      </c>
      <c r="H71" s="70" t="n">
        <v>2203</v>
      </c>
      <c r="I71" s="70" t="inlineStr">
        <is>
          <t>清洗合同</t>
        </is>
      </c>
      <c r="J71" s="70" t="n">
        <v>2023</v>
      </c>
      <c r="K71" s="70" t="n">
        <v>1</v>
      </c>
      <c r="L71" s="70" t="n">
        <v>14</v>
      </c>
      <c r="M71" s="70">
        <f>COUNTIFS(D:D,D71,J:J,J71,K:K,K71)</f>
        <v/>
      </c>
      <c r="N71" s="70">
        <f>1/M71</f>
        <v/>
      </c>
      <c r="O71" s="70" t="n"/>
      <c r="P71" s="75" t="n"/>
      <c r="Q71" s="75" t="inlineStr">
        <is>
          <t>TYQCY79</t>
        </is>
      </c>
      <c r="R71" s="75" t="n">
        <v>0</v>
      </c>
      <c r="S71" s="75" t="n">
        <v>7</v>
      </c>
      <c r="U71" s="75" t="n"/>
      <c r="V71" s="75" t="inlineStr">
        <is>
          <t>TSFCY14</t>
        </is>
      </c>
      <c r="W71" s="75" t="n">
        <v>8</v>
      </c>
      <c r="X71" s="75" t="n">
        <v>20</v>
      </c>
      <c r="Y71" s="87">
        <f>W71/R$8</f>
        <v/>
      </c>
      <c r="Z71" s="88">
        <f>(X71-W71)/Q$8</f>
        <v/>
      </c>
    </row>
    <row r="72">
      <c r="A72" s="70" t="inlineStr">
        <is>
          <t>徐汇区</t>
        </is>
      </c>
      <c r="B72" s="70" t="inlineStr">
        <is>
          <t>微信用户</t>
        </is>
      </c>
      <c r="C72" s="70" t="n">
        <v>1</v>
      </c>
      <c r="D72" s="70" t="inlineStr">
        <is>
          <t>TSFCY14</t>
        </is>
      </c>
      <c r="E72" s="70" t="inlineStr">
        <is>
          <t>弄堂咪道</t>
        </is>
      </c>
      <c r="F72" s="70" t="n">
        <v>0</v>
      </c>
      <c r="G72" s="70" t="n">
        <v>1</v>
      </c>
      <c r="H72" s="70" t="n">
        <v>2204</v>
      </c>
      <c r="I72" s="70" t="inlineStr">
        <is>
          <t>清洗记录</t>
        </is>
      </c>
      <c r="J72" s="70" t="n">
        <v>2023</v>
      </c>
      <c r="K72" s="70" t="n">
        <v>9</v>
      </c>
      <c r="L72" s="70" t="n">
        <v>20</v>
      </c>
      <c r="M72" s="70">
        <f>COUNTIFS(D:D,D72,J:J,J72,K:K,K72)</f>
        <v/>
      </c>
      <c r="N72" s="70">
        <f>1/M72</f>
        <v/>
      </c>
      <c r="O72" s="70" t="n"/>
      <c r="P72" s="75" t="n"/>
      <c r="Q72" s="75" t="inlineStr">
        <is>
          <t>TSFCY12</t>
        </is>
      </c>
      <c r="R72" s="75" t="n">
        <v>8</v>
      </c>
      <c r="S72" s="75" t="n">
        <v>23</v>
      </c>
      <c r="U72" s="75" t="n"/>
      <c r="V72" s="75" t="inlineStr">
        <is>
          <t>TSFCY46</t>
        </is>
      </c>
      <c r="W72" s="75" t="n">
        <v>0</v>
      </c>
      <c r="X72" s="75" t="n">
        <v>7</v>
      </c>
      <c r="Y72" s="87">
        <f>W72/R$8</f>
        <v/>
      </c>
      <c r="Z72" s="88">
        <f>(X72-W72)/Q$8</f>
        <v/>
      </c>
    </row>
    <row r="73">
      <c r="A73" s="70" t="inlineStr">
        <is>
          <t>徐汇区</t>
        </is>
      </c>
      <c r="B73" s="70" t="inlineStr">
        <is>
          <t>微信用户</t>
        </is>
      </c>
      <c r="C73" s="70" t="n">
        <v>1</v>
      </c>
      <c r="D73" s="70" t="inlineStr">
        <is>
          <t>TSFCY14</t>
        </is>
      </c>
      <c r="E73" s="70" t="inlineStr">
        <is>
          <t>弄堂咪道</t>
        </is>
      </c>
      <c r="F73" s="70" t="n">
        <v>0</v>
      </c>
      <c r="G73" s="70" t="n">
        <v>1</v>
      </c>
      <c r="H73" s="70" t="n">
        <v>2303</v>
      </c>
      <c r="I73" s="70" t="inlineStr">
        <is>
          <t>运行维护合同</t>
        </is>
      </c>
      <c r="J73" s="70" t="n">
        <v>2023</v>
      </c>
      <c r="K73" s="70" t="n">
        <v>9</v>
      </c>
      <c r="L73" s="70" t="n">
        <v>20</v>
      </c>
      <c r="M73" s="70">
        <f>COUNTIFS(D:D,D73,J:J,J73,K:K,K73)</f>
        <v/>
      </c>
      <c r="N73" s="70">
        <f>1/M73</f>
        <v/>
      </c>
      <c r="O73" s="70" t="n"/>
      <c r="P73" s="75" t="n"/>
      <c r="Q73" s="75" t="inlineStr">
        <is>
          <t>TSFCY14</t>
        </is>
      </c>
      <c r="R73" s="75" t="n">
        <v>8</v>
      </c>
      <c r="S73" s="75" t="n">
        <v>20</v>
      </c>
      <c r="U73" s="75" t="n"/>
      <c r="V73" s="75" t="inlineStr">
        <is>
          <t>TSFCY58</t>
        </is>
      </c>
      <c r="W73" s="75" t="n">
        <v>8</v>
      </c>
      <c r="X73" s="75" t="n">
        <v>15</v>
      </c>
      <c r="Y73" s="87">
        <f>W73/R$8</f>
        <v/>
      </c>
      <c r="Z73" s="88">
        <f>(X73-W73)/Q$8</f>
        <v/>
      </c>
    </row>
    <row r="74">
      <c r="A74" s="70" t="inlineStr">
        <is>
          <t>徐汇区</t>
        </is>
      </c>
      <c r="B74" s="70" t="inlineStr">
        <is>
          <t>微信用户</t>
        </is>
      </c>
      <c r="C74" s="70" t="n">
        <v>1</v>
      </c>
      <c r="D74" s="70" t="inlineStr">
        <is>
          <t>TSFCY14</t>
        </is>
      </c>
      <c r="E74" s="70" t="inlineStr">
        <is>
          <t>弄堂咪道</t>
        </is>
      </c>
      <c r="F74" s="70" t="n">
        <v>0</v>
      </c>
      <c r="G74" s="70" t="n">
        <v>1</v>
      </c>
      <c r="H74" s="70" t="n">
        <v>2400</v>
      </c>
      <c r="I74" s="70" t="inlineStr">
        <is>
          <t>餐厨垃圾处置</t>
        </is>
      </c>
      <c r="J74" s="70" t="n">
        <v>2023</v>
      </c>
      <c r="K74" s="70" t="n">
        <v>9</v>
      </c>
      <c r="L74" s="70" t="n">
        <v>20</v>
      </c>
      <c r="M74" s="70">
        <f>COUNTIFS(D:D,D74,J:J,J74,K:K,K74)</f>
        <v/>
      </c>
      <c r="N74" s="70">
        <f>1/M74</f>
        <v/>
      </c>
      <c r="O74" s="70" t="n"/>
      <c r="P74" s="75" t="n"/>
      <c r="Q74" s="75" t="inlineStr">
        <is>
          <t>TSFCY46</t>
        </is>
      </c>
      <c r="R74" s="75" t="n">
        <v>0</v>
      </c>
      <c r="S74" s="75" t="n">
        <v>7</v>
      </c>
      <c r="U74" s="75" t="n"/>
      <c r="V74" s="75" t="inlineStr">
        <is>
          <t>TYQCY101</t>
        </is>
      </c>
      <c r="W74" s="75" t="n">
        <v>0</v>
      </c>
      <c r="X74" s="75" t="n">
        <v>7</v>
      </c>
      <c r="Y74" s="87">
        <f>W74/R$8</f>
        <v/>
      </c>
      <c r="Z74" s="88">
        <f>(X74-W74)/Q$8</f>
        <v/>
      </c>
    </row>
    <row r="75">
      <c r="A75" s="70" t="inlineStr">
        <is>
          <t>徐汇区</t>
        </is>
      </c>
      <c r="B75" s="70" t="inlineStr">
        <is>
          <t>微信用户</t>
        </is>
      </c>
      <c r="C75" s="70" t="n">
        <v>1</v>
      </c>
      <c r="D75" s="70" t="inlineStr">
        <is>
          <t>TSFCY14</t>
        </is>
      </c>
      <c r="E75" s="70" t="inlineStr">
        <is>
          <t>弄堂咪道</t>
        </is>
      </c>
      <c r="F75" s="70" t="n">
        <v>0</v>
      </c>
      <c r="G75" s="70" t="n">
        <v>1</v>
      </c>
      <c r="H75" s="70" t="n">
        <v>2401</v>
      </c>
      <c r="I75" s="70" t="inlineStr">
        <is>
          <t>废弃油脂处置</t>
        </is>
      </c>
      <c r="J75" s="70" t="n">
        <v>2023</v>
      </c>
      <c r="K75" s="70" t="n">
        <v>9</v>
      </c>
      <c r="L75" s="70" t="n">
        <v>20</v>
      </c>
      <c r="M75" s="70">
        <f>COUNTIFS(D:D,D75,J:J,J75,K:K,K75)</f>
        <v/>
      </c>
      <c r="N75" s="70">
        <f>1/M75</f>
        <v/>
      </c>
      <c r="O75" s="70" t="n"/>
      <c r="P75" s="75" t="n"/>
      <c r="Q75" s="75" t="inlineStr">
        <is>
          <t>TSFCY58</t>
        </is>
      </c>
      <c r="R75" s="75" t="n">
        <v>8</v>
      </c>
      <c r="S75" s="75" t="n">
        <v>15</v>
      </c>
      <c r="U75" s="75" t="n"/>
      <c r="V75" s="75" t="inlineStr">
        <is>
          <t>TYQCY117</t>
        </is>
      </c>
      <c r="W75" s="75" t="n">
        <v>8</v>
      </c>
      <c r="X75" s="75" t="n">
        <v>23</v>
      </c>
      <c r="Y75" s="87">
        <f>W75/R$8</f>
        <v/>
      </c>
      <c r="Z75" s="88">
        <f>(X75-W75)/Q$8</f>
        <v/>
      </c>
    </row>
    <row r="76">
      <c r="A76" s="70" t="inlineStr">
        <is>
          <t>徐汇区</t>
        </is>
      </c>
      <c r="B76" s="70" t="inlineStr">
        <is>
          <t>微信用户</t>
        </is>
      </c>
      <c r="C76" s="70" t="n">
        <v>1</v>
      </c>
      <c r="D76" s="70" t="inlineStr">
        <is>
          <t>TSFCY14</t>
        </is>
      </c>
      <c r="E76" s="70" t="inlineStr">
        <is>
          <t>弄堂咪道</t>
        </is>
      </c>
      <c r="F76" s="70" t="n">
        <v>0</v>
      </c>
      <c r="G76" s="70" t="n">
        <v>1</v>
      </c>
      <c r="H76" s="70" t="n">
        <v>2403</v>
      </c>
      <c r="I76" s="70" t="inlineStr">
        <is>
          <t>食品及原料采购记录</t>
        </is>
      </c>
      <c r="J76" s="70" t="n">
        <v>2023</v>
      </c>
      <c r="K76" s="70" t="n">
        <v>9</v>
      </c>
      <c r="L76" s="70" t="n">
        <v>20</v>
      </c>
      <c r="M76" s="70">
        <f>COUNTIFS(D:D,D76,J:J,J76,K:K,K76)</f>
        <v/>
      </c>
      <c r="N76" s="70">
        <f>1/M76</f>
        <v/>
      </c>
      <c r="O76" s="70" t="n"/>
      <c r="P76" s="75" t="n"/>
      <c r="Q76" s="75" t="inlineStr">
        <is>
          <t>TYQCY101</t>
        </is>
      </c>
      <c r="R76" s="75" t="n">
        <v>0</v>
      </c>
      <c r="S76" s="75" t="n">
        <v>7</v>
      </c>
      <c r="U76" s="75" t="n"/>
      <c r="V76" s="75" t="inlineStr">
        <is>
          <t>TYQCY119</t>
        </is>
      </c>
      <c r="W76" s="75" t="n">
        <v>8</v>
      </c>
      <c r="X76" s="75" t="n">
        <v>23</v>
      </c>
      <c r="Y76" s="87">
        <f>W76/R$8</f>
        <v/>
      </c>
      <c r="Z76" s="88">
        <f>(X76-W76)/Q$8</f>
        <v/>
      </c>
    </row>
    <row r="77">
      <c r="A77" s="70" t="inlineStr">
        <is>
          <t>徐汇区</t>
        </is>
      </c>
      <c r="B77" s="70" t="inlineStr">
        <is>
          <t>微信用户</t>
        </is>
      </c>
      <c r="C77" s="70" t="n">
        <v>1</v>
      </c>
      <c r="D77" s="70" t="inlineStr">
        <is>
          <t>TSFCY14</t>
        </is>
      </c>
      <c r="E77" s="70" t="inlineStr">
        <is>
          <t>弄堂咪道</t>
        </is>
      </c>
      <c r="F77" s="70" t="n">
        <v>1</v>
      </c>
      <c r="G77" s="70" t="n">
        <v>1</v>
      </c>
      <c r="H77" s="70" t="n">
        <v>3200</v>
      </c>
      <c r="I77" s="70" t="inlineStr">
        <is>
          <t>后厨全景</t>
        </is>
      </c>
      <c r="J77" s="70" t="n">
        <v>2023</v>
      </c>
      <c r="K77" s="70" t="n">
        <v>9</v>
      </c>
      <c r="L77" s="70" t="n">
        <v>20</v>
      </c>
      <c r="M77" s="70">
        <f>COUNTIFS(D:D,D77,J:J,J77,K:K,K77)</f>
        <v/>
      </c>
      <c r="N77" s="70">
        <f>1/M77</f>
        <v/>
      </c>
      <c r="O77" s="70" t="n"/>
      <c r="P77" s="75" t="n"/>
      <c r="Q77" s="75" t="inlineStr">
        <is>
          <t>TYQCY117</t>
        </is>
      </c>
      <c r="R77" s="75" t="n">
        <v>8</v>
      </c>
      <c r="S77" s="75" t="n">
        <v>23</v>
      </c>
      <c r="U77" s="75" t="n"/>
      <c r="V77" s="75" t="inlineStr">
        <is>
          <t>TYQCY16</t>
        </is>
      </c>
      <c r="W77" s="75" t="n">
        <v>8</v>
      </c>
      <c r="X77" s="75" t="n">
        <v>23</v>
      </c>
      <c r="Y77" s="87">
        <f>W77/R$8</f>
        <v/>
      </c>
      <c r="Z77" s="88">
        <f>(X77-W77)/Q$8</f>
        <v/>
      </c>
    </row>
    <row r="78">
      <c r="A78" s="70" t="inlineStr">
        <is>
          <t>徐汇区</t>
        </is>
      </c>
      <c r="B78" s="70" t="inlineStr">
        <is>
          <t>微信用户</t>
        </is>
      </c>
      <c r="C78" s="70" t="n">
        <v>1</v>
      </c>
      <c r="D78" s="70" t="inlineStr">
        <is>
          <t>TSFCY14</t>
        </is>
      </c>
      <c r="E78" s="70" t="inlineStr">
        <is>
          <t>弄堂咪道</t>
        </is>
      </c>
      <c r="F78" s="70" t="n">
        <v>1</v>
      </c>
      <c r="G78" s="70" t="n">
        <v>1</v>
      </c>
      <c r="H78" s="70" t="n">
        <v>3201</v>
      </c>
      <c r="I78" s="70" t="inlineStr">
        <is>
          <t>后厨涉户外门窗关闭</t>
        </is>
      </c>
      <c r="J78" s="70" t="n">
        <v>2023</v>
      </c>
      <c r="K78" s="70" t="n">
        <v>9</v>
      </c>
      <c r="L78" s="70" t="n">
        <v>20</v>
      </c>
      <c r="M78" s="70">
        <f>COUNTIFS(D:D,D78,J:J,J78,K:K,K78)</f>
        <v/>
      </c>
      <c r="N78" s="70">
        <f>1/M78</f>
        <v/>
      </c>
      <c r="O78" s="70" t="n"/>
      <c r="P78" s="75" t="n"/>
      <c r="Q78" s="75" t="inlineStr">
        <is>
          <t>TYQCY119</t>
        </is>
      </c>
      <c r="R78" s="75" t="n">
        <v>8</v>
      </c>
      <c r="S78" s="75" t="n">
        <v>23</v>
      </c>
      <c r="U78" s="75" t="n"/>
      <c r="V78" s="75" t="inlineStr">
        <is>
          <t>TYQCY20</t>
        </is>
      </c>
      <c r="W78" s="75" t="n">
        <v>0</v>
      </c>
      <c r="X78" s="75" t="n">
        <v>7</v>
      </c>
      <c r="Y78" s="87">
        <f>W78/R$8</f>
        <v/>
      </c>
      <c r="Z78" s="88">
        <f>(X78-W78)/Q$8</f>
        <v/>
      </c>
    </row>
    <row r="79">
      <c r="A79" s="70" t="inlineStr">
        <is>
          <t>徐汇区</t>
        </is>
      </c>
      <c r="B79" s="70" t="inlineStr">
        <is>
          <t>微信用户</t>
        </is>
      </c>
      <c r="C79" s="70" t="n">
        <v>1</v>
      </c>
      <c r="D79" s="70" t="inlineStr">
        <is>
          <t>TSFCY14</t>
        </is>
      </c>
      <c r="E79" s="70" t="inlineStr">
        <is>
          <t>弄堂咪道</t>
        </is>
      </c>
      <c r="F79" s="70" t="n">
        <v>1</v>
      </c>
      <c r="G79" s="70" t="n">
        <v>1</v>
      </c>
      <c r="H79" s="70" t="n">
        <v>3202</v>
      </c>
      <c r="I79" s="70" t="inlineStr">
        <is>
          <t>后厨排气扇</t>
        </is>
      </c>
      <c r="J79" s="70" t="n">
        <v>2023</v>
      </c>
      <c r="K79" s="70" t="n">
        <v>9</v>
      </c>
      <c r="L79" s="70" t="n">
        <v>20</v>
      </c>
      <c r="M79" s="70">
        <f>COUNTIFS(D:D,D79,J:J,J79,K:K,K79)</f>
        <v/>
      </c>
      <c r="N79" s="70">
        <f>1/M79</f>
        <v/>
      </c>
      <c r="O79" s="70" t="n"/>
      <c r="P79" s="75" t="n"/>
      <c r="Q79" s="75" t="inlineStr">
        <is>
          <t>TYQCY16</t>
        </is>
      </c>
      <c r="R79" s="75" t="n">
        <v>8</v>
      </c>
      <c r="S79" s="75" t="n">
        <v>23</v>
      </c>
      <c r="U79" s="75" t="n"/>
      <c r="V79" s="75" t="inlineStr">
        <is>
          <t>TYQCY21</t>
        </is>
      </c>
      <c r="W79" s="75" t="n">
        <v>8</v>
      </c>
      <c r="X79" s="75" t="n">
        <v>18</v>
      </c>
      <c r="Y79" s="87">
        <f>W79/R$8</f>
        <v/>
      </c>
      <c r="Z79" s="88">
        <f>(X79-W79)/Q$8</f>
        <v/>
      </c>
    </row>
    <row r="80">
      <c r="A80" s="70" t="inlineStr">
        <is>
          <t>徐汇区</t>
        </is>
      </c>
      <c r="B80" s="70" t="inlineStr">
        <is>
          <t>微信用户</t>
        </is>
      </c>
      <c r="C80" s="70" t="n">
        <v>1</v>
      </c>
      <c r="D80" s="70" t="inlineStr">
        <is>
          <t>TSFCY14</t>
        </is>
      </c>
      <c r="E80" s="70" t="inlineStr">
        <is>
          <t>弄堂咪道</t>
        </is>
      </c>
      <c r="F80" s="70" t="n">
        <v>1</v>
      </c>
      <c r="G80" s="70" t="n">
        <v>1</v>
      </c>
      <c r="H80" s="70" t="n">
        <v>3203</v>
      </c>
      <c r="I80" s="70" t="inlineStr">
        <is>
          <t>后厨灶台</t>
        </is>
      </c>
      <c r="J80" s="70" t="n">
        <v>2023</v>
      </c>
      <c r="K80" s="70" t="n">
        <v>9</v>
      </c>
      <c r="L80" s="70" t="n">
        <v>20</v>
      </c>
      <c r="M80" s="70">
        <f>COUNTIFS(D:D,D80,J:J,J80,K:K,K80)</f>
        <v/>
      </c>
      <c r="N80" s="70">
        <f>1/M80</f>
        <v/>
      </c>
      <c r="O80" s="70" t="n"/>
      <c r="P80" s="75" t="n"/>
      <c r="Q80" s="75" t="inlineStr">
        <is>
          <t>TYQCY20</t>
        </is>
      </c>
      <c r="R80" s="75" t="n">
        <v>0</v>
      </c>
      <c r="S80" s="75" t="n">
        <v>7</v>
      </c>
      <c r="U80" s="75" t="n"/>
      <c r="V80" s="75" t="inlineStr">
        <is>
          <t>TYQCY52</t>
        </is>
      </c>
      <c r="W80" s="75" t="n">
        <v>8</v>
      </c>
      <c r="X80" s="75" t="n">
        <v>23</v>
      </c>
      <c r="Y80" s="87">
        <f>W80/R$8</f>
        <v/>
      </c>
      <c r="Z80" s="88">
        <f>(X80-W80)/Q$8</f>
        <v/>
      </c>
    </row>
    <row r="81">
      <c r="A81" s="70" t="inlineStr">
        <is>
          <t>徐汇区</t>
        </is>
      </c>
      <c r="B81" s="70" t="inlineStr">
        <is>
          <t>微信用户</t>
        </is>
      </c>
      <c r="C81" s="70" t="n">
        <v>1</v>
      </c>
      <c r="D81" s="70" t="inlineStr">
        <is>
          <t>TSFCY14</t>
        </is>
      </c>
      <c r="E81" s="70" t="inlineStr">
        <is>
          <t>弄堂咪道</t>
        </is>
      </c>
      <c r="F81" s="70" t="n">
        <v>1</v>
      </c>
      <c r="G81" s="70" t="n">
        <v>1</v>
      </c>
      <c r="H81" s="70" t="n">
        <v>3204</v>
      </c>
      <c r="I81" s="70" t="inlineStr">
        <is>
          <t>集气罩</t>
        </is>
      </c>
      <c r="J81" s="70" t="n">
        <v>2023</v>
      </c>
      <c r="K81" s="70" t="n">
        <v>9</v>
      </c>
      <c r="L81" s="70" t="n">
        <v>20</v>
      </c>
      <c r="M81" s="70">
        <f>COUNTIFS(D:D,D81,J:J,J81,K:K,K81)</f>
        <v/>
      </c>
      <c r="N81" s="70">
        <f>1/M81</f>
        <v/>
      </c>
      <c r="O81" s="70" t="n"/>
      <c r="P81" s="75" t="n"/>
      <c r="Q81" s="75" t="inlineStr">
        <is>
          <t>TYQCY21</t>
        </is>
      </c>
      <c r="R81" s="75" t="n">
        <v>8</v>
      </c>
      <c r="S81" s="75" t="n">
        <v>18</v>
      </c>
      <c r="U81" s="75" t="n"/>
      <c r="V81" s="75" t="inlineStr">
        <is>
          <t>TYQCY72</t>
        </is>
      </c>
      <c r="W81" s="75" t="n">
        <v>8</v>
      </c>
      <c r="X81" s="75" t="n">
        <v>23</v>
      </c>
      <c r="Y81" s="87">
        <f>W81/R$8</f>
        <v/>
      </c>
      <c r="Z81" s="88">
        <f>(X81-W81)/Q$8</f>
        <v/>
      </c>
    </row>
    <row r="82">
      <c r="A82" s="70" t="inlineStr">
        <is>
          <t>徐汇区</t>
        </is>
      </c>
      <c r="B82" s="70" t="inlineStr">
        <is>
          <t>微信用户</t>
        </is>
      </c>
      <c r="C82" s="70" t="n">
        <v>1</v>
      </c>
      <c r="D82" s="70" t="inlineStr">
        <is>
          <t>TSFCY14</t>
        </is>
      </c>
      <c r="E82" s="70" t="inlineStr">
        <is>
          <t>弄堂咪道</t>
        </is>
      </c>
      <c r="F82" s="70" t="n">
        <v>1</v>
      </c>
      <c r="G82" s="70" t="n">
        <v>1</v>
      </c>
      <c r="H82" s="70" t="n">
        <v>3205</v>
      </c>
      <c r="I82" s="70" t="inlineStr">
        <is>
          <t>排烟管道</t>
        </is>
      </c>
      <c r="J82" s="70" t="n">
        <v>2023</v>
      </c>
      <c r="K82" s="70" t="n">
        <v>9</v>
      </c>
      <c r="L82" s="70" t="n">
        <v>20</v>
      </c>
      <c r="M82" s="70">
        <f>COUNTIFS(D:D,D82,J:J,J82,K:K,K82)</f>
        <v/>
      </c>
      <c r="N82" s="70">
        <f>1/M82</f>
        <v/>
      </c>
      <c r="O82" s="70" t="n"/>
      <c r="P82" s="75" t="n"/>
      <c r="Q82" s="75" t="inlineStr">
        <is>
          <t>TYQCY52</t>
        </is>
      </c>
      <c r="R82" s="75" t="n">
        <v>8</v>
      </c>
      <c r="S82" s="75" t="n">
        <v>23</v>
      </c>
      <c r="U82" s="75" t="n"/>
      <c r="V82" s="75" t="inlineStr">
        <is>
          <t>TYQCY84</t>
        </is>
      </c>
      <c r="W82" s="75" t="n">
        <v>8</v>
      </c>
      <c r="X82" s="75" t="n">
        <v>23</v>
      </c>
      <c r="Y82" s="87">
        <f>W82/R$8</f>
        <v/>
      </c>
      <c r="Z82" s="88">
        <f>(X82-W82)/Q$8</f>
        <v/>
      </c>
    </row>
    <row r="83">
      <c r="A83" s="70" t="inlineStr">
        <is>
          <t>徐汇区</t>
        </is>
      </c>
      <c r="B83" s="70" t="inlineStr">
        <is>
          <t>微信用户</t>
        </is>
      </c>
      <c r="C83" s="70" t="n">
        <v>1</v>
      </c>
      <c r="D83" s="70" t="inlineStr">
        <is>
          <t>TSFCY14</t>
        </is>
      </c>
      <c r="E83" s="70" t="inlineStr">
        <is>
          <t>弄堂咪道</t>
        </is>
      </c>
      <c r="F83" s="70" t="n">
        <v>1</v>
      </c>
      <c r="G83" s="70" t="n">
        <v>1</v>
      </c>
      <c r="H83" s="70" t="n">
        <v>3206</v>
      </c>
      <c r="I83" s="70" t="inlineStr">
        <is>
          <t>油烟净化装置/控制柜运行</t>
        </is>
      </c>
      <c r="J83" s="70" t="n">
        <v>2023</v>
      </c>
      <c r="K83" s="70" t="n">
        <v>9</v>
      </c>
      <c r="L83" s="70" t="n">
        <v>20</v>
      </c>
      <c r="M83" s="70">
        <f>COUNTIFS(D:D,D83,J:J,J83,K:K,K83)</f>
        <v/>
      </c>
      <c r="N83" s="70">
        <f>1/M83</f>
        <v/>
      </c>
      <c r="O83" s="70" t="n"/>
      <c r="P83" s="75" t="n"/>
      <c r="Q83" s="75" t="inlineStr">
        <is>
          <t>TYQCY72</t>
        </is>
      </c>
      <c r="R83" s="75" t="n">
        <v>8</v>
      </c>
      <c r="S83" s="75" t="n">
        <v>23</v>
      </c>
      <c r="U83" s="75" t="n"/>
      <c r="V83" s="75" t="inlineStr">
        <is>
          <t>TSFCY11</t>
        </is>
      </c>
      <c r="W83" s="75" t="n">
        <v>0</v>
      </c>
      <c r="X83" s="75" t="n">
        <v>9</v>
      </c>
      <c r="Y83" s="87">
        <f>W83/R$8</f>
        <v/>
      </c>
      <c r="Z83" s="88">
        <f>(X83-W83)/Q$8</f>
        <v/>
      </c>
    </row>
    <row r="84">
      <c r="A84" s="70" t="inlineStr">
        <is>
          <t>徐汇区</t>
        </is>
      </c>
      <c r="B84" s="70" t="inlineStr">
        <is>
          <t>微信用户</t>
        </is>
      </c>
      <c r="C84" s="70" t="n">
        <v>1</v>
      </c>
      <c r="D84" s="70" t="inlineStr">
        <is>
          <t>TSFCY14</t>
        </is>
      </c>
      <c r="E84" s="70" t="inlineStr">
        <is>
          <t>弄堂咪道</t>
        </is>
      </c>
      <c r="F84" s="70" t="n">
        <v>1</v>
      </c>
      <c r="G84" s="70" t="n">
        <v>1</v>
      </c>
      <c r="H84" s="70" t="n">
        <v>3207</v>
      </c>
      <c r="I84" s="70" t="inlineStr">
        <is>
          <t>油烟监测设备</t>
        </is>
      </c>
      <c r="J84" s="70" t="n">
        <v>2023</v>
      </c>
      <c r="K84" s="70" t="n">
        <v>9</v>
      </c>
      <c r="L84" s="70" t="n">
        <v>20</v>
      </c>
      <c r="M84" s="70">
        <f>COUNTIFS(D:D,D84,J:J,J84,K:K,K84)</f>
        <v/>
      </c>
      <c r="N84" s="70">
        <f>1/M84</f>
        <v/>
      </c>
      <c r="O84" s="70" t="n"/>
      <c r="P84" s="75" t="n"/>
      <c r="Q84" s="75" t="inlineStr">
        <is>
          <t>TYQCY84</t>
        </is>
      </c>
      <c r="R84" s="75" t="n">
        <v>8</v>
      </c>
      <c r="S84" s="75" t="n">
        <v>23</v>
      </c>
      <c r="U84" s="75" t="n"/>
      <c r="V84" s="75" t="inlineStr">
        <is>
          <t>TSFCY57</t>
        </is>
      </c>
      <c r="W84" s="75" t="n">
        <v>8</v>
      </c>
      <c r="X84" s="75" t="n">
        <v>23</v>
      </c>
      <c r="Y84" s="87">
        <f>W84/R$8</f>
        <v/>
      </c>
      <c r="Z84" s="88">
        <f>(X84-W84)/Q$8</f>
        <v/>
      </c>
    </row>
    <row r="85">
      <c r="A85" s="70" t="inlineStr">
        <is>
          <t>徐汇区</t>
        </is>
      </c>
      <c r="B85" s="70" t="inlineStr">
        <is>
          <t>微信用户
微信用户
微信用户
微信用户
微信用户</t>
        </is>
      </c>
      <c r="C85" s="70" t="n">
        <v>1</v>
      </c>
      <c r="D85" s="70" t="inlineStr">
        <is>
          <t>TSFCY14</t>
        </is>
      </c>
      <c r="E85" s="70" t="inlineStr">
        <is>
          <t>弄堂咪道</t>
        </is>
      </c>
      <c r="F85" s="70" t="n">
        <v>0</v>
      </c>
      <c r="G85" s="70" t="n">
        <v>1</v>
      </c>
      <c r="H85" s="70" t="n">
        <v>2300</v>
      </c>
      <c r="I85" s="70" t="inlineStr">
        <is>
          <t>设备安装合同</t>
        </is>
      </c>
      <c r="J85" s="70" t="n">
        <v>2023</v>
      </c>
      <c r="K85" s="70" t="n">
        <v>8</v>
      </c>
      <c r="L85" s="70" t="n">
        <v>12</v>
      </c>
      <c r="M85" s="70">
        <f>COUNTIFS(D:D,D85,J:J,J85,K:K,K85)</f>
        <v/>
      </c>
      <c r="N85" s="70">
        <f>1/M85</f>
        <v/>
      </c>
      <c r="O85" s="70" t="n"/>
      <c r="P85" s="75" t="n"/>
      <c r="Q85" s="75" t="inlineStr">
        <is>
          <t>TSFCY11</t>
        </is>
      </c>
      <c r="R85" s="75" t="n">
        <v>0</v>
      </c>
      <c r="S85" s="75" t="n">
        <v>9</v>
      </c>
      <c r="U85" s="75" t="n"/>
      <c r="V85" s="75" t="inlineStr">
        <is>
          <t>TYQCY126</t>
        </is>
      </c>
      <c r="W85" s="75" t="n">
        <v>4</v>
      </c>
      <c r="X85" s="75" t="n">
        <v>17</v>
      </c>
      <c r="Y85" s="87">
        <f>W85/R$8</f>
        <v/>
      </c>
      <c r="Z85" s="88">
        <f>(X85-W85)/Q$8</f>
        <v/>
      </c>
    </row>
    <row r="86">
      <c r="A86" s="70" t="inlineStr">
        <is>
          <t>徐汇区</t>
        </is>
      </c>
      <c r="B86" s="70" t="inlineStr">
        <is>
          <t>微信用户
微信用户
微信用户
微信用户
微信用户</t>
        </is>
      </c>
      <c r="C86" s="70" t="n">
        <v>1</v>
      </c>
      <c r="D86" s="70" t="inlineStr">
        <is>
          <t>TSFCY14</t>
        </is>
      </c>
      <c r="E86" s="70" t="inlineStr">
        <is>
          <t>弄堂咪道</t>
        </is>
      </c>
      <c r="F86" s="70" t="n">
        <v>0</v>
      </c>
      <c r="G86" s="70" t="n">
        <v>1</v>
      </c>
      <c r="H86" s="70" t="n">
        <v>2200</v>
      </c>
      <c r="I86" s="70" t="inlineStr">
        <is>
          <t>设备安装合同</t>
        </is>
      </c>
      <c r="J86" s="70" t="n">
        <v>2023</v>
      </c>
      <c r="K86" s="70" t="n">
        <v>6</v>
      </c>
      <c r="L86" s="70" t="n">
        <v>11</v>
      </c>
      <c r="M86" s="70">
        <f>COUNTIFS(D:D,D86,J:J,J86,K:K,K86)</f>
        <v/>
      </c>
      <c r="N86" s="70">
        <f>1/M86</f>
        <v/>
      </c>
      <c r="O86" s="70" t="n"/>
      <c r="P86" s="75" t="n"/>
      <c r="Q86" s="75" t="inlineStr">
        <is>
          <t>TSFCY57</t>
        </is>
      </c>
      <c r="R86" s="75" t="n">
        <v>8</v>
      </c>
      <c r="S86" s="75" t="n">
        <v>23</v>
      </c>
      <c r="U86" s="75" t="n"/>
      <c r="V86" s="75" t="inlineStr">
        <is>
          <t>TYQCY129</t>
        </is>
      </c>
      <c r="W86" s="75" t="n">
        <v>8</v>
      </c>
      <c r="X86" s="75" t="n">
        <v>23</v>
      </c>
      <c r="Y86" s="87">
        <f>W86/R$8</f>
        <v/>
      </c>
      <c r="Z86" s="88">
        <f>(X86-W86)/Q$8</f>
        <v/>
      </c>
    </row>
    <row r="87">
      <c r="A87" s="70" t="inlineStr">
        <is>
          <t>徐汇区</t>
        </is>
      </c>
      <c r="B87" s="70" t="inlineStr">
        <is>
          <t>微信用户
微信用户
微信用户
微信用户</t>
        </is>
      </c>
      <c r="C87" s="70" t="n">
        <v>1</v>
      </c>
      <c r="D87" s="70" t="inlineStr">
        <is>
          <t>TSFCY14</t>
        </is>
      </c>
      <c r="E87" s="70" t="inlineStr">
        <is>
          <t>弄堂咪道</t>
        </is>
      </c>
      <c r="F87" s="70" t="n">
        <v>0</v>
      </c>
      <c r="G87" s="70" t="n">
        <v>1</v>
      </c>
      <c r="H87" s="70" t="n">
        <v>2201</v>
      </c>
      <c r="I87" s="70" t="inlineStr">
        <is>
          <t>产品质检</t>
        </is>
      </c>
      <c r="J87" s="70" t="n">
        <v>2023</v>
      </c>
      <c r="K87" s="70" t="n">
        <v>6</v>
      </c>
      <c r="L87" s="70" t="n">
        <v>11</v>
      </c>
      <c r="M87" s="70">
        <f>COUNTIFS(D:D,D87,J:J,J87,K:K,K87)</f>
        <v/>
      </c>
      <c r="N87" s="70">
        <f>1/M87</f>
        <v/>
      </c>
      <c r="O87" s="70" t="n"/>
      <c r="P87" s="75" t="n"/>
      <c r="Q87" s="75" t="inlineStr">
        <is>
          <t>TYQCY126</t>
        </is>
      </c>
      <c r="R87" s="75" t="n">
        <v>4</v>
      </c>
      <c r="S87" s="75" t="n">
        <v>17</v>
      </c>
      <c r="U87" s="75" t="n"/>
      <c r="V87" s="75" t="inlineStr">
        <is>
          <t>TYQCY45</t>
        </is>
      </c>
      <c r="W87" s="75" t="n">
        <v>0</v>
      </c>
      <c r="X87" s="75" t="n">
        <v>15</v>
      </c>
      <c r="Y87" s="87">
        <f>W87/R$8</f>
        <v/>
      </c>
      <c r="Z87" s="88">
        <f>(X87-W87)/Q$8</f>
        <v/>
      </c>
    </row>
    <row r="88">
      <c r="A88" s="70" t="inlineStr">
        <is>
          <t>徐汇区</t>
        </is>
      </c>
      <c r="B88" s="70" t="inlineStr">
        <is>
          <t>微信用户
微信用户
微信用户
微信用户
微信用户</t>
        </is>
      </c>
      <c r="C88" s="70" t="n">
        <v>1</v>
      </c>
      <c r="D88" s="70" t="inlineStr">
        <is>
          <t>TSFCY14</t>
        </is>
      </c>
      <c r="E88" s="70" t="inlineStr">
        <is>
          <t>弄堂咪道</t>
        </is>
      </c>
      <c r="F88" s="70" t="n">
        <v>0</v>
      </c>
      <c r="G88" s="70" t="n">
        <v>1</v>
      </c>
      <c r="H88" s="70" t="n">
        <v>2203</v>
      </c>
      <c r="I88" s="70" t="inlineStr">
        <is>
          <t>清洗合同</t>
        </is>
      </c>
      <c r="J88" s="70" t="n">
        <v>2023</v>
      </c>
      <c r="K88" s="70" t="n">
        <v>6</v>
      </c>
      <c r="L88" s="70" t="n">
        <v>9</v>
      </c>
      <c r="M88" s="70">
        <f>COUNTIFS(D:D,D88,J:J,J88,K:K,K88)</f>
        <v/>
      </c>
      <c r="N88" s="70">
        <f>1/M88</f>
        <v/>
      </c>
      <c r="O88" s="70" t="n"/>
      <c r="P88" s="75" t="n"/>
      <c r="Q88" s="75" t="inlineStr">
        <is>
          <t>TYQCY129</t>
        </is>
      </c>
      <c r="R88" s="75" t="n">
        <v>8</v>
      </c>
      <c r="S88" s="75" t="n">
        <v>23</v>
      </c>
      <c r="U88" s="75" t="n"/>
      <c r="V88" s="75" t="inlineStr">
        <is>
          <t>fyhbadmin</t>
        </is>
      </c>
      <c r="W88" s="75" t="n">
        <v>0</v>
      </c>
      <c r="X88" s="75" t="n">
        <v>4</v>
      </c>
      <c r="Y88" s="87">
        <f>W88/R$8</f>
        <v/>
      </c>
      <c r="Z88" s="88">
        <f>(X88-W88)/Q$8</f>
        <v/>
      </c>
    </row>
    <row r="89">
      <c r="A89" s="70" t="inlineStr">
        <is>
          <t>徐汇区</t>
        </is>
      </c>
      <c r="B89" s="70" t="inlineStr">
        <is>
          <t>微信用户
微信用户
微信用户
微信用户</t>
        </is>
      </c>
      <c r="C89" s="70" t="n">
        <v>1</v>
      </c>
      <c r="D89" s="70" t="inlineStr">
        <is>
          <t>TSFCY14</t>
        </is>
      </c>
      <c r="E89" s="70" t="inlineStr">
        <is>
          <t>弄堂咪道</t>
        </is>
      </c>
      <c r="F89" s="70" t="n">
        <v>0</v>
      </c>
      <c r="G89" s="70" t="n">
        <v>0</v>
      </c>
      <c r="H89" s="70" t="n">
        <v>2101</v>
      </c>
      <c r="I89" s="70" t="inlineStr">
        <is>
          <t>食品经营许可证</t>
        </is>
      </c>
      <c r="J89" s="70" t="n">
        <v>2023</v>
      </c>
      <c r="K89" s="70" t="n">
        <v>5</v>
      </c>
      <c r="L89" s="70" t="n">
        <v>11</v>
      </c>
      <c r="M89" s="70">
        <f>COUNTIFS(D:D,D89,J:J,J89,K:K,K89)</f>
        <v/>
      </c>
      <c r="N89" s="70">
        <f>1/M89</f>
        <v/>
      </c>
      <c r="O89" s="70" t="n"/>
      <c r="P89" s="75" t="n"/>
      <c r="Q89" s="75" t="inlineStr">
        <is>
          <t>TYQCY45</t>
        </is>
      </c>
      <c r="R89" s="75" t="n">
        <v>0</v>
      </c>
      <c r="S89" s="75" t="n">
        <v>15</v>
      </c>
      <c r="U89" s="75" t="n"/>
      <c r="V89" s="75" t="inlineStr">
        <is>
          <t>TSFCY17</t>
        </is>
      </c>
      <c r="W89" s="75" t="n">
        <v>0</v>
      </c>
      <c r="X89" s="75" t="n">
        <v>3</v>
      </c>
      <c r="Y89" s="87">
        <f>W89/R$8</f>
        <v/>
      </c>
      <c r="Z89" s="88">
        <f>(X89-W89)/Q$8</f>
        <v/>
      </c>
    </row>
    <row r="90">
      <c r="A90" s="70" t="inlineStr">
        <is>
          <t>徐汇区</t>
        </is>
      </c>
      <c r="B90" s="70" t="inlineStr">
        <is>
          <t>微信用户
微信用户
微信用户
微信用户</t>
        </is>
      </c>
      <c r="C90" s="70" t="n">
        <v>1</v>
      </c>
      <c r="D90" s="70" t="inlineStr">
        <is>
          <t>TSFCY14</t>
        </is>
      </c>
      <c r="E90" s="70" t="inlineStr">
        <is>
          <t>弄堂咪道</t>
        </is>
      </c>
      <c r="F90" s="70" t="n">
        <v>0</v>
      </c>
      <c r="G90" s="70" t="n">
        <v>0</v>
      </c>
      <c r="H90" s="70" t="n">
        <v>2100</v>
      </c>
      <c r="I90" s="70" t="inlineStr">
        <is>
          <t>营业执照</t>
        </is>
      </c>
      <c r="J90" s="70" t="n">
        <v>2023</v>
      </c>
      <c r="K90" s="70" t="n">
        <v>3</v>
      </c>
      <c r="L90" s="70" t="n">
        <v>11</v>
      </c>
      <c r="M90" s="70">
        <f>COUNTIFS(D:D,D90,J:J,J90,K:K,K90)</f>
        <v/>
      </c>
      <c r="N90" s="70">
        <f>1/M90</f>
        <v/>
      </c>
      <c r="O90" s="70" t="n"/>
      <c r="P90" s="75" t="n"/>
      <c r="Q90" s="75" t="inlineStr">
        <is>
          <t>fyhbadmin</t>
        </is>
      </c>
      <c r="R90" s="75" t="n">
        <v>0</v>
      </c>
      <c r="S90" s="75" t="n">
        <v>4</v>
      </c>
      <c r="U90" s="75" t="n"/>
      <c r="V90" s="75" t="inlineStr">
        <is>
          <t>TSFCY2</t>
        </is>
      </c>
      <c r="W90" s="75" t="n">
        <v>0</v>
      </c>
      <c r="X90" s="75" t="n">
        <v>0</v>
      </c>
      <c r="Y90" s="87">
        <f>W90/R$8</f>
        <v/>
      </c>
      <c r="Z90" s="88">
        <f>(X90-W90)/Q$8</f>
        <v/>
      </c>
    </row>
    <row r="91">
      <c r="A91" s="70" t="inlineStr">
        <is>
          <t>徐汇区</t>
        </is>
      </c>
      <c r="B91" s="70" t="inlineStr">
        <is>
          <t>微信用户
微信用户
微信用户
微信用户</t>
        </is>
      </c>
      <c r="C91" s="70" t="n">
        <v>1</v>
      </c>
      <c r="D91" s="70" t="inlineStr">
        <is>
          <t>TSFCY14</t>
        </is>
      </c>
      <c r="E91" s="70" t="inlineStr">
        <is>
          <t>弄堂咪道</t>
        </is>
      </c>
      <c r="F91" s="70" t="n">
        <v>0</v>
      </c>
      <c r="G91" s="70" t="n">
        <v>0</v>
      </c>
      <c r="H91" s="70" t="n">
        <v>2102</v>
      </c>
      <c r="I91" s="70" t="inlineStr">
        <is>
          <t>餐饮服务许可证</t>
        </is>
      </c>
      <c r="J91" s="70" t="n">
        <v>2023</v>
      </c>
      <c r="K91" s="70" t="n">
        <v>3</v>
      </c>
      <c r="L91" s="70" t="n">
        <v>11</v>
      </c>
      <c r="M91" s="70">
        <f>COUNTIFS(D:D,D91,J:J,J91,K:K,K91)</f>
        <v/>
      </c>
      <c r="N91" s="70">
        <f>1/M91</f>
        <v/>
      </c>
      <c r="O91" s="70" t="n"/>
      <c r="P91" s="75" t="n"/>
      <c r="Q91" s="75" t="inlineStr">
        <is>
          <t>TSFCY17</t>
        </is>
      </c>
      <c r="R91" s="75" t="n">
        <v>0</v>
      </c>
      <c r="S91" s="75" t="n">
        <v>3</v>
      </c>
      <c r="U91" s="75" t="n"/>
      <c r="V91" s="75" t="inlineStr">
        <is>
          <t>TSFCY27</t>
        </is>
      </c>
      <c r="W91" s="75" t="n">
        <v>0</v>
      </c>
      <c r="X91" s="75" t="n">
        <v>5</v>
      </c>
      <c r="Y91" s="87">
        <f>W91/R$8</f>
        <v/>
      </c>
      <c r="Z91" s="88">
        <f>(X91-W91)/Q$8</f>
        <v/>
      </c>
    </row>
    <row r="92">
      <c r="A92" s="70" t="inlineStr">
        <is>
          <t>徐汇区</t>
        </is>
      </c>
      <c r="B92" s="70" t="inlineStr">
        <is>
          <t>微信用户
微信用户
微信用户
微信用户</t>
        </is>
      </c>
      <c r="C92" s="70" t="n">
        <v>1</v>
      </c>
      <c r="D92" s="70" t="inlineStr">
        <is>
          <t>TSFCY14</t>
        </is>
      </c>
      <c r="E92" s="70" t="inlineStr">
        <is>
          <t>弄堂咪道</t>
        </is>
      </c>
      <c r="F92" s="70" t="n">
        <v>0</v>
      </c>
      <c r="G92" s="70" t="n">
        <v>1</v>
      </c>
      <c r="H92" s="70" t="n">
        <v>2202</v>
      </c>
      <c r="I92" s="70" t="inlineStr">
        <is>
          <t>净化器合格证</t>
        </is>
      </c>
      <c r="J92" s="70" t="n">
        <v>2023</v>
      </c>
      <c r="K92" s="70" t="n">
        <v>3</v>
      </c>
      <c r="L92" s="70" t="n">
        <v>11</v>
      </c>
      <c r="M92" s="70">
        <f>COUNTIFS(D:D,D92,J:J,J92,K:K,K92)</f>
        <v/>
      </c>
      <c r="N92" s="70">
        <f>1/M92</f>
        <v/>
      </c>
      <c r="O92" s="70" t="n"/>
      <c r="P92" s="75" t="n"/>
      <c r="Q92" s="75" t="inlineStr">
        <is>
          <t>TSFCY2</t>
        </is>
      </c>
      <c r="R92" s="75" t="n">
        <v>0</v>
      </c>
      <c r="S92" s="75" t="n">
        <v>0</v>
      </c>
      <c r="U92" s="75" t="n"/>
      <c r="V92" s="75" t="inlineStr">
        <is>
          <t>TSFCY34</t>
        </is>
      </c>
      <c r="W92" s="75" t="n">
        <v>0</v>
      </c>
      <c r="X92" s="75" t="n">
        <v>6</v>
      </c>
      <c r="Y92" s="87">
        <f>W92/R$8</f>
        <v/>
      </c>
      <c r="Z92" s="88">
        <f>(X92-W92)/Q$8</f>
        <v/>
      </c>
    </row>
    <row r="93">
      <c r="A93" s="70" t="inlineStr">
        <is>
          <t>徐汇区</t>
        </is>
      </c>
      <c r="B93" s="70" t="inlineStr">
        <is>
          <t>微信用户
微信用户
微信用户
微信用户</t>
        </is>
      </c>
      <c r="C93" s="70" t="n">
        <v>1</v>
      </c>
      <c r="D93" s="70" t="inlineStr">
        <is>
          <t>TSFCY14</t>
        </is>
      </c>
      <c r="E93" s="70" t="inlineStr">
        <is>
          <t>弄堂咪道</t>
        </is>
      </c>
      <c r="F93" s="70" t="n">
        <v>0</v>
      </c>
      <c r="G93" s="70" t="n">
        <v>1</v>
      </c>
      <c r="H93" s="70" t="n">
        <v>2301</v>
      </c>
      <c r="I93" s="70" t="inlineStr">
        <is>
          <t>产品质检</t>
        </is>
      </c>
      <c r="J93" s="70" t="n">
        <v>2023</v>
      </c>
      <c r="K93" s="70" t="n">
        <v>3</v>
      </c>
      <c r="L93" s="70" t="n">
        <v>11</v>
      </c>
      <c r="M93" s="70">
        <f>COUNTIFS(D:D,D93,J:J,J93,K:K,K93)</f>
        <v/>
      </c>
      <c r="N93" s="70">
        <f>1/M93</f>
        <v/>
      </c>
      <c r="O93" s="70" t="n"/>
      <c r="P93" s="75" t="n"/>
      <c r="Q93" s="75" t="inlineStr">
        <is>
          <t>TSFCY27</t>
        </is>
      </c>
      <c r="R93" s="75" t="n">
        <v>0</v>
      </c>
      <c r="S93" s="75" t="n">
        <v>5</v>
      </c>
      <c r="U93" s="75" t="n"/>
      <c r="V93" s="75" t="inlineStr">
        <is>
          <t>TSFCY41</t>
        </is>
      </c>
      <c r="W93" s="75" t="n">
        <v>0</v>
      </c>
      <c r="X93" s="75" t="n">
        <v>7</v>
      </c>
      <c r="Y93" s="87">
        <f>W93/R$8</f>
        <v/>
      </c>
      <c r="Z93" s="88">
        <f>(X93-W93)/Q$8</f>
        <v/>
      </c>
    </row>
    <row r="94">
      <c r="A94" s="70" t="inlineStr">
        <is>
          <t>徐汇区</t>
        </is>
      </c>
      <c r="B94" s="70" t="inlineStr">
        <is>
          <t>微信用户
微信用户
微信用户
微信用户</t>
        </is>
      </c>
      <c r="C94" s="70" t="n">
        <v>1</v>
      </c>
      <c r="D94" s="70" t="inlineStr">
        <is>
          <t>TSFCY14</t>
        </is>
      </c>
      <c r="E94" s="70" t="inlineStr">
        <is>
          <t>弄堂咪道</t>
        </is>
      </c>
      <c r="F94" s="70" t="n">
        <v>0</v>
      </c>
      <c r="G94" s="70" t="n">
        <v>1</v>
      </c>
      <c r="H94" s="70" t="n">
        <v>2302</v>
      </c>
      <c r="I94" s="70" t="inlineStr">
        <is>
          <t>设备安装检验</t>
        </is>
      </c>
      <c r="J94" s="70" t="n">
        <v>2023</v>
      </c>
      <c r="K94" s="70" t="n">
        <v>3</v>
      </c>
      <c r="L94" s="70" t="n">
        <v>11</v>
      </c>
      <c r="M94" s="70">
        <f>COUNTIFS(D:D,D94,J:J,J94,K:K,K94)</f>
        <v/>
      </c>
      <c r="N94" s="70">
        <f>1/M94</f>
        <v/>
      </c>
      <c r="O94" s="70" t="n"/>
      <c r="P94" s="75" t="n"/>
      <c r="Q94" s="75" t="inlineStr">
        <is>
          <t>TSFCY34</t>
        </is>
      </c>
      <c r="R94" s="75" t="n">
        <v>0</v>
      </c>
      <c r="S94" s="75" t="n">
        <v>6</v>
      </c>
      <c r="U94" s="75" t="n"/>
      <c r="V94" s="75" t="inlineStr">
        <is>
          <t>TSFCY43</t>
        </is>
      </c>
      <c r="W94" s="75" t="n">
        <v>0</v>
      </c>
      <c r="X94" s="75" t="n">
        <v>7</v>
      </c>
      <c r="Y94" s="87">
        <f>W94/R$8</f>
        <v/>
      </c>
      <c r="Z94" s="88">
        <f>(X94-W94)/Q$8</f>
        <v/>
      </c>
    </row>
    <row r="95">
      <c r="A95" s="70" t="inlineStr">
        <is>
          <t>徐汇区</t>
        </is>
      </c>
      <c r="B95" s="70" t="inlineStr">
        <is>
          <t>微信用户
微信用户
微信用户
微信用户</t>
        </is>
      </c>
      <c r="C95" s="70" t="n">
        <v>1</v>
      </c>
      <c r="D95" s="70" t="inlineStr">
        <is>
          <t>TSFCY14</t>
        </is>
      </c>
      <c r="E95" s="70" t="inlineStr">
        <is>
          <t>弄堂咪道</t>
        </is>
      </c>
      <c r="F95" s="70" t="n">
        <v>0</v>
      </c>
      <c r="G95" s="70" t="n">
        <v>0</v>
      </c>
      <c r="H95" s="70" t="n">
        <v>2103</v>
      </c>
      <c r="I95" s="70" t="inlineStr">
        <is>
          <t>监管信息公示牌</t>
        </is>
      </c>
      <c r="J95" s="70" t="n">
        <v>2023</v>
      </c>
      <c r="K95" s="70" t="n">
        <v>2</v>
      </c>
      <c r="L95" s="70" t="n">
        <v>28</v>
      </c>
      <c r="M95" s="70">
        <f>COUNTIFS(D:D,D95,J:J,J95,K:K,K95)</f>
        <v/>
      </c>
      <c r="N95" s="70">
        <f>1/M95</f>
        <v/>
      </c>
      <c r="O95" s="70" t="n"/>
      <c r="P95" s="75" t="n"/>
      <c r="Q95" s="75" t="inlineStr">
        <is>
          <t>TSFCY41</t>
        </is>
      </c>
      <c r="R95" s="75" t="n">
        <v>0</v>
      </c>
      <c r="S95" s="75" t="n">
        <v>7</v>
      </c>
      <c r="U95" s="75" t="n"/>
      <c r="V95" s="75" t="inlineStr">
        <is>
          <t>TSFCY44</t>
        </is>
      </c>
      <c r="W95" s="75" t="n">
        <v>0</v>
      </c>
      <c r="X95" s="75" t="n">
        <v>2</v>
      </c>
      <c r="Y95" s="87">
        <f>W95/R$8</f>
        <v/>
      </c>
      <c r="Z95" s="88">
        <f>(X95-W95)/Q$8</f>
        <v/>
      </c>
    </row>
    <row r="96">
      <c r="A96" s="70" t="inlineStr">
        <is>
          <t>徐汇区</t>
        </is>
      </c>
      <c r="B96" s="70" t="inlineStr">
        <is>
          <t>微信用户
微信用户</t>
        </is>
      </c>
      <c r="C96" s="70" t="n">
        <v>1</v>
      </c>
      <c r="D96" s="70" t="inlineStr">
        <is>
          <t>TSFCY15</t>
        </is>
      </c>
      <c r="E96" s="70" t="inlineStr">
        <is>
          <t>小杨生煎</t>
        </is>
      </c>
      <c r="F96" s="70" t="n">
        <v>0</v>
      </c>
      <c r="G96" s="70" t="n">
        <v>1</v>
      </c>
      <c r="H96" s="70" t="n">
        <v>2204</v>
      </c>
      <c r="I96" s="70" t="inlineStr">
        <is>
          <t>清洗记录</t>
        </is>
      </c>
      <c r="J96" s="70" t="n">
        <v>2023</v>
      </c>
      <c r="K96" s="70" t="n">
        <v>9</v>
      </c>
      <c r="L96" s="70" t="n">
        <v>2</v>
      </c>
      <c r="M96" s="70">
        <f>COUNTIFS(D:D,D96,J:J,J96,K:K,K96)</f>
        <v/>
      </c>
      <c r="N96" s="70">
        <f>1/M96</f>
        <v/>
      </c>
      <c r="O96" s="70" t="n"/>
      <c r="P96" s="75" t="n"/>
      <c r="Q96" s="75" t="inlineStr">
        <is>
          <t>TSFCY43</t>
        </is>
      </c>
      <c r="R96" s="75" t="n">
        <v>0</v>
      </c>
      <c r="S96" s="75" t="n">
        <v>7</v>
      </c>
      <c r="U96" s="75" t="n"/>
      <c r="V96" s="75" t="inlineStr">
        <is>
          <t>TSFCY47</t>
        </is>
      </c>
      <c r="W96" s="75" t="n">
        <v>0</v>
      </c>
      <c r="X96" s="75" t="n">
        <v>0</v>
      </c>
      <c r="Y96" s="87">
        <f>W96/R$8</f>
        <v/>
      </c>
      <c r="Z96" s="88">
        <f>(X96-W96)/Q$8</f>
        <v/>
      </c>
    </row>
    <row r="97">
      <c r="A97" s="70" t="inlineStr">
        <is>
          <t>徐汇区</t>
        </is>
      </c>
      <c r="B97" s="70" t="inlineStr">
        <is>
          <t>微信用户
微信用户</t>
        </is>
      </c>
      <c r="C97" s="70" t="n">
        <v>1</v>
      </c>
      <c r="D97" s="70" t="inlineStr">
        <is>
          <t>TSFCY15</t>
        </is>
      </c>
      <c r="E97" s="70" t="inlineStr">
        <is>
          <t>小杨生煎</t>
        </is>
      </c>
      <c r="F97" s="70" t="n">
        <v>0</v>
      </c>
      <c r="G97" s="70" t="n">
        <v>1</v>
      </c>
      <c r="H97" s="70" t="n">
        <v>2205</v>
      </c>
      <c r="I97" s="70" t="inlineStr">
        <is>
          <t>设备维修保养</t>
        </is>
      </c>
      <c r="J97" s="70" t="n">
        <v>2023</v>
      </c>
      <c r="K97" s="70" t="n">
        <v>9</v>
      </c>
      <c r="L97" s="70" t="n">
        <v>2</v>
      </c>
      <c r="M97" s="70">
        <f>COUNTIFS(D:D,D97,J:J,J97,K:K,K97)</f>
        <v/>
      </c>
      <c r="N97" s="70">
        <f>1/M97</f>
        <v/>
      </c>
      <c r="O97" s="70" t="n"/>
      <c r="P97" s="75" t="n"/>
      <c r="Q97" s="75" t="inlineStr">
        <is>
          <t>TSFCY44</t>
        </is>
      </c>
      <c r="R97" s="75" t="n">
        <v>0</v>
      </c>
      <c r="S97" s="75" t="n">
        <v>2</v>
      </c>
      <c r="U97" s="75" t="n"/>
      <c r="V97" s="75" t="inlineStr">
        <is>
          <t>TSFCY5</t>
        </is>
      </c>
      <c r="W97" s="75" t="n">
        <v>0</v>
      </c>
      <c r="X97" s="75" t="n">
        <v>0</v>
      </c>
      <c r="Y97" s="87">
        <f>W97/R$8</f>
        <v/>
      </c>
      <c r="Z97" s="88">
        <f>(X97-W97)/Q$8</f>
        <v/>
      </c>
    </row>
    <row r="98">
      <c r="A98" s="70" t="inlineStr">
        <is>
          <t>徐汇区</t>
        </is>
      </c>
      <c r="B98" s="70" t="inlineStr">
        <is>
          <t>微信用户
微信用户
微信用户
微信用户
微信用户
微信用户
微信用户
微信用户
微信用户
微信用户
微信用户
微信用户
微信用户
微信用户
微信用户
微信用户
微信用户
微信用户</t>
        </is>
      </c>
      <c r="C98" s="70" t="n">
        <v>1</v>
      </c>
      <c r="D98" s="70" t="inlineStr">
        <is>
          <t>TSFCY15</t>
        </is>
      </c>
      <c r="E98" s="70" t="inlineStr">
        <is>
          <t>小杨生煎</t>
        </is>
      </c>
      <c r="F98" s="70" t="n">
        <v>0</v>
      </c>
      <c r="G98" s="70" t="n">
        <v>1</v>
      </c>
      <c r="H98" s="70" t="n">
        <v>2300</v>
      </c>
      <c r="I98" s="70" t="inlineStr">
        <is>
          <t>设备安装合同</t>
        </is>
      </c>
      <c r="J98" s="70" t="n">
        <v>2023</v>
      </c>
      <c r="K98" s="70" t="n">
        <v>9</v>
      </c>
      <c r="L98" s="70" t="n">
        <v>2</v>
      </c>
      <c r="M98" s="70">
        <f>COUNTIFS(D:D,D98,J:J,J98,K:K,K98)</f>
        <v/>
      </c>
      <c r="N98" s="70">
        <f>1/M98</f>
        <v/>
      </c>
      <c r="O98" s="70" t="n"/>
      <c r="P98" s="75" t="n"/>
      <c r="Q98" s="75" t="inlineStr">
        <is>
          <t>TSFCY47</t>
        </is>
      </c>
      <c r="R98" s="75" t="n">
        <v>0</v>
      </c>
      <c r="S98" s="75" t="n">
        <v>0</v>
      </c>
      <c r="U98" s="75" t="n"/>
      <c r="V98" s="75" t="inlineStr">
        <is>
          <t>TSFCY53</t>
        </is>
      </c>
      <c r="W98" s="75" t="n">
        <v>0</v>
      </c>
      <c r="X98" s="75" t="n">
        <v>0</v>
      </c>
      <c r="Y98" s="87">
        <f>W98/R$8</f>
        <v/>
      </c>
      <c r="Z98" s="88">
        <f>(X98-W98)/Q$8</f>
        <v/>
      </c>
    </row>
    <row r="99">
      <c r="A99" s="70" t="inlineStr">
        <is>
          <t>徐汇区</t>
        </is>
      </c>
      <c r="B99" s="70" t="inlineStr">
        <is>
          <t>微信用户
微信用户</t>
        </is>
      </c>
      <c r="C99" s="70" t="n">
        <v>1</v>
      </c>
      <c r="D99" s="70" t="inlineStr">
        <is>
          <t>TSFCY15</t>
        </is>
      </c>
      <c r="E99" s="70" t="inlineStr">
        <is>
          <t>小杨生煎</t>
        </is>
      </c>
      <c r="F99" s="70" t="n">
        <v>0</v>
      </c>
      <c r="G99" s="70" t="n">
        <v>1</v>
      </c>
      <c r="H99" s="70" t="n">
        <v>2303</v>
      </c>
      <c r="I99" s="70" t="inlineStr">
        <is>
          <t>运行维护合同</t>
        </is>
      </c>
      <c r="J99" s="70" t="n">
        <v>2023</v>
      </c>
      <c r="K99" s="70" t="n">
        <v>9</v>
      </c>
      <c r="L99" s="70" t="n">
        <v>2</v>
      </c>
      <c r="M99" s="70">
        <f>COUNTIFS(D:D,D99,J:J,J99,K:K,K99)</f>
        <v/>
      </c>
      <c r="N99" s="70">
        <f>1/M99</f>
        <v/>
      </c>
      <c r="O99" s="70" t="n"/>
      <c r="P99" s="75" t="n"/>
      <c r="Q99" s="75" t="inlineStr">
        <is>
          <t>TSFCY5</t>
        </is>
      </c>
      <c r="R99" s="75" t="n">
        <v>0</v>
      </c>
      <c r="S99" s="75" t="n">
        <v>0</v>
      </c>
      <c r="U99" s="75" t="n"/>
      <c r="V99" s="75" t="inlineStr">
        <is>
          <t>TSFCY63</t>
        </is>
      </c>
      <c r="W99" s="75" t="n">
        <v>8</v>
      </c>
      <c r="X99" s="75" t="n">
        <v>23</v>
      </c>
      <c r="Y99" s="87">
        <f>W99/R$8</f>
        <v/>
      </c>
      <c r="Z99" s="88">
        <f>(X99-W99)/Q$8</f>
        <v/>
      </c>
    </row>
    <row r="100">
      <c r="A100" s="70" t="inlineStr">
        <is>
          <t>徐汇区</t>
        </is>
      </c>
      <c r="B100" s="70" t="inlineStr">
        <is>
          <t>微信用户
微信用户</t>
        </is>
      </c>
      <c r="C100" s="70" t="n">
        <v>1</v>
      </c>
      <c r="D100" s="70" t="inlineStr">
        <is>
          <t>TSFCY15</t>
        </is>
      </c>
      <c r="E100" s="70" t="inlineStr">
        <is>
          <t>小杨生煎</t>
        </is>
      </c>
      <c r="F100" s="70" t="n">
        <v>0</v>
      </c>
      <c r="G100" s="70" t="n">
        <v>1</v>
      </c>
      <c r="H100" s="70" t="n">
        <v>2304</v>
      </c>
      <c r="I100" s="70" t="inlineStr">
        <is>
          <t>设备运维记录</t>
        </is>
      </c>
      <c r="J100" s="70" t="n">
        <v>2023</v>
      </c>
      <c r="K100" s="70" t="n">
        <v>9</v>
      </c>
      <c r="L100" s="70" t="n">
        <v>2</v>
      </c>
      <c r="M100" s="70">
        <f>COUNTIFS(D:D,D100,J:J,J100,K:K,K100)</f>
        <v/>
      </c>
      <c r="N100" s="70">
        <f>1/M100</f>
        <v/>
      </c>
      <c r="O100" s="70" t="n"/>
      <c r="P100" s="75" t="n"/>
      <c r="Q100" s="75" t="inlineStr">
        <is>
          <t>TSFCY53</t>
        </is>
      </c>
      <c r="R100" s="75" t="n">
        <v>0</v>
      </c>
      <c r="S100" s="75" t="n">
        <v>0</v>
      </c>
      <c r="U100" s="75" t="n"/>
      <c r="V100" s="75" t="inlineStr">
        <is>
          <t>TYQCY1</t>
        </is>
      </c>
      <c r="W100" s="75" t="n">
        <v>8</v>
      </c>
      <c r="X100" s="75" t="n">
        <v>23</v>
      </c>
      <c r="Y100" s="87">
        <f>W100/R$8</f>
        <v/>
      </c>
      <c r="Z100" s="88">
        <f>(X100-W100)/Q$8</f>
        <v/>
      </c>
    </row>
    <row r="101">
      <c r="A101" s="70" t="inlineStr">
        <is>
          <t>徐汇区</t>
        </is>
      </c>
      <c r="B101" s="70" t="inlineStr">
        <is>
          <t>微信用户
微信用户</t>
        </is>
      </c>
      <c r="C101" s="70" t="n">
        <v>1</v>
      </c>
      <c r="D101" s="70" t="inlineStr">
        <is>
          <t>TSFCY15</t>
        </is>
      </c>
      <c r="E101" s="70" t="inlineStr">
        <is>
          <t>小杨生煎</t>
        </is>
      </c>
      <c r="F101" s="70" t="n">
        <v>0</v>
      </c>
      <c r="G101" s="70" t="n">
        <v>1</v>
      </c>
      <c r="H101" s="70" t="n">
        <v>2400</v>
      </c>
      <c r="I101" s="70" t="inlineStr">
        <is>
          <t>餐厨垃圾处置</t>
        </is>
      </c>
      <c r="J101" s="70" t="n">
        <v>2023</v>
      </c>
      <c r="K101" s="70" t="n">
        <v>9</v>
      </c>
      <c r="L101" s="70" t="n">
        <v>2</v>
      </c>
      <c r="M101" s="70">
        <f>COUNTIFS(D:D,D101,J:J,J101,K:K,K101)</f>
        <v/>
      </c>
      <c r="N101" s="70">
        <f>1/M101</f>
        <v/>
      </c>
      <c r="O101" s="70" t="n"/>
      <c r="P101" s="75" t="n"/>
      <c r="Q101" s="75" t="inlineStr">
        <is>
          <t>TSFCY63</t>
        </is>
      </c>
      <c r="R101" s="75" t="n">
        <v>8</v>
      </c>
      <c r="S101" s="75" t="n">
        <v>23</v>
      </c>
      <c r="U101" s="75" t="n"/>
      <c r="V101" s="75" t="inlineStr">
        <is>
          <t>TYQCY10</t>
        </is>
      </c>
      <c r="W101" s="75" t="n">
        <v>0</v>
      </c>
      <c r="X101" s="75" t="n">
        <v>6</v>
      </c>
      <c r="Y101" s="87">
        <f>W101/R$8</f>
        <v/>
      </c>
      <c r="Z101" s="88">
        <f>(X101-W101)/Q$8</f>
        <v/>
      </c>
    </row>
    <row r="102">
      <c r="A102" s="70" t="inlineStr">
        <is>
          <t>徐汇区</t>
        </is>
      </c>
      <c r="B102" s="70" t="inlineStr">
        <is>
          <t>微信用户
微信用户</t>
        </is>
      </c>
      <c r="C102" s="70" t="n">
        <v>1</v>
      </c>
      <c r="D102" s="70" t="inlineStr">
        <is>
          <t>TSFCY15</t>
        </is>
      </c>
      <c r="E102" s="70" t="inlineStr">
        <is>
          <t>小杨生煎</t>
        </is>
      </c>
      <c r="F102" s="70" t="n">
        <v>0</v>
      </c>
      <c r="G102" s="70" t="n">
        <v>1</v>
      </c>
      <c r="H102" s="70" t="n">
        <v>2401</v>
      </c>
      <c r="I102" s="70" t="inlineStr">
        <is>
          <t>废弃油脂处置</t>
        </is>
      </c>
      <c r="J102" s="70" t="n">
        <v>2023</v>
      </c>
      <c r="K102" s="70" t="n">
        <v>9</v>
      </c>
      <c r="L102" s="70" t="n">
        <v>2</v>
      </c>
      <c r="M102" s="70">
        <f>COUNTIFS(D:D,D102,J:J,J102,K:K,K102)</f>
        <v/>
      </c>
      <c r="N102" s="70">
        <f>1/M102</f>
        <v/>
      </c>
      <c r="O102" s="70" t="n"/>
      <c r="P102" s="75" t="n"/>
      <c r="Q102" s="75" t="inlineStr">
        <is>
          <t>TYQCY1</t>
        </is>
      </c>
      <c r="R102" s="75" t="n">
        <v>8</v>
      </c>
      <c r="S102" s="75" t="n">
        <v>23</v>
      </c>
      <c r="U102" s="75" t="n"/>
      <c r="V102" s="75" t="inlineStr">
        <is>
          <t>TYQCY100</t>
        </is>
      </c>
      <c r="W102" s="75" t="n">
        <v>0</v>
      </c>
      <c r="X102" s="75" t="n">
        <v>3</v>
      </c>
      <c r="Y102" s="87">
        <f>W102/R$8</f>
        <v/>
      </c>
      <c r="Z102" s="88">
        <f>(X102-W102)/Q$8</f>
        <v/>
      </c>
    </row>
    <row r="103">
      <c r="A103" s="70" t="inlineStr">
        <is>
          <t>徐汇区</t>
        </is>
      </c>
      <c r="B103" s="70" t="inlineStr">
        <is>
          <t>微信用户
微信用户</t>
        </is>
      </c>
      <c r="C103" s="70" t="n">
        <v>1</v>
      </c>
      <c r="D103" s="70" t="inlineStr">
        <is>
          <t>TSFCY15</t>
        </is>
      </c>
      <c r="E103" s="70" t="inlineStr">
        <is>
          <t>小杨生煎</t>
        </is>
      </c>
      <c r="F103" s="70" t="n">
        <v>0</v>
      </c>
      <c r="G103" s="70" t="n">
        <v>1</v>
      </c>
      <c r="H103" s="70" t="n">
        <v>2402</v>
      </c>
      <c r="I103" s="70" t="inlineStr">
        <is>
          <t>卫生培训记录</t>
        </is>
      </c>
      <c r="J103" s="70" t="n">
        <v>2023</v>
      </c>
      <c r="K103" s="70" t="n">
        <v>9</v>
      </c>
      <c r="L103" s="70" t="n">
        <v>2</v>
      </c>
      <c r="M103" s="70">
        <f>COUNTIFS(D:D,D103,J:J,J103,K:K,K103)</f>
        <v/>
      </c>
      <c r="N103" s="70">
        <f>1/M103</f>
        <v/>
      </c>
      <c r="O103" s="70" t="n"/>
      <c r="P103" s="75" t="n"/>
      <c r="Q103" s="75" t="inlineStr">
        <is>
          <t>TYQCY10</t>
        </is>
      </c>
      <c r="R103" s="75" t="n">
        <v>0</v>
      </c>
      <c r="S103" s="75" t="n">
        <v>6</v>
      </c>
      <c r="U103" s="75" t="n"/>
      <c r="V103" s="75" t="inlineStr">
        <is>
          <t>TYQCY102</t>
        </is>
      </c>
      <c r="W103" s="75" t="n">
        <v>0</v>
      </c>
      <c r="X103" s="75" t="n">
        <v>3</v>
      </c>
      <c r="Y103" s="87">
        <f>W103/R$8</f>
        <v/>
      </c>
      <c r="Z103" s="88">
        <f>(X103-W103)/Q$8</f>
        <v/>
      </c>
    </row>
    <row r="104">
      <c r="A104" s="70" t="inlineStr">
        <is>
          <t>徐汇区</t>
        </is>
      </c>
      <c r="B104" s="70" t="inlineStr">
        <is>
          <t>微信用户
微信用户</t>
        </is>
      </c>
      <c r="C104" s="70" t="n">
        <v>1</v>
      </c>
      <c r="D104" s="70" t="inlineStr">
        <is>
          <t>TSFCY15</t>
        </is>
      </c>
      <c r="E104" s="70" t="inlineStr">
        <is>
          <t>小杨生煎</t>
        </is>
      </c>
      <c r="F104" s="70" t="n">
        <v>0</v>
      </c>
      <c r="G104" s="70" t="n">
        <v>1</v>
      </c>
      <c r="H104" s="70" t="n">
        <v>2403</v>
      </c>
      <c r="I104" s="70" t="inlineStr">
        <is>
          <t>食品及原料采购记录</t>
        </is>
      </c>
      <c r="J104" s="70" t="n">
        <v>2023</v>
      </c>
      <c r="K104" s="70" t="n">
        <v>9</v>
      </c>
      <c r="L104" s="70" t="n">
        <v>2</v>
      </c>
      <c r="M104" s="70">
        <f>COUNTIFS(D:D,D104,J:J,J104,K:K,K104)</f>
        <v/>
      </c>
      <c r="N104" s="70">
        <f>1/M104</f>
        <v/>
      </c>
      <c r="O104" s="70" t="n"/>
      <c r="P104" s="75" t="n"/>
      <c r="Q104" s="75" t="inlineStr">
        <is>
          <t>TYQCY100</t>
        </is>
      </c>
      <c r="R104" s="75" t="n">
        <v>0</v>
      </c>
      <c r="S104" s="75" t="n">
        <v>3</v>
      </c>
      <c r="U104" s="75" t="n"/>
      <c r="V104" s="75" t="inlineStr">
        <is>
          <t>TYQCY103</t>
        </is>
      </c>
      <c r="W104" s="75" t="n">
        <v>0</v>
      </c>
      <c r="X104" s="75" t="n">
        <v>6</v>
      </c>
      <c r="Y104" s="87">
        <f>W104/R$8</f>
        <v/>
      </c>
      <c r="Z104" s="88">
        <f>(X104-W104)/Q$8</f>
        <v/>
      </c>
    </row>
    <row r="105">
      <c r="A105" s="70" t="inlineStr">
        <is>
          <t>徐汇区</t>
        </is>
      </c>
      <c r="B105" s="70" t="inlineStr">
        <is>
          <t>微信用户
微信用户</t>
        </is>
      </c>
      <c r="C105" s="70" t="n">
        <v>1</v>
      </c>
      <c r="D105" s="70" t="inlineStr">
        <is>
          <t>TSFCY15</t>
        </is>
      </c>
      <c r="E105" s="70" t="inlineStr">
        <is>
          <t>小杨生煎</t>
        </is>
      </c>
      <c r="F105" s="70" t="n">
        <v>1</v>
      </c>
      <c r="G105" s="70" t="n">
        <v>1</v>
      </c>
      <c r="H105" s="70" t="n">
        <v>3200</v>
      </c>
      <c r="I105" s="70" t="inlineStr">
        <is>
          <t>后厨全景</t>
        </is>
      </c>
      <c r="J105" s="70" t="n">
        <v>2023</v>
      </c>
      <c r="K105" s="70" t="n">
        <v>9</v>
      </c>
      <c r="L105" s="70" t="n">
        <v>2</v>
      </c>
      <c r="M105" s="70">
        <f>COUNTIFS(D:D,D105,J:J,J105,K:K,K105)</f>
        <v/>
      </c>
      <c r="N105" s="70">
        <f>1/M105</f>
        <v/>
      </c>
      <c r="O105" s="70" t="n"/>
      <c r="P105" s="75" t="n"/>
      <c r="Q105" s="75" t="inlineStr">
        <is>
          <t>TYQCY102</t>
        </is>
      </c>
      <c r="R105" s="75" t="n">
        <v>0</v>
      </c>
      <c r="S105" s="75" t="n">
        <v>3</v>
      </c>
      <c r="U105" s="75" t="n"/>
      <c r="V105" s="75" t="inlineStr">
        <is>
          <t>TYQCY105</t>
        </is>
      </c>
      <c r="W105" s="75" t="n">
        <v>0</v>
      </c>
      <c r="X105" s="75" t="n">
        <v>2</v>
      </c>
      <c r="Y105" s="87">
        <f>W105/R$8</f>
        <v/>
      </c>
      <c r="Z105" s="88">
        <f>(X105-W105)/Q$8</f>
        <v/>
      </c>
    </row>
    <row r="106">
      <c r="A106" s="70" t="inlineStr">
        <is>
          <t>徐汇区</t>
        </is>
      </c>
      <c r="B106" s="70" t="inlineStr">
        <is>
          <t>微信用户
微信用户</t>
        </is>
      </c>
      <c r="C106" s="70" t="n">
        <v>1</v>
      </c>
      <c r="D106" s="70" t="inlineStr">
        <is>
          <t>TSFCY15</t>
        </is>
      </c>
      <c r="E106" s="70" t="inlineStr">
        <is>
          <t>小杨生煎</t>
        </is>
      </c>
      <c r="F106" s="70" t="n">
        <v>1</v>
      </c>
      <c r="G106" s="70" t="n">
        <v>1</v>
      </c>
      <c r="H106" s="70" t="n">
        <v>3201</v>
      </c>
      <c r="I106" s="70" t="inlineStr">
        <is>
          <t>后厨涉户外门窗关闭</t>
        </is>
      </c>
      <c r="J106" s="70" t="n">
        <v>2023</v>
      </c>
      <c r="K106" s="70" t="n">
        <v>9</v>
      </c>
      <c r="L106" s="70" t="n">
        <v>2</v>
      </c>
      <c r="M106" s="70">
        <f>COUNTIFS(D:D,D106,J:J,J106,K:K,K106)</f>
        <v/>
      </c>
      <c r="N106" s="70">
        <f>1/M106</f>
        <v/>
      </c>
      <c r="O106" s="70" t="n"/>
      <c r="P106" s="75" t="n"/>
      <c r="Q106" s="75" t="inlineStr">
        <is>
          <t>TYQCY103</t>
        </is>
      </c>
      <c r="R106" s="75" t="n">
        <v>0</v>
      </c>
      <c r="S106" s="75" t="n">
        <v>6</v>
      </c>
      <c r="U106" s="75" t="n"/>
      <c r="V106" s="75" t="inlineStr">
        <is>
          <t>TYQCY106</t>
        </is>
      </c>
      <c r="W106" s="75" t="n">
        <v>8</v>
      </c>
      <c r="X106" s="75" t="n">
        <v>23</v>
      </c>
      <c r="Y106" s="87">
        <f>W106/R$8</f>
        <v/>
      </c>
      <c r="Z106" s="88">
        <f>(X106-W106)/Q$8</f>
        <v/>
      </c>
    </row>
    <row r="107">
      <c r="A107" s="70" t="inlineStr">
        <is>
          <t>徐汇区</t>
        </is>
      </c>
      <c r="B107" s="70" t="inlineStr">
        <is>
          <t>微信用户
微信用户</t>
        </is>
      </c>
      <c r="C107" s="70" t="n">
        <v>1</v>
      </c>
      <c r="D107" s="70" t="inlineStr">
        <is>
          <t>TSFCY15</t>
        </is>
      </c>
      <c r="E107" s="70" t="inlineStr">
        <is>
          <t>小杨生煎</t>
        </is>
      </c>
      <c r="F107" s="70" t="n">
        <v>1</v>
      </c>
      <c r="G107" s="70" t="n">
        <v>1</v>
      </c>
      <c r="H107" s="70" t="n">
        <v>3202</v>
      </c>
      <c r="I107" s="70" t="inlineStr">
        <is>
          <t>后厨排气扇</t>
        </is>
      </c>
      <c r="J107" s="70" t="n">
        <v>2023</v>
      </c>
      <c r="K107" s="70" t="n">
        <v>9</v>
      </c>
      <c r="L107" s="70" t="n">
        <v>2</v>
      </c>
      <c r="M107" s="70">
        <f>COUNTIFS(D:D,D107,J:J,J107,K:K,K107)</f>
        <v/>
      </c>
      <c r="N107" s="70">
        <f>1/M107</f>
        <v/>
      </c>
      <c r="O107" s="70" t="n"/>
      <c r="P107" s="75" t="n"/>
      <c r="Q107" s="75" t="inlineStr">
        <is>
          <t>TYQCY105</t>
        </is>
      </c>
      <c r="R107" s="75" t="n">
        <v>0</v>
      </c>
      <c r="S107" s="75" t="n">
        <v>2</v>
      </c>
      <c r="U107" s="75" t="n"/>
      <c r="V107" s="75" t="inlineStr">
        <is>
          <t>TYQCY109</t>
        </is>
      </c>
      <c r="W107" s="75" t="n">
        <v>0</v>
      </c>
      <c r="X107" s="75" t="n">
        <v>0</v>
      </c>
      <c r="Y107" s="87">
        <f>W107/R$8</f>
        <v/>
      </c>
      <c r="Z107" s="88">
        <f>(X107-W107)/Q$8</f>
        <v/>
      </c>
    </row>
    <row r="108">
      <c r="A108" s="70" t="inlineStr">
        <is>
          <t>徐汇区</t>
        </is>
      </c>
      <c r="B108" s="70" t="inlineStr">
        <is>
          <t>微信用户
微信用户</t>
        </is>
      </c>
      <c r="C108" s="70" t="n">
        <v>1</v>
      </c>
      <c r="D108" s="70" t="inlineStr">
        <is>
          <t>TSFCY15</t>
        </is>
      </c>
      <c r="E108" s="70" t="inlineStr">
        <is>
          <t>小杨生煎</t>
        </is>
      </c>
      <c r="F108" s="70" t="n">
        <v>1</v>
      </c>
      <c r="G108" s="70" t="n">
        <v>1</v>
      </c>
      <c r="H108" s="70" t="n">
        <v>3203</v>
      </c>
      <c r="I108" s="70" t="inlineStr">
        <is>
          <t>后厨灶台</t>
        </is>
      </c>
      <c r="J108" s="70" t="n">
        <v>2023</v>
      </c>
      <c r="K108" s="70" t="n">
        <v>9</v>
      </c>
      <c r="L108" s="70" t="n">
        <v>2</v>
      </c>
      <c r="M108" s="70">
        <f>COUNTIFS(D:D,D108,J:J,J108,K:K,K108)</f>
        <v/>
      </c>
      <c r="N108" s="70">
        <f>1/M108</f>
        <v/>
      </c>
      <c r="O108" s="70" t="n"/>
      <c r="P108" s="75" t="n"/>
      <c r="Q108" s="75" t="inlineStr">
        <is>
          <t>TYQCY106</t>
        </is>
      </c>
      <c r="R108" s="75" t="n">
        <v>8</v>
      </c>
      <c r="S108" s="75" t="n">
        <v>23</v>
      </c>
      <c r="U108" s="75" t="n"/>
      <c r="V108" s="75" t="inlineStr">
        <is>
          <t>TYQCY11</t>
        </is>
      </c>
      <c r="W108" s="75" t="n">
        <v>0</v>
      </c>
      <c r="X108" s="75" t="n">
        <v>6</v>
      </c>
      <c r="Y108" s="87">
        <f>W108/R$8</f>
        <v/>
      </c>
      <c r="Z108" s="88">
        <f>(X108-W108)/Q$8</f>
        <v/>
      </c>
    </row>
    <row r="109">
      <c r="A109" s="70" t="inlineStr">
        <is>
          <t>徐汇区</t>
        </is>
      </c>
      <c r="B109" s="70" t="inlineStr">
        <is>
          <t>微信用户
微信用户</t>
        </is>
      </c>
      <c r="C109" s="70" t="n">
        <v>1</v>
      </c>
      <c r="D109" s="70" t="inlineStr">
        <is>
          <t>TSFCY15</t>
        </is>
      </c>
      <c r="E109" s="70" t="inlineStr">
        <is>
          <t>小杨生煎</t>
        </is>
      </c>
      <c r="F109" s="70" t="n">
        <v>1</v>
      </c>
      <c r="G109" s="70" t="n">
        <v>1</v>
      </c>
      <c r="H109" s="70" t="n">
        <v>3204</v>
      </c>
      <c r="I109" s="70" t="inlineStr">
        <is>
          <t>集气罩</t>
        </is>
      </c>
      <c r="J109" s="70" t="n">
        <v>2023</v>
      </c>
      <c r="K109" s="70" t="n">
        <v>9</v>
      </c>
      <c r="L109" s="70" t="n">
        <v>2</v>
      </c>
      <c r="M109" s="70">
        <f>COUNTIFS(D:D,D109,J:J,J109,K:K,K109)</f>
        <v/>
      </c>
      <c r="N109" s="70">
        <f>1/M109</f>
        <v/>
      </c>
      <c r="O109" s="70" t="n"/>
      <c r="P109" s="75" t="n"/>
      <c r="Q109" s="75" t="inlineStr">
        <is>
          <t>TYQCY109</t>
        </is>
      </c>
      <c r="R109" s="75" t="n">
        <v>0</v>
      </c>
      <c r="S109" s="75" t="n">
        <v>0</v>
      </c>
      <c r="U109" s="75" t="n"/>
      <c r="V109" s="75" t="inlineStr">
        <is>
          <t>TYQCY116</t>
        </is>
      </c>
      <c r="W109" s="75" t="n">
        <v>8</v>
      </c>
      <c r="X109" s="75" t="n">
        <v>23</v>
      </c>
      <c r="Y109" s="87">
        <f>W109/R$8</f>
        <v/>
      </c>
      <c r="Z109" s="88">
        <f>(X109-W109)/Q$8</f>
        <v/>
      </c>
    </row>
    <row r="110">
      <c r="A110" s="70" t="inlineStr">
        <is>
          <t>徐汇区</t>
        </is>
      </c>
      <c r="B110" s="70" t="inlineStr">
        <is>
          <t>微信用户
微信用户</t>
        </is>
      </c>
      <c r="C110" s="70" t="n">
        <v>1</v>
      </c>
      <c r="D110" s="70" t="inlineStr">
        <is>
          <t>TSFCY15</t>
        </is>
      </c>
      <c r="E110" s="70" t="inlineStr">
        <is>
          <t>小杨生煎</t>
        </is>
      </c>
      <c r="F110" s="70" t="n">
        <v>1</v>
      </c>
      <c r="G110" s="70" t="n">
        <v>1</v>
      </c>
      <c r="H110" s="70" t="n">
        <v>3205</v>
      </c>
      <c r="I110" s="70" t="inlineStr">
        <is>
          <t>排烟管道</t>
        </is>
      </c>
      <c r="J110" s="70" t="n">
        <v>2023</v>
      </c>
      <c r="K110" s="70" t="n">
        <v>9</v>
      </c>
      <c r="L110" s="70" t="n">
        <v>2</v>
      </c>
      <c r="M110" s="70">
        <f>COUNTIFS(D:D,D110,J:J,J110,K:K,K110)</f>
        <v/>
      </c>
      <c r="N110" s="70">
        <f>1/M110</f>
        <v/>
      </c>
      <c r="O110" s="70" t="n"/>
      <c r="P110" s="75" t="n"/>
      <c r="Q110" s="75" t="inlineStr">
        <is>
          <t>TYQCY11</t>
        </is>
      </c>
      <c r="R110" s="75" t="n">
        <v>0</v>
      </c>
      <c r="S110" s="75" t="n">
        <v>6</v>
      </c>
      <c r="U110" s="75" t="n"/>
      <c r="V110" s="75" t="inlineStr">
        <is>
          <t>TYQCY12</t>
        </is>
      </c>
      <c r="W110" s="75" t="n">
        <v>0</v>
      </c>
      <c r="X110" s="75" t="n">
        <v>6</v>
      </c>
      <c r="Y110" s="87">
        <f>W110/R$8</f>
        <v/>
      </c>
      <c r="Z110" s="88">
        <f>(X110-W110)/Q$8</f>
        <v/>
      </c>
    </row>
    <row r="111">
      <c r="A111" s="70" t="inlineStr">
        <is>
          <t>徐汇区</t>
        </is>
      </c>
      <c r="B111" s="70" t="inlineStr">
        <is>
          <t>微信用户
微信用户</t>
        </is>
      </c>
      <c r="C111" s="70" t="n">
        <v>1</v>
      </c>
      <c r="D111" s="70" t="inlineStr">
        <is>
          <t>TSFCY15</t>
        </is>
      </c>
      <c r="E111" s="70" t="inlineStr">
        <is>
          <t>小杨生煎</t>
        </is>
      </c>
      <c r="F111" s="70" t="n">
        <v>1</v>
      </c>
      <c r="G111" s="70" t="n">
        <v>1</v>
      </c>
      <c r="H111" s="70" t="n">
        <v>3206</v>
      </c>
      <c r="I111" s="70" t="inlineStr">
        <is>
          <t>油烟净化装置/控制柜运行</t>
        </is>
      </c>
      <c r="J111" s="70" t="n">
        <v>2023</v>
      </c>
      <c r="K111" s="70" t="n">
        <v>9</v>
      </c>
      <c r="L111" s="70" t="n">
        <v>2</v>
      </c>
      <c r="M111" s="70">
        <f>COUNTIFS(D:D,D111,J:J,J111,K:K,K111)</f>
        <v/>
      </c>
      <c r="N111" s="70">
        <f>1/M111</f>
        <v/>
      </c>
      <c r="O111" s="70" t="n"/>
      <c r="P111" s="75" t="n"/>
      <c r="Q111" s="75" t="inlineStr">
        <is>
          <t>TYQCY116</t>
        </is>
      </c>
      <c r="R111" s="75" t="n">
        <v>8</v>
      </c>
      <c r="S111" s="75" t="n">
        <v>23</v>
      </c>
      <c r="U111" s="75" t="n"/>
      <c r="V111" s="75" t="inlineStr">
        <is>
          <t>TYQCY120</t>
        </is>
      </c>
      <c r="W111" s="75" t="n">
        <v>0</v>
      </c>
      <c r="X111" s="75" t="n">
        <v>6</v>
      </c>
      <c r="Y111" s="87">
        <f>W111/R$8</f>
        <v/>
      </c>
      <c r="Z111" s="88">
        <f>(X111-W111)/Q$8</f>
        <v/>
      </c>
    </row>
    <row r="112">
      <c r="A112" s="70" t="inlineStr">
        <is>
          <t>徐汇区</t>
        </is>
      </c>
      <c r="B112" s="70" t="inlineStr">
        <is>
          <t>微信用户
微信用户</t>
        </is>
      </c>
      <c r="C112" s="70" t="n">
        <v>1</v>
      </c>
      <c r="D112" s="70" t="inlineStr">
        <is>
          <t>TSFCY15</t>
        </is>
      </c>
      <c r="E112" s="70" t="inlineStr">
        <is>
          <t>小杨生煎</t>
        </is>
      </c>
      <c r="F112" s="70" t="n">
        <v>1</v>
      </c>
      <c r="G112" s="70" t="n">
        <v>1</v>
      </c>
      <c r="H112" s="70" t="n">
        <v>3207</v>
      </c>
      <c r="I112" s="70" t="inlineStr">
        <is>
          <t>油烟监测设备</t>
        </is>
      </c>
      <c r="J112" s="70" t="n">
        <v>2023</v>
      </c>
      <c r="K112" s="70" t="n">
        <v>9</v>
      </c>
      <c r="L112" s="70" t="n">
        <v>2</v>
      </c>
      <c r="M112" s="70">
        <f>COUNTIFS(D:D,D112,J:J,J112,K:K,K112)</f>
        <v/>
      </c>
      <c r="N112" s="70">
        <f>1/M112</f>
        <v/>
      </c>
      <c r="O112" s="70" t="n"/>
      <c r="P112" s="75" t="n"/>
      <c r="Q112" s="75" t="inlineStr">
        <is>
          <t>TYQCY12</t>
        </is>
      </c>
      <c r="R112" s="75" t="n">
        <v>0</v>
      </c>
      <c r="S112" s="75" t="n">
        <v>6</v>
      </c>
      <c r="U112" s="75" t="n"/>
      <c r="V112" s="75" t="inlineStr">
        <is>
          <t>TYQCY121</t>
        </is>
      </c>
      <c r="W112" s="75" t="n">
        <v>0</v>
      </c>
      <c r="X112" s="75" t="n">
        <v>6</v>
      </c>
      <c r="Y112" s="87">
        <f>W112/R$8</f>
        <v/>
      </c>
      <c r="Z112" s="88">
        <f>(X112-W112)/Q$8</f>
        <v/>
      </c>
    </row>
    <row r="113">
      <c r="A113" s="70" t="inlineStr">
        <is>
          <t>徐汇区</t>
        </is>
      </c>
      <c r="B113" s="70" t="inlineStr">
        <is>
          <t>微信用户
微信用户
微信用户
微信用户
微信用户
微信用户
微信用户
微信用户</t>
        </is>
      </c>
      <c r="C113" s="70" t="n">
        <v>1</v>
      </c>
      <c r="D113" s="70" t="inlineStr">
        <is>
          <t>TSFCY15</t>
        </is>
      </c>
      <c r="E113" s="70" t="inlineStr">
        <is>
          <t>小杨生煎</t>
        </is>
      </c>
      <c r="F113" s="70" t="n">
        <v>0</v>
      </c>
      <c r="G113" s="70" t="n">
        <v>0</v>
      </c>
      <c r="H113" s="70" t="n">
        <v>2100</v>
      </c>
      <c r="I113" s="70" t="inlineStr">
        <is>
          <t>营业执照</t>
        </is>
      </c>
      <c r="J113" s="70" t="n">
        <v>2023</v>
      </c>
      <c r="K113" s="70" t="n">
        <v>6</v>
      </c>
      <c r="L113" s="70" t="n">
        <v>11</v>
      </c>
      <c r="M113" s="70">
        <f>COUNTIFS(D:D,D113,J:J,J113,K:K,K113)</f>
        <v/>
      </c>
      <c r="N113" s="70">
        <f>1/M113</f>
        <v/>
      </c>
      <c r="O113" s="70" t="n"/>
      <c r="P113" s="75" t="n"/>
      <c r="Q113" s="75" t="inlineStr">
        <is>
          <t>TYQCY120</t>
        </is>
      </c>
      <c r="R113" s="75" t="n">
        <v>0</v>
      </c>
      <c r="S113" s="75" t="n">
        <v>6</v>
      </c>
      <c r="T113" s="89" t="inlineStr">
        <is>
          <t>餐饮</t>
        </is>
      </c>
      <c r="U113" s="89" t="n"/>
      <c r="V113" s="75" t="inlineStr">
        <is>
          <t>TYQCY123</t>
        </is>
      </c>
      <c r="W113" s="75" t="n">
        <v>0</v>
      </c>
      <c r="X113" s="75" t="n">
        <v>3</v>
      </c>
      <c r="Y113" s="87">
        <f>W113/R$8</f>
        <v/>
      </c>
      <c r="Z113" s="88">
        <f>(X113-W113)/Q$8</f>
        <v/>
      </c>
    </row>
    <row r="114">
      <c r="A114" s="70" t="inlineStr">
        <is>
          <t>徐汇区</t>
        </is>
      </c>
      <c r="B114" s="70" t="inlineStr">
        <is>
          <t>微信用户
微信用户
微信用户
微信用户
微信用户
微信用户
微信用户
微信用户</t>
        </is>
      </c>
      <c r="C114" s="70" t="n">
        <v>1</v>
      </c>
      <c r="D114" s="70" t="inlineStr">
        <is>
          <t>TSFCY15</t>
        </is>
      </c>
      <c r="E114" s="70" t="inlineStr">
        <is>
          <t>小杨生煎</t>
        </is>
      </c>
      <c r="F114" s="70" t="n">
        <v>0</v>
      </c>
      <c r="G114" s="70" t="n">
        <v>0</v>
      </c>
      <c r="H114" s="70" t="n">
        <v>2102</v>
      </c>
      <c r="I114" s="70" t="inlineStr">
        <is>
          <t>餐饮服务许可证</t>
        </is>
      </c>
      <c r="J114" s="70" t="n">
        <v>2023</v>
      </c>
      <c r="K114" s="70" t="n">
        <v>6</v>
      </c>
      <c r="L114" s="70" t="n">
        <v>11</v>
      </c>
      <c r="M114" s="70">
        <f>COUNTIFS(D:D,D114,J:J,J114,K:K,K114)</f>
        <v/>
      </c>
      <c r="N114" s="70">
        <f>1/M114</f>
        <v/>
      </c>
      <c r="O114" s="70" t="n"/>
      <c r="P114" s="75" t="n"/>
      <c r="Q114" s="75" t="inlineStr">
        <is>
          <t>TYQCY121</t>
        </is>
      </c>
      <c r="R114" s="75" t="n">
        <v>0</v>
      </c>
      <c r="S114" s="75" t="n">
        <v>6</v>
      </c>
      <c r="T114" s="89" t="inlineStr">
        <is>
          <t>餐饮</t>
        </is>
      </c>
      <c r="U114" s="89" t="n"/>
      <c r="V114" s="75" t="inlineStr">
        <is>
          <t>TYQCY132</t>
        </is>
      </c>
      <c r="W114" s="75" t="n">
        <v>0</v>
      </c>
      <c r="X114" s="75" t="n">
        <v>0</v>
      </c>
      <c r="Y114" s="87">
        <f>W114/R$8</f>
        <v/>
      </c>
      <c r="Z114" s="88">
        <f>(X114-W114)/Q$8</f>
        <v/>
      </c>
    </row>
    <row r="115">
      <c r="A115" s="70" t="inlineStr">
        <is>
          <t>徐汇区</t>
        </is>
      </c>
      <c r="B115" s="70" t="inlineStr">
        <is>
          <t>微信用户
微信用户
微信用户
微信用户
微信用户
微信用户
微信用户
微信用户</t>
        </is>
      </c>
      <c r="C115" s="70" t="n">
        <v>1</v>
      </c>
      <c r="D115" s="70" t="inlineStr">
        <is>
          <t>TSFCY15</t>
        </is>
      </c>
      <c r="E115" s="70" t="inlineStr">
        <is>
          <t>小杨生煎</t>
        </is>
      </c>
      <c r="F115" s="70" t="n">
        <v>0</v>
      </c>
      <c r="G115" s="70" t="n">
        <v>0</v>
      </c>
      <c r="H115" s="70" t="n">
        <v>2101</v>
      </c>
      <c r="I115" s="70" t="inlineStr">
        <is>
          <t>食品经营许可证</t>
        </is>
      </c>
      <c r="J115" s="70" t="n">
        <v>2023</v>
      </c>
      <c r="K115" s="70" t="n">
        <v>5</v>
      </c>
      <c r="L115" s="70" t="n">
        <v>11</v>
      </c>
      <c r="M115" s="70">
        <f>COUNTIFS(D:D,D115,J:J,J115,K:K,K115)</f>
        <v/>
      </c>
      <c r="N115" s="70">
        <f>1/M115</f>
        <v/>
      </c>
      <c r="O115" s="70" t="n"/>
      <c r="P115" s="75" t="n"/>
      <c r="Q115" s="75" t="inlineStr">
        <is>
          <t>TYQCY123</t>
        </is>
      </c>
      <c r="R115" s="75" t="n">
        <v>0</v>
      </c>
      <c r="S115" s="75" t="n">
        <v>3</v>
      </c>
      <c r="T115" s="89" t="inlineStr">
        <is>
          <t>餐饮</t>
        </is>
      </c>
      <c r="U115" s="89" t="n"/>
      <c r="V115" s="75" t="inlineStr">
        <is>
          <t>TYQCY15</t>
        </is>
      </c>
      <c r="W115" s="75" t="n">
        <v>0</v>
      </c>
      <c r="X115" s="75" t="n">
        <v>6</v>
      </c>
      <c r="Y115" s="87">
        <f>W115/R$8</f>
        <v/>
      </c>
      <c r="Z115" s="88">
        <f>(X115-W115)/Q$8</f>
        <v/>
      </c>
    </row>
    <row r="116">
      <c r="A116" s="70" t="inlineStr">
        <is>
          <t>徐汇区</t>
        </is>
      </c>
      <c r="B116" s="70" t="inlineStr">
        <is>
          <t>微信用户
微信用户
微信用户
微信用户
微信用户
微信用户
微信用户
微信用户
微信用户
微信用户
微信用户
微信用户
微信用户
微信用户
微信用户
微信用户
微信用户
微信用户</t>
        </is>
      </c>
      <c r="C116" s="70" t="n">
        <v>1</v>
      </c>
      <c r="D116" s="70" t="inlineStr">
        <is>
          <t>TSFCY15</t>
        </is>
      </c>
      <c r="E116" s="70" t="inlineStr">
        <is>
          <t>小杨生煎</t>
        </is>
      </c>
      <c r="F116" s="70" t="n">
        <v>0</v>
      </c>
      <c r="G116" s="70" t="n">
        <v>1</v>
      </c>
      <c r="H116" s="70" t="n">
        <v>2200</v>
      </c>
      <c r="I116" s="70" t="inlineStr">
        <is>
          <t>设备安装合同</t>
        </is>
      </c>
      <c r="J116" s="70" t="n">
        <v>2023</v>
      </c>
      <c r="K116" s="70" t="n">
        <v>4</v>
      </c>
      <c r="L116" s="70" t="n">
        <v>18</v>
      </c>
      <c r="M116" s="70">
        <f>COUNTIFS(D:D,D116,J:J,J116,K:K,K116)</f>
        <v/>
      </c>
      <c r="N116" s="70">
        <f>1/M116</f>
        <v/>
      </c>
      <c r="O116" s="70" t="n"/>
      <c r="P116" s="75" t="n"/>
      <c r="Q116" s="75" t="inlineStr">
        <is>
          <t>TYQCY132</t>
        </is>
      </c>
      <c r="R116" s="75" t="n">
        <v>0</v>
      </c>
      <c r="S116" s="75" t="n">
        <v>0</v>
      </c>
      <c r="T116" s="89" t="inlineStr">
        <is>
          <t>餐饮</t>
        </is>
      </c>
      <c r="U116" s="89" t="n"/>
      <c r="V116" s="75" t="inlineStr">
        <is>
          <t>TYQCY19</t>
        </is>
      </c>
      <c r="W116" s="75" t="n">
        <v>0</v>
      </c>
      <c r="X116" s="75" t="n">
        <v>6</v>
      </c>
      <c r="Y116" s="87">
        <f>W116/R$8</f>
        <v/>
      </c>
      <c r="Z116" s="88">
        <f>(X116-W116)/Q$8</f>
        <v/>
      </c>
    </row>
    <row r="117">
      <c r="A117" s="70" t="inlineStr">
        <is>
          <t>徐汇区</t>
        </is>
      </c>
      <c r="B117" s="70" t="inlineStr">
        <is>
          <t>微信用户
微信用户
微信用户
微信用户
微信用户
微信用户
微信用户
微信用户</t>
        </is>
      </c>
      <c r="C117" s="70" t="n">
        <v>1</v>
      </c>
      <c r="D117" s="70" t="inlineStr">
        <is>
          <t>TSFCY15</t>
        </is>
      </c>
      <c r="E117" s="70" t="inlineStr">
        <is>
          <t>小杨生煎</t>
        </is>
      </c>
      <c r="F117" s="70" t="n">
        <v>0</v>
      </c>
      <c r="G117" s="70" t="n">
        <v>0</v>
      </c>
      <c r="H117" s="70" t="n">
        <v>2103</v>
      </c>
      <c r="I117" s="70" t="inlineStr">
        <is>
          <t>监管信息公示牌</t>
        </is>
      </c>
      <c r="J117" s="70" t="n">
        <v>2023</v>
      </c>
      <c r="K117" s="70" t="n">
        <v>3</v>
      </c>
      <c r="L117" s="70" t="n">
        <v>11</v>
      </c>
      <c r="M117" s="70">
        <f>COUNTIFS(D:D,D117,J:J,J117,K:K,K117)</f>
        <v/>
      </c>
      <c r="N117" s="70">
        <f>1/M117</f>
        <v/>
      </c>
      <c r="O117" s="70" t="n"/>
      <c r="P117" s="75" t="n"/>
      <c r="Q117" s="75" t="inlineStr">
        <is>
          <t>TYQCY15</t>
        </is>
      </c>
      <c r="R117" s="75" t="n">
        <v>0</v>
      </c>
      <c r="S117" s="75" t="n">
        <v>6</v>
      </c>
      <c r="T117" s="89" t="inlineStr">
        <is>
          <t>餐饮</t>
        </is>
      </c>
      <c r="U117" s="89" t="n"/>
      <c r="V117" s="75" t="inlineStr">
        <is>
          <t>TYQCY26</t>
        </is>
      </c>
      <c r="W117" s="75" t="n">
        <v>0</v>
      </c>
      <c r="X117" s="75" t="n">
        <v>3</v>
      </c>
      <c r="Y117" s="87">
        <f>W117/R$8</f>
        <v/>
      </c>
      <c r="Z117" s="88">
        <f>(X117-W117)/Q$8</f>
        <v/>
      </c>
    </row>
    <row r="118">
      <c r="A118" s="70" t="inlineStr">
        <is>
          <t>徐汇区</t>
        </is>
      </c>
      <c r="B118" s="70" t="inlineStr">
        <is>
          <t>微信用户
微信用户
微信用户
微信用户
微信用户
微信用户
微信用户
微信用户
微信用户
微信用户
微信用户
微信用户
微信用户
微信用户
微信用户
微信用户
微信用户
微信用户</t>
        </is>
      </c>
      <c r="C118" s="70" t="n">
        <v>1</v>
      </c>
      <c r="D118" s="70" t="inlineStr">
        <is>
          <t>TSFCY15</t>
        </is>
      </c>
      <c r="E118" s="70" t="inlineStr">
        <is>
          <t>小杨生煎</t>
        </is>
      </c>
      <c r="F118" s="70" t="n">
        <v>0</v>
      </c>
      <c r="G118" s="70" t="n">
        <v>1</v>
      </c>
      <c r="H118" s="70" t="n">
        <v>2201</v>
      </c>
      <c r="I118" s="70" t="inlineStr">
        <is>
          <t>产品质检</t>
        </is>
      </c>
      <c r="J118" s="70" t="n">
        <v>2023</v>
      </c>
      <c r="K118" s="70" t="n">
        <v>3</v>
      </c>
      <c r="L118" s="70" t="n">
        <v>18</v>
      </c>
      <c r="M118" s="70">
        <f>COUNTIFS(D:D,D118,J:J,J118,K:K,K118)</f>
        <v/>
      </c>
      <c r="N118" s="70">
        <f>1/M118</f>
        <v/>
      </c>
      <c r="O118" s="70" t="n"/>
      <c r="P118" s="75" t="n"/>
      <c r="Q118" s="75" t="inlineStr">
        <is>
          <t>TYQCY19</t>
        </is>
      </c>
      <c r="R118" s="75" t="n">
        <v>0</v>
      </c>
      <c r="S118" s="75" t="n">
        <v>6</v>
      </c>
      <c r="T118" s="89" t="inlineStr">
        <is>
          <t>餐饮</t>
        </is>
      </c>
      <c r="U118" s="89" t="n"/>
      <c r="V118" s="75" t="inlineStr">
        <is>
          <t>TYQCY3</t>
        </is>
      </c>
      <c r="W118" s="75" t="n">
        <v>0</v>
      </c>
      <c r="X118" s="75" t="n">
        <v>1</v>
      </c>
      <c r="Y118" s="87">
        <f>W118/R$8</f>
        <v/>
      </c>
      <c r="Z118" s="88">
        <f>(X118-W118)/Q$8</f>
        <v/>
      </c>
    </row>
    <row r="119">
      <c r="A119" s="70" t="inlineStr">
        <is>
          <t>徐汇区</t>
        </is>
      </c>
      <c r="B119" s="70" t="inlineStr">
        <is>
          <t>微信用户
微信用户
微信用户
微信用户
微信用户
微信用户
微信用户
微信用户
微信用户
微信用户
微信用户
微信用户
微信用户
微信用户
微信用户
微信用户
微信用户
微信用户</t>
        </is>
      </c>
      <c r="C119" s="70" t="n">
        <v>1</v>
      </c>
      <c r="D119" s="70" t="inlineStr">
        <is>
          <t>TSFCY15</t>
        </is>
      </c>
      <c r="E119" s="70" t="inlineStr">
        <is>
          <t>小杨生煎</t>
        </is>
      </c>
      <c r="F119" s="70" t="n">
        <v>0</v>
      </c>
      <c r="G119" s="70" t="n">
        <v>1</v>
      </c>
      <c r="H119" s="70" t="n">
        <v>2202</v>
      </c>
      <c r="I119" s="70" t="inlineStr">
        <is>
          <t>净化器合格证</t>
        </is>
      </c>
      <c r="J119" s="70" t="n">
        <v>2023</v>
      </c>
      <c r="K119" s="70" t="n">
        <v>3</v>
      </c>
      <c r="L119" s="70" t="n">
        <v>28</v>
      </c>
      <c r="M119" s="70">
        <f>COUNTIFS(D:D,D119,J:J,J119,K:K,K119)</f>
        <v/>
      </c>
      <c r="N119" s="70">
        <f>1/M119</f>
        <v/>
      </c>
      <c r="O119" s="70" t="n"/>
      <c r="P119" s="75" t="n"/>
      <c r="Q119" s="75" t="inlineStr">
        <is>
          <t>TYQCY26</t>
        </is>
      </c>
      <c r="R119" s="75" t="n">
        <v>0</v>
      </c>
      <c r="S119" s="75" t="n">
        <v>3</v>
      </c>
      <c r="T119" s="89" t="inlineStr">
        <is>
          <t>餐饮</t>
        </is>
      </c>
      <c r="U119" s="89" t="n"/>
      <c r="V119" s="75" t="inlineStr">
        <is>
          <t>TYQCY30</t>
        </is>
      </c>
      <c r="W119" s="75" t="n">
        <v>0</v>
      </c>
      <c r="X119" s="75" t="n">
        <v>6</v>
      </c>
      <c r="Y119" s="87">
        <f>W119/R$8</f>
        <v/>
      </c>
      <c r="Z119" s="88">
        <f>(X119-W119)/Q$8</f>
        <v/>
      </c>
    </row>
    <row r="120">
      <c r="A120" s="70" t="inlineStr">
        <is>
          <t>徐汇区</t>
        </is>
      </c>
      <c r="B120" s="70" t="inlineStr">
        <is>
          <t>微信用户
微信用户
微信用户
微信用户
微信用户
微信用户
微信用户
微信用户
微信用户
微信用户
微信用户
微信用户
微信用户
微信用户
微信用户
微信用户
微信用户
微信用户</t>
        </is>
      </c>
      <c r="C120" s="70" t="n">
        <v>1</v>
      </c>
      <c r="D120" s="70" t="inlineStr">
        <is>
          <t>TSFCY15</t>
        </is>
      </c>
      <c r="E120" s="70" t="inlineStr">
        <is>
          <t>小杨生煎</t>
        </is>
      </c>
      <c r="F120" s="70" t="n">
        <v>0</v>
      </c>
      <c r="G120" s="70" t="n">
        <v>1</v>
      </c>
      <c r="H120" s="70" t="n">
        <v>2302</v>
      </c>
      <c r="I120" s="70" t="inlineStr">
        <is>
          <t>设备安装检验</t>
        </is>
      </c>
      <c r="J120" s="70" t="n">
        <v>2023</v>
      </c>
      <c r="K120" s="70" t="n">
        <v>3</v>
      </c>
      <c r="L120" s="70" t="n">
        <v>8</v>
      </c>
      <c r="M120" s="70">
        <f>COUNTIFS(D:D,D120,J:J,J120,K:K,K120)</f>
        <v/>
      </c>
      <c r="N120" s="70">
        <f>1/M120</f>
        <v/>
      </c>
      <c r="O120" s="70" t="n"/>
      <c r="P120" s="75" t="n"/>
      <c r="Q120" s="75" t="inlineStr">
        <is>
          <t>TYQCY3</t>
        </is>
      </c>
      <c r="R120" s="75" t="n">
        <v>0</v>
      </c>
      <c r="S120" s="75" t="n">
        <v>1</v>
      </c>
      <c r="T120" s="89" t="inlineStr">
        <is>
          <t>餐饮</t>
        </is>
      </c>
      <c r="U120" s="89" t="n"/>
      <c r="V120" s="75" t="inlineStr">
        <is>
          <t>TYQCY32</t>
        </is>
      </c>
      <c r="W120" s="75" t="n">
        <v>0</v>
      </c>
      <c r="X120" s="75" t="n">
        <v>0</v>
      </c>
      <c r="Y120" s="87">
        <f>W120/R$8</f>
        <v/>
      </c>
      <c r="Z120" s="88">
        <f>(X120-W120)/Q$8</f>
        <v/>
      </c>
    </row>
    <row r="121">
      <c r="A121" s="70" t="inlineStr">
        <is>
          <t>徐汇区</t>
        </is>
      </c>
      <c r="B121" s="70" t="inlineStr">
        <is>
          <t>微信用户
微信用户
微信用户
微信用户
微信用户
微信用户
微信用户
微信用户
微信用户
微信用户
微信用户
微信用户
微信用户
微信用户
微信用户
微信用户
微信用户
微信用户</t>
        </is>
      </c>
      <c r="C121" s="70" t="n">
        <v>1</v>
      </c>
      <c r="D121" s="70" t="inlineStr">
        <is>
          <t>TSFCY15</t>
        </is>
      </c>
      <c r="E121" s="70" t="inlineStr">
        <is>
          <t>小杨生煎</t>
        </is>
      </c>
      <c r="F121" s="70" t="n">
        <v>0</v>
      </c>
      <c r="G121" s="70" t="n">
        <v>1</v>
      </c>
      <c r="H121" s="70" t="n">
        <v>2203</v>
      </c>
      <c r="I121" s="70" t="inlineStr">
        <is>
          <t>清洗合同</t>
        </is>
      </c>
      <c r="J121" s="70" t="n">
        <v>2023</v>
      </c>
      <c r="K121" s="70" t="n">
        <v>1</v>
      </c>
      <c r="L121" s="70" t="n">
        <v>5</v>
      </c>
      <c r="M121" s="70">
        <f>COUNTIFS(D:D,D121,J:J,J121,K:K,K121)</f>
        <v/>
      </c>
      <c r="N121" s="70">
        <f>1/M121</f>
        <v/>
      </c>
      <c r="O121" s="70" t="n"/>
      <c r="P121" s="75" t="n"/>
      <c r="Q121" s="75" t="inlineStr">
        <is>
          <t>TYQCY30</t>
        </is>
      </c>
      <c r="R121" s="75" t="n">
        <v>0</v>
      </c>
      <c r="S121" s="75" t="n">
        <v>6</v>
      </c>
      <c r="T121" s="89" t="inlineStr">
        <is>
          <t>餐饮</t>
        </is>
      </c>
      <c r="U121" s="89" t="n"/>
      <c r="V121" s="75" t="inlineStr">
        <is>
          <t>TYQCY36</t>
        </is>
      </c>
      <c r="W121" s="75" t="n">
        <v>0</v>
      </c>
      <c r="X121" s="75" t="n">
        <v>11</v>
      </c>
      <c r="Y121" s="87">
        <f>W121/R$8</f>
        <v/>
      </c>
      <c r="Z121" s="88">
        <f>(X121-W121)/Q$8</f>
        <v/>
      </c>
    </row>
    <row r="122">
      <c r="A122" s="70" t="inlineStr">
        <is>
          <t>徐汇区</t>
        </is>
      </c>
      <c r="B122" s="70" t="inlineStr">
        <is>
          <t>微信用户
微信用户
微信用户
微信用户
微信用户
微信用户
微信用户
微信用户
微信用户
微信用户
微信用户
微信用户
微信用户
微信用户
微信用户
微信用户
微信用户
微信用户</t>
        </is>
      </c>
      <c r="C122" s="70" t="n">
        <v>1</v>
      </c>
      <c r="D122" s="70" t="inlineStr">
        <is>
          <t>TSFCY15</t>
        </is>
      </c>
      <c r="E122" s="70" t="inlineStr">
        <is>
          <t>小杨生煎</t>
        </is>
      </c>
      <c r="F122" s="70" t="n">
        <v>0</v>
      </c>
      <c r="G122" s="70" t="n">
        <v>1</v>
      </c>
      <c r="H122" s="70" t="n">
        <v>2301</v>
      </c>
      <c r="I122" s="70" t="inlineStr">
        <is>
          <t>产品质检</t>
        </is>
      </c>
      <c r="J122" s="70" t="n">
        <v>2023</v>
      </c>
      <c r="K122" s="70" t="n">
        <v>1</v>
      </c>
      <c r="L122" s="70" t="n">
        <v>8</v>
      </c>
      <c r="M122" s="70">
        <f>COUNTIFS(D:D,D122,J:J,J122,K:K,K122)</f>
        <v/>
      </c>
      <c r="N122" s="70">
        <f>1/M122</f>
        <v/>
      </c>
      <c r="O122" s="70" t="n"/>
      <c r="P122" s="75" t="n"/>
      <c r="Q122" s="75" t="inlineStr">
        <is>
          <t>TYQCY32</t>
        </is>
      </c>
      <c r="R122" s="75" t="n">
        <v>0</v>
      </c>
      <c r="S122" s="75" t="n">
        <v>0</v>
      </c>
      <c r="T122" s="89" t="inlineStr">
        <is>
          <t>餐饮</t>
        </is>
      </c>
      <c r="U122" s="89" t="n"/>
      <c r="V122" s="75" t="inlineStr">
        <is>
          <t>TYQCY37</t>
        </is>
      </c>
      <c r="W122" s="75" t="n">
        <v>8</v>
      </c>
      <c r="X122" s="75" t="n">
        <v>15</v>
      </c>
      <c r="Y122" s="87">
        <f>W122/R$8</f>
        <v/>
      </c>
      <c r="Z122" s="88">
        <f>(X122-W122)/Q$8</f>
        <v/>
      </c>
    </row>
    <row r="123">
      <c r="A123" s="70" t="inlineStr">
        <is>
          <t>徐汇区</t>
        </is>
      </c>
      <c r="B123" s="70" t="inlineStr">
        <is>
          <t>微信用户</t>
        </is>
      </c>
      <c r="C123" s="70" t="n">
        <v>1</v>
      </c>
      <c r="D123" s="70" t="inlineStr">
        <is>
          <t>TSFCY16</t>
        </is>
      </c>
      <c r="E123" s="70" t="inlineStr">
        <is>
          <t>五芳斋</t>
        </is>
      </c>
      <c r="F123" s="70" t="n">
        <v>0</v>
      </c>
      <c r="G123" s="70" t="n">
        <v>1</v>
      </c>
      <c r="H123" s="70" t="n">
        <v>2200</v>
      </c>
      <c r="I123" s="70" t="inlineStr">
        <is>
          <t>设备安装合同</t>
        </is>
      </c>
      <c r="J123" s="70" t="n">
        <v>2023</v>
      </c>
      <c r="K123" s="70" t="n">
        <v>3</v>
      </c>
      <c r="L123" s="70" t="n">
        <v>9</v>
      </c>
      <c r="M123" s="70">
        <f>COUNTIFS(D:D,D123,J:J,J123,K:K,K123)</f>
        <v/>
      </c>
      <c r="N123" s="70">
        <f>1/M123</f>
        <v/>
      </c>
      <c r="O123" s="70" t="n"/>
      <c r="P123" s="75" t="n"/>
      <c r="Q123" s="75" t="inlineStr">
        <is>
          <t>TYQCY36</t>
        </is>
      </c>
      <c r="R123" s="75" t="n">
        <v>0</v>
      </c>
      <c r="S123" s="75" t="n">
        <v>11</v>
      </c>
      <c r="T123" s="89" t="inlineStr">
        <is>
          <t>餐饮</t>
        </is>
      </c>
      <c r="U123" s="89" t="n"/>
      <c r="V123" s="75" t="inlineStr">
        <is>
          <t>TYQCY39</t>
        </is>
      </c>
      <c r="W123" s="75" t="n">
        <v>0</v>
      </c>
      <c r="X123" s="75" t="n">
        <v>3</v>
      </c>
      <c r="Y123" s="87">
        <f>W123/R$8</f>
        <v/>
      </c>
      <c r="Z123" s="88">
        <f>(X123-W123)/Q$8</f>
        <v/>
      </c>
    </row>
    <row r="124">
      <c r="A124" s="70" t="inlineStr">
        <is>
          <t>徐汇区</t>
        </is>
      </c>
      <c r="B124" s="70" t="n"/>
      <c r="C124" s="70" t="n">
        <v>1</v>
      </c>
      <c r="D124" s="70" t="inlineStr">
        <is>
          <t>TSFCY17</t>
        </is>
      </c>
      <c r="E124" s="70" t="inlineStr">
        <is>
          <t>巴黎贝甜</t>
        </is>
      </c>
      <c r="F124" s="70" t="n">
        <v>0</v>
      </c>
      <c r="G124" s="70" t="n">
        <v>0</v>
      </c>
      <c r="H124" s="70" t="n">
        <v>2102</v>
      </c>
      <c r="I124" s="70" t="inlineStr">
        <is>
          <t>餐饮服务许可证</t>
        </is>
      </c>
      <c r="J124" s="70" t="n">
        <v>2023</v>
      </c>
      <c r="K124" s="70" t="n">
        <v>3</v>
      </c>
      <c r="L124" s="70" t="n">
        <v>11</v>
      </c>
      <c r="M124" s="70">
        <f>COUNTIFS(D:D,D124,J:J,J124,K:K,K124)</f>
        <v/>
      </c>
      <c r="N124" s="70">
        <f>1/M124</f>
        <v/>
      </c>
      <c r="O124" s="70" t="n"/>
      <c r="P124" s="75" t="n"/>
      <c r="Q124" s="75" t="inlineStr">
        <is>
          <t>TYQCY37</t>
        </is>
      </c>
      <c r="R124" s="75" t="n">
        <v>8</v>
      </c>
      <c r="S124" s="75" t="n">
        <v>15</v>
      </c>
      <c r="T124" s="89" t="inlineStr">
        <is>
          <t>餐饮</t>
        </is>
      </c>
      <c r="U124" s="89" t="n"/>
      <c r="V124" s="75" t="inlineStr">
        <is>
          <t>TYQCY4</t>
        </is>
      </c>
      <c r="W124" s="75" t="n">
        <v>0</v>
      </c>
      <c r="X124" s="75" t="n">
        <v>6</v>
      </c>
      <c r="Y124" s="87">
        <f>W124/R$8</f>
        <v/>
      </c>
      <c r="Z124" s="88">
        <f>(X124-W124)/Q$8</f>
        <v/>
      </c>
    </row>
    <row r="125">
      <c r="A125" s="70" t="inlineStr">
        <is>
          <t>徐汇区</t>
        </is>
      </c>
      <c r="B125" s="70" t="n"/>
      <c r="C125" s="70" t="n">
        <v>1</v>
      </c>
      <c r="D125" s="70" t="inlineStr">
        <is>
          <t>TSFCY17</t>
        </is>
      </c>
      <c r="E125" s="70" t="inlineStr">
        <is>
          <t>巴黎贝甜</t>
        </is>
      </c>
      <c r="F125" s="70" t="n">
        <v>0</v>
      </c>
      <c r="G125" s="70" t="n">
        <v>0</v>
      </c>
      <c r="H125" s="70" t="n">
        <v>2103</v>
      </c>
      <c r="I125" s="70" t="inlineStr">
        <is>
          <t>监管信息公示牌</t>
        </is>
      </c>
      <c r="J125" s="70" t="n">
        <v>2023</v>
      </c>
      <c r="K125" s="70" t="n">
        <v>3</v>
      </c>
      <c r="L125" s="70" t="n">
        <v>11</v>
      </c>
      <c r="M125" s="70">
        <f>COUNTIFS(D:D,D125,J:J,J125,K:K,K125)</f>
        <v/>
      </c>
      <c r="N125" s="70">
        <f>1/M125</f>
        <v/>
      </c>
      <c r="O125" s="70" t="n"/>
      <c r="P125" s="75" t="n"/>
      <c r="Q125" s="75" t="inlineStr">
        <is>
          <t>TYQCY39</t>
        </is>
      </c>
      <c r="R125" s="75" t="n">
        <v>0</v>
      </c>
      <c r="S125" s="75" t="n">
        <v>3</v>
      </c>
      <c r="T125" s="89" t="inlineStr">
        <is>
          <t>餐饮</t>
        </is>
      </c>
      <c r="U125" s="89" t="n"/>
      <c r="V125" s="75" t="inlineStr">
        <is>
          <t>TYQCY46</t>
        </is>
      </c>
      <c r="W125" s="75" t="n">
        <v>0</v>
      </c>
      <c r="X125" s="75" t="n">
        <v>6</v>
      </c>
      <c r="Y125" s="87">
        <f>W125/R$8</f>
        <v/>
      </c>
      <c r="Z125" s="88">
        <f>(X125-W125)/Q$8</f>
        <v/>
      </c>
    </row>
    <row r="126">
      <c r="A126" s="70" t="inlineStr">
        <is>
          <t>徐汇区</t>
        </is>
      </c>
      <c r="B126" s="70" t="n"/>
      <c r="C126" s="70" t="n">
        <v>1</v>
      </c>
      <c r="D126" s="70" t="inlineStr">
        <is>
          <t>TSFCY17</t>
        </is>
      </c>
      <c r="E126" s="70" t="inlineStr">
        <is>
          <t>巴黎贝甜</t>
        </is>
      </c>
      <c r="F126" s="70" t="n">
        <v>0</v>
      </c>
      <c r="G126" s="70" t="n">
        <v>1</v>
      </c>
      <c r="H126" s="70" t="n">
        <v>2200</v>
      </c>
      <c r="I126" s="70" t="inlineStr">
        <is>
          <t>设备安装合同</t>
        </is>
      </c>
      <c r="J126" s="70" t="n">
        <v>2023</v>
      </c>
      <c r="K126" s="70" t="n">
        <v>3</v>
      </c>
      <c r="L126" s="70" t="n">
        <v>11</v>
      </c>
      <c r="M126" s="70">
        <f>COUNTIFS(D:D,D126,J:J,J126,K:K,K126)</f>
        <v/>
      </c>
      <c r="N126" s="70">
        <f>1/M126</f>
        <v/>
      </c>
      <c r="O126" s="70" t="n"/>
      <c r="P126" s="75" t="n"/>
      <c r="Q126" s="75" t="inlineStr">
        <is>
          <t>TYQCY4</t>
        </is>
      </c>
      <c r="R126" s="75" t="n">
        <v>0</v>
      </c>
      <c r="S126" s="75" t="n">
        <v>6</v>
      </c>
      <c r="T126" s="89" t="inlineStr">
        <is>
          <t>餐饮</t>
        </is>
      </c>
      <c r="U126" s="89" t="n"/>
      <c r="V126" s="75" t="inlineStr">
        <is>
          <t>TYQCY49</t>
        </is>
      </c>
      <c r="W126" s="75" t="n">
        <v>0</v>
      </c>
      <c r="X126" s="75" t="n">
        <v>2</v>
      </c>
      <c r="Y126" s="87">
        <f>W126/R$8</f>
        <v/>
      </c>
      <c r="Z126" s="88">
        <f>(X126-W126)/Q$8</f>
        <v/>
      </c>
    </row>
    <row r="127">
      <c r="A127" s="70" t="inlineStr">
        <is>
          <t>徐汇区</t>
        </is>
      </c>
      <c r="B127" s="70" t="n"/>
      <c r="C127" s="70" t="n">
        <v>1</v>
      </c>
      <c r="D127" s="70" t="inlineStr">
        <is>
          <t>TSFCY17</t>
        </is>
      </c>
      <c r="E127" s="70" t="inlineStr">
        <is>
          <t>巴黎贝甜</t>
        </is>
      </c>
      <c r="F127" s="70" t="n">
        <v>0</v>
      </c>
      <c r="G127" s="70" t="n">
        <v>0</v>
      </c>
      <c r="H127" s="70" t="n">
        <v>2100</v>
      </c>
      <c r="I127" s="70" t="inlineStr">
        <is>
          <t>营业执照</t>
        </is>
      </c>
      <c r="J127" s="70" t="n">
        <v>2023</v>
      </c>
      <c r="K127" s="70" t="n">
        <v>2</v>
      </c>
      <c r="L127" s="70" t="n">
        <v>28</v>
      </c>
      <c r="M127" s="70">
        <f>COUNTIFS(D:D,D127,J:J,J127,K:K,K127)</f>
        <v/>
      </c>
      <c r="N127" s="70">
        <f>1/M127</f>
        <v/>
      </c>
      <c r="O127" s="70" t="n"/>
      <c r="P127" s="75" t="n"/>
      <c r="Q127" s="75" t="inlineStr">
        <is>
          <t>TYQCY46</t>
        </is>
      </c>
      <c r="R127" s="75" t="n">
        <v>0</v>
      </c>
      <c r="S127" s="75" t="n">
        <v>6</v>
      </c>
      <c r="T127" s="89" t="inlineStr">
        <is>
          <t>餐饮</t>
        </is>
      </c>
      <c r="U127" s="89" t="n"/>
      <c r="V127" s="75" t="inlineStr">
        <is>
          <t>TYQCY51</t>
        </is>
      </c>
      <c r="W127" s="75" t="n">
        <v>0</v>
      </c>
      <c r="X127" s="75" t="n">
        <v>3</v>
      </c>
      <c r="Y127" s="87">
        <f>W127/R$8</f>
        <v/>
      </c>
      <c r="Z127" s="88">
        <f>(X127-W127)/Q$8</f>
        <v/>
      </c>
    </row>
    <row r="128">
      <c r="A128" s="70" t="inlineStr">
        <is>
          <t>徐汇区</t>
        </is>
      </c>
      <c r="B128" s="70" t="n"/>
      <c r="C128" s="70" t="n">
        <v>1</v>
      </c>
      <c r="D128" s="70" t="inlineStr">
        <is>
          <t>TSFCY17</t>
        </is>
      </c>
      <c r="E128" s="70" t="inlineStr">
        <is>
          <t>巴黎贝甜</t>
        </is>
      </c>
      <c r="F128" s="70" t="n">
        <v>0</v>
      </c>
      <c r="G128" s="70" t="n">
        <v>0</v>
      </c>
      <c r="H128" s="70" t="n">
        <v>2101</v>
      </c>
      <c r="I128" s="70" t="inlineStr">
        <is>
          <t>食品经营许可证</t>
        </is>
      </c>
      <c r="J128" s="70" t="n">
        <v>2023</v>
      </c>
      <c r="K128" s="70" t="n">
        <v>2</v>
      </c>
      <c r="L128" s="70" t="n">
        <v>28</v>
      </c>
      <c r="M128" s="70">
        <f>COUNTIFS(D:D,D128,J:J,J128,K:K,K128)</f>
        <v/>
      </c>
      <c r="N128" s="70">
        <f>1/M128</f>
        <v/>
      </c>
      <c r="O128" s="70" t="n"/>
      <c r="P128" s="75" t="n"/>
      <c r="Q128" s="75" t="inlineStr">
        <is>
          <t>TYQCY49</t>
        </is>
      </c>
      <c r="R128" s="75" t="n">
        <v>0</v>
      </c>
      <c r="S128" s="75" t="n">
        <v>2</v>
      </c>
      <c r="T128" s="89" t="inlineStr">
        <is>
          <t>餐饮</t>
        </is>
      </c>
      <c r="U128" s="89" t="n"/>
      <c r="V128" s="75" t="inlineStr">
        <is>
          <t>TYQCY53</t>
        </is>
      </c>
      <c r="W128" s="75" t="n">
        <v>0</v>
      </c>
      <c r="X128" s="75" t="n">
        <v>6</v>
      </c>
      <c r="Y128" s="87">
        <f>W128/R$8</f>
        <v/>
      </c>
      <c r="Z128" s="88">
        <f>(X128-W128)/Q$8</f>
        <v/>
      </c>
    </row>
    <row r="129">
      <c r="A129" s="70" t="inlineStr">
        <is>
          <t>徐汇区</t>
        </is>
      </c>
      <c r="B129" s="70" t="n"/>
      <c r="C129" s="70" t="n">
        <v>1</v>
      </c>
      <c r="D129" s="70" t="inlineStr">
        <is>
          <t>TSFCY17</t>
        </is>
      </c>
      <c r="E129" s="70" t="inlineStr">
        <is>
          <t>巴黎贝甜</t>
        </is>
      </c>
      <c r="F129" s="70" t="n">
        <v>0</v>
      </c>
      <c r="G129" s="70" t="n">
        <v>1</v>
      </c>
      <c r="H129" s="70" t="n">
        <v>2201</v>
      </c>
      <c r="I129" s="70" t="inlineStr">
        <is>
          <t>产品质检</t>
        </is>
      </c>
      <c r="J129" s="70" t="n">
        <v>2023</v>
      </c>
      <c r="K129" s="70" t="n">
        <v>2</v>
      </c>
      <c r="L129" s="70" t="n">
        <v>28</v>
      </c>
      <c r="M129" s="70">
        <f>COUNTIFS(D:D,D129,J:J,J129,K:K,K129)</f>
        <v/>
      </c>
      <c r="N129" s="70">
        <f>1/M129</f>
        <v/>
      </c>
      <c r="O129" s="70" t="n"/>
      <c r="P129" s="75" t="n"/>
      <c r="Q129" s="75" t="inlineStr">
        <is>
          <t>TYQCY51</t>
        </is>
      </c>
      <c r="R129" s="75" t="n">
        <v>0</v>
      </c>
      <c r="S129" s="75" t="n">
        <v>3</v>
      </c>
      <c r="T129" s="89" t="inlineStr">
        <is>
          <t>餐饮</t>
        </is>
      </c>
      <c r="U129" s="89" t="n"/>
      <c r="V129" s="75" t="inlineStr">
        <is>
          <t>TYQCY58</t>
        </is>
      </c>
      <c r="W129" s="75" t="n">
        <v>0</v>
      </c>
      <c r="X129" s="75" t="n">
        <v>6</v>
      </c>
      <c r="Y129" s="87">
        <f>W129/R$8</f>
        <v/>
      </c>
      <c r="Z129" s="88">
        <f>(X129-W129)/Q$8</f>
        <v/>
      </c>
    </row>
    <row r="130">
      <c r="A130" s="70" t="inlineStr">
        <is>
          <t>徐汇区</t>
        </is>
      </c>
      <c r="B130" s="70" t="n"/>
      <c r="C130" s="70" t="n">
        <v>1</v>
      </c>
      <c r="D130" s="70" t="inlineStr">
        <is>
          <t>TSFCY17</t>
        </is>
      </c>
      <c r="E130" s="70" t="inlineStr">
        <is>
          <t>巴黎贝甜</t>
        </is>
      </c>
      <c r="F130" s="70" t="n">
        <v>0</v>
      </c>
      <c r="G130" s="70" t="n">
        <v>1</v>
      </c>
      <c r="H130" s="70" t="n">
        <v>2202</v>
      </c>
      <c r="I130" s="70" t="inlineStr">
        <is>
          <t>净化器合格证</t>
        </is>
      </c>
      <c r="J130" s="70" t="n">
        <v>2023</v>
      </c>
      <c r="K130" s="70" t="n">
        <v>2</v>
      </c>
      <c r="L130" s="70" t="n">
        <v>28</v>
      </c>
      <c r="M130" s="70">
        <f>COUNTIFS(D:D,D130,J:J,J130,K:K,K130)</f>
        <v/>
      </c>
      <c r="N130" s="70">
        <f>1/M130</f>
        <v/>
      </c>
      <c r="O130" s="70" t="n"/>
      <c r="P130" s="75" t="n"/>
      <c r="Q130" s="75" t="inlineStr">
        <is>
          <t>TYQCY53</t>
        </is>
      </c>
      <c r="R130" s="75" t="n">
        <v>0</v>
      </c>
      <c r="S130" s="75" t="n">
        <v>6</v>
      </c>
      <c r="T130" s="89" t="inlineStr">
        <is>
          <t>餐饮</t>
        </is>
      </c>
      <c r="U130" s="89" t="n"/>
      <c r="V130" s="75" t="inlineStr">
        <is>
          <t>TYQCY60</t>
        </is>
      </c>
      <c r="W130" s="75" t="n">
        <v>0</v>
      </c>
      <c r="X130" s="75" t="n">
        <v>6</v>
      </c>
      <c r="Y130" s="87">
        <f>W130/R$8</f>
        <v/>
      </c>
      <c r="Z130" s="88">
        <f>(X130-W130)/Q$8</f>
        <v/>
      </c>
    </row>
    <row r="131">
      <c r="A131" s="70" t="inlineStr">
        <is>
          <t>徐汇区</t>
        </is>
      </c>
      <c r="B131" s="70" t="n"/>
      <c r="C131" s="70" t="n">
        <v>1</v>
      </c>
      <c r="D131" s="70" t="inlineStr">
        <is>
          <t>TSFCY19</t>
        </is>
      </c>
      <c r="E131" s="70" t="inlineStr">
        <is>
          <t>粤汕一牛</t>
        </is>
      </c>
      <c r="F131" s="70" t="n">
        <v>0</v>
      </c>
      <c r="G131" s="70" t="n">
        <v>1</v>
      </c>
      <c r="H131" s="70" t="n">
        <v>2200</v>
      </c>
      <c r="I131" s="70" t="inlineStr">
        <is>
          <t>设备安装合同</t>
        </is>
      </c>
      <c r="J131" s="70" t="n">
        <v>2023</v>
      </c>
      <c r="K131" s="70" t="n">
        <v>3</v>
      </c>
      <c r="L131" s="70" t="n">
        <v>9</v>
      </c>
      <c r="M131" s="70">
        <f>COUNTIFS(D:D,D131,J:J,J131,K:K,K131)</f>
        <v/>
      </c>
      <c r="N131" s="70">
        <f>1/M131</f>
        <v/>
      </c>
      <c r="O131" s="70" t="n"/>
      <c r="P131" s="75" t="n"/>
      <c r="Q131" s="75" t="inlineStr">
        <is>
          <t>TYQCY58</t>
        </is>
      </c>
      <c r="R131" s="75" t="n">
        <v>0</v>
      </c>
      <c r="S131" s="75" t="n">
        <v>6</v>
      </c>
      <c r="T131" s="89" t="inlineStr">
        <is>
          <t>餐饮</t>
        </is>
      </c>
      <c r="U131" s="89" t="n"/>
      <c r="V131" s="75" t="inlineStr">
        <is>
          <t>TYQCY63</t>
        </is>
      </c>
      <c r="W131" s="75" t="n">
        <v>5</v>
      </c>
      <c r="X131" s="75" t="n">
        <v>17</v>
      </c>
      <c r="Y131" s="87">
        <f>W131/R$8</f>
        <v/>
      </c>
      <c r="Z131" s="88">
        <f>(X131-W131)/Q$8</f>
        <v/>
      </c>
    </row>
    <row r="132">
      <c r="A132" s="70" t="inlineStr">
        <is>
          <t>徐汇区</t>
        </is>
      </c>
      <c r="B132" s="70" t="n"/>
      <c r="C132" s="70" t="n">
        <v>1</v>
      </c>
      <c r="D132" s="70" t="inlineStr">
        <is>
          <t>TSFCY2</t>
        </is>
      </c>
      <c r="E132" s="70" t="inlineStr">
        <is>
          <t>谭记乡坝坝</t>
        </is>
      </c>
      <c r="F132" s="70" t="n">
        <v>0</v>
      </c>
      <c r="G132" s="70" t="n">
        <v>0</v>
      </c>
      <c r="H132" s="70" t="n">
        <v>2100</v>
      </c>
      <c r="I132" s="70" t="inlineStr">
        <is>
          <t>营业执照</t>
        </is>
      </c>
      <c r="J132" s="70" t="n">
        <v>2023</v>
      </c>
      <c r="K132" s="70" t="n">
        <v>3</v>
      </c>
      <c r="L132" s="70" t="n">
        <v>11</v>
      </c>
      <c r="M132" s="70">
        <f>COUNTIFS(D:D,D132,J:J,J132,K:K,K132)</f>
        <v/>
      </c>
      <c r="N132" s="70">
        <f>1/M132</f>
        <v/>
      </c>
      <c r="O132" s="70" t="n"/>
      <c r="P132" s="75" t="n"/>
      <c r="Q132" s="75" t="inlineStr">
        <is>
          <t>TYQCY60</t>
        </is>
      </c>
      <c r="R132" s="75" t="n">
        <v>0</v>
      </c>
      <c r="S132" s="75" t="n">
        <v>6</v>
      </c>
      <c r="T132" s="89" t="inlineStr">
        <is>
          <t>餐饮</t>
        </is>
      </c>
      <c r="U132" s="89" t="n"/>
      <c r="V132" s="75" t="inlineStr">
        <is>
          <t>TYQCY66</t>
        </is>
      </c>
      <c r="W132" s="75" t="n">
        <v>0</v>
      </c>
      <c r="X132" s="75" t="n">
        <v>6</v>
      </c>
      <c r="Y132" s="87">
        <f>W132/R$8</f>
        <v/>
      </c>
      <c r="Z132" s="88">
        <f>(X132-W132)/Q$8</f>
        <v/>
      </c>
    </row>
    <row r="133">
      <c r="A133" s="70" t="inlineStr">
        <is>
          <t>徐汇区</t>
        </is>
      </c>
      <c r="B133" s="70" t="n"/>
      <c r="C133" s="70" t="n">
        <v>1</v>
      </c>
      <c r="D133" s="70" t="inlineStr">
        <is>
          <t>TSFCY2</t>
        </is>
      </c>
      <c r="E133" s="70" t="inlineStr">
        <is>
          <t>谭记乡坝坝</t>
        </is>
      </c>
      <c r="F133" s="70" t="n">
        <v>0</v>
      </c>
      <c r="G133" s="70" t="n">
        <v>0</v>
      </c>
      <c r="H133" s="70" t="n">
        <v>2101</v>
      </c>
      <c r="I133" s="70" t="inlineStr">
        <is>
          <t>食品经营许可证</t>
        </is>
      </c>
      <c r="J133" s="70" t="n">
        <v>2023</v>
      </c>
      <c r="K133" s="70" t="n">
        <v>3</v>
      </c>
      <c r="L133" s="70" t="n">
        <v>11</v>
      </c>
      <c r="M133" s="70">
        <f>COUNTIFS(D:D,D133,J:J,J133,K:K,K133)</f>
        <v/>
      </c>
      <c r="N133" s="70">
        <f>1/M133</f>
        <v/>
      </c>
      <c r="O133" s="70" t="n"/>
      <c r="P133" s="75" t="n"/>
      <c r="Q133" s="75" t="inlineStr">
        <is>
          <t>TYQCY63</t>
        </is>
      </c>
      <c r="R133" s="75" t="n">
        <v>5</v>
      </c>
      <c r="S133" s="75" t="n">
        <v>17</v>
      </c>
      <c r="T133" s="89" t="inlineStr">
        <is>
          <t>餐饮</t>
        </is>
      </c>
      <c r="U133" s="89" t="n"/>
      <c r="V133" s="75" t="inlineStr">
        <is>
          <t>TYQCY7</t>
        </is>
      </c>
      <c r="W133" s="75" t="n">
        <v>0</v>
      </c>
      <c r="X133" s="75" t="n">
        <v>6</v>
      </c>
      <c r="Y133" s="87">
        <f>W133/R$8</f>
        <v/>
      </c>
      <c r="Z133" s="88">
        <f>(X133-W133)/Q$8</f>
        <v/>
      </c>
    </row>
    <row r="134">
      <c r="A134" s="70" t="inlineStr">
        <is>
          <t>徐汇区</t>
        </is>
      </c>
      <c r="B134" s="70" t="n"/>
      <c r="C134" s="70" t="n">
        <v>1</v>
      </c>
      <c r="D134" s="70" t="inlineStr">
        <is>
          <t>TSFCY27</t>
        </is>
      </c>
      <c r="E134" s="70" t="inlineStr">
        <is>
          <t>大吉日料</t>
        </is>
      </c>
      <c r="F134" s="70" t="n">
        <v>0</v>
      </c>
      <c r="G134" s="70" t="n">
        <v>0</v>
      </c>
      <c r="H134" s="70" t="n">
        <v>2100</v>
      </c>
      <c r="I134" s="70" t="inlineStr">
        <is>
          <t>营业执照</t>
        </is>
      </c>
      <c r="J134" s="70" t="n">
        <v>2023</v>
      </c>
      <c r="K134" s="70" t="n">
        <v>3</v>
      </c>
      <c r="L134" s="70" t="n">
        <v>11</v>
      </c>
      <c r="M134" s="70">
        <f>COUNTIFS(D:D,D134,J:J,J134,K:K,K134)</f>
        <v/>
      </c>
      <c r="N134" s="70">
        <f>1/M134</f>
        <v/>
      </c>
      <c r="O134" s="70" t="n"/>
      <c r="P134" s="75" t="n"/>
      <c r="Q134" s="75" t="inlineStr">
        <is>
          <t>TYQCY66</t>
        </is>
      </c>
      <c r="R134" s="75" t="n">
        <v>0</v>
      </c>
      <c r="S134" s="75" t="n">
        <v>6</v>
      </c>
      <c r="T134" s="89" t="inlineStr">
        <is>
          <t>餐饮</t>
        </is>
      </c>
      <c r="U134" s="89" t="n"/>
      <c r="V134" s="75" t="inlineStr">
        <is>
          <t>TYQCY73</t>
        </is>
      </c>
      <c r="W134" s="75" t="n">
        <v>0</v>
      </c>
      <c r="X134" s="75" t="n">
        <v>6</v>
      </c>
      <c r="Y134" s="87">
        <f>W134/R$8</f>
        <v/>
      </c>
      <c r="Z134" s="88">
        <f>(X134-W134)/Q$8</f>
        <v/>
      </c>
    </row>
    <row r="135">
      <c r="A135" s="70" t="inlineStr">
        <is>
          <t>徐汇区</t>
        </is>
      </c>
      <c r="B135" s="70" t="n"/>
      <c r="C135" s="70" t="n">
        <v>1</v>
      </c>
      <c r="D135" s="70" t="inlineStr">
        <is>
          <t>TSFCY27</t>
        </is>
      </c>
      <c r="E135" s="70" t="inlineStr">
        <is>
          <t>大吉日料</t>
        </is>
      </c>
      <c r="F135" s="70" t="n">
        <v>0</v>
      </c>
      <c r="G135" s="70" t="n">
        <v>0</v>
      </c>
      <c r="H135" s="70" t="n">
        <v>2101</v>
      </c>
      <c r="I135" s="70" t="inlineStr">
        <is>
          <t>食品经营许可证</t>
        </is>
      </c>
      <c r="J135" s="70" t="n">
        <v>2023</v>
      </c>
      <c r="K135" s="70" t="n">
        <v>3</v>
      </c>
      <c r="L135" s="70" t="n">
        <v>11</v>
      </c>
      <c r="M135" s="70">
        <f>COUNTIFS(D:D,D135,J:J,J135,K:K,K135)</f>
        <v/>
      </c>
      <c r="N135" s="70">
        <f>1/M135</f>
        <v/>
      </c>
      <c r="O135" s="70" t="n"/>
      <c r="P135" s="75" t="n"/>
      <c r="Q135" s="75" t="inlineStr">
        <is>
          <t>TYQCY7</t>
        </is>
      </c>
      <c r="R135" s="75" t="n">
        <v>0</v>
      </c>
      <c r="S135" s="75" t="n">
        <v>6</v>
      </c>
      <c r="T135" s="89" t="inlineStr">
        <is>
          <t>餐饮</t>
        </is>
      </c>
      <c r="U135" s="89" t="n"/>
      <c r="V135" s="75" t="inlineStr">
        <is>
          <t>TYQCY74</t>
        </is>
      </c>
      <c r="W135" s="75" t="n">
        <v>0</v>
      </c>
      <c r="X135" s="75" t="n">
        <v>6</v>
      </c>
      <c r="Y135" s="87">
        <f>W135/R$8</f>
        <v/>
      </c>
      <c r="Z135" s="88">
        <f>(X135-W135)/Q$8</f>
        <v/>
      </c>
    </row>
    <row r="136">
      <c r="A136" s="70" t="inlineStr">
        <is>
          <t>徐汇区</t>
        </is>
      </c>
      <c r="B136" s="70" t="n"/>
      <c r="C136" s="70" t="n">
        <v>1</v>
      </c>
      <c r="D136" s="70" t="inlineStr">
        <is>
          <t>TSFCY27</t>
        </is>
      </c>
      <c r="E136" s="70" t="inlineStr">
        <is>
          <t>大吉日料</t>
        </is>
      </c>
      <c r="F136" s="70" t="n">
        <v>0</v>
      </c>
      <c r="G136" s="70" t="n">
        <v>0</v>
      </c>
      <c r="H136" s="70" t="n">
        <v>2102</v>
      </c>
      <c r="I136" s="70" t="inlineStr">
        <is>
          <t>餐饮服务许可证</t>
        </is>
      </c>
      <c r="J136" s="70" t="n">
        <v>2023</v>
      </c>
      <c r="K136" s="70" t="n">
        <v>3</v>
      </c>
      <c r="L136" s="70" t="n">
        <v>11</v>
      </c>
      <c r="M136" s="70">
        <f>COUNTIFS(D:D,D136,J:J,J136,K:K,K136)</f>
        <v/>
      </c>
      <c r="N136" s="70">
        <f>1/M136</f>
        <v/>
      </c>
      <c r="O136" s="70" t="n"/>
      <c r="P136" s="75" t="n"/>
      <c r="Q136" s="75" t="inlineStr">
        <is>
          <t>TYQCY73</t>
        </is>
      </c>
      <c r="R136" s="75" t="n">
        <v>0</v>
      </c>
      <c r="S136" s="75" t="n">
        <v>6</v>
      </c>
      <c r="T136" s="89" t="inlineStr">
        <is>
          <t>餐饮</t>
        </is>
      </c>
      <c r="U136" s="89" t="n"/>
      <c r="V136" s="75" t="inlineStr">
        <is>
          <t>TYQCY77</t>
        </is>
      </c>
      <c r="W136" s="75" t="n">
        <v>0</v>
      </c>
      <c r="X136" s="75" t="n">
        <v>6</v>
      </c>
      <c r="Y136" s="87">
        <f>W136/R$8</f>
        <v/>
      </c>
      <c r="Z136" s="88">
        <f>(X136-W136)/Q$8</f>
        <v/>
      </c>
    </row>
    <row r="137">
      <c r="A137" s="70" t="inlineStr">
        <is>
          <t>徐汇区</t>
        </is>
      </c>
      <c r="B137" s="70" t="n"/>
      <c r="C137" s="70" t="n">
        <v>1</v>
      </c>
      <c r="D137" s="70" t="inlineStr">
        <is>
          <t>TSFCY27</t>
        </is>
      </c>
      <c r="E137" s="70" t="inlineStr">
        <is>
          <t>大吉日料</t>
        </is>
      </c>
      <c r="F137" s="70" t="n">
        <v>0</v>
      </c>
      <c r="G137" s="70" t="n">
        <v>1</v>
      </c>
      <c r="H137" s="70" t="n">
        <v>2201</v>
      </c>
      <c r="I137" s="70" t="inlineStr">
        <is>
          <t>产品质检</t>
        </is>
      </c>
      <c r="J137" s="70" t="n">
        <v>2023</v>
      </c>
      <c r="K137" s="70" t="n">
        <v>3</v>
      </c>
      <c r="L137" s="70" t="n">
        <v>11</v>
      </c>
      <c r="M137" s="70">
        <f>COUNTIFS(D:D,D137,J:J,J137,K:K,K137)</f>
        <v/>
      </c>
      <c r="N137" s="70">
        <f>1/M137</f>
        <v/>
      </c>
      <c r="O137" s="70" t="n"/>
      <c r="P137" s="75" t="n"/>
      <c r="Q137" s="75" t="inlineStr">
        <is>
          <t>TYQCY74</t>
        </is>
      </c>
      <c r="R137" s="75" t="n">
        <v>0</v>
      </c>
      <c r="S137" s="75" t="n">
        <v>6</v>
      </c>
      <c r="T137" s="89" t="inlineStr">
        <is>
          <t>餐饮</t>
        </is>
      </c>
      <c r="U137" s="89" t="n"/>
      <c r="V137" s="75" t="inlineStr">
        <is>
          <t>TYQCY8</t>
        </is>
      </c>
      <c r="W137" s="75" t="n">
        <v>0</v>
      </c>
      <c r="X137" s="75" t="n">
        <v>6</v>
      </c>
      <c r="Y137" s="87">
        <f>W137/R$8</f>
        <v/>
      </c>
      <c r="Z137" s="88">
        <f>(X137-W137)/Q$8</f>
        <v/>
      </c>
    </row>
    <row r="138">
      <c r="A138" s="70" t="inlineStr">
        <is>
          <t>徐汇区</t>
        </is>
      </c>
      <c r="B138" s="70" t="n"/>
      <c r="C138" s="70" t="n">
        <v>1</v>
      </c>
      <c r="D138" s="70" t="inlineStr">
        <is>
          <t>TSFCY27</t>
        </is>
      </c>
      <c r="E138" s="70" t="inlineStr">
        <is>
          <t>大吉日料</t>
        </is>
      </c>
      <c r="F138" s="70" t="n">
        <v>0</v>
      </c>
      <c r="G138" s="70" t="n">
        <v>1</v>
      </c>
      <c r="H138" s="70" t="n">
        <v>2301</v>
      </c>
      <c r="I138" s="70" t="inlineStr">
        <is>
          <t>产品质检</t>
        </is>
      </c>
      <c r="J138" s="70" t="n">
        <v>2023</v>
      </c>
      <c r="K138" s="70" t="n">
        <v>3</v>
      </c>
      <c r="L138" s="70" t="n">
        <v>11</v>
      </c>
      <c r="M138" s="70">
        <f>COUNTIFS(D:D,D138,J:J,J138,K:K,K138)</f>
        <v/>
      </c>
      <c r="N138" s="70">
        <f>1/M138</f>
        <v/>
      </c>
      <c r="O138" s="70" t="n"/>
      <c r="P138" s="75" t="n"/>
      <c r="Q138" s="75" t="inlineStr">
        <is>
          <t>TYQCY77</t>
        </is>
      </c>
      <c r="R138" s="75" t="n">
        <v>0</v>
      </c>
      <c r="S138" s="75" t="n">
        <v>6</v>
      </c>
      <c r="T138" s="89" t="inlineStr">
        <is>
          <t>餐饮</t>
        </is>
      </c>
      <c r="U138" s="89" t="n"/>
      <c r="V138" s="75" t="inlineStr">
        <is>
          <t>TYQCY83</t>
        </is>
      </c>
      <c r="W138" s="75" t="n">
        <v>0</v>
      </c>
      <c r="X138" s="75" t="n">
        <v>6</v>
      </c>
      <c r="Y138" s="87">
        <f>W138/R$8</f>
        <v/>
      </c>
      <c r="Z138" s="88">
        <f>(X138-W138)/Q$8</f>
        <v/>
      </c>
    </row>
    <row r="139">
      <c r="A139" s="70" t="inlineStr">
        <is>
          <t>徐汇区</t>
        </is>
      </c>
      <c r="B139" s="70" t="n"/>
      <c r="C139" s="70" t="n">
        <v>1</v>
      </c>
      <c r="D139" s="70" t="inlineStr">
        <is>
          <t>TSFCY27</t>
        </is>
      </c>
      <c r="E139" s="70" t="inlineStr">
        <is>
          <t>大吉日料</t>
        </is>
      </c>
      <c r="F139" s="70" t="n">
        <v>0</v>
      </c>
      <c r="G139" s="70" t="n">
        <v>0</v>
      </c>
      <c r="H139" s="70" t="n">
        <v>2103</v>
      </c>
      <c r="I139" s="70" t="inlineStr">
        <is>
          <t>监管信息公示牌</t>
        </is>
      </c>
      <c r="J139" s="70" t="n">
        <v>2023</v>
      </c>
      <c r="K139" s="70" t="n">
        <v>2</v>
      </c>
      <c r="L139" s="70" t="n">
        <v>28</v>
      </c>
      <c r="M139" s="70">
        <f>COUNTIFS(D:D,D139,J:J,J139,K:K,K139)</f>
        <v/>
      </c>
      <c r="N139" s="70">
        <f>1/M139</f>
        <v/>
      </c>
      <c r="O139" s="70" t="n"/>
      <c r="P139" s="75" t="n"/>
      <c r="Q139" s="75" t="inlineStr">
        <is>
          <t>TYQCY8</t>
        </is>
      </c>
      <c r="R139" s="75" t="n">
        <v>0</v>
      </c>
      <c r="S139" s="75" t="n">
        <v>6</v>
      </c>
      <c r="T139" s="89" t="inlineStr">
        <is>
          <t>餐饮</t>
        </is>
      </c>
      <c r="U139" s="89" t="n"/>
      <c r="V139" s="75" t="inlineStr">
        <is>
          <t>TYQCY86</t>
        </is>
      </c>
      <c r="W139" s="75" t="n">
        <v>0</v>
      </c>
      <c r="X139" s="75" t="n">
        <v>6</v>
      </c>
      <c r="Y139" s="87">
        <f>W139/R$8</f>
        <v/>
      </c>
      <c r="Z139" s="88">
        <f>(X139-W139)/Q$8</f>
        <v/>
      </c>
    </row>
    <row r="140">
      <c r="A140" s="70" t="inlineStr">
        <is>
          <t>徐汇区</t>
        </is>
      </c>
      <c r="B140" s="70" t="n"/>
      <c r="C140" s="70" t="n">
        <v>1</v>
      </c>
      <c r="D140" s="70" t="inlineStr">
        <is>
          <t>TSFCY27</t>
        </is>
      </c>
      <c r="E140" s="70" t="inlineStr">
        <is>
          <t>大吉日料</t>
        </is>
      </c>
      <c r="F140" s="70" t="n">
        <v>0</v>
      </c>
      <c r="G140" s="70" t="n">
        <v>1</v>
      </c>
      <c r="H140" s="70" t="n">
        <v>2200</v>
      </c>
      <c r="I140" s="70" t="inlineStr">
        <is>
          <t>设备安装合同</t>
        </is>
      </c>
      <c r="J140" s="70" t="n">
        <v>2023</v>
      </c>
      <c r="K140" s="70" t="n">
        <v>2</v>
      </c>
      <c r="L140" s="70" t="n">
        <v>28</v>
      </c>
      <c r="M140" s="70">
        <f>COUNTIFS(D:D,D140,J:J,J140,K:K,K140)</f>
        <v/>
      </c>
      <c r="N140" s="70">
        <f>1/M140</f>
        <v/>
      </c>
      <c r="O140" s="70" t="n"/>
      <c r="P140" s="75" t="n"/>
      <c r="Q140" s="75" t="inlineStr">
        <is>
          <t>TYQCY83</t>
        </is>
      </c>
      <c r="R140" s="75" t="n">
        <v>0</v>
      </c>
      <c r="S140" s="75" t="n">
        <v>6</v>
      </c>
      <c r="T140" s="89" t="inlineStr">
        <is>
          <t>餐饮</t>
        </is>
      </c>
      <c r="U140" s="89" t="n"/>
      <c r="V140" s="75" t="inlineStr">
        <is>
          <t>TYQCY88</t>
        </is>
      </c>
      <c r="W140" s="75" t="n">
        <v>0</v>
      </c>
      <c r="X140" s="75" t="n">
        <v>0</v>
      </c>
      <c r="Y140" s="87">
        <f>W140/R$8</f>
        <v/>
      </c>
      <c r="Z140" s="88">
        <f>(X140-W140)/Q$8</f>
        <v/>
      </c>
    </row>
    <row r="141">
      <c r="A141" s="70" t="inlineStr">
        <is>
          <t>徐汇区</t>
        </is>
      </c>
      <c r="B141" s="70" t="n"/>
      <c r="C141" s="70" t="n">
        <v>1</v>
      </c>
      <c r="D141" s="70" t="inlineStr">
        <is>
          <t>TSFCY27</t>
        </is>
      </c>
      <c r="E141" s="70" t="inlineStr">
        <is>
          <t>大吉日料</t>
        </is>
      </c>
      <c r="F141" s="70" t="n">
        <v>0</v>
      </c>
      <c r="G141" s="70" t="n">
        <v>1</v>
      </c>
      <c r="H141" s="70" t="n">
        <v>2300</v>
      </c>
      <c r="I141" s="70" t="inlineStr">
        <is>
          <t>设备安装合同</t>
        </is>
      </c>
      <c r="J141" s="70" t="n">
        <v>2023</v>
      </c>
      <c r="K141" s="70" t="n">
        <v>2</v>
      </c>
      <c r="L141" s="70" t="n">
        <v>28</v>
      </c>
      <c r="M141" s="70">
        <f>COUNTIFS(D:D,D141,J:J,J141,K:K,K141)</f>
        <v/>
      </c>
      <c r="N141" s="70">
        <f>1/M141</f>
        <v/>
      </c>
      <c r="O141" s="70" t="n"/>
      <c r="P141" s="75" t="n"/>
      <c r="Q141" s="75" t="inlineStr">
        <is>
          <t>TYQCY86</t>
        </is>
      </c>
      <c r="R141" s="75" t="n">
        <v>0</v>
      </c>
      <c r="S141" s="75" t="n">
        <v>6</v>
      </c>
      <c r="T141" s="89" t="inlineStr">
        <is>
          <t>餐饮</t>
        </is>
      </c>
      <c r="U141" s="89" t="n"/>
      <c r="V141" s="75" t="inlineStr">
        <is>
          <t>TYQCY89</t>
        </is>
      </c>
      <c r="W141" s="75" t="n">
        <v>8</v>
      </c>
      <c r="X141" s="75" t="n">
        <v>23</v>
      </c>
      <c r="Y141" s="87">
        <f>W141/R$8</f>
        <v/>
      </c>
      <c r="Z141" s="88">
        <f>(X141-W141)/Q$8</f>
        <v/>
      </c>
    </row>
    <row r="142">
      <c r="A142" s="70" t="inlineStr">
        <is>
          <t>徐汇区</t>
        </is>
      </c>
      <c r="B142" s="70" t="n"/>
      <c r="C142" s="70" t="n">
        <v>1</v>
      </c>
      <c r="D142" s="70" t="inlineStr">
        <is>
          <t>TSFCY27</t>
        </is>
      </c>
      <c r="E142" s="70" t="inlineStr">
        <is>
          <t>大吉日料</t>
        </is>
      </c>
      <c r="F142" s="70" t="n">
        <v>0</v>
      </c>
      <c r="G142" s="70" t="n">
        <v>1</v>
      </c>
      <c r="H142" s="70" t="n">
        <v>2302</v>
      </c>
      <c r="I142" s="70" t="inlineStr">
        <is>
          <t>设备安装检验</t>
        </is>
      </c>
      <c r="J142" s="70" t="n">
        <v>2023</v>
      </c>
      <c r="K142" s="70" t="n">
        <v>2</v>
      </c>
      <c r="L142" s="70" t="n">
        <v>28</v>
      </c>
      <c r="M142" s="70">
        <f>COUNTIFS(D:D,D142,J:J,J142,K:K,K142)</f>
        <v/>
      </c>
      <c r="N142" s="70">
        <f>1/M142</f>
        <v/>
      </c>
      <c r="O142" s="70" t="n"/>
      <c r="P142" s="75" t="n"/>
      <c r="Q142" s="75" t="inlineStr">
        <is>
          <t>TYQCY88</t>
        </is>
      </c>
      <c r="R142" s="75" t="n">
        <v>0</v>
      </c>
      <c r="S142" s="75" t="n">
        <v>0</v>
      </c>
      <c r="T142" s="89" t="inlineStr">
        <is>
          <t>餐饮</t>
        </is>
      </c>
      <c r="U142" s="89" t="n"/>
      <c r="V142" s="75" t="inlineStr">
        <is>
          <t>TYQCY90</t>
        </is>
      </c>
      <c r="W142" s="75" t="n">
        <v>0</v>
      </c>
      <c r="X142" s="75" t="n">
        <v>6</v>
      </c>
      <c r="Y142" s="87">
        <f>W142/R$8</f>
        <v/>
      </c>
      <c r="Z142" s="88">
        <f>(X142-W142)/Q$8</f>
        <v/>
      </c>
    </row>
    <row r="143">
      <c r="A143" s="70" t="inlineStr">
        <is>
          <t>徐汇区</t>
        </is>
      </c>
      <c r="B143" s="70" t="inlineStr">
        <is>
          <t>微信用户</t>
        </is>
      </c>
      <c r="C143" s="70" t="n">
        <v>1</v>
      </c>
      <c r="D143" s="70" t="inlineStr">
        <is>
          <t>TSFCY28</t>
        </is>
      </c>
      <c r="E143" s="70" t="inlineStr">
        <is>
          <t>张亮麻辣烫</t>
        </is>
      </c>
      <c r="F143" s="70" t="n">
        <v>0</v>
      </c>
      <c r="G143" s="70" t="n">
        <v>1</v>
      </c>
      <c r="H143" s="70" t="n">
        <v>2204</v>
      </c>
      <c r="I143" s="70" t="inlineStr">
        <is>
          <t>清洗记录</t>
        </is>
      </c>
      <c r="J143" s="70" t="n">
        <v>2023</v>
      </c>
      <c r="K143" s="70" t="n">
        <v>9</v>
      </c>
      <c r="L143" s="70" t="n">
        <v>22</v>
      </c>
      <c r="M143" s="70">
        <f>COUNTIFS(D:D,D143,J:J,J143,K:K,K143)</f>
        <v/>
      </c>
      <c r="N143" s="70">
        <f>1/M143</f>
        <v/>
      </c>
      <c r="O143" s="70" t="n"/>
      <c r="P143" s="75" t="n"/>
      <c r="Q143" s="75" t="inlineStr">
        <is>
          <t>TYQCY89</t>
        </is>
      </c>
      <c r="R143" s="75" t="n">
        <v>8</v>
      </c>
      <c r="S143" s="75" t="n">
        <v>23</v>
      </c>
      <c r="T143" s="89" t="inlineStr">
        <is>
          <t>餐饮</t>
        </is>
      </c>
      <c r="U143" s="89" t="n"/>
      <c r="V143" s="75" t="inlineStr">
        <is>
          <t>TYQCY91</t>
        </is>
      </c>
      <c r="W143" s="75" t="n">
        <v>0</v>
      </c>
      <c r="X143" s="75" t="n">
        <v>6</v>
      </c>
      <c r="Y143" s="87">
        <f>W143/R$8</f>
        <v/>
      </c>
      <c r="Z143" s="88">
        <f>(X143-W143)/Q$8</f>
        <v/>
      </c>
    </row>
    <row r="144">
      <c r="A144" s="70" t="inlineStr">
        <is>
          <t>徐汇区</t>
        </is>
      </c>
      <c r="B144" s="70" t="inlineStr">
        <is>
          <t>微信用户</t>
        </is>
      </c>
      <c r="C144" s="70" t="n">
        <v>1</v>
      </c>
      <c r="D144" s="70" t="inlineStr">
        <is>
          <t>TSFCY28</t>
        </is>
      </c>
      <c r="E144" s="70" t="inlineStr">
        <is>
          <t>张亮麻辣烫</t>
        </is>
      </c>
      <c r="F144" s="70" t="n">
        <v>0</v>
      </c>
      <c r="G144" s="70" t="n">
        <v>1</v>
      </c>
      <c r="H144" s="70" t="n">
        <v>2205</v>
      </c>
      <c r="I144" s="70" t="inlineStr">
        <is>
          <t>设备维修保养</t>
        </is>
      </c>
      <c r="J144" s="70" t="n">
        <v>2023</v>
      </c>
      <c r="K144" s="70" t="n">
        <v>9</v>
      </c>
      <c r="L144" s="70" t="n">
        <v>22</v>
      </c>
      <c r="M144" s="70">
        <f>COUNTIFS(D:D,D144,J:J,J144,K:K,K144)</f>
        <v/>
      </c>
      <c r="N144" s="70">
        <f>1/M144</f>
        <v/>
      </c>
      <c r="O144" s="70" t="n"/>
      <c r="P144" s="75" t="n"/>
      <c r="Q144" s="75" t="inlineStr">
        <is>
          <t>TYQCY90</t>
        </is>
      </c>
      <c r="R144" s="75" t="n">
        <v>0</v>
      </c>
      <c r="S144" s="75" t="n">
        <v>6</v>
      </c>
      <c r="T144" s="89" t="inlineStr">
        <is>
          <t>餐饮</t>
        </is>
      </c>
      <c r="U144" s="89" t="n"/>
      <c r="V144" s="75" t="inlineStr">
        <is>
          <t>TYQCY95</t>
        </is>
      </c>
      <c r="W144" s="75" t="n">
        <v>0</v>
      </c>
      <c r="X144" s="75" t="n">
        <v>6</v>
      </c>
      <c r="Y144" s="87">
        <f>W144/R$8</f>
        <v/>
      </c>
      <c r="Z144" s="88">
        <f>(X144-W144)/Q$8</f>
        <v/>
      </c>
    </row>
    <row r="145">
      <c r="A145" s="70" t="inlineStr">
        <is>
          <t>徐汇区</t>
        </is>
      </c>
      <c r="B145" s="70" t="inlineStr">
        <is>
          <t>微信用户</t>
        </is>
      </c>
      <c r="C145" s="70" t="n">
        <v>1</v>
      </c>
      <c r="D145" s="70" t="inlineStr">
        <is>
          <t>TSFCY28</t>
        </is>
      </c>
      <c r="E145" s="70" t="inlineStr">
        <is>
          <t>张亮麻辣烫</t>
        </is>
      </c>
      <c r="F145" s="70" t="n">
        <v>0</v>
      </c>
      <c r="G145" s="70" t="n">
        <v>1</v>
      </c>
      <c r="H145" s="70" t="n">
        <v>2303</v>
      </c>
      <c r="I145" s="70" t="inlineStr">
        <is>
          <t>运行维护合同</t>
        </is>
      </c>
      <c r="J145" s="70" t="n">
        <v>2023</v>
      </c>
      <c r="K145" s="70" t="n">
        <v>9</v>
      </c>
      <c r="L145" s="70" t="n">
        <v>27</v>
      </c>
      <c r="M145" s="70">
        <f>COUNTIFS(D:D,D145,J:J,J145,K:K,K145)</f>
        <v/>
      </c>
      <c r="N145" s="70">
        <f>1/M145</f>
        <v/>
      </c>
      <c r="O145" s="70" t="n"/>
      <c r="P145" s="75" t="n"/>
      <c r="Q145" s="75" t="inlineStr">
        <is>
          <t>TYQCY91</t>
        </is>
      </c>
      <c r="R145" s="75" t="n">
        <v>0</v>
      </c>
      <c r="S145" s="75" t="n">
        <v>6</v>
      </c>
      <c r="T145" s="89" t="inlineStr">
        <is>
          <t>餐饮</t>
        </is>
      </c>
      <c r="U145" s="89" t="n"/>
      <c r="V145" s="75" t="inlineStr">
        <is>
          <t>TYQCY96</t>
        </is>
      </c>
      <c r="W145" s="75" t="n">
        <v>0</v>
      </c>
      <c r="X145" s="75" t="n">
        <v>6</v>
      </c>
      <c r="Y145" s="87">
        <f>W145/R$8</f>
        <v/>
      </c>
      <c r="Z145" s="88">
        <f>(X145-W145)/Q$8</f>
        <v/>
      </c>
    </row>
    <row r="146">
      <c r="A146" s="70" t="inlineStr">
        <is>
          <t>徐汇区</t>
        </is>
      </c>
      <c r="B146" s="70" t="inlineStr">
        <is>
          <t>微信用户</t>
        </is>
      </c>
      <c r="C146" s="70" t="n">
        <v>1</v>
      </c>
      <c r="D146" s="70" t="inlineStr">
        <is>
          <t>TSFCY28</t>
        </is>
      </c>
      <c r="E146" s="70" t="inlineStr">
        <is>
          <t>张亮麻辣烫</t>
        </is>
      </c>
      <c r="F146" s="70" t="n">
        <v>0</v>
      </c>
      <c r="G146" s="70" t="n">
        <v>1</v>
      </c>
      <c r="H146" s="70" t="n">
        <v>2304</v>
      </c>
      <c r="I146" s="70" t="inlineStr">
        <is>
          <t>设备运维记录</t>
        </is>
      </c>
      <c r="J146" s="70" t="n">
        <v>2023</v>
      </c>
      <c r="K146" s="70" t="n">
        <v>9</v>
      </c>
      <c r="L146" s="70" t="n">
        <v>27</v>
      </c>
      <c r="M146" s="70">
        <f>COUNTIFS(D:D,D146,J:J,J146,K:K,K146)</f>
        <v/>
      </c>
      <c r="N146" s="70">
        <f>1/M146</f>
        <v/>
      </c>
      <c r="O146" s="70" t="n"/>
      <c r="P146" s="75" t="n"/>
      <c r="Q146" s="75" t="inlineStr">
        <is>
          <t>TYQCY95</t>
        </is>
      </c>
      <c r="R146" s="75" t="n">
        <v>0</v>
      </c>
      <c r="S146" s="75" t="n">
        <v>6</v>
      </c>
      <c r="T146" s="89" t="inlineStr">
        <is>
          <t>餐饮</t>
        </is>
      </c>
      <c r="U146" s="89" t="n"/>
      <c r="V146" s="75" t="inlineStr">
        <is>
          <t>TYQCY97</t>
        </is>
      </c>
      <c r="W146" s="75" t="n">
        <v>0</v>
      </c>
      <c r="X146" s="75" t="n">
        <v>6</v>
      </c>
      <c r="Y146" s="87">
        <f>W146/R$8</f>
        <v/>
      </c>
      <c r="Z146" s="88">
        <f>(X146-W146)/Q$8</f>
        <v/>
      </c>
    </row>
    <row r="147">
      <c r="A147" s="70" t="inlineStr">
        <is>
          <t>徐汇区</t>
        </is>
      </c>
      <c r="B147" s="70" t="inlineStr">
        <is>
          <t>微信用户</t>
        </is>
      </c>
      <c r="C147" s="70" t="n">
        <v>1</v>
      </c>
      <c r="D147" s="70" t="inlineStr">
        <is>
          <t>TSFCY28</t>
        </is>
      </c>
      <c r="E147" s="70" t="inlineStr">
        <is>
          <t>张亮麻辣烫</t>
        </is>
      </c>
      <c r="F147" s="70" t="n">
        <v>0</v>
      </c>
      <c r="G147" s="70" t="n">
        <v>1</v>
      </c>
      <c r="H147" s="70" t="n">
        <v>2400</v>
      </c>
      <c r="I147" s="70" t="inlineStr">
        <is>
          <t>餐厨垃圾处置</t>
        </is>
      </c>
      <c r="J147" s="70" t="n">
        <v>2023</v>
      </c>
      <c r="K147" s="70" t="n">
        <v>9</v>
      </c>
      <c r="L147" s="70" t="n">
        <v>11</v>
      </c>
      <c r="M147" s="70">
        <f>COUNTIFS(D:D,D147,J:J,J147,K:K,K147)</f>
        <v/>
      </c>
      <c r="N147" s="70">
        <f>1/M147</f>
        <v/>
      </c>
      <c r="O147" s="70" t="n"/>
      <c r="P147" s="75" t="n"/>
      <c r="Q147" s="75" t="inlineStr">
        <is>
          <t>TYQCY96</t>
        </is>
      </c>
      <c r="R147" s="75" t="n">
        <v>0</v>
      </c>
      <c r="S147" s="75" t="n">
        <v>6</v>
      </c>
      <c r="T147" s="89" t="inlineStr">
        <is>
          <t>餐饮</t>
        </is>
      </c>
      <c r="U147" s="89" t="n"/>
      <c r="V147" s="75" t="inlineStr">
        <is>
          <t>TYQCY99</t>
        </is>
      </c>
      <c r="W147" s="75" t="n">
        <v>0</v>
      </c>
      <c r="X147" s="75" t="n">
        <v>6</v>
      </c>
      <c r="Y147" s="87">
        <f>W147/R$8</f>
        <v/>
      </c>
      <c r="Z147" s="88">
        <f>(X147-W147)/Q$8</f>
        <v/>
      </c>
    </row>
    <row r="148">
      <c r="A148" s="70" t="inlineStr">
        <is>
          <t>徐汇区</t>
        </is>
      </c>
      <c r="B148" s="70" t="inlineStr">
        <is>
          <t>微信用户</t>
        </is>
      </c>
      <c r="C148" s="70" t="n">
        <v>1</v>
      </c>
      <c r="D148" s="70" t="inlineStr">
        <is>
          <t>TSFCY28</t>
        </is>
      </c>
      <c r="E148" s="70" t="inlineStr">
        <is>
          <t>张亮麻辣烫</t>
        </is>
      </c>
      <c r="F148" s="70" t="n">
        <v>0</v>
      </c>
      <c r="G148" s="70" t="n">
        <v>1</v>
      </c>
      <c r="H148" s="70" t="n">
        <v>2401</v>
      </c>
      <c r="I148" s="70" t="inlineStr">
        <is>
          <t>废弃油脂处置</t>
        </is>
      </c>
      <c r="J148" s="70" t="n">
        <v>2023</v>
      </c>
      <c r="K148" s="70" t="n">
        <v>9</v>
      </c>
      <c r="L148" s="70" t="n">
        <v>11</v>
      </c>
      <c r="M148" s="70">
        <f>COUNTIFS(D:D,D148,J:J,J148,K:K,K148)</f>
        <v/>
      </c>
      <c r="N148" s="70">
        <f>1/M148</f>
        <v/>
      </c>
      <c r="O148" s="70" t="n"/>
      <c r="P148" s="75" t="n"/>
      <c r="Q148" s="75" t="inlineStr">
        <is>
          <t>TYQCY97</t>
        </is>
      </c>
      <c r="R148" s="75" t="n">
        <v>0</v>
      </c>
      <c r="S148" s="75" t="n">
        <v>6</v>
      </c>
      <c r="T148" s="89" t="inlineStr">
        <is>
          <t>餐饮</t>
        </is>
      </c>
      <c r="U148" s="89" t="n"/>
      <c r="V148" s="75" t="inlineStr">
        <is>
          <t>TYQCY128</t>
        </is>
      </c>
      <c r="W148" s="75" t="n">
        <v>0</v>
      </c>
      <c r="X148" s="75" t="n">
        <v>0</v>
      </c>
      <c r="Y148" s="87">
        <f>W148/R$8</f>
        <v/>
      </c>
      <c r="Z148" s="88">
        <f>(X148-W148)/Q$8</f>
        <v/>
      </c>
    </row>
    <row r="149">
      <c r="A149" s="70" t="inlineStr">
        <is>
          <t>徐汇区</t>
        </is>
      </c>
      <c r="B149" s="70" t="inlineStr">
        <is>
          <t>微信用户</t>
        </is>
      </c>
      <c r="C149" s="70" t="n">
        <v>1</v>
      </c>
      <c r="D149" s="70" t="inlineStr">
        <is>
          <t>TSFCY28</t>
        </is>
      </c>
      <c r="E149" s="70" t="inlineStr">
        <is>
          <t>张亮麻辣烫</t>
        </is>
      </c>
      <c r="F149" s="70" t="n">
        <v>0</v>
      </c>
      <c r="G149" s="70" t="n">
        <v>1</v>
      </c>
      <c r="H149" s="70" t="n">
        <v>2402</v>
      </c>
      <c r="I149" s="70" t="inlineStr">
        <is>
          <t>卫生培训记录</t>
        </is>
      </c>
      <c r="J149" s="70" t="n">
        <v>2023</v>
      </c>
      <c r="K149" s="70" t="n">
        <v>9</v>
      </c>
      <c r="L149" s="70" t="n">
        <v>27</v>
      </c>
      <c r="M149" s="70">
        <f>COUNTIFS(D:D,D149,J:J,J149,K:K,K149)</f>
        <v/>
      </c>
      <c r="N149" s="70">
        <f>1/M149</f>
        <v/>
      </c>
      <c r="O149" s="70" t="n"/>
      <c r="P149" s="75" t="n"/>
      <c r="Q149" s="75" t="inlineStr">
        <is>
          <t>TYQCY99</t>
        </is>
      </c>
      <c r="R149" s="75" t="n">
        <v>0</v>
      </c>
      <c r="S149" s="75" t="n">
        <v>6</v>
      </c>
      <c r="T149" s="89" t="inlineStr">
        <is>
          <t>餐饮</t>
        </is>
      </c>
      <c r="U149" s="89" t="n"/>
      <c r="V149" s="75" t="inlineStr">
        <is>
          <t>TSFCY16</t>
        </is>
      </c>
      <c r="W149" s="75" t="n">
        <v>0</v>
      </c>
      <c r="X149" s="75" t="n">
        <v>1</v>
      </c>
      <c r="Y149" s="87">
        <f>W149/R$8</f>
        <v/>
      </c>
      <c r="Z149" s="88">
        <f>(X149-W149)/Q$8</f>
        <v/>
      </c>
    </row>
    <row r="150">
      <c r="A150" s="70" t="inlineStr">
        <is>
          <t>徐汇区</t>
        </is>
      </c>
      <c r="B150" s="70" t="inlineStr">
        <is>
          <t>微信用户</t>
        </is>
      </c>
      <c r="C150" s="70" t="n">
        <v>1</v>
      </c>
      <c r="D150" s="70" t="inlineStr">
        <is>
          <t>TSFCY28</t>
        </is>
      </c>
      <c r="E150" s="70" t="inlineStr">
        <is>
          <t>张亮麻辣烫</t>
        </is>
      </c>
      <c r="F150" s="70" t="n">
        <v>0</v>
      </c>
      <c r="G150" s="70" t="n">
        <v>1</v>
      </c>
      <c r="H150" s="70" t="n">
        <v>2403</v>
      </c>
      <c r="I150" s="70" t="inlineStr">
        <is>
          <t>食品及原料采购记录</t>
        </is>
      </c>
      <c r="J150" s="70" t="n">
        <v>2023</v>
      </c>
      <c r="K150" s="70" t="n">
        <v>9</v>
      </c>
      <c r="L150" s="70" t="n">
        <v>11</v>
      </c>
      <c r="M150" s="70">
        <f>COUNTIFS(D:D,D150,J:J,J150,K:K,K150)</f>
        <v/>
      </c>
      <c r="N150" s="70">
        <f>1/M150</f>
        <v/>
      </c>
      <c r="O150" s="70" t="n"/>
      <c r="P150" s="75" t="n"/>
      <c r="Q150" s="75" t="inlineStr">
        <is>
          <t>TYQCY128</t>
        </is>
      </c>
      <c r="R150" s="75" t="n">
        <v>0</v>
      </c>
      <c r="S150" s="75" t="n">
        <v>0</v>
      </c>
      <c r="T150" s="89" t="inlineStr">
        <is>
          <t>餐饮</t>
        </is>
      </c>
      <c r="U150" s="89" t="n"/>
      <c r="V150" s="75" t="inlineStr">
        <is>
          <t>TSFCY19</t>
        </is>
      </c>
      <c r="W150" s="75" t="n">
        <v>0</v>
      </c>
      <c r="X150" s="75" t="n">
        <v>1</v>
      </c>
      <c r="Y150" s="87">
        <f>W150/R$8</f>
        <v/>
      </c>
      <c r="Z150" s="88">
        <f>(X150-W150)/Q$8</f>
        <v/>
      </c>
    </row>
    <row r="151">
      <c r="A151" s="70" t="inlineStr">
        <is>
          <t>徐汇区</t>
        </is>
      </c>
      <c r="B151" s="70" t="inlineStr">
        <is>
          <t>微信用户</t>
        </is>
      </c>
      <c r="C151" s="70" t="n">
        <v>1</v>
      </c>
      <c r="D151" s="70" t="inlineStr">
        <is>
          <t>TSFCY28</t>
        </is>
      </c>
      <c r="E151" s="70" t="inlineStr">
        <is>
          <t>张亮麻辣烫</t>
        </is>
      </c>
      <c r="F151" s="70" t="n">
        <v>1</v>
      </c>
      <c r="G151" s="70" t="n">
        <v>1</v>
      </c>
      <c r="H151" s="70" t="n">
        <v>3200</v>
      </c>
      <c r="I151" s="70" t="inlineStr">
        <is>
          <t>后厨全景</t>
        </is>
      </c>
      <c r="J151" s="70" t="n">
        <v>2023</v>
      </c>
      <c r="K151" s="70" t="n">
        <v>9</v>
      </c>
      <c r="L151" s="70" t="n">
        <v>11</v>
      </c>
      <c r="M151" s="70">
        <f>COUNTIFS(D:D,D151,J:J,J151,K:K,K151)</f>
        <v/>
      </c>
      <c r="N151" s="70">
        <f>1/M151</f>
        <v/>
      </c>
      <c r="O151" s="70" t="n"/>
      <c r="P151" s="75" t="n"/>
      <c r="Q151" s="75" t="inlineStr">
        <is>
          <t>TSFCY16</t>
        </is>
      </c>
      <c r="R151" s="75" t="n">
        <v>0</v>
      </c>
      <c r="S151" s="75" t="n">
        <v>1</v>
      </c>
      <c r="T151" s="89" t="inlineStr">
        <is>
          <t>餐饮</t>
        </is>
      </c>
      <c r="U151" s="89" t="n"/>
      <c r="V151" s="75" t="inlineStr">
        <is>
          <t>TSFCY40</t>
        </is>
      </c>
      <c r="W151" s="75" t="n">
        <v>0</v>
      </c>
      <c r="X151" s="75" t="n">
        <v>6</v>
      </c>
      <c r="Y151" s="87">
        <f>W151/R$8</f>
        <v/>
      </c>
      <c r="Z151" s="88">
        <f>(X151-W151)/Q$8</f>
        <v/>
      </c>
    </row>
    <row r="152">
      <c r="A152" s="70" t="inlineStr">
        <is>
          <t>徐汇区</t>
        </is>
      </c>
      <c r="B152" s="70" t="inlineStr">
        <is>
          <t>微信用户</t>
        </is>
      </c>
      <c r="C152" s="70" t="n">
        <v>1</v>
      </c>
      <c r="D152" s="70" t="inlineStr">
        <is>
          <t>TSFCY28</t>
        </is>
      </c>
      <c r="E152" s="70" t="inlineStr">
        <is>
          <t>张亮麻辣烫</t>
        </is>
      </c>
      <c r="F152" s="70" t="n">
        <v>1</v>
      </c>
      <c r="G152" s="70" t="n">
        <v>1</v>
      </c>
      <c r="H152" s="70" t="n">
        <v>3201</v>
      </c>
      <c r="I152" s="70" t="inlineStr">
        <is>
          <t>后厨涉户外门窗关闭</t>
        </is>
      </c>
      <c r="J152" s="70" t="n">
        <v>2023</v>
      </c>
      <c r="K152" s="70" t="n">
        <v>9</v>
      </c>
      <c r="L152" s="70" t="n">
        <v>11</v>
      </c>
      <c r="M152" s="70">
        <f>COUNTIFS(D:D,D152,J:J,J152,K:K,K152)</f>
        <v/>
      </c>
      <c r="N152" s="70">
        <f>1/M152</f>
        <v/>
      </c>
      <c r="O152" s="70" t="n"/>
      <c r="P152" s="75" t="n"/>
      <c r="Q152" s="75" t="inlineStr">
        <is>
          <t>TSFCY19</t>
        </is>
      </c>
      <c r="R152" s="75" t="n">
        <v>0</v>
      </c>
      <c r="S152" s="75" t="n">
        <v>1</v>
      </c>
      <c r="T152" s="89" t="inlineStr">
        <is>
          <t>餐饮</t>
        </is>
      </c>
      <c r="U152" s="89" t="n"/>
      <c r="V152" s="75" t="inlineStr">
        <is>
          <t>TSFCY60</t>
        </is>
      </c>
      <c r="W152" s="75" t="n">
        <v>0</v>
      </c>
      <c r="X152" s="75" t="n">
        <v>6</v>
      </c>
      <c r="Y152" s="87">
        <f>W152/R$8</f>
        <v/>
      </c>
      <c r="Z152" s="88">
        <f>(X152-W152)/Q$8</f>
        <v/>
      </c>
    </row>
    <row r="153">
      <c r="A153" s="70" t="inlineStr">
        <is>
          <t>徐汇区</t>
        </is>
      </c>
      <c r="B153" s="70" t="inlineStr">
        <is>
          <t>微信用户</t>
        </is>
      </c>
      <c r="C153" s="70" t="n">
        <v>1</v>
      </c>
      <c r="D153" s="70" t="inlineStr">
        <is>
          <t>TSFCY28</t>
        </is>
      </c>
      <c r="E153" s="70" t="inlineStr">
        <is>
          <t>张亮麻辣烫</t>
        </is>
      </c>
      <c r="F153" s="70" t="n">
        <v>1</v>
      </c>
      <c r="G153" s="70" t="n">
        <v>1</v>
      </c>
      <c r="H153" s="70" t="n">
        <v>3203</v>
      </c>
      <c r="I153" s="70" t="inlineStr">
        <is>
          <t>后厨灶台</t>
        </is>
      </c>
      <c r="J153" s="70" t="n">
        <v>2023</v>
      </c>
      <c r="K153" s="70" t="n">
        <v>9</v>
      </c>
      <c r="L153" s="70" t="n">
        <v>11</v>
      </c>
      <c r="M153" s="70">
        <f>COUNTIFS(D:D,D153,J:J,J153,K:K,K153)</f>
        <v/>
      </c>
      <c r="N153" s="70">
        <f>1/M153</f>
        <v/>
      </c>
      <c r="O153" s="70" t="n"/>
      <c r="P153" s="75" t="n"/>
      <c r="Q153" s="75" t="inlineStr">
        <is>
          <t>TSFCY40</t>
        </is>
      </c>
      <c r="R153" s="75" t="n">
        <v>0</v>
      </c>
      <c r="S153" s="75" t="n">
        <v>6</v>
      </c>
      <c r="T153" s="89" t="inlineStr">
        <is>
          <t>餐饮</t>
        </is>
      </c>
      <c r="U153" s="89" t="n"/>
      <c r="V153" s="75" t="inlineStr">
        <is>
          <t>TYQCY107</t>
        </is>
      </c>
      <c r="W153" s="75" t="n">
        <v>0</v>
      </c>
      <c r="X153" s="75" t="n">
        <v>6</v>
      </c>
      <c r="Y153" s="87">
        <f>W153/R$8</f>
        <v/>
      </c>
      <c r="Z153" s="88">
        <f>(X153-W153)/Q$8</f>
        <v/>
      </c>
    </row>
    <row r="154">
      <c r="A154" s="70" t="inlineStr">
        <is>
          <t>徐汇区</t>
        </is>
      </c>
      <c r="B154" s="70" t="inlineStr">
        <is>
          <t>微信用户</t>
        </is>
      </c>
      <c r="C154" s="70" t="n">
        <v>1</v>
      </c>
      <c r="D154" s="70" t="inlineStr">
        <is>
          <t>TSFCY28</t>
        </is>
      </c>
      <c r="E154" s="70" t="inlineStr">
        <is>
          <t>张亮麻辣烫</t>
        </is>
      </c>
      <c r="F154" s="70" t="n">
        <v>1</v>
      </c>
      <c r="G154" s="70" t="n">
        <v>1</v>
      </c>
      <c r="H154" s="70" t="n">
        <v>3204</v>
      </c>
      <c r="I154" s="70" t="inlineStr">
        <is>
          <t>集气罩</t>
        </is>
      </c>
      <c r="J154" s="70" t="n">
        <v>2023</v>
      </c>
      <c r="K154" s="70" t="n">
        <v>9</v>
      </c>
      <c r="L154" s="70" t="n">
        <v>11</v>
      </c>
      <c r="M154" s="70">
        <f>COUNTIFS(D:D,D154,J:J,J154,K:K,K154)</f>
        <v/>
      </c>
      <c r="N154" s="70">
        <f>1/M154</f>
        <v/>
      </c>
      <c r="O154" s="70" t="n"/>
      <c r="P154" s="75" t="n"/>
      <c r="Q154" s="75" t="inlineStr">
        <is>
          <t>TSFCY60</t>
        </is>
      </c>
      <c r="R154" s="75" t="n">
        <v>0</v>
      </c>
      <c r="S154" s="75" t="n">
        <v>6</v>
      </c>
      <c r="T154" s="89" t="inlineStr">
        <is>
          <t>餐饮</t>
        </is>
      </c>
      <c r="U154" s="89" t="n"/>
      <c r="V154" s="75" t="inlineStr">
        <is>
          <t>TYQCY114</t>
        </is>
      </c>
      <c r="W154" s="75" t="n">
        <v>0</v>
      </c>
      <c r="X154" s="75" t="n">
        <v>6</v>
      </c>
      <c r="Y154" s="87">
        <f>W154/R$8</f>
        <v/>
      </c>
      <c r="Z154" s="88">
        <f>(X154-W154)/Q$8</f>
        <v/>
      </c>
    </row>
    <row r="155">
      <c r="A155" s="70" t="inlineStr">
        <is>
          <t>徐汇区</t>
        </is>
      </c>
      <c r="B155" s="70" t="inlineStr">
        <is>
          <t>微信用户</t>
        </is>
      </c>
      <c r="C155" s="70" t="n">
        <v>1</v>
      </c>
      <c r="D155" s="70" t="inlineStr">
        <is>
          <t>TSFCY28</t>
        </is>
      </c>
      <c r="E155" s="70" t="inlineStr">
        <is>
          <t>张亮麻辣烫</t>
        </is>
      </c>
      <c r="F155" s="70" t="n">
        <v>1</v>
      </c>
      <c r="G155" s="70" t="n">
        <v>1</v>
      </c>
      <c r="H155" s="70" t="n">
        <v>3205</v>
      </c>
      <c r="I155" s="70" t="inlineStr">
        <is>
          <t>排烟管道</t>
        </is>
      </c>
      <c r="J155" s="70" t="n">
        <v>2023</v>
      </c>
      <c r="K155" s="70" t="n">
        <v>9</v>
      </c>
      <c r="L155" s="70" t="n">
        <v>11</v>
      </c>
      <c r="M155" s="70">
        <f>COUNTIFS(D:D,D155,J:J,J155,K:K,K155)</f>
        <v/>
      </c>
      <c r="N155" s="70">
        <f>1/M155</f>
        <v/>
      </c>
      <c r="O155" s="70" t="n"/>
      <c r="P155" s="75" t="n"/>
      <c r="Q155" s="75" t="inlineStr">
        <is>
          <t>TYQCY107</t>
        </is>
      </c>
      <c r="R155" s="75" t="n">
        <v>0</v>
      </c>
      <c r="S155" s="75" t="n">
        <v>6</v>
      </c>
      <c r="T155" s="89" t="inlineStr">
        <is>
          <t>餐饮</t>
        </is>
      </c>
      <c r="U155" s="89" t="n"/>
      <c r="V155" s="75" t="inlineStr">
        <is>
          <t>TYQCY14</t>
        </is>
      </c>
      <c r="W155" s="75" t="n">
        <v>0</v>
      </c>
      <c r="X155" s="75" t="n">
        <v>3</v>
      </c>
      <c r="Y155" s="87">
        <f>W155/R$8</f>
        <v/>
      </c>
      <c r="Z155" s="88">
        <f>(X155-W155)/Q$8</f>
        <v/>
      </c>
    </row>
    <row r="156">
      <c r="A156" s="70" t="inlineStr">
        <is>
          <t>徐汇区</t>
        </is>
      </c>
      <c r="B156" s="70" t="inlineStr">
        <is>
          <t>微信用户
微信用户
微信用户
微信用户
微信用户
微信用户
微信用户</t>
        </is>
      </c>
      <c r="C156" s="70" t="n">
        <v>1</v>
      </c>
      <c r="D156" s="70" t="inlineStr">
        <is>
          <t>TSFCY28</t>
        </is>
      </c>
      <c r="E156" s="70" t="inlineStr">
        <is>
          <t>张亮麻辣烫</t>
        </is>
      </c>
      <c r="F156" s="70" t="n">
        <v>0</v>
      </c>
      <c r="G156" s="70" t="n">
        <v>1</v>
      </c>
      <c r="H156" s="70" t="n">
        <v>2301</v>
      </c>
      <c r="I156" s="70" t="inlineStr">
        <is>
          <t>产品质检</t>
        </is>
      </c>
      <c r="J156" s="70" t="n">
        <v>2023</v>
      </c>
      <c r="K156" s="70" t="n">
        <v>8</v>
      </c>
      <c r="L156" s="70" t="n">
        <v>24</v>
      </c>
      <c r="M156" s="70">
        <f>COUNTIFS(D:D,D156,J:J,J156,K:K,K156)</f>
        <v/>
      </c>
      <c r="N156" s="70">
        <f>1/M156</f>
        <v/>
      </c>
      <c r="O156" s="70" t="n"/>
      <c r="P156" s="75" t="n"/>
      <c r="Q156" s="75" t="inlineStr">
        <is>
          <t>TYQCY114</t>
        </is>
      </c>
      <c r="R156" s="75" t="n">
        <v>0</v>
      </c>
      <c r="S156" s="75" t="n">
        <v>6</v>
      </c>
      <c r="T156" s="89" t="inlineStr">
        <is>
          <t>餐饮</t>
        </is>
      </c>
      <c r="U156" s="89" t="n"/>
      <c r="V156" s="75" t="inlineStr">
        <is>
          <t>TYQCY35</t>
        </is>
      </c>
      <c r="W156" s="75" t="n">
        <v>0</v>
      </c>
      <c r="X156" s="75" t="n">
        <v>1</v>
      </c>
      <c r="Y156" s="87">
        <f>W156/R$8</f>
        <v/>
      </c>
      <c r="Z156" s="88">
        <f>(X156-W156)/Q$8</f>
        <v/>
      </c>
    </row>
    <row r="157">
      <c r="A157" s="70" t="inlineStr">
        <is>
          <t>徐汇区</t>
        </is>
      </c>
      <c r="B157" s="70" t="inlineStr">
        <is>
          <t>微信用户
微信用户
微信用户
微信用户
微信用户</t>
        </is>
      </c>
      <c r="C157" s="70" t="n">
        <v>1</v>
      </c>
      <c r="D157" s="70" t="inlineStr">
        <is>
          <t>TSFCY28</t>
        </is>
      </c>
      <c r="E157" s="70" t="inlineStr">
        <is>
          <t>张亮麻辣烫</t>
        </is>
      </c>
      <c r="F157" s="70" t="n">
        <v>0</v>
      </c>
      <c r="G157" s="70" t="n">
        <v>0</v>
      </c>
      <c r="H157" s="70" t="n">
        <v>2100</v>
      </c>
      <c r="I157" s="70" t="inlineStr">
        <is>
          <t>营业执照</t>
        </is>
      </c>
      <c r="J157" s="70" t="n">
        <v>2023</v>
      </c>
      <c r="K157" s="70" t="n">
        <v>6</v>
      </c>
      <c r="L157" s="70" t="n">
        <v>11</v>
      </c>
      <c r="M157" s="70">
        <f>COUNTIFS(D:D,D157,J:J,J157,K:K,K157)</f>
        <v/>
      </c>
      <c r="N157" s="70">
        <f>1/M157</f>
        <v/>
      </c>
      <c r="O157" s="70" t="n"/>
      <c r="P157" s="75" t="n"/>
      <c r="Q157" s="75" t="inlineStr">
        <is>
          <t>TYQCY14</t>
        </is>
      </c>
      <c r="R157" s="75" t="n">
        <v>0</v>
      </c>
      <c r="S157" s="75" t="n">
        <v>3</v>
      </c>
      <c r="T157" s="89" t="inlineStr">
        <is>
          <t>餐饮</t>
        </is>
      </c>
      <c r="U157" s="89" t="n"/>
      <c r="V157" s="75" t="inlineStr">
        <is>
          <t>TYQCY42</t>
        </is>
      </c>
      <c r="W157" s="75" t="n">
        <v>0</v>
      </c>
      <c r="X157" s="75" t="n">
        <v>6</v>
      </c>
      <c r="Y157" s="87">
        <f>W157/R$8</f>
        <v/>
      </c>
      <c r="Z157" s="88">
        <f>(X157-W157)/Q$8</f>
        <v/>
      </c>
    </row>
    <row r="158">
      <c r="A158" s="70" t="inlineStr">
        <is>
          <t>徐汇区</t>
        </is>
      </c>
      <c r="B158" s="70" t="inlineStr">
        <is>
          <t>微信用户
微信用户
微信用户
微信用户
微信用户</t>
        </is>
      </c>
      <c r="C158" s="70" t="n">
        <v>1</v>
      </c>
      <c r="D158" s="70" t="inlineStr">
        <is>
          <t>TSFCY28</t>
        </is>
      </c>
      <c r="E158" s="70" t="inlineStr">
        <is>
          <t>张亮麻辣烫</t>
        </is>
      </c>
      <c r="F158" s="70" t="n">
        <v>0</v>
      </c>
      <c r="G158" s="70" t="n">
        <v>0</v>
      </c>
      <c r="H158" s="70" t="n">
        <v>2101</v>
      </c>
      <c r="I158" s="70" t="inlineStr">
        <is>
          <t>食品经营许可证</t>
        </is>
      </c>
      <c r="J158" s="70" t="n">
        <v>2023</v>
      </c>
      <c r="K158" s="70" t="n">
        <v>6</v>
      </c>
      <c r="L158" s="70" t="n">
        <v>11</v>
      </c>
      <c r="M158" s="70">
        <f>COUNTIFS(D:D,D158,J:J,J158,K:K,K158)</f>
        <v/>
      </c>
      <c r="N158" s="70">
        <f>1/M158</f>
        <v/>
      </c>
      <c r="O158" s="70" t="n"/>
      <c r="P158" s="75" t="n"/>
      <c r="Q158" s="75" t="inlineStr">
        <is>
          <t>TYQCY35</t>
        </is>
      </c>
      <c r="R158" s="75" t="n">
        <v>0</v>
      </c>
      <c r="S158" s="75" t="n">
        <v>1</v>
      </c>
      <c r="T158" s="89" t="inlineStr">
        <is>
          <t>餐饮</t>
        </is>
      </c>
      <c r="U158" s="89" t="n"/>
      <c r="V158" s="75" t="inlineStr">
        <is>
          <t>TYQCY71</t>
        </is>
      </c>
      <c r="W158" s="75" t="n">
        <v>0</v>
      </c>
      <c r="X158" s="75" t="n">
        <v>6</v>
      </c>
      <c r="Y158" s="87">
        <f>W158/R$8</f>
        <v/>
      </c>
      <c r="Z158" s="88">
        <f>(X158-W158)/Q$8</f>
        <v/>
      </c>
    </row>
    <row r="159">
      <c r="A159" s="70" t="inlineStr">
        <is>
          <t>徐汇区</t>
        </is>
      </c>
      <c r="B159" s="70" t="inlineStr">
        <is>
          <t>微信用户
微信用户
微信用户
微信用户
微信用户
微信用户
微信用户</t>
        </is>
      </c>
      <c r="C159" s="70" t="n">
        <v>1</v>
      </c>
      <c r="D159" s="70" t="inlineStr">
        <is>
          <t>TSFCY28</t>
        </is>
      </c>
      <c r="E159" s="70" t="inlineStr">
        <is>
          <t>张亮麻辣烫</t>
        </is>
      </c>
      <c r="F159" s="70" t="n">
        <v>0</v>
      </c>
      <c r="G159" s="70" t="n">
        <v>1</v>
      </c>
      <c r="H159" s="70" t="n">
        <v>2300</v>
      </c>
      <c r="I159" s="70" t="inlineStr">
        <is>
          <t>设备安装合同</t>
        </is>
      </c>
      <c r="J159" s="70" t="n">
        <v>2023</v>
      </c>
      <c r="K159" s="70" t="n">
        <v>6</v>
      </c>
      <c r="L159" s="70" t="n">
        <v>11</v>
      </c>
      <c r="M159" s="70">
        <f>COUNTIFS(D:D,D159,J:J,J159,K:K,K159)</f>
        <v/>
      </c>
      <c r="N159" s="70">
        <f>1/M159</f>
        <v/>
      </c>
      <c r="O159" s="70" t="n"/>
      <c r="P159" s="75" t="n"/>
      <c r="Q159" s="75" t="inlineStr">
        <is>
          <t>TYQCY42</t>
        </is>
      </c>
      <c r="R159" s="75" t="n">
        <v>0</v>
      </c>
      <c r="S159" s="75" t="n">
        <v>6</v>
      </c>
      <c r="T159" s="89" t="inlineStr">
        <is>
          <t>餐饮</t>
        </is>
      </c>
      <c r="U159" s="89" t="n"/>
      <c r="V159" s="75" t="inlineStr">
        <is>
          <t>TYQCY85</t>
        </is>
      </c>
      <c r="W159" s="75" t="n">
        <v>0</v>
      </c>
      <c r="X159" s="75" t="n">
        <v>6</v>
      </c>
      <c r="Y159" s="87">
        <f>W159/R$8</f>
        <v/>
      </c>
      <c r="Z159" s="88">
        <f>(X159-W159)/Q$8</f>
        <v/>
      </c>
    </row>
    <row r="160">
      <c r="A160" s="70" t="inlineStr">
        <is>
          <t>徐汇区</t>
        </is>
      </c>
      <c r="B160" s="70" t="inlineStr">
        <is>
          <t>微信用户
微信用户
微信用户
微信用户
微信用户
微信用户
微信用户</t>
        </is>
      </c>
      <c r="C160" s="70" t="n">
        <v>1</v>
      </c>
      <c r="D160" s="70" t="inlineStr">
        <is>
          <t>TSFCY28</t>
        </is>
      </c>
      <c r="E160" s="70" t="inlineStr">
        <is>
          <t>张亮麻辣烫</t>
        </is>
      </c>
      <c r="F160" s="70" t="n">
        <v>0</v>
      </c>
      <c r="G160" s="70" t="n">
        <v>1</v>
      </c>
      <c r="H160" s="70" t="n">
        <v>2302</v>
      </c>
      <c r="I160" s="70" t="inlineStr">
        <is>
          <t>设备安装检验</t>
        </is>
      </c>
      <c r="J160" s="70" t="n">
        <v>2023</v>
      </c>
      <c r="K160" s="70" t="n">
        <v>5</v>
      </c>
      <c r="L160" s="70" t="n">
        <v>11</v>
      </c>
      <c r="M160" s="70">
        <f>COUNTIFS(D:D,D160,J:J,J160,K:K,K160)</f>
        <v/>
      </c>
      <c r="N160" s="70">
        <f>1/M160</f>
        <v/>
      </c>
      <c r="O160" s="70" t="n"/>
      <c r="P160" s="75" t="n"/>
      <c r="Q160" s="75" t="inlineStr">
        <is>
          <t>TYQCY71</t>
        </is>
      </c>
      <c r="R160" s="75" t="n">
        <v>0</v>
      </c>
      <c r="S160" s="75" t="n">
        <v>6</v>
      </c>
      <c r="V160" s="75" t="inlineStr">
        <is>
          <t>TYQCY87</t>
        </is>
      </c>
      <c r="W160" s="75" t="n">
        <v>0</v>
      </c>
      <c r="X160" s="75" t="n">
        <v>6</v>
      </c>
      <c r="Y160" s="87">
        <f>W160/R$8</f>
        <v/>
      </c>
      <c r="Z160" s="88">
        <f>(X160-W160)/Q$8</f>
        <v/>
      </c>
    </row>
    <row r="161">
      <c r="A161" s="70" t="inlineStr">
        <is>
          <t>徐汇区</t>
        </is>
      </c>
      <c r="B161" s="70" t="inlineStr">
        <is>
          <t>微信用户
微信用户
微信用户
微信用户
微信用户
微信用户
微信用户
微信用户</t>
        </is>
      </c>
      <c r="C161" s="70" t="n">
        <v>1</v>
      </c>
      <c r="D161" s="70" t="inlineStr">
        <is>
          <t>TSFCY28</t>
        </is>
      </c>
      <c r="E161" s="70" t="inlineStr">
        <is>
          <t>张亮麻辣烫</t>
        </is>
      </c>
      <c r="F161" s="70" t="n">
        <v>0</v>
      </c>
      <c r="G161" s="70" t="n">
        <v>1</v>
      </c>
      <c r="H161" s="70" t="n">
        <v>2202</v>
      </c>
      <c r="I161" s="70" t="inlineStr">
        <is>
          <t>净化器合格证</t>
        </is>
      </c>
      <c r="J161" s="70" t="n">
        <v>2023</v>
      </c>
      <c r="K161" s="70" t="n">
        <v>4</v>
      </c>
      <c r="L161" s="70" t="n">
        <v>11</v>
      </c>
      <c r="M161" s="70">
        <f>COUNTIFS(D:D,D161,J:J,J161,K:K,K161)</f>
        <v/>
      </c>
      <c r="N161" s="70">
        <f>1/M161</f>
        <v/>
      </c>
      <c r="O161" s="70" t="n"/>
      <c r="P161" s="75" t="n"/>
      <c r="Q161" s="75" t="inlineStr">
        <is>
          <t>TYQCY85</t>
        </is>
      </c>
      <c r="R161" s="75" t="n">
        <v>0</v>
      </c>
      <c r="S161" s="75" t="n">
        <v>6</v>
      </c>
      <c r="V161" s="90" t="inlineStr">
        <is>
          <t>TYQCY140</t>
        </is>
      </c>
      <c r="W161" s="90" t="n">
        <v>5</v>
      </c>
      <c r="X161" s="90" t="n">
        <v>18</v>
      </c>
      <c r="Y161" s="87">
        <f>W161/R$8</f>
        <v/>
      </c>
      <c r="Z161" s="88">
        <f>(X161-W161)/Q$8</f>
        <v/>
      </c>
    </row>
    <row r="162">
      <c r="A162" s="70" t="inlineStr">
        <is>
          <t>徐汇区</t>
        </is>
      </c>
      <c r="B162" s="70" t="inlineStr">
        <is>
          <t>微信用户
微信用户
微信用户
微信用户
微信用户
微信用户
微信用户
微信用户</t>
        </is>
      </c>
      <c r="C162" s="70" t="n">
        <v>1</v>
      </c>
      <c r="D162" s="70" t="inlineStr">
        <is>
          <t>TSFCY28</t>
        </is>
      </c>
      <c r="E162" s="70" t="inlineStr">
        <is>
          <t>张亮麻辣烫</t>
        </is>
      </c>
      <c r="F162" s="70" t="n">
        <v>0</v>
      </c>
      <c r="G162" s="70" t="n">
        <v>1</v>
      </c>
      <c r="H162" s="70" t="n">
        <v>2201</v>
      </c>
      <c r="I162" s="70" t="inlineStr">
        <is>
          <t>产品质检</t>
        </is>
      </c>
      <c r="J162" s="70" t="n">
        <v>2023</v>
      </c>
      <c r="K162" s="70" t="n">
        <v>3</v>
      </c>
      <c r="L162" s="70" t="n">
        <v>11</v>
      </c>
      <c r="M162" s="70">
        <f>COUNTIFS(D:D,D162,J:J,J162,K:K,K162)</f>
        <v/>
      </c>
      <c r="N162" s="70">
        <f>1/M162</f>
        <v/>
      </c>
      <c r="O162" s="70" t="n"/>
      <c r="P162" s="75" t="n"/>
      <c r="Q162" s="75" t="inlineStr">
        <is>
          <t>TYQCY87</t>
        </is>
      </c>
      <c r="R162" s="75" t="n">
        <v>0</v>
      </c>
      <c r="S162" s="75" t="n">
        <v>6</v>
      </c>
    </row>
    <row r="163">
      <c r="A163" s="70" t="inlineStr">
        <is>
          <t>徐汇区</t>
        </is>
      </c>
      <c r="B163" s="70" t="inlineStr">
        <is>
          <t>微信用户
微信用户
微信用户
微信用户
微信用户
微信用户
微信用户
微信用户</t>
        </is>
      </c>
      <c r="C163" s="70" t="n">
        <v>1</v>
      </c>
      <c r="D163" s="70" t="inlineStr">
        <is>
          <t>TSFCY28</t>
        </is>
      </c>
      <c r="E163" s="70" t="inlineStr">
        <is>
          <t>张亮麻辣烫</t>
        </is>
      </c>
      <c r="F163" s="70" t="n">
        <v>0</v>
      </c>
      <c r="G163" s="70" t="n">
        <v>1</v>
      </c>
      <c r="H163" s="70" t="n">
        <v>2200</v>
      </c>
      <c r="I163" s="70" t="inlineStr">
        <is>
          <t>设备安装合同</t>
        </is>
      </c>
      <c r="J163" s="70" t="n">
        <v>2023</v>
      </c>
      <c r="K163" s="70" t="n">
        <v>1</v>
      </c>
      <c r="L163" s="70" t="n">
        <v>5</v>
      </c>
      <c r="M163" s="70">
        <f>COUNTIFS(D:D,D163,J:J,J163,K:K,K163)</f>
        <v/>
      </c>
      <c r="N163" s="70">
        <f>1/M163</f>
        <v/>
      </c>
      <c r="O163" s="70" t="n"/>
      <c r="P163" s="75" t="n"/>
      <c r="Q163" s="75" t="inlineStr">
        <is>
          <t>TYQCY140</t>
        </is>
      </c>
      <c r="R163" s="75" t="n">
        <v>5</v>
      </c>
      <c r="S163" s="75" t="n">
        <v>18</v>
      </c>
    </row>
    <row r="164">
      <c r="A164" s="70" t="inlineStr">
        <is>
          <t>徐汇区</t>
        </is>
      </c>
      <c r="B164" s="70" t="inlineStr">
        <is>
          <t>微信用户
微信用户
微信用户
微信用户
微信用户
微信用户
微信用户</t>
        </is>
      </c>
      <c r="C164" s="70" t="n">
        <v>1</v>
      </c>
      <c r="D164" s="70" t="inlineStr">
        <is>
          <t>TSFCY28</t>
        </is>
      </c>
      <c r="E164" s="70" t="inlineStr">
        <is>
          <t>张亮麻辣烫</t>
        </is>
      </c>
      <c r="F164" s="70" t="n">
        <v>0</v>
      </c>
      <c r="G164" s="70" t="n">
        <v>1</v>
      </c>
      <c r="H164" s="70" t="n">
        <v>2203</v>
      </c>
      <c r="I164" s="70" t="inlineStr">
        <is>
          <t>清洗合同</t>
        </is>
      </c>
      <c r="J164" s="70" t="n">
        <v>2023</v>
      </c>
      <c r="K164" s="70" t="n">
        <v>1</v>
      </c>
      <c r="L164" s="70" t="n">
        <v>2</v>
      </c>
      <c r="M164" s="70">
        <f>COUNTIFS(D:D,D164,J:J,J164,K:K,K164)</f>
        <v/>
      </c>
      <c r="N164" s="70">
        <f>1/M164</f>
        <v/>
      </c>
      <c r="O164" s="70" t="n"/>
      <c r="P164" s="75" t="inlineStr">
        <is>
          <t>总计</t>
        </is>
      </c>
      <c r="Q164" s="75" t="n"/>
      <c r="R164" s="75" t="n">
        <v>499</v>
      </c>
      <c r="S164" s="75" t="n">
        <v>1854</v>
      </c>
    </row>
    <row r="165">
      <c r="A165" s="70" t="inlineStr">
        <is>
          <t>徐汇区</t>
        </is>
      </c>
      <c r="B165" s="70" t="inlineStr">
        <is>
          <t>微信用户
微信用户</t>
        </is>
      </c>
      <c r="C165" s="70" t="n">
        <v>1</v>
      </c>
      <c r="D165" s="70" t="inlineStr">
        <is>
          <t>TSFCY3</t>
        </is>
      </c>
      <c r="E165" s="70" t="inlineStr">
        <is>
          <t>大成海鲜烧烤</t>
        </is>
      </c>
      <c r="F165" s="70" t="n">
        <v>0</v>
      </c>
      <c r="G165" s="70" t="n">
        <v>1</v>
      </c>
      <c r="H165" s="70" t="n">
        <v>2204</v>
      </c>
      <c r="I165" s="70" t="inlineStr">
        <is>
          <t>清洗记录</t>
        </is>
      </c>
      <c r="J165" s="70" t="n">
        <v>2023</v>
      </c>
      <c r="K165" s="70" t="n">
        <v>9</v>
      </c>
      <c r="L165" s="70" t="n">
        <v>19</v>
      </c>
      <c r="M165" s="70">
        <f>COUNTIFS(D:D,D165,J:J,J165,K:K,K165)</f>
        <v/>
      </c>
      <c r="N165" s="70">
        <f>1/M165</f>
        <v/>
      </c>
      <c r="O165" s="70" t="n"/>
    </row>
    <row r="166">
      <c r="A166" s="70" t="inlineStr">
        <is>
          <t>徐汇区</t>
        </is>
      </c>
      <c r="B166" s="70" t="inlineStr">
        <is>
          <t>微信用户
微信用户</t>
        </is>
      </c>
      <c r="C166" s="70" t="n">
        <v>1</v>
      </c>
      <c r="D166" s="70" t="inlineStr">
        <is>
          <t>TSFCY3</t>
        </is>
      </c>
      <c r="E166" s="70" t="inlineStr">
        <is>
          <t>大成海鲜烧烤</t>
        </is>
      </c>
      <c r="F166" s="70" t="n">
        <v>0</v>
      </c>
      <c r="G166" s="70" t="n">
        <v>1</v>
      </c>
      <c r="H166" s="70" t="n">
        <v>2205</v>
      </c>
      <c r="I166" s="70" t="inlineStr">
        <is>
          <t>设备维修保养</t>
        </is>
      </c>
      <c r="J166" s="70" t="n">
        <v>2023</v>
      </c>
      <c r="K166" s="70" t="n">
        <v>9</v>
      </c>
      <c r="L166" s="70" t="n">
        <v>19</v>
      </c>
      <c r="M166" s="70">
        <f>COUNTIFS(D:D,D166,J:J,J166,K:K,K166)</f>
        <v/>
      </c>
      <c r="N166" s="70">
        <f>1/M166</f>
        <v/>
      </c>
      <c r="O166" s="70" t="n"/>
    </row>
    <row r="167">
      <c r="A167" s="70" t="inlineStr">
        <is>
          <t>徐汇区</t>
        </is>
      </c>
      <c r="B167" s="70" t="inlineStr">
        <is>
          <t>微信用户
微信用户</t>
        </is>
      </c>
      <c r="C167" s="70" t="n">
        <v>1</v>
      </c>
      <c r="D167" s="70" t="inlineStr">
        <is>
          <t>TSFCY3</t>
        </is>
      </c>
      <c r="E167" s="70" t="inlineStr">
        <is>
          <t>大成海鲜烧烤</t>
        </is>
      </c>
      <c r="F167" s="70" t="n">
        <v>0</v>
      </c>
      <c r="G167" s="70" t="n">
        <v>1</v>
      </c>
      <c r="H167" s="70" t="n">
        <v>2303</v>
      </c>
      <c r="I167" s="70" t="inlineStr">
        <is>
          <t>运行维护合同</t>
        </is>
      </c>
      <c r="J167" s="70" t="n">
        <v>2023</v>
      </c>
      <c r="K167" s="70" t="n">
        <v>9</v>
      </c>
      <c r="L167" s="70" t="n">
        <v>3</v>
      </c>
      <c r="M167" s="70">
        <f>COUNTIFS(D:D,D167,J:J,J167,K:K,K167)</f>
        <v/>
      </c>
      <c r="N167" s="70">
        <f>1/M167</f>
        <v/>
      </c>
      <c r="O167" s="70" t="n"/>
    </row>
    <row r="168">
      <c r="A168" s="70" t="inlineStr">
        <is>
          <t>徐汇区</t>
        </is>
      </c>
      <c r="B168" s="70" t="inlineStr">
        <is>
          <t>微信用户
微信用户</t>
        </is>
      </c>
      <c r="C168" s="70" t="n">
        <v>1</v>
      </c>
      <c r="D168" s="70" t="inlineStr">
        <is>
          <t>TSFCY3</t>
        </is>
      </c>
      <c r="E168" s="70" t="inlineStr">
        <is>
          <t>大成海鲜烧烤</t>
        </is>
      </c>
      <c r="F168" s="70" t="n">
        <v>0</v>
      </c>
      <c r="G168" s="70" t="n">
        <v>1</v>
      </c>
      <c r="H168" s="70" t="n">
        <v>2304</v>
      </c>
      <c r="I168" s="70" t="inlineStr">
        <is>
          <t>设备运维记录</t>
        </is>
      </c>
      <c r="J168" s="70" t="n">
        <v>2023</v>
      </c>
      <c r="K168" s="70" t="n">
        <v>9</v>
      </c>
      <c r="L168" s="70" t="n">
        <v>19</v>
      </c>
      <c r="M168" s="70">
        <f>COUNTIFS(D:D,D168,J:J,J168,K:K,K168)</f>
        <v/>
      </c>
      <c r="N168" s="70">
        <f>1/M168</f>
        <v/>
      </c>
      <c r="O168" s="70" t="n"/>
    </row>
    <row r="169">
      <c r="A169" s="70" t="inlineStr">
        <is>
          <t>徐汇区</t>
        </is>
      </c>
      <c r="B169" s="70" t="inlineStr">
        <is>
          <t>微信用户
微信用户</t>
        </is>
      </c>
      <c r="C169" s="70" t="n">
        <v>1</v>
      </c>
      <c r="D169" s="70" t="inlineStr">
        <is>
          <t>TSFCY3</t>
        </is>
      </c>
      <c r="E169" s="70" t="inlineStr">
        <is>
          <t>大成海鲜烧烤</t>
        </is>
      </c>
      <c r="F169" s="70" t="n">
        <v>0</v>
      </c>
      <c r="G169" s="70" t="n">
        <v>1</v>
      </c>
      <c r="H169" s="70" t="n">
        <v>2400</v>
      </c>
      <c r="I169" s="70" t="inlineStr">
        <is>
          <t>餐厨垃圾处置</t>
        </is>
      </c>
      <c r="J169" s="70" t="n">
        <v>2023</v>
      </c>
      <c r="K169" s="70" t="n">
        <v>9</v>
      </c>
      <c r="L169" s="70" t="n">
        <v>19</v>
      </c>
      <c r="M169" s="70">
        <f>COUNTIFS(D:D,D169,J:J,J169,K:K,K169)</f>
        <v/>
      </c>
      <c r="N169" s="70">
        <f>1/M169</f>
        <v/>
      </c>
      <c r="O169" s="70" t="n"/>
    </row>
    <row r="170">
      <c r="A170" s="70" t="inlineStr">
        <is>
          <t>徐汇区</t>
        </is>
      </c>
      <c r="B170" s="70" t="inlineStr">
        <is>
          <t>微信用户
微信用户</t>
        </is>
      </c>
      <c r="C170" s="70" t="n">
        <v>1</v>
      </c>
      <c r="D170" s="70" t="inlineStr">
        <is>
          <t>TSFCY3</t>
        </is>
      </c>
      <c r="E170" s="70" t="inlineStr">
        <is>
          <t>大成海鲜烧烤</t>
        </is>
      </c>
      <c r="F170" s="70" t="n">
        <v>0</v>
      </c>
      <c r="G170" s="70" t="n">
        <v>1</v>
      </c>
      <c r="H170" s="70" t="n">
        <v>2401</v>
      </c>
      <c r="I170" s="70" t="inlineStr">
        <is>
          <t>废弃油脂处置</t>
        </is>
      </c>
      <c r="J170" s="70" t="n">
        <v>2023</v>
      </c>
      <c r="K170" s="70" t="n">
        <v>9</v>
      </c>
      <c r="L170" s="70" t="n">
        <v>19</v>
      </c>
      <c r="M170" s="70">
        <f>COUNTIFS(D:D,D170,J:J,J170,K:K,K170)</f>
        <v/>
      </c>
      <c r="N170" s="70">
        <f>1/M170</f>
        <v/>
      </c>
      <c r="O170" s="70" t="n"/>
    </row>
    <row r="171">
      <c r="A171" s="70" t="inlineStr">
        <is>
          <t>徐汇区</t>
        </is>
      </c>
      <c r="B171" s="70" t="inlineStr">
        <is>
          <t>微信用户
微信用户</t>
        </is>
      </c>
      <c r="C171" s="70" t="n">
        <v>1</v>
      </c>
      <c r="D171" s="70" t="inlineStr">
        <is>
          <t>TSFCY3</t>
        </is>
      </c>
      <c r="E171" s="70" t="inlineStr">
        <is>
          <t>大成海鲜烧烤</t>
        </is>
      </c>
      <c r="F171" s="70" t="n">
        <v>0</v>
      </c>
      <c r="G171" s="70" t="n">
        <v>1</v>
      </c>
      <c r="H171" s="70" t="n">
        <v>2402</v>
      </c>
      <c r="I171" s="70" t="inlineStr">
        <is>
          <t>卫生培训记录</t>
        </is>
      </c>
      <c r="J171" s="70" t="n">
        <v>2023</v>
      </c>
      <c r="K171" s="70" t="n">
        <v>9</v>
      </c>
      <c r="L171" s="70" t="n">
        <v>19</v>
      </c>
      <c r="M171" s="70">
        <f>COUNTIFS(D:D,D171,J:J,J171,K:K,K171)</f>
        <v/>
      </c>
      <c r="N171" s="70">
        <f>1/M171</f>
        <v/>
      </c>
      <c r="O171" s="70" t="n"/>
    </row>
    <row r="172">
      <c r="A172" s="70" t="inlineStr">
        <is>
          <t>徐汇区</t>
        </is>
      </c>
      <c r="B172" s="70" t="inlineStr">
        <is>
          <t>微信用户
微信用户</t>
        </is>
      </c>
      <c r="C172" s="70" t="n">
        <v>1</v>
      </c>
      <c r="D172" s="70" t="inlineStr">
        <is>
          <t>TSFCY3</t>
        </is>
      </c>
      <c r="E172" s="70" t="inlineStr">
        <is>
          <t>大成海鲜烧烤</t>
        </is>
      </c>
      <c r="F172" s="70" t="n">
        <v>0</v>
      </c>
      <c r="G172" s="70" t="n">
        <v>1</v>
      </c>
      <c r="H172" s="70" t="n">
        <v>2403</v>
      </c>
      <c r="I172" s="70" t="inlineStr">
        <is>
          <t>食品及原料采购记录</t>
        </is>
      </c>
      <c r="J172" s="70" t="n">
        <v>2023</v>
      </c>
      <c r="K172" s="70" t="n">
        <v>9</v>
      </c>
      <c r="L172" s="70" t="n">
        <v>19</v>
      </c>
      <c r="M172" s="70">
        <f>COUNTIFS(D:D,D172,J:J,J172,K:K,K172)</f>
        <v/>
      </c>
      <c r="N172" s="70">
        <f>1/M172</f>
        <v/>
      </c>
      <c r="O172" s="70" t="n"/>
    </row>
    <row r="173">
      <c r="A173" s="70" t="inlineStr">
        <is>
          <t>徐汇区</t>
        </is>
      </c>
      <c r="B173" s="70" t="inlineStr">
        <is>
          <t>微信用户
微信用户</t>
        </is>
      </c>
      <c r="C173" s="70" t="n">
        <v>1</v>
      </c>
      <c r="D173" s="70" t="inlineStr">
        <is>
          <t>TSFCY3</t>
        </is>
      </c>
      <c r="E173" s="70" t="inlineStr">
        <is>
          <t>大成海鲜烧烤</t>
        </is>
      </c>
      <c r="F173" s="70" t="n">
        <v>1</v>
      </c>
      <c r="G173" s="70" t="n">
        <v>1</v>
      </c>
      <c r="H173" s="70" t="n">
        <v>3200</v>
      </c>
      <c r="I173" s="70" t="inlineStr">
        <is>
          <t>后厨全景</t>
        </is>
      </c>
      <c r="J173" s="70" t="n">
        <v>2023</v>
      </c>
      <c r="K173" s="70" t="n">
        <v>9</v>
      </c>
      <c r="L173" s="70" t="n">
        <v>19</v>
      </c>
      <c r="M173" s="70">
        <f>COUNTIFS(D:D,D173,J:J,J173,K:K,K173)</f>
        <v/>
      </c>
      <c r="N173" s="70">
        <f>1/M173</f>
        <v/>
      </c>
      <c r="O173" s="70" t="n"/>
    </row>
    <row r="174">
      <c r="A174" s="70" t="inlineStr">
        <is>
          <t>徐汇区</t>
        </is>
      </c>
      <c r="B174" s="70" t="inlineStr">
        <is>
          <t>微信用户
微信用户</t>
        </is>
      </c>
      <c r="C174" s="70" t="n">
        <v>1</v>
      </c>
      <c r="D174" s="70" t="inlineStr">
        <is>
          <t>TSFCY3</t>
        </is>
      </c>
      <c r="E174" s="70" t="inlineStr">
        <is>
          <t>大成海鲜烧烤</t>
        </is>
      </c>
      <c r="F174" s="70" t="n">
        <v>1</v>
      </c>
      <c r="G174" s="70" t="n">
        <v>1</v>
      </c>
      <c r="H174" s="70" t="n">
        <v>3201</v>
      </c>
      <c r="I174" s="70" t="inlineStr">
        <is>
          <t>后厨涉户外门窗关闭</t>
        </is>
      </c>
      <c r="J174" s="70" t="n">
        <v>2023</v>
      </c>
      <c r="K174" s="70" t="n">
        <v>9</v>
      </c>
      <c r="L174" s="70" t="n">
        <v>19</v>
      </c>
      <c r="M174" s="70">
        <f>COUNTIFS(D:D,D174,J:J,J174,K:K,K174)</f>
        <v/>
      </c>
      <c r="N174" s="70">
        <f>1/M174</f>
        <v/>
      </c>
      <c r="O174" s="70" t="n"/>
    </row>
    <row r="175">
      <c r="A175" s="70" t="inlineStr">
        <is>
          <t>徐汇区</t>
        </is>
      </c>
      <c r="B175" s="70" t="inlineStr">
        <is>
          <t>微信用户
微信用户</t>
        </is>
      </c>
      <c r="C175" s="70" t="n">
        <v>1</v>
      </c>
      <c r="D175" s="70" t="inlineStr">
        <is>
          <t>TSFCY3</t>
        </is>
      </c>
      <c r="E175" s="70" t="inlineStr">
        <is>
          <t>大成海鲜烧烤</t>
        </is>
      </c>
      <c r="F175" s="70" t="n">
        <v>1</v>
      </c>
      <c r="G175" s="70" t="n">
        <v>1</v>
      </c>
      <c r="H175" s="70" t="n">
        <v>3202</v>
      </c>
      <c r="I175" s="70" t="inlineStr">
        <is>
          <t>后厨排气扇</t>
        </is>
      </c>
      <c r="J175" s="70" t="n">
        <v>2023</v>
      </c>
      <c r="K175" s="70" t="n">
        <v>9</v>
      </c>
      <c r="L175" s="70" t="n">
        <v>19</v>
      </c>
      <c r="M175" s="70">
        <f>COUNTIFS(D:D,D175,J:J,J175,K:K,K175)</f>
        <v/>
      </c>
      <c r="N175" s="70">
        <f>1/M175</f>
        <v/>
      </c>
      <c r="O175" s="70" t="n"/>
    </row>
    <row r="176">
      <c r="A176" s="70" t="inlineStr">
        <is>
          <t>徐汇区</t>
        </is>
      </c>
      <c r="B176" s="70" t="inlineStr">
        <is>
          <t>微信用户
微信用户</t>
        </is>
      </c>
      <c r="C176" s="70" t="n">
        <v>1</v>
      </c>
      <c r="D176" s="70" t="inlineStr">
        <is>
          <t>TSFCY3</t>
        </is>
      </c>
      <c r="E176" s="70" t="inlineStr">
        <is>
          <t>大成海鲜烧烤</t>
        </is>
      </c>
      <c r="F176" s="70" t="n">
        <v>1</v>
      </c>
      <c r="G176" s="70" t="n">
        <v>1</v>
      </c>
      <c r="H176" s="70" t="n">
        <v>3203</v>
      </c>
      <c r="I176" s="70" t="inlineStr">
        <is>
          <t>后厨灶台</t>
        </is>
      </c>
      <c r="J176" s="70" t="n">
        <v>2023</v>
      </c>
      <c r="K176" s="70" t="n">
        <v>9</v>
      </c>
      <c r="L176" s="70" t="n">
        <v>19</v>
      </c>
      <c r="M176" s="70">
        <f>COUNTIFS(D:D,D176,J:J,J176,K:K,K176)</f>
        <v/>
      </c>
      <c r="N176" s="70">
        <f>1/M176</f>
        <v/>
      </c>
      <c r="O176" s="70" t="n"/>
    </row>
    <row r="177">
      <c r="A177" s="70" t="inlineStr">
        <is>
          <t>徐汇区</t>
        </is>
      </c>
      <c r="B177" s="70" t="inlineStr">
        <is>
          <t>微信用户
微信用户</t>
        </is>
      </c>
      <c r="C177" s="70" t="n">
        <v>1</v>
      </c>
      <c r="D177" s="70" t="inlineStr">
        <is>
          <t>TSFCY3</t>
        </is>
      </c>
      <c r="E177" s="70" t="inlineStr">
        <is>
          <t>大成海鲜烧烤</t>
        </is>
      </c>
      <c r="F177" s="70" t="n">
        <v>1</v>
      </c>
      <c r="G177" s="70" t="n">
        <v>1</v>
      </c>
      <c r="H177" s="70" t="n">
        <v>3204</v>
      </c>
      <c r="I177" s="70" t="inlineStr">
        <is>
          <t>集气罩</t>
        </is>
      </c>
      <c r="J177" s="70" t="n">
        <v>2023</v>
      </c>
      <c r="K177" s="70" t="n">
        <v>9</v>
      </c>
      <c r="L177" s="70" t="n">
        <v>19</v>
      </c>
      <c r="M177" s="70">
        <f>COUNTIFS(D:D,D177,J:J,J177,K:K,K177)</f>
        <v/>
      </c>
      <c r="N177" s="70">
        <f>1/M177</f>
        <v/>
      </c>
      <c r="O177" s="70" t="n"/>
    </row>
    <row r="178">
      <c r="A178" s="70" t="inlineStr">
        <is>
          <t>徐汇区</t>
        </is>
      </c>
      <c r="B178" s="70" t="inlineStr">
        <is>
          <t>微信用户
微信用户</t>
        </is>
      </c>
      <c r="C178" s="70" t="n">
        <v>1</v>
      </c>
      <c r="D178" s="70" t="inlineStr">
        <is>
          <t>TSFCY3</t>
        </is>
      </c>
      <c r="E178" s="70" t="inlineStr">
        <is>
          <t>大成海鲜烧烤</t>
        </is>
      </c>
      <c r="F178" s="70" t="n">
        <v>1</v>
      </c>
      <c r="G178" s="70" t="n">
        <v>1</v>
      </c>
      <c r="H178" s="70" t="n">
        <v>3205</v>
      </c>
      <c r="I178" s="70" t="inlineStr">
        <is>
          <t>排烟管道</t>
        </is>
      </c>
      <c r="J178" s="70" t="n">
        <v>2023</v>
      </c>
      <c r="K178" s="70" t="n">
        <v>9</v>
      </c>
      <c r="L178" s="70" t="n">
        <v>19</v>
      </c>
      <c r="M178" s="70">
        <f>COUNTIFS(D:D,D178,J:J,J178,K:K,K178)</f>
        <v/>
      </c>
      <c r="N178" s="70">
        <f>1/M178</f>
        <v/>
      </c>
      <c r="O178" s="70" t="n"/>
    </row>
    <row r="179">
      <c r="A179" s="70" t="inlineStr">
        <is>
          <t>徐汇区</t>
        </is>
      </c>
      <c r="B179" s="70" t="inlineStr">
        <is>
          <t>微信用户
微信用户</t>
        </is>
      </c>
      <c r="C179" s="70" t="n">
        <v>1</v>
      </c>
      <c r="D179" s="70" t="inlineStr">
        <is>
          <t>TSFCY3</t>
        </is>
      </c>
      <c r="E179" s="70" t="inlineStr">
        <is>
          <t>大成海鲜烧烤</t>
        </is>
      </c>
      <c r="F179" s="70" t="n">
        <v>1</v>
      </c>
      <c r="G179" s="70" t="n">
        <v>1</v>
      </c>
      <c r="H179" s="70" t="n">
        <v>3206</v>
      </c>
      <c r="I179" s="70" t="inlineStr">
        <is>
          <t>油烟净化装置/控制柜运行</t>
        </is>
      </c>
      <c r="J179" s="70" t="n">
        <v>2023</v>
      </c>
      <c r="K179" s="70" t="n">
        <v>9</v>
      </c>
      <c r="L179" s="70" t="n">
        <v>19</v>
      </c>
      <c r="M179" s="70">
        <f>COUNTIFS(D:D,D179,J:J,J179,K:K,K179)</f>
        <v/>
      </c>
      <c r="N179" s="70">
        <f>1/M179</f>
        <v/>
      </c>
      <c r="O179" s="70" t="n"/>
    </row>
    <row r="180">
      <c r="A180" s="70" t="inlineStr">
        <is>
          <t>徐汇区</t>
        </is>
      </c>
      <c r="B180" s="70" t="inlineStr">
        <is>
          <t>微信用户
微信用户</t>
        </is>
      </c>
      <c r="C180" s="70" t="n">
        <v>1</v>
      </c>
      <c r="D180" s="70" t="inlineStr">
        <is>
          <t>TSFCY3</t>
        </is>
      </c>
      <c r="E180" s="70" t="inlineStr">
        <is>
          <t>大成海鲜烧烤</t>
        </is>
      </c>
      <c r="F180" s="70" t="n">
        <v>1</v>
      </c>
      <c r="G180" s="70" t="n">
        <v>1</v>
      </c>
      <c r="H180" s="70" t="n">
        <v>3207</v>
      </c>
      <c r="I180" s="70" t="inlineStr">
        <is>
          <t>油烟监测设备</t>
        </is>
      </c>
      <c r="J180" s="70" t="n">
        <v>2023</v>
      </c>
      <c r="K180" s="70" t="n">
        <v>9</v>
      </c>
      <c r="L180" s="70" t="n">
        <v>19</v>
      </c>
      <c r="M180" s="70">
        <f>COUNTIFS(D:D,D180,J:J,J180,K:K,K180)</f>
        <v/>
      </c>
      <c r="N180" s="70">
        <f>1/M180</f>
        <v/>
      </c>
      <c r="O180" s="70" t="n"/>
    </row>
    <row r="181">
      <c r="A181" s="70" t="inlineStr">
        <is>
          <t>徐汇区</t>
        </is>
      </c>
      <c r="B181" s="70" t="inlineStr">
        <is>
          <t>微信用户
微信用户
微信用户
微信用户
微信用户
微信用户
微信用户
微信用户
微信用户
微信用户
微信用户
微信用户
微信用户
微信用户
微信用户
微信用户</t>
        </is>
      </c>
      <c r="C181" s="70" t="n">
        <v>1</v>
      </c>
      <c r="D181" s="70" t="inlineStr">
        <is>
          <t>TSFCY3</t>
        </is>
      </c>
      <c r="E181" s="70" t="inlineStr">
        <is>
          <t>大成海鲜烧烤</t>
        </is>
      </c>
      <c r="F181" s="70" t="n">
        <v>0</v>
      </c>
      <c r="G181" s="70" t="n">
        <v>1</v>
      </c>
      <c r="H181" s="70" t="n">
        <v>2302</v>
      </c>
      <c r="I181" s="70" t="inlineStr">
        <is>
          <t>设备安装检验</t>
        </is>
      </c>
      <c r="J181" s="70" t="n">
        <v>2023</v>
      </c>
      <c r="K181" s="70" t="n">
        <v>7</v>
      </c>
      <c r="L181" s="70" t="n">
        <v>11</v>
      </c>
      <c r="M181" s="70">
        <f>COUNTIFS(D:D,D181,J:J,J181,K:K,K181)</f>
        <v/>
      </c>
      <c r="N181" s="70">
        <f>1/M181</f>
        <v/>
      </c>
      <c r="O181" s="70" t="n"/>
    </row>
    <row r="182">
      <c r="A182" s="70" t="inlineStr">
        <is>
          <t>徐汇区</t>
        </is>
      </c>
      <c r="B182" s="70" t="inlineStr">
        <is>
          <t>微信用户
微信用户
微信用户
微信用户
微信用户
微信用户
微信用户
微信用户
微信用户
微信用户
微信用户
微信用户
微信用户
微信用户
微信用户
微信用户</t>
        </is>
      </c>
      <c r="C182" s="70" t="n">
        <v>1</v>
      </c>
      <c r="D182" s="70" t="inlineStr">
        <is>
          <t>TSFCY3</t>
        </is>
      </c>
      <c r="E182" s="70" t="inlineStr">
        <is>
          <t>大成海鲜烧烤</t>
        </is>
      </c>
      <c r="F182" s="70" t="n">
        <v>0</v>
      </c>
      <c r="G182" s="70" t="n">
        <v>1</v>
      </c>
      <c r="H182" s="70" t="n">
        <v>2203</v>
      </c>
      <c r="I182" s="70" t="inlineStr">
        <is>
          <t>清洗合同</t>
        </is>
      </c>
      <c r="J182" s="70" t="n">
        <v>2023</v>
      </c>
      <c r="K182" s="70" t="n">
        <v>6</v>
      </c>
      <c r="L182" s="70" t="n">
        <v>26</v>
      </c>
      <c r="M182" s="70">
        <f>COUNTIFS(D:D,D182,J:J,J182,K:K,K182)</f>
        <v/>
      </c>
      <c r="N182" s="70">
        <f>1/M182</f>
        <v/>
      </c>
      <c r="O182" s="70" t="n"/>
    </row>
    <row r="183">
      <c r="A183" s="70" t="inlineStr">
        <is>
          <t>徐汇区</t>
        </is>
      </c>
      <c r="B183" s="70" t="inlineStr">
        <is>
          <t>微信用户
微信用户
微信用户
微信用户
微信用户
微信用户
微信用户
微信用户</t>
        </is>
      </c>
      <c r="C183" s="70" t="n">
        <v>1</v>
      </c>
      <c r="D183" s="70" t="inlineStr">
        <is>
          <t>TSFCY3</t>
        </is>
      </c>
      <c r="E183" s="70" t="inlineStr">
        <is>
          <t>大成海鲜烧烤</t>
        </is>
      </c>
      <c r="F183" s="70" t="n">
        <v>0</v>
      </c>
      <c r="G183" s="70" t="n">
        <v>0</v>
      </c>
      <c r="H183" s="70" t="n">
        <v>2102</v>
      </c>
      <c r="I183" s="70" t="inlineStr">
        <is>
          <t>餐饮服务许可证</t>
        </is>
      </c>
      <c r="J183" s="70" t="n">
        <v>2023</v>
      </c>
      <c r="K183" s="70" t="n">
        <v>5</v>
      </c>
      <c r="L183" s="70" t="n">
        <v>11</v>
      </c>
      <c r="M183" s="70">
        <f>COUNTIFS(D:D,D183,J:J,J183,K:K,K183)</f>
        <v/>
      </c>
      <c r="N183" s="70">
        <f>1/M183</f>
        <v/>
      </c>
      <c r="O183" s="70" t="n"/>
    </row>
    <row r="184">
      <c r="A184" s="70" t="inlineStr">
        <is>
          <t>徐汇区</t>
        </is>
      </c>
      <c r="B184" s="70" t="inlineStr">
        <is>
          <t>微信用户
微信用户
微信用户
微信用户
微信用户
微信用户
微信用户
微信用户
微信用户
微信用户</t>
        </is>
      </c>
      <c r="C184" s="70" t="n">
        <v>1</v>
      </c>
      <c r="D184" s="70" t="inlineStr">
        <is>
          <t>TSFCY3</t>
        </is>
      </c>
      <c r="E184" s="70" t="inlineStr">
        <is>
          <t>大成海鲜烧烤</t>
        </is>
      </c>
      <c r="F184" s="70" t="n">
        <v>0</v>
      </c>
      <c r="G184" s="70" t="n">
        <v>0</v>
      </c>
      <c r="H184" s="70" t="n">
        <v>2103</v>
      </c>
      <c r="I184" s="70" t="inlineStr">
        <is>
          <t>监管信息公示牌</t>
        </is>
      </c>
      <c r="J184" s="70" t="n">
        <v>2023</v>
      </c>
      <c r="K184" s="70" t="n">
        <v>5</v>
      </c>
      <c r="L184" s="70" t="n">
        <v>11</v>
      </c>
      <c r="M184" s="70">
        <f>COUNTIFS(D:D,D184,J:J,J184,K:K,K184)</f>
        <v/>
      </c>
      <c r="N184" s="70">
        <f>1/M184</f>
        <v/>
      </c>
      <c r="O184" s="70" t="n"/>
    </row>
    <row r="185">
      <c r="A185" s="70" t="inlineStr">
        <is>
          <t>徐汇区</t>
        </is>
      </c>
      <c r="B185" s="70" t="inlineStr">
        <is>
          <t>微信用户
微信用户
微信用户
微信用户
微信用户
微信用户
微信用户
微信用户
微信用户
微信用户
微信用户
微信用户
微信用户
微信用户
微信用户
微信用户</t>
        </is>
      </c>
      <c r="C185" s="70" t="n">
        <v>1</v>
      </c>
      <c r="D185" s="70" t="inlineStr">
        <is>
          <t>TSFCY3</t>
        </is>
      </c>
      <c r="E185" s="70" t="inlineStr">
        <is>
          <t>大成海鲜烧烤</t>
        </is>
      </c>
      <c r="F185" s="70" t="n">
        <v>0</v>
      </c>
      <c r="G185" s="70" t="n">
        <v>1</v>
      </c>
      <c r="H185" s="70" t="n">
        <v>2200</v>
      </c>
      <c r="I185" s="70" t="inlineStr">
        <is>
          <t>设备安装合同</t>
        </is>
      </c>
      <c r="J185" s="70" t="n">
        <v>2023</v>
      </c>
      <c r="K185" s="70" t="n">
        <v>5</v>
      </c>
      <c r="L185" s="70" t="n">
        <v>11</v>
      </c>
      <c r="M185" s="70">
        <f>COUNTIFS(D:D,D185,J:J,J185,K:K,K185)</f>
        <v/>
      </c>
      <c r="N185" s="70">
        <f>1/M185</f>
        <v/>
      </c>
      <c r="O185" s="70" t="n"/>
    </row>
    <row r="186">
      <c r="A186" s="70" t="inlineStr">
        <is>
          <t>徐汇区</t>
        </is>
      </c>
      <c r="B186" s="70" t="inlineStr">
        <is>
          <t>微信用户
微信用户
微信用户
微信用户
微信用户
微信用户
微信用户
微信用户
微信用户
微信用户
微信用户
微信用户
微信用户
微信用户
微信用户
微信用户</t>
        </is>
      </c>
      <c r="C186" s="70" t="n">
        <v>1</v>
      </c>
      <c r="D186" s="70" t="inlineStr">
        <is>
          <t>TSFCY3</t>
        </is>
      </c>
      <c r="E186" s="70" t="inlineStr">
        <is>
          <t>大成海鲜烧烤</t>
        </is>
      </c>
      <c r="F186" s="70" t="n">
        <v>0</v>
      </c>
      <c r="G186" s="70" t="n">
        <v>1</v>
      </c>
      <c r="H186" s="70" t="n">
        <v>2300</v>
      </c>
      <c r="I186" s="70" t="inlineStr">
        <is>
          <t>设备安装合同</t>
        </is>
      </c>
      <c r="J186" s="70" t="n">
        <v>2023</v>
      </c>
      <c r="K186" s="70" t="n">
        <v>5</v>
      </c>
      <c r="L186" s="70" t="n">
        <v>11</v>
      </c>
      <c r="M186" s="70">
        <f>COUNTIFS(D:D,D186,J:J,J186,K:K,K186)</f>
        <v/>
      </c>
      <c r="N186" s="70">
        <f>1/M186</f>
        <v/>
      </c>
      <c r="O186" s="70" t="n"/>
    </row>
    <row r="187">
      <c r="A187" s="70" t="inlineStr">
        <is>
          <t>徐汇区</t>
        </is>
      </c>
      <c r="B187" s="70" t="inlineStr">
        <is>
          <t>微信用户
微信用户
微信用户
微信用户
微信用户
微信用户
微信用户
微信用户
微信用户
微信用户
微信用户
微信用户
微信用户
微信用户
微信用户
微信用户</t>
        </is>
      </c>
      <c r="C187" s="70" t="n">
        <v>1</v>
      </c>
      <c r="D187" s="70" t="inlineStr">
        <is>
          <t>TSFCY3</t>
        </is>
      </c>
      <c r="E187" s="70" t="inlineStr">
        <is>
          <t>大成海鲜烧烤</t>
        </is>
      </c>
      <c r="F187" s="70" t="n">
        <v>0</v>
      </c>
      <c r="G187" s="70" t="n">
        <v>1</v>
      </c>
      <c r="H187" s="70" t="n">
        <v>2301</v>
      </c>
      <c r="I187" s="70" t="inlineStr">
        <is>
          <t>产品质检</t>
        </is>
      </c>
      <c r="J187" s="70" t="n">
        <v>2023</v>
      </c>
      <c r="K187" s="70" t="n">
        <v>5</v>
      </c>
      <c r="L187" s="70" t="n">
        <v>11</v>
      </c>
      <c r="M187" s="70">
        <f>COUNTIFS(D:D,D187,J:J,J187,K:K,K187)</f>
        <v/>
      </c>
      <c r="N187" s="70">
        <f>1/M187</f>
        <v/>
      </c>
      <c r="O187" s="70" t="n"/>
    </row>
    <row r="188">
      <c r="A188" s="70" t="inlineStr">
        <is>
          <t>徐汇区</t>
        </is>
      </c>
      <c r="B188" s="70" t="inlineStr">
        <is>
          <t>微信用户
微信用户
微信用户
微信用户
微信用户
微信用户
微信用户
微信用户
微信用户
微信用户</t>
        </is>
      </c>
      <c r="C188" s="70" t="n">
        <v>1</v>
      </c>
      <c r="D188" s="70" t="inlineStr">
        <is>
          <t>TSFCY3</t>
        </is>
      </c>
      <c r="E188" s="70" t="inlineStr">
        <is>
          <t>大成海鲜烧烤</t>
        </is>
      </c>
      <c r="F188" s="70" t="n">
        <v>0</v>
      </c>
      <c r="G188" s="70" t="n">
        <v>0</v>
      </c>
      <c r="H188" s="70" t="n">
        <v>2101</v>
      </c>
      <c r="I188" s="70" t="inlineStr">
        <is>
          <t>食品经营许可证</t>
        </is>
      </c>
      <c r="J188" s="70" t="n">
        <v>2023</v>
      </c>
      <c r="K188" s="70" t="n">
        <v>2</v>
      </c>
      <c r="L188" s="70" t="n">
        <v>28</v>
      </c>
      <c r="M188" s="70">
        <f>COUNTIFS(D:D,D188,J:J,J188,K:K,K188)</f>
        <v/>
      </c>
      <c r="N188" s="70">
        <f>1/M188</f>
        <v/>
      </c>
      <c r="O188" s="70" t="n"/>
    </row>
    <row r="189">
      <c r="A189" s="70" t="inlineStr">
        <is>
          <t>徐汇区</t>
        </is>
      </c>
      <c r="B189" s="70" t="inlineStr">
        <is>
          <t>微信用户
微信用户
微信用户
微信用户
微信用户
微信用户
微信用户
微信用户
微信用户
微信用户
微信用户
微信用户
微信用户
微信用户
微信用户
微信用户</t>
        </is>
      </c>
      <c r="C189" s="70" t="n">
        <v>1</v>
      </c>
      <c r="D189" s="70" t="inlineStr">
        <is>
          <t>TSFCY3</t>
        </is>
      </c>
      <c r="E189" s="70" t="inlineStr">
        <is>
          <t>大成海鲜烧烤</t>
        </is>
      </c>
      <c r="F189" s="70" t="n">
        <v>0</v>
      </c>
      <c r="G189" s="70" t="n">
        <v>1</v>
      </c>
      <c r="H189" s="70" t="n">
        <v>2202</v>
      </c>
      <c r="I189" s="70" t="inlineStr">
        <is>
          <t>净化器合格证</t>
        </is>
      </c>
      <c r="J189" s="70" t="n">
        <v>2023</v>
      </c>
      <c r="K189" s="70" t="n">
        <v>2</v>
      </c>
      <c r="L189" s="70" t="n">
        <v>8</v>
      </c>
      <c r="M189" s="70">
        <f>COUNTIFS(D:D,D189,J:J,J189,K:K,K189)</f>
        <v/>
      </c>
      <c r="N189" s="70">
        <f>1/M189</f>
        <v/>
      </c>
      <c r="O189" s="70" t="n"/>
    </row>
    <row r="190">
      <c r="A190" s="70" t="inlineStr">
        <is>
          <t>徐汇区</t>
        </is>
      </c>
      <c r="B190" s="70" t="inlineStr">
        <is>
          <t>微信用户
微信用户
微信用户
微信用户
微信用户
微信用户
微信用户
微信用户
微信用户
微信用户</t>
        </is>
      </c>
      <c r="C190" s="70" t="n">
        <v>1</v>
      </c>
      <c r="D190" s="70" t="inlineStr">
        <is>
          <t>TSFCY3</t>
        </is>
      </c>
      <c r="E190" s="70" t="inlineStr">
        <is>
          <t>大成海鲜烧烤</t>
        </is>
      </c>
      <c r="F190" s="70" t="n">
        <v>0</v>
      </c>
      <c r="G190" s="70" t="n">
        <v>0</v>
      </c>
      <c r="H190" s="70" t="n">
        <v>2100</v>
      </c>
      <c r="I190" s="70" t="inlineStr">
        <is>
          <t>营业执照</t>
        </is>
      </c>
      <c r="J190" s="70" t="n">
        <v>2023</v>
      </c>
      <c r="K190" s="70" t="n">
        <v>1</v>
      </c>
      <c r="L190" s="70" t="n">
        <v>10</v>
      </c>
      <c r="M190" s="70">
        <f>COUNTIFS(D:D,D190,J:J,J190,K:K,K190)</f>
        <v/>
      </c>
      <c r="N190" s="70">
        <f>1/M190</f>
        <v/>
      </c>
      <c r="O190" s="70" t="n"/>
    </row>
    <row r="191">
      <c r="A191" s="70" t="inlineStr">
        <is>
          <t>徐汇区</t>
        </is>
      </c>
      <c r="B191" s="70" t="inlineStr">
        <is>
          <t>微信用户
微信用户
微信用户
微信用户
微信用户
微信用户
微信用户
微信用户
微信用户
微信用户
微信用户
微信用户
微信用户
微信用户
微信用户
微信用户</t>
        </is>
      </c>
      <c r="C191" s="70" t="n">
        <v>1</v>
      </c>
      <c r="D191" s="70" t="inlineStr">
        <is>
          <t>TSFCY3</t>
        </is>
      </c>
      <c r="E191" s="70" t="inlineStr">
        <is>
          <t>大成海鲜烧烤</t>
        </is>
      </c>
      <c r="F191" s="70" t="n">
        <v>0</v>
      </c>
      <c r="G191" s="70" t="n">
        <v>1</v>
      </c>
      <c r="H191" s="70" t="n">
        <v>2201</v>
      </c>
      <c r="I191" s="70" t="inlineStr">
        <is>
          <t>产品质检</t>
        </is>
      </c>
      <c r="J191" s="70" t="n">
        <v>2023</v>
      </c>
      <c r="K191" s="70" t="n">
        <v>1</v>
      </c>
      <c r="L191" s="70" t="n">
        <v>8</v>
      </c>
      <c r="M191" s="70">
        <f>COUNTIFS(D:D,D191,J:J,J191,K:K,K191)</f>
        <v/>
      </c>
      <c r="N191" s="70">
        <f>1/M191</f>
        <v/>
      </c>
      <c r="O191" s="70" t="n"/>
    </row>
    <row r="192">
      <c r="A192" s="70" t="inlineStr">
        <is>
          <t>徐汇区</t>
        </is>
      </c>
      <c r="B192" s="70" t="n"/>
      <c r="C192" s="70" t="n">
        <v>1</v>
      </c>
      <c r="D192" s="70" t="inlineStr">
        <is>
          <t>TSFCY34</t>
        </is>
      </c>
      <c r="E192" s="70" t="inlineStr">
        <is>
          <t>二筒老火锅</t>
        </is>
      </c>
      <c r="F192" s="70" t="n">
        <v>0</v>
      </c>
      <c r="G192" s="70" t="n">
        <v>0</v>
      </c>
      <c r="H192" s="70" t="n">
        <v>2102</v>
      </c>
      <c r="I192" s="70" t="inlineStr">
        <is>
          <t>餐饮服务许可证</t>
        </is>
      </c>
      <c r="J192" s="70" t="n">
        <v>2023</v>
      </c>
      <c r="K192" s="70" t="n">
        <v>6</v>
      </c>
      <c r="L192" s="70" t="n">
        <v>11</v>
      </c>
      <c r="M192" s="70">
        <f>COUNTIFS(D:D,D192,J:J,J192,K:K,K192)</f>
        <v/>
      </c>
      <c r="N192" s="70">
        <f>1/M192</f>
        <v/>
      </c>
      <c r="O192" s="70" t="n"/>
    </row>
    <row r="193">
      <c r="A193" s="70" t="inlineStr">
        <is>
          <t>徐汇区</t>
        </is>
      </c>
      <c r="B193" s="70" t="n"/>
      <c r="C193" s="70" t="n">
        <v>1</v>
      </c>
      <c r="D193" s="70" t="inlineStr">
        <is>
          <t>TSFCY34</t>
        </is>
      </c>
      <c r="E193" s="70" t="inlineStr">
        <is>
          <t>二筒老火锅</t>
        </is>
      </c>
      <c r="F193" s="70" t="n">
        <v>0</v>
      </c>
      <c r="G193" s="70" t="n">
        <v>1</v>
      </c>
      <c r="H193" s="70" t="n">
        <v>2201</v>
      </c>
      <c r="I193" s="70" t="inlineStr">
        <is>
          <t>产品质检</t>
        </is>
      </c>
      <c r="J193" s="70" t="n">
        <v>2023</v>
      </c>
      <c r="K193" s="70" t="n">
        <v>6</v>
      </c>
      <c r="L193" s="70" t="n">
        <v>11</v>
      </c>
      <c r="M193" s="70">
        <f>COUNTIFS(D:D,D193,J:J,J193,K:K,K193)</f>
        <v/>
      </c>
      <c r="N193" s="70">
        <f>1/M193</f>
        <v/>
      </c>
      <c r="O193" s="70" t="n"/>
    </row>
    <row r="194">
      <c r="A194" s="70" t="inlineStr">
        <is>
          <t>徐汇区</t>
        </is>
      </c>
      <c r="B194" s="70" t="n"/>
      <c r="C194" s="70" t="n">
        <v>1</v>
      </c>
      <c r="D194" s="70" t="inlineStr">
        <is>
          <t>TSFCY34</t>
        </is>
      </c>
      <c r="E194" s="70" t="inlineStr">
        <is>
          <t>二筒老火锅</t>
        </is>
      </c>
      <c r="F194" s="70" t="n">
        <v>0</v>
      </c>
      <c r="G194" s="70" t="n">
        <v>1</v>
      </c>
      <c r="H194" s="70" t="n">
        <v>2202</v>
      </c>
      <c r="I194" s="70" t="inlineStr">
        <is>
          <t>净化器合格证</t>
        </is>
      </c>
      <c r="J194" s="70" t="n">
        <v>2023</v>
      </c>
      <c r="K194" s="70" t="n">
        <v>6</v>
      </c>
      <c r="L194" s="70" t="n">
        <v>11</v>
      </c>
      <c r="M194" s="70">
        <f>COUNTIFS(D:D,D194,J:J,J194,K:K,K194)</f>
        <v/>
      </c>
      <c r="N194" s="70">
        <f>1/M194</f>
        <v/>
      </c>
      <c r="O194" s="70" t="n"/>
    </row>
    <row r="195">
      <c r="A195" s="70" t="inlineStr">
        <is>
          <t>徐汇区</t>
        </is>
      </c>
      <c r="B195" s="70" t="n"/>
      <c r="C195" s="70" t="n">
        <v>1</v>
      </c>
      <c r="D195" s="70" t="inlineStr">
        <is>
          <t>TSFCY34</t>
        </is>
      </c>
      <c r="E195" s="70" t="inlineStr">
        <is>
          <t>二筒老火锅</t>
        </is>
      </c>
      <c r="F195" s="70" t="n">
        <v>0</v>
      </c>
      <c r="G195" s="70" t="n">
        <v>1</v>
      </c>
      <c r="H195" s="70" t="n">
        <v>2301</v>
      </c>
      <c r="I195" s="70" t="inlineStr">
        <is>
          <t>产品质检</t>
        </is>
      </c>
      <c r="J195" s="70" t="n">
        <v>2023</v>
      </c>
      <c r="K195" s="70" t="n">
        <v>6</v>
      </c>
      <c r="L195" s="70" t="n">
        <v>11</v>
      </c>
      <c r="M195" s="70">
        <f>COUNTIFS(D:D,D195,J:J,J195,K:K,K195)</f>
        <v/>
      </c>
      <c r="N195" s="70">
        <f>1/M195</f>
        <v/>
      </c>
      <c r="O195" s="70" t="n"/>
    </row>
    <row r="196">
      <c r="A196" s="70" t="inlineStr">
        <is>
          <t>徐汇区</t>
        </is>
      </c>
      <c r="B196" s="70" t="n"/>
      <c r="C196" s="70" t="n">
        <v>1</v>
      </c>
      <c r="D196" s="70" t="inlineStr">
        <is>
          <t>TSFCY34</t>
        </is>
      </c>
      <c r="E196" s="70" t="inlineStr">
        <is>
          <t>二筒老火锅</t>
        </is>
      </c>
      <c r="F196" s="70" t="n">
        <v>0</v>
      </c>
      <c r="G196" s="70" t="n">
        <v>0</v>
      </c>
      <c r="H196" s="70" t="n">
        <v>2100</v>
      </c>
      <c r="I196" s="70" t="inlineStr">
        <is>
          <t>营业执照</t>
        </is>
      </c>
      <c r="J196" s="70" t="n">
        <v>2023</v>
      </c>
      <c r="K196" s="70" t="n">
        <v>5</v>
      </c>
      <c r="L196" s="70" t="n">
        <v>11</v>
      </c>
      <c r="M196" s="70">
        <f>COUNTIFS(D:D,D196,J:J,J196,K:K,K196)</f>
        <v/>
      </c>
      <c r="N196" s="70">
        <f>1/M196</f>
        <v/>
      </c>
      <c r="O196" s="70" t="n"/>
    </row>
    <row r="197">
      <c r="A197" s="70" t="inlineStr">
        <is>
          <t>徐汇区</t>
        </is>
      </c>
      <c r="B197" s="70" t="n"/>
      <c r="C197" s="70" t="n">
        <v>1</v>
      </c>
      <c r="D197" s="70" t="inlineStr">
        <is>
          <t>TSFCY34</t>
        </is>
      </c>
      <c r="E197" s="70" t="inlineStr">
        <is>
          <t>二筒老火锅</t>
        </is>
      </c>
      <c r="F197" s="70" t="n">
        <v>0</v>
      </c>
      <c r="G197" s="70" t="n">
        <v>1</v>
      </c>
      <c r="H197" s="70" t="n">
        <v>2300</v>
      </c>
      <c r="I197" s="70" t="inlineStr">
        <is>
          <t>设备安装合同</t>
        </is>
      </c>
      <c r="J197" s="70" t="n">
        <v>2023</v>
      </c>
      <c r="K197" s="70" t="n">
        <v>5</v>
      </c>
      <c r="L197" s="70" t="n">
        <v>11</v>
      </c>
      <c r="M197" s="70">
        <f>COUNTIFS(D:D,D197,J:J,J197,K:K,K197)</f>
        <v/>
      </c>
      <c r="N197" s="70">
        <f>1/M197</f>
        <v/>
      </c>
      <c r="O197" s="70" t="n"/>
    </row>
    <row r="198">
      <c r="A198" s="70" t="inlineStr">
        <is>
          <t>徐汇区</t>
        </is>
      </c>
      <c r="B198" s="70" t="n"/>
      <c r="C198" s="70" t="n">
        <v>1</v>
      </c>
      <c r="D198" s="70" t="inlineStr">
        <is>
          <t>TSFCY34</t>
        </is>
      </c>
      <c r="E198" s="70" t="inlineStr">
        <is>
          <t>二筒老火锅</t>
        </is>
      </c>
      <c r="F198" s="70" t="n">
        <v>0</v>
      </c>
      <c r="G198" s="70" t="n">
        <v>0</v>
      </c>
      <c r="H198" s="70" t="n">
        <v>2101</v>
      </c>
      <c r="I198" s="70" t="inlineStr">
        <is>
          <t>食品经营许可证</t>
        </is>
      </c>
      <c r="J198" s="70" t="n">
        <v>2023</v>
      </c>
      <c r="K198" s="70" t="n">
        <v>3</v>
      </c>
      <c r="L198" s="70" t="n">
        <v>11</v>
      </c>
      <c r="M198" s="70">
        <f>COUNTIFS(D:D,D198,J:J,J198,K:K,K198)</f>
        <v/>
      </c>
      <c r="N198" s="70">
        <f>1/M198</f>
        <v/>
      </c>
      <c r="O198" s="70" t="n"/>
    </row>
    <row r="199">
      <c r="A199" s="70" t="inlineStr">
        <is>
          <t>徐汇区</t>
        </is>
      </c>
      <c r="B199" s="70" t="n"/>
      <c r="C199" s="70" t="n">
        <v>1</v>
      </c>
      <c r="D199" s="70" t="inlineStr">
        <is>
          <t>TSFCY34</t>
        </is>
      </c>
      <c r="E199" s="70" t="inlineStr">
        <is>
          <t>二筒老火锅</t>
        </is>
      </c>
      <c r="F199" s="70" t="n">
        <v>0</v>
      </c>
      <c r="G199" s="70" t="n">
        <v>1</v>
      </c>
      <c r="H199" s="70" t="n">
        <v>2200</v>
      </c>
      <c r="I199" s="70" t="inlineStr">
        <is>
          <t>设备安装合同</t>
        </is>
      </c>
      <c r="J199" s="70" t="n">
        <v>2023</v>
      </c>
      <c r="K199" s="70" t="n">
        <v>3</v>
      </c>
      <c r="L199" s="70" t="n">
        <v>11</v>
      </c>
      <c r="M199" s="70">
        <f>COUNTIFS(D:D,D199,J:J,J199,K:K,K199)</f>
        <v/>
      </c>
      <c r="N199" s="70">
        <f>1/M199</f>
        <v/>
      </c>
      <c r="O199" s="70" t="n"/>
    </row>
    <row r="200">
      <c r="A200" s="70" t="inlineStr">
        <is>
          <t>徐汇区</t>
        </is>
      </c>
      <c r="B200" s="70" t="n"/>
      <c r="C200" s="70" t="n">
        <v>1</v>
      </c>
      <c r="D200" s="70" t="inlineStr">
        <is>
          <t>TSFCY34</t>
        </is>
      </c>
      <c r="E200" s="70" t="inlineStr">
        <is>
          <t>二筒老火锅</t>
        </is>
      </c>
      <c r="F200" s="70" t="n">
        <v>0</v>
      </c>
      <c r="G200" s="70" t="n">
        <v>1</v>
      </c>
      <c r="H200" s="70" t="n">
        <v>2302</v>
      </c>
      <c r="I200" s="70" t="inlineStr">
        <is>
          <t>设备安装检验</t>
        </is>
      </c>
      <c r="J200" s="70" t="n">
        <v>2023</v>
      </c>
      <c r="K200" s="70" t="n">
        <v>3</v>
      </c>
      <c r="L200" s="70" t="n">
        <v>11</v>
      </c>
      <c r="M200" s="70">
        <f>COUNTIFS(D:D,D200,J:J,J200,K:K,K200)</f>
        <v/>
      </c>
      <c r="N200" s="70">
        <f>1/M200</f>
        <v/>
      </c>
      <c r="O200" s="70" t="n"/>
    </row>
    <row r="201">
      <c r="A201" s="70" t="inlineStr">
        <is>
          <t>徐汇区</t>
        </is>
      </c>
      <c r="B201" s="70" t="n"/>
      <c r="C201" s="70" t="n">
        <v>1</v>
      </c>
      <c r="D201" s="70" t="inlineStr">
        <is>
          <t>TSFCY34</t>
        </is>
      </c>
      <c r="E201" s="70" t="inlineStr">
        <is>
          <t>二筒老火锅</t>
        </is>
      </c>
      <c r="F201" s="70" t="n">
        <v>0</v>
      </c>
      <c r="G201" s="70" t="n">
        <v>0</v>
      </c>
      <c r="H201" s="70" t="n">
        <v>2103</v>
      </c>
      <c r="I201" s="70" t="inlineStr">
        <is>
          <t>监管信息公示牌</t>
        </is>
      </c>
      <c r="J201" s="70" t="n">
        <v>2023</v>
      </c>
      <c r="K201" s="70" t="n">
        <v>2</v>
      </c>
      <c r="L201" s="70" t="n">
        <v>28</v>
      </c>
      <c r="M201" s="70">
        <f>COUNTIFS(D:D,D201,J:J,J201,K:K,K201)</f>
        <v/>
      </c>
      <c r="N201" s="70">
        <f>1/M201</f>
        <v/>
      </c>
      <c r="O201" s="70" t="n"/>
    </row>
    <row r="202">
      <c r="A202" s="70" t="inlineStr">
        <is>
          <t>徐汇区</t>
        </is>
      </c>
      <c r="B202" s="70" t="inlineStr">
        <is>
          <t>微信用户
微信用户</t>
        </is>
      </c>
      <c r="C202" s="70" t="n">
        <v>1</v>
      </c>
      <c r="D202" s="70" t="inlineStr">
        <is>
          <t>TSFCY38</t>
        </is>
      </c>
      <c r="E202" s="70" t="inlineStr">
        <is>
          <t>杨记齐齐哈尔</t>
        </is>
      </c>
      <c r="F202" s="70" t="n">
        <v>0</v>
      </c>
      <c r="G202" s="70" t="n">
        <v>1</v>
      </c>
      <c r="H202" s="70" t="n">
        <v>2204</v>
      </c>
      <c r="I202" s="70" t="inlineStr">
        <is>
          <t>清洗记录</t>
        </is>
      </c>
      <c r="J202" s="70" t="n">
        <v>2023</v>
      </c>
      <c r="K202" s="70" t="n">
        <v>9</v>
      </c>
      <c r="L202" s="70" t="n">
        <v>11</v>
      </c>
      <c r="M202" s="70">
        <f>COUNTIFS(D:D,D202,J:J,J202,K:K,K202)</f>
        <v/>
      </c>
      <c r="N202" s="70">
        <f>1/M202</f>
        <v/>
      </c>
      <c r="O202" s="70" t="n"/>
    </row>
    <row r="203">
      <c r="A203" s="70" t="inlineStr">
        <is>
          <t>徐汇区</t>
        </is>
      </c>
      <c r="B203" s="70" t="inlineStr">
        <is>
          <t>微信用户
微信用户</t>
        </is>
      </c>
      <c r="C203" s="70" t="n">
        <v>1</v>
      </c>
      <c r="D203" s="70" t="inlineStr">
        <is>
          <t>TSFCY38</t>
        </is>
      </c>
      <c r="E203" s="70" t="inlineStr">
        <is>
          <t>杨记齐齐哈尔</t>
        </is>
      </c>
      <c r="F203" s="70" t="n">
        <v>0</v>
      </c>
      <c r="G203" s="70" t="n">
        <v>1</v>
      </c>
      <c r="H203" s="70" t="n">
        <v>2205</v>
      </c>
      <c r="I203" s="70" t="inlineStr">
        <is>
          <t>设备维修保养</t>
        </is>
      </c>
      <c r="J203" s="70" t="n">
        <v>2023</v>
      </c>
      <c r="K203" s="70" t="n">
        <v>9</v>
      </c>
      <c r="L203" s="70" t="n">
        <v>11</v>
      </c>
      <c r="M203" s="70">
        <f>COUNTIFS(D:D,D203,J:J,J203,K:K,K203)</f>
        <v/>
      </c>
      <c r="N203" s="70">
        <f>1/M203</f>
        <v/>
      </c>
      <c r="O203" s="70" t="n"/>
    </row>
    <row r="204">
      <c r="A204" s="70" t="inlineStr">
        <is>
          <t>徐汇区</t>
        </is>
      </c>
      <c r="B204" s="70" t="inlineStr">
        <is>
          <t>微信用户
微信用户</t>
        </is>
      </c>
      <c r="C204" s="70" t="n">
        <v>1</v>
      </c>
      <c r="D204" s="70" t="inlineStr">
        <is>
          <t>TSFCY38</t>
        </is>
      </c>
      <c r="E204" s="70" t="inlineStr">
        <is>
          <t>杨记齐齐哈尔</t>
        </is>
      </c>
      <c r="F204" s="70" t="n">
        <v>0</v>
      </c>
      <c r="G204" s="70" t="n">
        <v>1</v>
      </c>
      <c r="H204" s="70" t="n">
        <v>2303</v>
      </c>
      <c r="I204" s="70" t="inlineStr">
        <is>
          <t>运行维护合同</t>
        </is>
      </c>
      <c r="J204" s="70" t="n">
        <v>2023</v>
      </c>
      <c r="K204" s="70" t="n">
        <v>9</v>
      </c>
      <c r="L204" s="70" t="n">
        <v>9</v>
      </c>
      <c r="M204" s="70">
        <f>COUNTIFS(D:D,D204,J:J,J204,K:K,K204)</f>
        <v/>
      </c>
      <c r="N204" s="70">
        <f>1/M204</f>
        <v/>
      </c>
      <c r="O204" s="70" t="n"/>
    </row>
    <row r="205">
      <c r="A205" s="70" t="inlineStr">
        <is>
          <t>徐汇区</t>
        </is>
      </c>
      <c r="B205" s="70" t="inlineStr">
        <is>
          <t>微信用户
微信用户</t>
        </is>
      </c>
      <c r="C205" s="70" t="n">
        <v>1</v>
      </c>
      <c r="D205" s="70" t="inlineStr">
        <is>
          <t>TSFCY38</t>
        </is>
      </c>
      <c r="E205" s="70" t="inlineStr">
        <is>
          <t>杨记齐齐哈尔</t>
        </is>
      </c>
      <c r="F205" s="70" t="n">
        <v>0</v>
      </c>
      <c r="G205" s="70" t="n">
        <v>1</v>
      </c>
      <c r="H205" s="70" t="n">
        <v>2304</v>
      </c>
      <c r="I205" s="70" t="inlineStr">
        <is>
          <t>设备运维记录</t>
        </is>
      </c>
      <c r="J205" s="70" t="n">
        <v>2023</v>
      </c>
      <c r="K205" s="70" t="n">
        <v>9</v>
      </c>
      <c r="L205" s="70" t="n">
        <v>11</v>
      </c>
      <c r="M205" s="70">
        <f>COUNTIFS(D:D,D205,J:J,J205,K:K,K205)</f>
        <v/>
      </c>
      <c r="N205" s="70">
        <f>1/M205</f>
        <v/>
      </c>
      <c r="O205" s="70" t="n"/>
    </row>
    <row r="206">
      <c r="A206" s="70" t="inlineStr">
        <is>
          <t>徐汇区</t>
        </is>
      </c>
      <c r="B206" s="70" t="inlineStr">
        <is>
          <t>微信用户
微信用户</t>
        </is>
      </c>
      <c r="C206" s="70" t="n">
        <v>1</v>
      </c>
      <c r="D206" s="70" t="inlineStr">
        <is>
          <t>TSFCY38</t>
        </is>
      </c>
      <c r="E206" s="70" t="inlineStr">
        <is>
          <t>杨记齐齐哈尔</t>
        </is>
      </c>
      <c r="F206" s="70" t="n">
        <v>0</v>
      </c>
      <c r="G206" s="70" t="n">
        <v>1</v>
      </c>
      <c r="H206" s="70" t="n">
        <v>2400</v>
      </c>
      <c r="I206" s="70" t="inlineStr">
        <is>
          <t>餐厨垃圾处置</t>
        </is>
      </c>
      <c r="J206" s="70" t="n">
        <v>2023</v>
      </c>
      <c r="K206" s="70" t="n">
        <v>9</v>
      </c>
      <c r="L206" s="70" t="n">
        <v>11</v>
      </c>
      <c r="M206" s="70">
        <f>COUNTIFS(D:D,D206,J:J,J206,K:K,K206)</f>
        <v/>
      </c>
      <c r="N206" s="70">
        <f>1/M206</f>
        <v/>
      </c>
      <c r="O206" s="70" t="n"/>
    </row>
    <row r="207">
      <c r="A207" s="70" t="inlineStr">
        <is>
          <t>徐汇区</t>
        </is>
      </c>
      <c r="B207" s="70" t="inlineStr">
        <is>
          <t>微信用户
微信用户</t>
        </is>
      </c>
      <c r="C207" s="70" t="n">
        <v>1</v>
      </c>
      <c r="D207" s="70" t="inlineStr">
        <is>
          <t>TSFCY38</t>
        </is>
      </c>
      <c r="E207" s="70" t="inlineStr">
        <is>
          <t>杨记齐齐哈尔</t>
        </is>
      </c>
      <c r="F207" s="70" t="n">
        <v>0</v>
      </c>
      <c r="G207" s="70" t="n">
        <v>1</v>
      </c>
      <c r="H207" s="70" t="n">
        <v>2401</v>
      </c>
      <c r="I207" s="70" t="inlineStr">
        <is>
          <t>废弃油脂处置</t>
        </is>
      </c>
      <c r="J207" s="70" t="n">
        <v>2023</v>
      </c>
      <c r="K207" s="70" t="n">
        <v>9</v>
      </c>
      <c r="L207" s="70" t="n">
        <v>11</v>
      </c>
      <c r="M207" s="70">
        <f>COUNTIFS(D:D,D207,J:J,J207,K:K,K207)</f>
        <v/>
      </c>
      <c r="N207" s="70">
        <f>1/M207</f>
        <v/>
      </c>
      <c r="O207" s="70" t="n"/>
    </row>
    <row r="208">
      <c r="A208" s="70" t="inlineStr">
        <is>
          <t>徐汇区</t>
        </is>
      </c>
      <c r="B208" s="70" t="inlineStr">
        <is>
          <t>微信用户
微信用户</t>
        </is>
      </c>
      <c r="C208" s="70" t="n">
        <v>1</v>
      </c>
      <c r="D208" s="70" t="inlineStr">
        <is>
          <t>TSFCY38</t>
        </is>
      </c>
      <c r="E208" s="70" t="inlineStr">
        <is>
          <t>杨记齐齐哈尔</t>
        </is>
      </c>
      <c r="F208" s="70" t="n">
        <v>0</v>
      </c>
      <c r="G208" s="70" t="n">
        <v>1</v>
      </c>
      <c r="H208" s="70" t="n">
        <v>2402</v>
      </c>
      <c r="I208" s="70" t="inlineStr">
        <is>
          <t>卫生培训记录</t>
        </is>
      </c>
      <c r="J208" s="70" t="n">
        <v>2023</v>
      </c>
      <c r="K208" s="70" t="n">
        <v>9</v>
      </c>
      <c r="L208" s="70" t="n">
        <v>11</v>
      </c>
      <c r="M208" s="70">
        <f>COUNTIFS(D:D,D208,J:J,J208,K:K,K208)</f>
        <v/>
      </c>
      <c r="N208" s="70">
        <f>1/M208</f>
        <v/>
      </c>
      <c r="O208" s="70" t="n"/>
    </row>
    <row r="209">
      <c r="A209" s="70" t="inlineStr">
        <is>
          <t>徐汇区</t>
        </is>
      </c>
      <c r="B209" s="70" t="inlineStr">
        <is>
          <t>微信用户
微信用户</t>
        </is>
      </c>
      <c r="C209" s="70" t="n">
        <v>1</v>
      </c>
      <c r="D209" s="70" t="inlineStr">
        <is>
          <t>TSFCY38</t>
        </is>
      </c>
      <c r="E209" s="70" t="inlineStr">
        <is>
          <t>杨记齐齐哈尔</t>
        </is>
      </c>
      <c r="F209" s="70" t="n">
        <v>0</v>
      </c>
      <c r="G209" s="70" t="n">
        <v>1</v>
      </c>
      <c r="H209" s="70" t="n">
        <v>2403</v>
      </c>
      <c r="I209" s="70" t="inlineStr">
        <is>
          <t>食品及原料采购记录</t>
        </is>
      </c>
      <c r="J209" s="70" t="n">
        <v>2023</v>
      </c>
      <c r="K209" s="70" t="n">
        <v>9</v>
      </c>
      <c r="L209" s="70" t="n">
        <v>11</v>
      </c>
      <c r="M209" s="70">
        <f>COUNTIFS(D:D,D209,J:J,J209,K:K,K209)</f>
        <v/>
      </c>
      <c r="N209" s="70">
        <f>1/M209</f>
        <v/>
      </c>
      <c r="O209" s="70" t="n"/>
    </row>
    <row r="210">
      <c r="A210" s="70" t="inlineStr">
        <is>
          <t>徐汇区</t>
        </is>
      </c>
      <c r="B210" s="70" t="inlineStr">
        <is>
          <t>微信用户
微信用户</t>
        </is>
      </c>
      <c r="C210" s="70" t="n">
        <v>1</v>
      </c>
      <c r="D210" s="70" t="inlineStr">
        <is>
          <t>TSFCY38</t>
        </is>
      </c>
      <c r="E210" s="70" t="inlineStr">
        <is>
          <t>杨记齐齐哈尔</t>
        </is>
      </c>
      <c r="F210" s="70" t="n">
        <v>1</v>
      </c>
      <c r="G210" s="70" t="n">
        <v>1</v>
      </c>
      <c r="H210" s="70" t="n">
        <v>3200</v>
      </c>
      <c r="I210" s="70" t="inlineStr">
        <is>
          <t>后厨全景</t>
        </is>
      </c>
      <c r="J210" s="70" t="n">
        <v>2023</v>
      </c>
      <c r="K210" s="70" t="n">
        <v>9</v>
      </c>
      <c r="L210" s="70" t="n">
        <v>11</v>
      </c>
      <c r="M210" s="70">
        <f>COUNTIFS(D:D,D210,J:J,J210,K:K,K210)</f>
        <v/>
      </c>
      <c r="N210" s="70">
        <f>1/M210</f>
        <v/>
      </c>
      <c r="O210" s="70" t="n"/>
    </row>
    <row r="211">
      <c r="A211" s="70" t="inlineStr">
        <is>
          <t>徐汇区</t>
        </is>
      </c>
      <c r="B211" s="70" t="inlineStr">
        <is>
          <t>微信用户
微信用户</t>
        </is>
      </c>
      <c r="C211" s="70" t="n">
        <v>1</v>
      </c>
      <c r="D211" s="70" t="inlineStr">
        <is>
          <t>TSFCY38</t>
        </is>
      </c>
      <c r="E211" s="70" t="inlineStr">
        <is>
          <t>杨记齐齐哈尔</t>
        </is>
      </c>
      <c r="F211" s="70" t="n">
        <v>1</v>
      </c>
      <c r="G211" s="70" t="n">
        <v>1</v>
      </c>
      <c r="H211" s="70" t="n">
        <v>3201</v>
      </c>
      <c r="I211" s="70" t="inlineStr">
        <is>
          <t>后厨涉户外门窗关闭</t>
        </is>
      </c>
      <c r="J211" s="70" t="n">
        <v>2023</v>
      </c>
      <c r="K211" s="70" t="n">
        <v>9</v>
      </c>
      <c r="L211" s="70" t="n">
        <v>11</v>
      </c>
      <c r="M211" s="70">
        <f>COUNTIFS(D:D,D211,J:J,J211,K:K,K211)</f>
        <v/>
      </c>
      <c r="N211" s="70">
        <f>1/M211</f>
        <v/>
      </c>
      <c r="O211" s="70" t="n"/>
    </row>
    <row r="212">
      <c r="A212" s="70" t="inlineStr">
        <is>
          <t>徐汇区</t>
        </is>
      </c>
      <c r="B212" s="70" t="inlineStr">
        <is>
          <t>微信用户
微信用户</t>
        </is>
      </c>
      <c r="C212" s="70" t="n">
        <v>1</v>
      </c>
      <c r="D212" s="70" t="inlineStr">
        <is>
          <t>TSFCY38</t>
        </is>
      </c>
      <c r="E212" s="70" t="inlineStr">
        <is>
          <t>杨记齐齐哈尔</t>
        </is>
      </c>
      <c r="F212" s="70" t="n">
        <v>1</v>
      </c>
      <c r="G212" s="70" t="n">
        <v>1</v>
      </c>
      <c r="H212" s="70" t="n">
        <v>3202</v>
      </c>
      <c r="I212" s="70" t="inlineStr">
        <is>
          <t>后厨排气扇</t>
        </is>
      </c>
      <c r="J212" s="70" t="n">
        <v>2023</v>
      </c>
      <c r="K212" s="70" t="n">
        <v>9</v>
      </c>
      <c r="L212" s="70" t="n">
        <v>11</v>
      </c>
      <c r="M212" s="70">
        <f>COUNTIFS(D:D,D212,J:J,J212,K:K,K212)</f>
        <v/>
      </c>
      <c r="N212" s="70">
        <f>1/M212</f>
        <v/>
      </c>
      <c r="O212" s="70" t="n"/>
    </row>
    <row r="213">
      <c r="A213" s="70" t="inlineStr">
        <is>
          <t>徐汇区</t>
        </is>
      </c>
      <c r="B213" s="70" t="inlineStr">
        <is>
          <t>微信用户
微信用户</t>
        </is>
      </c>
      <c r="C213" s="70" t="n">
        <v>1</v>
      </c>
      <c r="D213" s="70" t="inlineStr">
        <is>
          <t>TSFCY38</t>
        </is>
      </c>
      <c r="E213" s="70" t="inlineStr">
        <is>
          <t>杨记齐齐哈尔</t>
        </is>
      </c>
      <c r="F213" s="70" t="n">
        <v>1</v>
      </c>
      <c r="G213" s="70" t="n">
        <v>1</v>
      </c>
      <c r="H213" s="70" t="n">
        <v>3203</v>
      </c>
      <c r="I213" s="70" t="inlineStr">
        <is>
          <t>后厨灶台</t>
        </is>
      </c>
      <c r="J213" s="70" t="n">
        <v>2023</v>
      </c>
      <c r="K213" s="70" t="n">
        <v>9</v>
      </c>
      <c r="L213" s="70" t="n">
        <v>11</v>
      </c>
      <c r="M213" s="70">
        <f>COUNTIFS(D:D,D213,J:J,J213,K:K,K213)</f>
        <v/>
      </c>
      <c r="N213" s="70">
        <f>1/M213</f>
        <v/>
      </c>
      <c r="O213" s="70" t="n"/>
    </row>
    <row r="214">
      <c r="A214" s="70" t="inlineStr">
        <is>
          <t>徐汇区</t>
        </is>
      </c>
      <c r="B214" s="70" t="inlineStr">
        <is>
          <t>微信用户
微信用户</t>
        </is>
      </c>
      <c r="C214" s="70" t="n">
        <v>1</v>
      </c>
      <c r="D214" s="70" t="inlineStr">
        <is>
          <t>TSFCY38</t>
        </is>
      </c>
      <c r="E214" s="70" t="inlineStr">
        <is>
          <t>杨记齐齐哈尔</t>
        </is>
      </c>
      <c r="F214" s="70" t="n">
        <v>1</v>
      </c>
      <c r="G214" s="70" t="n">
        <v>1</v>
      </c>
      <c r="H214" s="70" t="n">
        <v>3204</v>
      </c>
      <c r="I214" s="70" t="inlineStr">
        <is>
          <t>集气罩</t>
        </is>
      </c>
      <c r="J214" s="70" t="n">
        <v>2023</v>
      </c>
      <c r="K214" s="70" t="n">
        <v>9</v>
      </c>
      <c r="L214" s="70" t="n">
        <v>11</v>
      </c>
      <c r="M214" s="70">
        <f>COUNTIFS(D:D,D214,J:J,J214,K:K,K214)</f>
        <v/>
      </c>
      <c r="N214" s="70">
        <f>1/M214</f>
        <v/>
      </c>
      <c r="O214" s="70" t="n"/>
    </row>
    <row r="215">
      <c r="A215" s="70" t="inlineStr">
        <is>
          <t>徐汇区</t>
        </is>
      </c>
      <c r="B215" s="70" t="inlineStr">
        <is>
          <t>微信用户
微信用户</t>
        </is>
      </c>
      <c r="C215" s="70" t="n">
        <v>1</v>
      </c>
      <c r="D215" s="70" t="inlineStr">
        <is>
          <t>TSFCY38</t>
        </is>
      </c>
      <c r="E215" s="70" t="inlineStr">
        <is>
          <t>杨记齐齐哈尔</t>
        </is>
      </c>
      <c r="F215" s="70" t="n">
        <v>1</v>
      </c>
      <c r="G215" s="70" t="n">
        <v>1</v>
      </c>
      <c r="H215" s="70" t="n">
        <v>3205</v>
      </c>
      <c r="I215" s="70" t="inlineStr">
        <is>
          <t>排烟管道</t>
        </is>
      </c>
      <c r="J215" s="70" t="n">
        <v>2023</v>
      </c>
      <c r="K215" s="70" t="n">
        <v>9</v>
      </c>
      <c r="L215" s="70" t="n">
        <v>11</v>
      </c>
      <c r="M215" s="70">
        <f>COUNTIFS(D:D,D215,J:J,J215,K:K,K215)</f>
        <v/>
      </c>
      <c r="N215" s="70">
        <f>1/M215</f>
        <v/>
      </c>
      <c r="O215" s="70" t="n"/>
    </row>
    <row r="216">
      <c r="A216" s="70" t="inlineStr">
        <is>
          <t>徐汇区</t>
        </is>
      </c>
      <c r="B216" s="70" t="inlineStr">
        <is>
          <t>微信用户
微信用户</t>
        </is>
      </c>
      <c r="C216" s="70" t="n">
        <v>1</v>
      </c>
      <c r="D216" s="70" t="inlineStr">
        <is>
          <t>TSFCY38</t>
        </is>
      </c>
      <c r="E216" s="70" t="inlineStr">
        <is>
          <t>杨记齐齐哈尔</t>
        </is>
      </c>
      <c r="F216" s="70" t="n">
        <v>1</v>
      </c>
      <c r="G216" s="70" t="n">
        <v>1</v>
      </c>
      <c r="H216" s="70" t="n">
        <v>3206</v>
      </c>
      <c r="I216" s="70" t="inlineStr">
        <is>
          <t>油烟净化装置/控制柜运行</t>
        </is>
      </c>
      <c r="J216" s="70" t="n">
        <v>2023</v>
      </c>
      <c r="K216" s="70" t="n">
        <v>9</v>
      </c>
      <c r="L216" s="70" t="n">
        <v>11</v>
      </c>
      <c r="M216" s="70">
        <f>COUNTIFS(D:D,D216,J:J,J216,K:K,K216)</f>
        <v/>
      </c>
      <c r="N216" s="70">
        <f>1/M216</f>
        <v/>
      </c>
      <c r="O216" s="70" t="n"/>
    </row>
    <row r="217">
      <c r="A217" s="70" t="inlineStr">
        <is>
          <t>徐汇区</t>
        </is>
      </c>
      <c r="B217" s="70" t="inlineStr">
        <is>
          <t>微信用户
微信用户</t>
        </is>
      </c>
      <c r="C217" s="70" t="n">
        <v>1</v>
      </c>
      <c r="D217" s="70" t="inlineStr">
        <is>
          <t>TSFCY38</t>
        </is>
      </c>
      <c r="E217" s="70" t="inlineStr">
        <is>
          <t>杨记齐齐哈尔</t>
        </is>
      </c>
      <c r="F217" s="70" t="n">
        <v>1</v>
      </c>
      <c r="G217" s="70" t="n">
        <v>1</v>
      </c>
      <c r="H217" s="70" t="n">
        <v>3207</v>
      </c>
      <c r="I217" s="70" t="inlineStr">
        <is>
          <t>油烟监测设备</t>
        </is>
      </c>
      <c r="J217" s="70" t="n">
        <v>2023</v>
      </c>
      <c r="K217" s="70" t="n">
        <v>9</v>
      </c>
      <c r="L217" s="70" t="n">
        <v>11</v>
      </c>
      <c r="M217" s="70">
        <f>COUNTIFS(D:D,D217,J:J,J217,K:K,K217)</f>
        <v/>
      </c>
      <c r="N217" s="70">
        <f>1/M217</f>
        <v/>
      </c>
      <c r="O217" s="70" t="n"/>
    </row>
    <row r="218">
      <c r="A218" s="70" t="inlineStr">
        <is>
          <t>徐汇区</t>
        </is>
      </c>
      <c r="B218" s="70" t="inlineStr">
        <is>
          <t>微信用户
微信用户
微信用户
微信用户
微信用户
微信用户
微信用户
微信用户
微信用户
微信用户
微信用户
微信用户
微信用户
微信用户</t>
        </is>
      </c>
      <c r="C218" s="70" t="n">
        <v>1</v>
      </c>
      <c r="D218" s="70" t="inlineStr">
        <is>
          <t>TSFCY38</t>
        </is>
      </c>
      <c r="E218" s="70" t="inlineStr">
        <is>
          <t>杨记齐齐哈尔</t>
        </is>
      </c>
      <c r="F218" s="70" t="n">
        <v>0</v>
      </c>
      <c r="G218" s="70" t="n">
        <v>1</v>
      </c>
      <c r="H218" s="70" t="n">
        <v>2302</v>
      </c>
      <c r="I218" s="70" t="inlineStr">
        <is>
          <t>设备安装检验</t>
        </is>
      </c>
      <c r="J218" s="70" t="n">
        <v>2023</v>
      </c>
      <c r="K218" s="70" t="n">
        <v>8</v>
      </c>
      <c r="L218" s="70" t="n">
        <v>9</v>
      </c>
      <c r="M218" s="70">
        <f>COUNTIFS(D:D,D218,J:J,J218,K:K,K218)</f>
        <v/>
      </c>
      <c r="N218" s="70">
        <f>1/M218</f>
        <v/>
      </c>
      <c r="O218" s="70" t="n"/>
    </row>
    <row r="219">
      <c r="A219" s="70" t="inlineStr">
        <is>
          <t>徐汇区</t>
        </is>
      </c>
      <c r="B219" s="70" t="inlineStr">
        <is>
          <t>微信用户
微信用户
微信用户
微信用户
微信用户
微信用户
微信用户
微信用户
微信用户
微信用户
微信用户
微信用户
微信用户
微信用户</t>
        </is>
      </c>
      <c r="C219" s="70" t="n">
        <v>1</v>
      </c>
      <c r="D219" s="70" t="inlineStr">
        <is>
          <t>TSFCY38</t>
        </is>
      </c>
      <c r="E219" s="70" t="inlineStr">
        <is>
          <t>杨记齐齐哈尔</t>
        </is>
      </c>
      <c r="F219" s="70" t="n">
        <v>0</v>
      </c>
      <c r="G219" s="70" t="n">
        <v>1</v>
      </c>
      <c r="H219" s="70" t="n">
        <v>2202</v>
      </c>
      <c r="I219" s="70" t="inlineStr">
        <is>
          <t>净化器合格证</t>
        </is>
      </c>
      <c r="J219" s="70" t="n">
        <v>2023</v>
      </c>
      <c r="K219" s="70" t="n">
        <v>7</v>
      </c>
      <c r="L219" s="70" t="n">
        <v>9</v>
      </c>
      <c r="M219" s="70">
        <f>COUNTIFS(D:D,D219,J:J,J219,K:K,K219)</f>
        <v/>
      </c>
      <c r="N219" s="70">
        <f>1/M219</f>
        <v/>
      </c>
      <c r="O219" s="70" t="n"/>
    </row>
    <row r="220">
      <c r="A220" s="70" t="inlineStr">
        <is>
          <t>徐汇区</t>
        </is>
      </c>
      <c r="B220" s="70" t="inlineStr">
        <is>
          <t>微信用户
微信用户
微信用户
微信用户
微信用户
微信用户
微信用户
微信用户
微信用户
微信用户
微信用户
微信用户
微信用户
微信用户</t>
        </is>
      </c>
      <c r="C220" s="70" t="n">
        <v>1</v>
      </c>
      <c r="D220" s="70" t="inlineStr">
        <is>
          <t>TSFCY38</t>
        </is>
      </c>
      <c r="E220" s="70" t="inlineStr">
        <is>
          <t>杨记齐齐哈尔</t>
        </is>
      </c>
      <c r="F220" s="70" t="n">
        <v>0</v>
      </c>
      <c r="G220" s="70" t="n">
        <v>1</v>
      </c>
      <c r="H220" s="70" t="n">
        <v>2201</v>
      </c>
      <c r="I220" s="70" t="inlineStr">
        <is>
          <t>产品质检</t>
        </is>
      </c>
      <c r="J220" s="70" t="n">
        <v>2023</v>
      </c>
      <c r="K220" s="70" t="n">
        <v>6</v>
      </c>
      <c r="L220" s="70" t="n">
        <v>9</v>
      </c>
      <c r="M220" s="70">
        <f>COUNTIFS(D:D,D220,J:J,J220,K:K,K220)</f>
        <v/>
      </c>
      <c r="N220" s="70">
        <f>1/M220</f>
        <v/>
      </c>
      <c r="O220" s="70" t="n"/>
    </row>
    <row r="221">
      <c r="A221" s="70" t="inlineStr">
        <is>
          <t>徐汇区</t>
        </is>
      </c>
      <c r="B221" s="70" t="inlineStr">
        <is>
          <t>微信用户
微信用户
微信用户
微信用户
微信用户
微信用户
微信用户
微信用户
微信用户
微信用户
微信用户
微信用户
微信用户
微信用户</t>
        </is>
      </c>
      <c r="C221" s="70" t="n">
        <v>1</v>
      </c>
      <c r="D221" s="70" t="inlineStr">
        <is>
          <t>TSFCY38</t>
        </is>
      </c>
      <c r="E221" s="70" t="inlineStr">
        <is>
          <t>杨记齐齐哈尔</t>
        </is>
      </c>
      <c r="F221" s="70" t="n">
        <v>0</v>
      </c>
      <c r="G221" s="70" t="n">
        <v>1</v>
      </c>
      <c r="H221" s="70" t="n">
        <v>2203</v>
      </c>
      <c r="I221" s="70" t="inlineStr">
        <is>
          <t>清洗合同</t>
        </is>
      </c>
      <c r="J221" s="70" t="n">
        <v>2023</v>
      </c>
      <c r="K221" s="70" t="n">
        <v>6</v>
      </c>
      <c r="L221" s="70" t="n">
        <v>9</v>
      </c>
      <c r="M221" s="70">
        <f>COUNTIFS(D:D,D221,J:J,J221,K:K,K221)</f>
        <v/>
      </c>
      <c r="N221" s="70">
        <f>1/M221</f>
        <v/>
      </c>
      <c r="O221" s="70" t="n"/>
    </row>
    <row r="222">
      <c r="A222" s="70" t="inlineStr">
        <is>
          <t>徐汇区</t>
        </is>
      </c>
      <c r="B222" s="70" t="inlineStr">
        <is>
          <t>微信用户
微信用户
微信用户
微信用户
微信用户
微信用户
微信用户
微信用户</t>
        </is>
      </c>
      <c r="C222" s="70" t="n">
        <v>1</v>
      </c>
      <c r="D222" s="70" t="inlineStr">
        <is>
          <t>TSFCY38</t>
        </is>
      </c>
      <c r="E222" s="70" t="inlineStr">
        <is>
          <t>杨记齐齐哈尔</t>
        </is>
      </c>
      <c r="F222" s="70" t="n">
        <v>0</v>
      </c>
      <c r="G222" s="70" t="n">
        <v>0</v>
      </c>
      <c r="H222" s="70" t="n">
        <v>2100</v>
      </c>
      <c r="I222" s="70" t="inlineStr">
        <is>
          <t>营业执照</t>
        </is>
      </c>
      <c r="J222" s="70" t="n">
        <v>2023</v>
      </c>
      <c r="K222" s="70" t="n">
        <v>5</v>
      </c>
      <c r="L222" s="70" t="n">
        <v>11</v>
      </c>
      <c r="M222" s="70">
        <f>COUNTIFS(D:D,D222,J:J,J222,K:K,K222)</f>
        <v/>
      </c>
      <c r="N222" s="70">
        <f>1/M222</f>
        <v/>
      </c>
      <c r="O222" s="70" t="n"/>
    </row>
    <row r="223">
      <c r="A223" s="70" t="inlineStr">
        <is>
          <t>徐汇区</t>
        </is>
      </c>
      <c r="B223" s="70" t="inlineStr">
        <is>
          <t>微信用户
微信用户
微信用户
微信用户
微信用户
微信用户
微信用户
微信用户</t>
        </is>
      </c>
      <c r="C223" s="70" t="n">
        <v>1</v>
      </c>
      <c r="D223" s="70" t="inlineStr">
        <is>
          <t>TSFCY38</t>
        </is>
      </c>
      <c r="E223" s="70" t="inlineStr">
        <is>
          <t>杨记齐齐哈尔</t>
        </is>
      </c>
      <c r="F223" s="70" t="n">
        <v>0</v>
      </c>
      <c r="G223" s="70" t="n">
        <v>0</v>
      </c>
      <c r="H223" s="70" t="n">
        <v>2102</v>
      </c>
      <c r="I223" s="70" t="inlineStr">
        <is>
          <t>餐饮服务许可证</t>
        </is>
      </c>
      <c r="J223" s="70" t="n">
        <v>2023</v>
      </c>
      <c r="K223" s="70" t="n">
        <v>5</v>
      </c>
      <c r="L223" s="70" t="n">
        <v>11</v>
      </c>
      <c r="M223" s="70">
        <f>COUNTIFS(D:D,D223,J:J,J223,K:K,K223)</f>
        <v/>
      </c>
      <c r="N223" s="70">
        <f>1/M223</f>
        <v/>
      </c>
      <c r="O223" s="70" t="n"/>
    </row>
    <row r="224">
      <c r="A224" s="70" t="inlineStr">
        <is>
          <t>徐汇区</t>
        </is>
      </c>
      <c r="B224" s="70" t="inlineStr">
        <is>
          <t>微信用户
微信用户
微信用户
微信用户
微信用户
微信用户
微信用户
微信用户</t>
        </is>
      </c>
      <c r="C224" s="70" t="n">
        <v>1</v>
      </c>
      <c r="D224" s="70" t="inlineStr">
        <is>
          <t>TSFCY38</t>
        </is>
      </c>
      <c r="E224" s="70" t="inlineStr">
        <is>
          <t>杨记齐齐哈尔</t>
        </is>
      </c>
      <c r="F224" s="70" t="n">
        <v>0</v>
      </c>
      <c r="G224" s="70" t="n">
        <v>0</v>
      </c>
      <c r="H224" s="70" t="n">
        <v>2103</v>
      </c>
      <c r="I224" s="70" t="inlineStr">
        <is>
          <t>监管信息公示牌</t>
        </is>
      </c>
      <c r="J224" s="70" t="n">
        <v>2023</v>
      </c>
      <c r="K224" s="70" t="n">
        <v>5</v>
      </c>
      <c r="L224" s="70" t="n">
        <v>11</v>
      </c>
      <c r="M224" s="70">
        <f>COUNTIFS(D:D,D224,J:J,J224,K:K,K224)</f>
        <v/>
      </c>
      <c r="N224" s="70">
        <f>1/M224</f>
        <v/>
      </c>
      <c r="O224" s="70" t="n"/>
    </row>
    <row r="225">
      <c r="A225" s="70" t="inlineStr">
        <is>
          <t>徐汇区</t>
        </is>
      </c>
      <c r="B225" s="70" t="inlineStr">
        <is>
          <t>微信用户
微信用户
微信用户
微信用户
微信用户
微信用户
微信用户
微信用户
微信用户
微信用户
微信用户
微信用户
微信用户
微信用户</t>
        </is>
      </c>
      <c r="C225" s="70" t="n">
        <v>1</v>
      </c>
      <c r="D225" s="70" t="inlineStr">
        <is>
          <t>TSFCY38</t>
        </is>
      </c>
      <c r="E225" s="70" t="inlineStr">
        <is>
          <t>杨记齐齐哈尔</t>
        </is>
      </c>
      <c r="F225" s="70" t="n">
        <v>0</v>
      </c>
      <c r="G225" s="70" t="n">
        <v>1</v>
      </c>
      <c r="H225" s="70" t="n">
        <v>2200</v>
      </c>
      <c r="I225" s="70" t="inlineStr">
        <is>
          <t>设备安装合同</t>
        </is>
      </c>
      <c r="J225" s="70" t="n">
        <v>2023</v>
      </c>
      <c r="K225" s="70" t="n">
        <v>5</v>
      </c>
      <c r="L225" s="70" t="n">
        <v>9</v>
      </c>
      <c r="M225" s="70">
        <f>COUNTIFS(D:D,D225,J:J,J225,K:K,K225)</f>
        <v/>
      </c>
      <c r="N225" s="70">
        <f>1/M225</f>
        <v/>
      </c>
      <c r="O225" s="70" t="n"/>
    </row>
    <row r="226">
      <c r="A226" s="70" t="inlineStr">
        <is>
          <t>徐汇区</t>
        </is>
      </c>
      <c r="B226" s="70" t="inlineStr">
        <is>
          <t>微信用户
微信用户
微信用户
微信用户
微信用户
微信用户
微信用户
微信用户
微信用户
微信用户
微信用户
微信用户
微信用户
微信用户</t>
        </is>
      </c>
      <c r="C226" s="70" t="n">
        <v>1</v>
      </c>
      <c r="D226" s="70" t="inlineStr">
        <is>
          <t>TSFCY38</t>
        </is>
      </c>
      <c r="E226" s="70" t="inlineStr">
        <is>
          <t>杨记齐齐哈尔</t>
        </is>
      </c>
      <c r="F226" s="70" t="n">
        <v>0</v>
      </c>
      <c r="G226" s="70" t="n">
        <v>1</v>
      </c>
      <c r="H226" s="70" t="n">
        <v>2300</v>
      </c>
      <c r="I226" s="70" t="inlineStr">
        <is>
          <t>设备安装合同</t>
        </is>
      </c>
      <c r="J226" s="70" t="n">
        <v>2023</v>
      </c>
      <c r="K226" s="70" t="n">
        <v>5</v>
      </c>
      <c r="L226" s="70" t="n">
        <v>9</v>
      </c>
      <c r="M226" s="70">
        <f>COUNTIFS(D:D,D226,J:J,J226,K:K,K226)</f>
        <v/>
      </c>
      <c r="N226" s="70">
        <f>1/M226</f>
        <v/>
      </c>
      <c r="O226" s="70" t="n"/>
    </row>
    <row r="227">
      <c r="A227" s="70" t="inlineStr">
        <is>
          <t>徐汇区</t>
        </is>
      </c>
      <c r="B227" s="70" t="inlineStr">
        <is>
          <t>微信用户
微信用户
微信用户
微信用户
微信用户
微信用户
微信用户
微信用户</t>
        </is>
      </c>
      <c r="C227" s="70" t="n">
        <v>1</v>
      </c>
      <c r="D227" s="70" t="inlineStr">
        <is>
          <t>TSFCY38</t>
        </is>
      </c>
      <c r="E227" s="70" t="inlineStr">
        <is>
          <t>杨记齐齐哈尔</t>
        </is>
      </c>
      <c r="F227" s="70" t="n">
        <v>0</v>
      </c>
      <c r="G227" s="70" t="n">
        <v>0</v>
      </c>
      <c r="H227" s="70" t="n">
        <v>2101</v>
      </c>
      <c r="I227" s="70" t="inlineStr">
        <is>
          <t>食品经营许可证</t>
        </is>
      </c>
      <c r="J227" s="70" t="n">
        <v>2023</v>
      </c>
      <c r="K227" s="70" t="n">
        <v>3</v>
      </c>
      <c r="L227" s="70" t="n">
        <v>11</v>
      </c>
      <c r="M227" s="70">
        <f>COUNTIFS(D:D,D227,J:J,J227,K:K,K227)</f>
        <v/>
      </c>
      <c r="N227" s="70">
        <f>1/M227</f>
        <v/>
      </c>
      <c r="O227" s="70" t="n"/>
    </row>
    <row r="228">
      <c r="A228" s="70" t="inlineStr">
        <is>
          <t>徐汇区</t>
        </is>
      </c>
      <c r="B228" s="70" t="inlineStr">
        <is>
          <t>微信用户
微信用户
微信用户
微信用户
微信用户
微信用户
微信用户
微信用户
微信用户
微信用户
微信用户
微信用户
微信用户
微信用户</t>
        </is>
      </c>
      <c r="C228" s="70" t="n">
        <v>1</v>
      </c>
      <c r="D228" s="70" t="inlineStr">
        <is>
          <t>TSFCY38</t>
        </is>
      </c>
      <c r="E228" s="70" t="inlineStr">
        <is>
          <t>杨记齐齐哈尔</t>
        </is>
      </c>
      <c r="F228" s="70" t="n">
        <v>0</v>
      </c>
      <c r="G228" s="70" t="n">
        <v>1</v>
      </c>
      <c r="H228" s="70" t="n">
        <v>2301</v>
      </c>
      <c r="I228" s="70" t="inlineStr">
        <is>
          <t>产品质检</t>
        </is>
      </c>
      <c r="J228" s="70" t="n">
        <v>2023</v>
      </c>
      <c r="K228" s="70" t="n">
        <v>2</v>
      </c>
      <c r="L228" s="70" t="n">
        <v>9</v>
      </c>
      <c r="M228" s="70">
        <f>COUNTIFS(D:D,D228,J:J,J228,K:K,K228)</f>
        <v/>
      </c>
      <c r="N228" s="70">
        <f>1/M228</f>
        <v/>
      </c>
      <c r="O228" s="70" t="n"/>
    </row>
    <row r="229">
      <c r="A229" s="70" t="inlineStr">
        <is>
          <t>徐汇区</t>
        </is>
      </c>
      <c r="B229" s="70" t="n"/>
      <c r="C229" s="70" t="n">
        <v>1</v>
      </c>
      <c r="D229" s="70" t="inlineStr">
        <is>
          <t>TSFCY40</t>
        </is>
      </c>
      <c r="E229" s="70" t="inlineStr">
        <is>
          <t>大鼓牛杂</t>
        </is>
      </c>
      <c r="F229" s="70" t="n">
        <v>0</v>
      </c>
      <c r="G229" s="70" t="n">
        <v>1</v>
      </c>
      <c r="H229" s="70" t="n">
        <v>2202</v>
      </c>
      <c r="I229" s="70" t="inlineStr">
        <is>
          <t>净化器合格证</t>
        </is>
      </c>
      <c r="J229" s="70" t="n">
        <v>2023</v>
      </c>
      <c r="K229" s="70" t="n">
        <v>3</v>
      </c>
      <c r="L229" s="70" t="n">
        <v>11</v>
      </c>
      <c r="M229" s="70">
        <f>COUNTIFS(D:D,D229,J:J,J229,K:K,K229)</f>
        <v/>
      </c>
      <c r="N229" s="70">
        <f>1/M229</f>
        <v/>
      </c>
      <c r="O229" s="70" t="n"/>
    </row>
    <row r="230">
      <c r="A230" s="70" t="inlineStr">
        <is>
          <t>徐汇区</t>
        </is>
      </c>
      <c r="B230" s="70" t="n"/>
      <c r="C230" s="70" t="n">
        <v>1</v>
      </c>
      <c r="D230" s="70" t="inlineStr">
        <is>
          <t>TSFCY40</t>
        </is>
      </c>
      <c r="E230" s="70" t="inlineStr">
        <is>
          <t>大鼓牛杂</t>
        </is>
      </c>
      <c r="F230" s="70" t="n">
        <v>0</v>
      </c>
      <c r="G230" s="70" t="n">
        <v>1</v>
      </c>
      <c r="H230" s="70" t="n">
        <v>2300</v>
      </c>
      <c r="I230" s="70" t="inlineStr">
        <is>
          <t>设备安装合同</t>
        </is>
      </c>
      <c r="J230" s="70" t="n">
        <v>2023</v>
      </c>
      <c r="K230" s="70" t="n">
        <v>3</v>
      </c>
      <c r="L230" s="70" t="n">
        <v>11</v>
      </c>
      <c r="M230" s="70">
        <f>COUNTIFS(D:D,D230,J:J,J230,K:K,K230)</f>
        <v/>
      </c>
      <c r="N230" s="70">
        <f>1/M230</f>
        <v/>
      </c>
      <c r="O230" s="70" t="n"/>
    </row>
    <row r="231">
      <c r="A231" s="70" t="inlineStr">
        <is>
          <t>徐汇区</t>
        </is>
      </c>
      <c r="B231" s="70" t="n"/>
      <c r="C231" s="70" t="n">
        <v>1</v>
      </c>
      <c r="D231" s="70" t="inlineStr">
        <is>
          <t>TSFCY40</t>
        </is>
      </c>
      <c r="E231" s="70" t="inlineStr">
        <is>
          <t>大鼓牛杂</t>
        </is>
      </c>
      <c r="F231" s="70" t="n">
        <v>0</v>
      </c>
      <c r="G231" s="70" t="n">
        <v>1</v>
      </c>
      <c r="H231" s="70" t="n">
        <v>2301</v>
      </c>
      <c r="I231" s="70" t="inlineStr">
        <is>
          <t>产品质检</t>
        </is>
      </c>
      <c r="J231" s="70" t="n">
        <v>2023</v>
      </c>
      <c r="K231" s="70" t="n">
        <v>3</v>
      </c>
      <c r="L231" s="70" t="n">
        <v>11</v>
      </c>
      <c r="M231" s="70">
        <f>COUNTIFS(D:D,D231,J:J,J231,K:K,K231)</f>
        <v/>
      </c>
      <c r="N231" s="70">
        <f>1/M231</f>
        <v/>
      </c>
      <c r="O231" s="70" t="n"/>
    </row>
    <row r="232">
      <c r="A232" s="70" t="inlineStr">
        <is>
          <t>徐汇区</t>
        </is>
      </c>
      <c r="B232" s="70" t="n"/>
      <c r="C232" s="70" t="n">
        <v>1</v>
      </c>
      <c r="D232" s="70" t="inlineStr">
        <is>
          <t>TSFCY40</t>
        </is>
      </c>
      <c r="E232" s="70" t="inlineStr">
        <is>
          <t>大鼓牛杂</t>
        </is>
      </c>
      <c r="F232" s="70" t="n">
        <v>0</v>
      </c>
      <c r="G232" s="70" t="n">
        <v>1</v>
      </c>
      <c r="H232" s="70" t="n">
        <v>2302</v>
      </c>
      <c r="I232" s="70" t="inlineStr">
        <is>
          <t>设备安装检验</t>
        </is>
      </c>
      <c r="J232" s="70" t="n">
        <v>2023</v>
      </c>
      <c r="K232" s="70" t="n">
        <v>3</v>
      </c>
      <c r="L232" s="70" t="n">
        <v>11</v>
      </c>
      <c r="M232" s="70">
        <f>COUNTIFS(D:D,D232,J:J,J232,K:K,K232)</f>
        <v/>
      </c>
      <c r="N232" s="70">
        <f>1/M232</f>
        <v/>
      </c>
      <c r="O232" s="70" t="n"/>
    </row>
    <row r="233">
      <c r="A233" s="70" t="inlineStr">
        <is>
          <t>徐汇区</t>
        </is>
      </c>
      <c r="B233" s="70" t="n"/>
      <c r="C233" s="70" t="n">
        <v>1</v>
      </c>
      <c r="D233" s="70" t="inlineStr">
        <is>
          <t>TSFCY40</t>
        </is>
      </c>
      <c r="E233" s="70" t="inlineStr">
        <is>
          <t>大鼓牛杂</t>
        </is>
      </c>
      <c r="F233" s="70" t="n">
        <v>0</v>
      </c>
      <c r="G233" s="70" t="n">
        <v>1</v>
      </c>
      <c r="H233" s="70" t="n">
        <v>2200</v>
      </c>
      <c r="I233" s="70" t="inlineStr">
        <is>
          <t>设备安装合同</t>
        </is>
      </c>
      <c r="J233" s="70" t="n">
        <v>2023</v>
      </c>
      <c r="K233" s="70" t="n">
        <v>2</v>
      </c>
      <c r="L233" s="70" t="n">
        <v>28</v>
      </c>
      <c r="M233" s="70">
        <f>COUNTIFS(D:D,D233,J:J,J233,K:K,K233)</f>
        <v/>
      </c>
      <c r="N233" s="70">
        <f>1/M233</f>
        <v/>
      </c>
      <c r="O233" s="70" t="n"/>
    </row>
    <row r="234">
      <c r="A234" s="70" t="inlineStr">
        <is>
          <t>徐汇区</t>
        </is>
      </c>
      <c r="B234" s="70" t="n"/>
      <c r="C234" s="70" t="n">
        <v>1</v>
      </c>
      <c r="D234" s="70" t="inlineStr">
        <is>
          <t>TSFCY40</t>
        </is>
      </c>
      <c r="E234" s="70" t="inlineStr">
        <is>
          <t>大鼓牛杂</t>
        </is>
      </c>
      <c r="F234" s="70" t="n">
        <v>0</v>
      </c>
      <c r="G234" s="70" t="n">
        <v>1</v>
      </c>
      <c r="H234" s="70" t="n">
        <v>2201</v>
      </c>
      <c r="I234" s="70" t="inlineStr">
        <is>
          <t>产品质检</t>
        </is>
      </c>
      <c r="J234" s="70" t="n">
        <v>2023</v>
      </c>
      <c r="K234" s="70" t="n">
        <v>2</v>
      </c>
      <c r="L234" s="70" t="n">
        <v>28</v>
      </c>
      <c r="M234" s="70">
        <f>COUNTIFS(D:D,D234,J:J,J234,K:K,K234)</f>
        <v/>
      </c>
      <c r="N234" s="70">
        <f>1/M234</f>
        <v/>
      </c>
      <c r="O234" s="70" t="n"/>
    </row>
    <row r="235">
      <c r="A235" s="70" t="inlineStr">
        <is>
          <t>徐汇区</t>
        </is>
      </c>
      <c r="B235" s="70" t="n"/>
      <c r="C235" s="70" t="n">
        <v>1</v>
      </c>
      <c r="D235" s="70" t="inlineStr">
        <is>
          <t>TSFCY41</t>
        </is>
      </c>
      <c r="E235" s="70" t="inlineStr">
        <is>
          <t>谢盛记</t>
        </is>
      </c>
      <c r="F235" s="70" t="n">
        <v>0</v>
      </c>
      <c r="G235" s="70" t="n">
        <v>0</v>
      </c>
      <c r="H235" s="70" t="n">
        <v>2100</v>
      </c>
      <c r="I235" s="70" t="inlineStr">
        <is>
          <t>营业执照</t>
        </is>
      </c>
      <c r="J235" s="70" t="n">
        <v>2023</v>
      </c>
      <c r="K235" s="70" t="n">
        <v>3</v>
      </c>
      <c r="L235" s="70" t="n">
        <v>11</v>
      </c>
      <c r="M235" s="70">
        <f>COUNTIFS(D:D,D235,J:J,J235,K:K,K235)</f>
        <v/>
      </c>
      <c r="N235" s="70">
        <f>1/M235</f>
        <v/>
      </c>
      <c r="O235" s="70" t="n"/>
    </row>
    <row r="236">
      <c r="A236" s="70" t="inlineStr">
        <is>
          <t>徐汇区</t>
        </is>
      </c>
      <c r="B236" s="70" t="n"/>
      <c r="C236" s="70" t="n">
        <v>1</v>
      </c>
      <c r="D236" s="70" t="inlineStr">
        <is>
          <t>TSFCY41</t>
        </is>
      </c>
      <c r="E236" s="70" t="inlineStr">
        <is>
          <t>谢盛记</t>
        </is>
      </c>
      <c r="F236" s="70" t="n">
        <v>0</v>
      </c>
      <c r="G236" s="70" t="n">
        <v>0</v>
      </c>
      <c r="H236" s="70" t="n">
        <v>2101</v>
      </c>
      <c r="I236" s="70" t="inlineStr">
        <is>
          <t>食品经营许可证</t>
        </is>
      </c>
      <c r="J236" s="70" t="n">
        <v>2023</v>
      </c>
      <c r="K236" s="70" t="n">
        <v>3</v>
      </c>
      <c r="L236" s="70" t="n">
        <v>11</v>
      </c>
      <c r="M236" s="70">
        <f>COUNTIFS(D:D,D236,J:J,J236,K:K,K236)</f>
        <v/>
      </c>
      <c r="N236" s="70">
        <f>1/M236</f>
        <v/>
      </c>
      <c r="O236" s="70" t="n"/>
    </row>
    <row r="237">
      <c r="A237" s="70" t="inlineStr">
        <is>
          <t>徐汇区</t>
        </is>
      </c>
      <c r="B237" s="70" t="n"/>
      <c r="C237" s="70" t="n">
        <v>1</v>
      </c>
      <c r="D237" s="70" t="inlineStr">
        <is>
          <t>TSFCY41</t>
        </is>
      </c>
      <c r="E237" s="70" t="inlineStr">
        <is>
          <t>谢盛记</t>
        </is>
      </c>
      <c r="F237" s="70" t="n">
        <v>0</v>
      </c>
      <c r="G237" s="70" t="n">
        <v>0</v>
      </c>
      <c r="H237" s="70" t="n">
        <v>2103</v>
      </c>
      <c r="I237" s="70" t="inlineStr">
        <is>
          <t>监管信息公示牌</t>
        </is>
      </c>
      <c r="J237" s="70" t="n">
        <v>2023</v>
      </c>
      <c r="K237" s="70" t="n">
        <v>3</v>
      </c>
      <c r="L237" s="70" t="n">
        <v>11</v>
      </c>
      <c r="M237" s="70">
        <f>COUNTIFS(D:D,D237,J:J,J237,K:K,K237)</f>
        <v/>
      </c>
      <c r="N237" s="70">
        <f>1/M237</f>
        <v/>
      </c>
      <c r="O237" s="70" t="n"/>
    </row>
    <row r="238">
      <c r="A238" s="70" t="inlineStr">
        <is>
          <t>徐汇区</t>
        </is>
      </c>
      <c r="B238" s="70" t="n"/>
      <c r="C238" s="70" t="n">
        <v>1</v>
      </c>
      <c r="D238" s="70" t="inlineStr">
        <is>
          <t>TSFCY41</t>
        </is>
      </c>
      <c r="E238" s="70" t="inlineStr">
        <is>
          <t>谢盛记</t>
        </is>
      </c>
      <c r="F238" s="70" t="n">
        <v>0</v>
      </c>
      <c r="G238" s="70" t="n">
        <v>1</v>
      </c>
      <c r="H238" s="70" t="n">
        <v>2202</v>
      </c>
      <c r="I238" s="70" t="inlineStr">
        <is>
          <t>净化器合格证</t>
        </is>
      </c>
      <c r="J238" s="70" t="n">
        <v>2023</v>
      </c>
      <c r="K238" s="70" t="n">
        <v>3</v>
      </c>
      <c r="L238" s="70" t="n">
        <v>11</v>
      </c>
      <c r="M238" s="70">
        <f>COUNTIFS(D:D,D238,J:J,J238,K:K,K238)</f>
        <v/>
      </c>
      <c r="N238" s="70">
        <f>1/M238</f>
        <v/>
      </c>
      <c r="O238" s="70" t="n"/>
    </row>
    <row r="239">
      <c r="A239" s="70" t="inlineStr">
        <is>
          <t>徐汇区</t>
        </is>
      </c>
      <c r="B239" s="70" t="n"/>
      <c r="C239" s="70" t="n">
        <v>1</v>
      </c>
      <c r="D239" s="70" t="inlineStr">
        <is>
          <t>TSFCY41</t>
        </is>
      </c>
      <c r="E239" s="70" t="inlineStr">
        <is>
          <t>谢盛记</t>
        </is>
      </c>
      <c r="F239" s="70" t="n">
        <v>0</v>
      </c>
      <c r="G239" s="70" t="n">
        <v>1</v>
      </c>
      <c r="H239" s="70" t="n">
        <v>2300</v>
      </c>
      <c r="I239" s="70" t="inlineStr">
        <is>
          <t>设备安装合同</t>
        </is>
      </c>
      <c r="J239" s="70" t="n">
        <v>2023</v>
      </c>
      <c r="K239" s="70" t="n">
        <v>2</v>
      </c>
      <c r="L239" s="70" t="n">
        <v>28</v>
      </c>
      <c r="M239" s="70">
        <f>COUNTIFS(D:D,D239,J:J,J239,K:K,K239)</f>
        <v/>
      </c>
      <c r="N239" s="70">
        <f>1/M239</f>
        <v/>
      </c>
      <c r="O239" s="70" t="n"/>
    </row>
    <row r="240">
      <c r="A240" s="70" t="inlineStr">
        <is>
          <t>徐汇区</t>
        </is>
      </c>
      <c r="B240" s="70" t="n"/>
      <c r="C240" s="70" t="n">
        <v>1</v>
      </c>
      <c r="D240" s="70" t="inlineStr">
        <is>
          <t>TSFCY41</t>
        </is>
      </c>
      <c r="E240" s="70" t="inlineStr">
        <is>
          <t>谢盛记</t>
        </is>
      </c>
      <c r="F240" s="70" t="n">
        <v>0</v>
      </c>
      <c r="G240" s="70" t="n">
        <v>1</v>
      </c>
      <c r="H240" s="70" t="n">
        <v>2301</v>
      </c>
      <c r="I240" s="70" t="inlineStr">
        <is>
          <t>产品质检</t>
        </is>
      </c>
      <c r="J240" s="70" t="n">
        <v>2023</v>
      </c>
      <c r="K240" s="70" t="n">
        <v>2</v>
      </c>
      <c r="L240" s="70" t="n">
        <v>28</v>
      </c>
      <c r="M240" s="70">
        <f>COUNTIFS(D:D,D240,J:J,J240,K:K,K240)</f>
        <v/>
      </c>
      <c r="N240" s="70">
        <f>1/M240</f>
        <v/>
      </c>
      <c r="O240" s="70" t="n"/>
    </row>
    <row r="241">
      <c r="A241" s="70" t="inlineStr">
        <is>
          <t>徐汇区</t>
        </is>
      </c>
      <c r="B241" s="70" t="n"/>
      <c r="C241" s="70" t="n">
        <v>1</v>
      </c>
      <c r="D241" s="70" t="inlineStr">
        <is>
          <t>TSFCY41</t>
        </is>
      </c>
      <c r="E241" s="70" t="inlineStr">
        <is>
          <t>谢盛记</t>
        </is>
      </c>
      <c r="F241" s="70" t="n">
        <v>0</v>
      </c>
      <c r="G241" s="70" t="n">
        <v>1</v>
      </c>
      <c r="H241" s="70" t="n">
        <v>2200</v>
      </c>
      <c r="I241" s="70" t="inlineStr">
        <is>
          <t>设备安装合同</t>
        </is>
      </c>
      <c r="J241" s="70" t="n">
        <v>2023</v>
      </c>
      <c r="K241" s="70" t="n">
        <v>1</v>
      </c>
      <c r="L241" s="70" t="n">
        <v>31</v>
      </c>
      <c r="M241" s="70">
        <f>COUNTIFS(D:D,D241,J:J,J241,K:K,K241)</f>
        <v/>
      </c>
      <c r="N241" s="70">
        <f>1/M241</f>
        <v/>
      </c>
      <c r="O241" s="70" t="n"/>
    </row>
    <row r="242">
      <c r="A242" s="70" t="inlineStr">
        <is>
          <t>徐汇区</t>
        </is>
      </c>
      <c r="B242" s="70" t="n"/>
      <c r="C242" s="70" t="n">
        <v>1</v>
      </c>
      <c r="D242" s="70" t="inlineStr">
        <is>
          <t>TSFCY41</t>
        </is>
      </c>
      <c r="E242" s="70" t="inlineStr">
        <is>
          <t>谢盛记</t>
        </is>
      </c>
      <c r="F242" s="70" t="n">
        <v>0</v>
      </c>
      <c r="G242" s="70" t="n">
        <v>1</v>
      </c>
      <c r="H242" s="70" t="n">
        <v>2201</v>
      </c>
      <c r="I242" s="70" t="inlineStr">
        <is>
          <t>产品质检</t>
        </is>
      </c>
      <c r="J242" s="70" t="n">
        <v>2023</v>
      </c>
      <c r="K242" s="70" t="n">
        <v>1</v>
      </c>
      <c r="L242" s="70" t="n">
        <v>31</v>
      </c>
      <c r="M242" s="70">
        <f>COUNTIFS(D:D,D242,J:J,J242,K:K,K242)</f>
        <v/>
      </c>
      <c r="N242" s="70">
        <f>1/M242</f>
        <v/>
      </c>
      <c r="O242" s="70" t="n"/>
    </row>
    <row r="243">
      <c r="A243" s="70" t="inlineStr">
        <is>
          <t>徐汇区</t>
        </is>
      </c>
      <c r="B243" s="70" t="n"/>
      <c r="C243" s="70" t="n">
        <v>1</v>
      </c>
      <c r="D243" s="70" t="inlineStr">
        <is>
          <t>TSFCY41</t>
        </is>
      </c>
      <c r="E243" s="70" t="inlineStr">
        <is>
          <t>谢盛记</t>
        </is>
      </c>
      <c r="F243" s="70" t="n">
        <v>0</v>
      </c>
      <c r="G243" s="70" t="n">
        <v>1</v>
      </c>
      <c r="H243" s="70" t="n">
        <v>2203</v>
      </c>
      <c r="I243" s="70" t="inlineStr">
        <is>
          <t>清洗合同</t>
        </is>
      </c>
      <c r="J243" s="70" t="n">
        <v>2023</v>
      </c>
      <c r="K243" s="70" t="n">
        <v>1</v>
      </c>
      <c r="L243" s="70" t="n">
        <v>31</v>
      </c>
      <c r="M243" s="70">
        <f>COUNTIFS(D:D,D243,J:J,J243,K:K,K243)</f>
        <v/>
      </c>
      <c r="N243" s="70">
        <f>1/M243</f>
        <v/>
      </c>
      <c r="O243" s="70" t="n"/>
    </row>
    <row r="244">
      <c r="A244" s="70" t="inlineStr">
        <is>
          <t>徐汇区</t>
        </is>
      </c>
      <c r="B244" s="70" t="n"/>
      <c r="C244" s="70" t="n">
        <v>1</v>
      </c>
      <c r="D244" s="70" t="inlineStr">
        <is>
          <t>TSFCY41</t>
        </is>
      </c>
      <c r="E244" s="70" t="inlineStr">
        <is>
          <t>谢盛记</t>
        </is>
      </c>
      <c r="F244" s="70" t="n">
        <v>0</v>
      </c>
      <c r="G244" s="70" t="n">
        <v>1</v>
      </c>
      <c r="H244" s="70" t="n">
        <v>2302</v>
      </c>
      <c r="I244" s="70" t="inlineStr">
        <is>
          <t>设备安装检验</t>
        </is>
      </c>
      <c r="J244" s="70" t="n">
        <v>2023</v>
      </c>
      <c r="K244" s="70" t="n">
        <v>1</v>
      </c>
      <c r="L244" s="70" t="n">
        <v>31</v>
      </c>
      <c r="M244" s="70">
        <f>COUNTIFS(D:D,D244,J:J,J244,K:K,K244)</f>
        <v/>
      </c>
      <c r="N244" s="70">
        <f>1/M244</f>
        <v/>
      </c>
      <c r="O244" s="70" t="n"/>
    </row>
    <row r="245">
      <c r="A245" s="70" t="inlineStr">
        <is>
          <t>徐汇区</t>
        </is>
      </c>
      <c r="B245" s="70" t="inlineStr">
        <is>
          <t>微信用户
微信用户</t>
        </is>
      </c>
      <c r="C245" s="70" t="n">
        <v>1</v>
      </c>
      <c r="D245" s="70" t="inlineStr">
        <is>
          <t>TSFCY42</t>
        </is>
      </c>
      <c r="E245" s="70" t="inlineStr">
        <is>
          <t>丰茂烤串</t>
        </is>
      </c>
      <c r="F245" s="70" t="n">
        <v>0</v>
      </c>
      <c r="G245" s="70" t="n">
        <v>1</v>
      </c>
      <c r="H245" s="70" t="n">
        <v>2204</v>
      </c>
      <c r="I245" s="70" t="inlineStr">
        <is>
          <t>清洗记录</t>
        </is>
      </c>
      <c r="J245" s="70" t="n">
        <v>2023</v>
      </c>
      <c r="K245" s="70" t="n">
        <v>9</v>
      </c>
      <c r="L245" s="70" t="n">
        <v>8</v>
      </c>
      <c r="M245" s="70">
        <f>COUNTIFS(D:D,D245,J:J,J245,K:K,K245)</f>
        <v/>
      </c>
      <c r="N245" s="70">
        <f>1/M245</f>
        <v/>
      </c>
      <c r="O245" s="70" t="n"/>
    </row>
    <row r="246">
      <c r="A246" s="70" t="inlineStr">
        <is>
          <t>徐汇区</t>
        </is>
      </c>
      <c r="B246" s="70" t="inlineStr">
        <is>
          <t>微信用户
微信用户</t>
        </is>
      </c>
      <c r="C246" s="70" t="n">
        <v>1</v>
      </c>
      <c r="D246" s="70" t="inlineStr">
        <is>
          <t>TSFCY42</t>
        </is>
      </c>
      <c r="E246" s="70" t="inlineStr">
        <is>
          <t>丰茂烤串</t>
        </is>
      </c>
      <c r="F246" s="70" t="n">
        <v>0</v>
      </c>
      <c r="G246" s="70" t="n">
        <v>1</v>
      </c>
      <c r="H246" s="70" t="n">
        <v>2205</v>
      </c>
      <c r="I246" s="70" t="inlineStr">
        <is>
          <t>设备维修保养</t>
        </is>
      </c>
      <c r="J246" s="70" t="n">
        <v>2023</v>
      </c>
      <c r="K246" s="70" t="n">
        <v>9</v>
      </c>
      <c r="L246" s="70" t="n">
        <v>8</v>
      </c>
      <c r="M246" s="70">
        <f>COUNTIFS(D:D,D246,J:J,J246,K:K,K246)</f>
        <v/>
      </c>
      <c r="N246" s="70">
        <f>1/M246</f>
        <v/>
      </c>
      <c r="O246" s="70" t="n"/>
    </row>
    <row r="247">
      <c r="A247" s="70" t="inlineStr">
        <is>
          <t>徐汇区</t>
        </is>
      </c>
      <c r="B247" s="70" t="inlineStr">
        <is>
          <t>微信用户
微信用户</t>
        </is>
      </c>
      <c r="C247" s="70" t="n">
        <v>1</v>
      </c>
      <c r="D247" s="70" t="inlineStr">
        <is>
          <t>TSFCY42</t>
        </is>
      </c>
      <c r="E247" s="70" t="inlineStr">
        <is>
          <t>丰茂烤串</t>
        </is>
      </c>
      <c r="F247" s="70" t="n">
        <v>0</v>
      </c>
      <c r="G247" s="70" t="n">
        <v>1</v>
      </c>
      <c r="H247" s="70" t="n">
        <v>2303</v>
      </c>
      <c r="I247" s="70" t="inlineStr">
        <is>
          <t>运行维护合同</t>
        </is>
      </c>
      <c r="J247" s="70" t="n">
        <v>2023</v>
      </c>
      <c r="K247" s="70" t="n">
        <v>9</v>
      </c>
      <c r="L247" s="70" t="n">
        <v>8</v>
      </c>
      <c r="M247" s="70">
        <f>COUNTIFS(D:D,D247,J:J,J247,K:K,K247)</f>
        <v/>
      </c>
      <c r="N247" s="70">
        <f>1/M247</f>
        <v/>
      </c>
      <c r="O247" s="70" t="n"/>
    </row>
    <row r="248">
      <c r="A248" s="70" t="inlineStr">
        <is>
          <t>徐汇区</t>
        </is>
      </c>
      <c r="B248" s="70" t="inlineStr">
        <is>
          <t>微信用户
微信用户</t>
        </is>
      </c>
      <c r="C248" s="70" t="n">
        <v>1</v>
      </c>
      <c r="D248" s="70" t="inlineStr">
        <is>
          <t>TSFCY42</t>
        </is>
      </c>
      <c r="E248" s="70" t="inlineStr">
        <is>
          <t>丰茂烤串</t>
        </is>
      </c>
      <c r="F248" s="70" t="n">
        <v>0</v>
      </c>
      <c r="G248" s="70" t="n">
        <v>1</v>
      </c>
      <c r="H248" s="70" t="n">
        <v>2304</v>
      </c>
      <c r="I248" s="70" t="inlineStr">
        <is>
          <t>设备运维记录</t>
        </is>
      </c>
      <c r="J248" s="70" t="n">
        <v>2023</v>
      </c>
      <c r="K248" s="70" t="n">
        <v>9</v>
      </c>
      <c r="L248" s="70" t="n">
        <v>8</v>
      </c>
      <c r="M248" s="70">
        <f>COUNTIFS(D:D,D248,J:J,J248,K:K,K248)</f>
        <v/>
      </c>
      <c r="N248" s="70">
        <f>1/M248</f>
        <v/>
      </c>
      <c r="O248" s="70" t="n"/>
    </row>
    <row r="249">
      <c r="A249" s="70" t="inlineStr">
        <is>
          <t>徐汇区</t>
        </is>
      </c>
      <c r="B249" s="70" t="inlineStr">
        <is>
          <t>微信用户
微信用户</t>
        </is>
      </c>
      <c r="C249" s="70" t="n">
        <v>1</v>
      </c>
      <c r="D249" s="70" t="inlineStr">
        <is>
          <t>TSFCY42</t>
        </is>
      </c>
      <c r="E249" s="70" t="inlineStr">
        <is>
          <t>丰茂烤串</t>
        </is>
      </c>
      <c r="F249" s="70" t="n">
        <v>0</v>
      </c>
      <c r="G249" s="70" t="n">
        <v>1</v>
      </c>
      <c r="H249" s="70" t="n">
        <v>2400</v>
      </c>
      <c r="I249" s="70" t="inlineStr">
        <is>
          <t>餐厨垃圾处置</t>
        </is>
      </c>
      <c r="J249" s="70" t="n">
        <v>2023</v>
      </c>
      <c r="K249" s="70" t="n">
        <v>9</v>
      </c>
      <c r="L249" s="70" t="n">
        <v>8</v>
      </c>
      <c r="M249" s="70">
        <f>COUNTIFS(D:D,D249,J:J,J249,K:K,K249)</f>
        <v/>
      </c>
      <c r="N249" s="70">
        <f>1/M249</f>
        <v/>
      </c>
      <c r="O249" s="70" t="n"/>
    </row>
    <row r="250">
      <c r="A250" s="70" t="inlineStr">
        <is>
          <t>徐汇区</t>
        </is>
      </c>
      <c r="B250" s="70" t="inlineStr">
        <is>
          <t>微信用户
微信用户</t>
        </is>
      </c>
      <c r="C250" s="70" t="n">
        <v>1</v>
      </c>
      <c r="D250" s="70" t="inlineStr">
        <is>
          <t>TSFCY42</t>
        </is>
      </c>
      <c r="E250" s="70" t="inlineStr">
        <is>
          <t>丰茂烤串</t>
        </is>
      </c>
      <c r="F250" s="70" t="n">
        <v>0</v>
      </c>
      <c r="G250" s="70" t="n">
        <v>1</v>
      </c>
      <c r="H250" s="70" t="n">
        <v>2401</v>
      </c>
      <c r="I250" s="70" t="inlineStr">
        <is>
          <t>废弃油脂处置</t>
        </is>
      </c>
      <c r="J250" s="70" t="n">
        <v>2023</v>
      </c>
      <c r="K250" s="70" t="n">
        <v>9</v>
      </c>
      <c r="L250" s="70" t="n">
        <v>8</v>
      </c>
      <c r="M250" s="70">
        <f>COUNTIFS(D:D,D250,J:J,J250,K:K,K250)</f>
        <v/>
      </c>
      <c r="N250" s="70">
        <f>1/M250</f>
        <v/>
      </c>
      <c r="O250" s="70" t="n"/>
    </row>
    <row r="251">
      <c r="A251" s="70" t="inlineStr">
        <is>
          <t>徐汇区</t>
        </is>
      </c>
      <c r="B251" s="70" t="inlineStr">
        <is>
          <t>微信用户
微信用户</t>
        </is>
      </c>
      <c r="C251" s="70" t="n">
        <v>1</v>
      </c>
      <c r="D251" s="70" t="inlineStr">
        <is>
          <t>TSFCY42</t>
        </is>
      </c>
      <c r="E251" s="70" t="inlineStr">
        <is>
          <t>丰茂烤串</t>
        </is>
      </c>
      <c r="F251" s="70" t="n">
        <v>0</v>
      </c>
      <c r="G251" s="70" t="n">
        <v>1</v>
      </c>
      <c r="H251" s="70" t="n">
        <v>2402</v>
      </c>
      <c r="I251" s="70" t="inlineStr">
        <is>
          <t>卫生培训记录</t>
        </is>
      </c>
      <c r="J251" s="70" t="n">
        <v>2023</v>
      </c>
      <c r="K251" s="70" t="n">
        <v>9</v>
      </c>
      <c r="L251" s="70" t="n">
        <v>8</v>
      </c>
      <c r="M251" s="70">
        <f>COUNTIFS(D:D,D251,J:J,J251,K:K,K251)</f>
        <v/>
      </c>
      <c r="N251" s="70">
        <f>1/M251</f>
        <v/>
      </c>
      <c r="O251" s="70" t="n"/>
    </row>
    <row r="252">
      <c r="A252" s="70" t="inlineStr">
        <is>
          <t>徐汇区</t>
        </is>
      </c>
      <c r="B252" s="70" t="inlineStr">
        <is>
          <t>微信用户
微信用户</t>
        </is>
      </c>
      <c r="C252" s="70" t="n">
        <v>1</v>
      </c>
      <c r="D252" s="70" t="inlineStr">
        <is>
          <t>TSFCY42</t>
        </is>
      </c>
      <c r="E252" s="70" t="inlineStr">
        <is>
          <t>丰茂烤串</t>
        </is>
      </c>
      <c r="F252" s="70" t="n">
        <v>0</v>
      </c>
      <c r="G252" s="70" t="n">
        <v>1</v>
      </c>
      <c r="H252" s="70" t="n">
        <v>2403</v>
      </c>
      <c r="I252" s="70" t="inlineStr">
        <is>
          <t>食品及原料采购记录</t>
        </is>
      </c>
      <c r="J252" s="70" t="n">
        <v>2023</v>
      </c>
      <c r="K252" s="70" t="n">
        <v>9</v>
      </c>
      <c r="L252" s="70" t="n">
        <v>8</v>
      </c>
      <c r="M252" s="70">
        <f>COUNTIFS(D:D,D252,J:J,J252,K:K,K252)</f>
        <v/>
      </c>
      <c r="N252" s="70">
        <f>1/M252</f>
        <v/>
      </c>
      <c r="O252" s="70" t="n"/>
    </row>
    <row r="253">
      <c r="A253" s="70" t="inlineStr">
        <is>
          <t>徐汇区</t>
        </is>
      </c>
      <c r="B253" s="70" t="inlineStr">
        <is>
          <t>微信用户
微信用户</t>
        </is>
      </c>
      <c r="C253" s="70" t="n">
        <v>1</v>
      </c>
      <c r="D253" s="70" t="inlineStr">
        <is>
          <t>TSFCY42</t>
        </is>
      </c>
      <c r="E253" s="70" t="inlineStr">
        <is>
          <t>丰茂烤串</t>
        </is>
      </c>
      <c r="F253" s="70" t="n">
        <v>1</v>
      </c>
      <c r="G253" s="70" t="n">
        <v>1</v>
      </c>
      <c r="H253" s="70" t="n">
        <v>3200</v>
      </c>
      <c r="I253" s="70" t="inlineStr">
        <is>
          <t>后厨全景</t>
        </is>
      </c>
      <c r="J253" s="70" t="n">
        <v>2023</v>
      </c>
      <c r="K253" s="70" t="n">
        <v>9</v>
      </c>
      <c r="L253" s="70" t="n">
        <v>27</v>
      </c>
      <c r="M253" s="70">
        <f>COUNTIFS(D:D,D253,J:J,J253,K:K,K253)</f>
        <v/>
      </c>
      <c r="N253" s="70">
        <f>1/M253</f>
        <v/>
      </c>
      <c r="O253" s="70" t="n"/>
    </row>
    <row r="254">
      <c r="A254" s="70" t="inlineStr">
        <is>
          <t>徐汇区</t>
        </is>
      </c>
      <c r="B254" s="70" t="inlineStr">
        <is>
          <t>微信用户
微信用户</t>
        </is>
      </c>
      <c r="C254" s="70" t="n">
        <v>1</v>
      </c>
      <c r="D254" s="70" t="inlineStr">
        <is>
          <t>TSFCY42</t>
        </is>
      </c>
      <c r="E254" s="70" t="inlineStr">
        <is>
          <t>丰茂烤串</t>
        </is>
      </c>
      <c r="F254" s="70" t="n">
        <v>1</v>
      </c>
      <c r="G254" s="70" t="n">
        <v>1</v>
      </c>
      <c r="H254" s="70" t="n">
        <v>3201</v>
      </c>
      <c r="I254" s="70" t="inlineStr">
        <is>
          <t>后厨涉户外门窗关闭</t>
        </is>
      </c>
      <c r="J254" s="70" t="n">
        <v>2023</v>
      </c>
      <c r="K254" s="70" t="n">
        <v>9</v>
      </c>
      <c r="L254" s="70" t="n">
        <v>27</v>
      </c>
      <c r="M254" s="70">
        <f>COUNTIFS(D:D,D254,J:J,J254,K:K,K254)</f>
        <v/>
      </c>
      <c r="N254" s="70">
        <f>1/M254</f>
        <v/>
      </c>
      <c r="O254" s="70" t="n"/>
    </row>
    <row r="255">
      <c r="A255" s="70" t="inlineStr">
        <is>
          <t>徐汇区</t>
        </is>
      </c>
      <c r="B255" s="70" t="inlineStr">
        <is>
          <t>微信用户
微信用户</t>
        </is>
      </c>
      <c r="C255" s="70" t="n">
        <v>1</v>
      </c>
      <c r="D255" s="70" t="inlineStr">
        <is>
          <t>TSFCY42</t>
        </is>
      </c>
      <c r="E255" s="70" t="inlineStr">
        <is>
          <t>丰茂烤串</t>
        </is>
      </c>
      <c r="F255" s="70" t="n">
        <v>1</v>
      </c>
      <c r="G255" s="70" t="n">
        <v>1</v>
      </c>
      <c r="H255" s="70" t="n">
        <v>3202</v>
      </c>
      <c r="I255" s="70" t="inlineStr">
        <is>
          <t>后厨排气扇</t>
        </is>
      </c>
      <c r="J255" s="70" t="n">
        <v>2023</v>
      </c>
      <c r="K255" s="70" t="n">
        <v>9</v>
      </c>
      <c r="L255" s="70" t="n">
        <v>27</v>
      </c>
      <c r="M255" s="70">
        <f>COUNTIFS(D:D,D255,J:J,J255,K:K,K255)</f>
        <v/>
      </c>
      <c r="N255" s="70">
        <f>1/M255</f>
        <v/>
      </c>
      <c r="O255" s="70" t="n"/>
    </row>
    <row r="256">
      <c r="A256" s="70" t="inlineStr">
        <is>
          <t>徐汇区</t>
        </is>
      </c>
      <c r="B256" s="70" t="inlineStr">
        <is>
          <t>微信用户
微信用户</t>
        </is>
      </c>
      <c r="C256" s="70" t="n">
        <v>1</v>
      </c>
      <c r="D256" s="70" t="inlineStr">
        <is>
          <t>TSFCY42</t>
        </is>
      </c>
      <c r="E256" s="70" t="inlineStr">
        <is>
          <t>丰茂烤串</t>
        </is>
      </c>
      <c r="F256" s="70" t="n">
        <v>1</v>
      </c>
      <c r="G256" s="70" t="n">
        <v>1</v>
      </c>
      <c r="H256" s="70" t="n">
        <v>3203</v>
      </c>
      <c r="I256" s="70" t="inlineStr">
        <is>
          <t>后厨灶台</t>
        </is>
      </c>
      <c r="J256" s="70" t="n">
        <v>2023</v>
      </c>
      <c r="K256" s="70" t="n">
        <v>9</v>
      </c>
      <c r="L256" s="70" t="n">
        <v>27</v>
      </c>
      <c r="M256" s="70">
        <f>COUNTIFS(D:D,D256,J:J,J256,K:K,K256)</f>
        <v/>
      </c>
      <c r="N256" s="70">
        <f>1/M256</f>
        <v/>
      </c>
      <c r="O256" s="70" t="n"/>
    </row>
    <row r="257">
      <c r="A257" s="70" t="inlineStr">
        <is>
          <t>徐汇区</t>
        </is>
      </c>
      <c r="B257" s="70" t="inlineStr">
        <is>
          <t>微信用户
微信用户</t>
        </is>
      </c>
      <c r="C257" s="70" t="n">
        <v>1</v>
      </c>
      <c r="D257" s="70" t="inlineStr">
        <is>
          <t>TSFCY42</t>
        </is>
      </c>
      <c r="E257" s="70" t="inlineStr">
        <is>
          <t>丰茂烤串</t>
        </is>
      </c>
      <c r="F257" s="70" t="n">
        <v>1</v>
      </c>
      <c r="G257" s="70" t="n">
        <v>1</v>
      </c>
      <c r="H257" s="70" t="n">
        <v>3204</v>
      </c>
      <c r="I257" s="70" t="inlineStr">
        <is>
          <t>集气罩</t>
        </is>
      </c>
      <c r="J257" s="70" t="n">
        <v>2023</v>
      </c>
      <c r="K257" s="70" t="n">
        <v>9</v>
      </c>
      <c r="L257" s="70" t="n">
        <v>27</v>
      </c>
      <c r="M257" s="70">
        <f>COUNTIFS(D:D,D257,J:J,J257,K:K,K257)</f>
        <v/>
      </c>
      <c r="N257" s="70">
        <f>1/M257</f>
        <v/>
      </c>
      <c r="O257" s="70" t="n"/>
    </row>
    <row r="258">
      <c r="A258" s="70" t="inlineStr">
        <is>
          <t>徐汇区</t>
        </is>
      </c>
      <c r="B258" s="70" t="inlineStr">
        <is>
          <t>微信用户
微信用户</t>
        </is>
      </c>
      <c r="C258" s="70" t="n">
        <v>1</v>
      </c>
      <c r="D258" s="70" t="inlineStr">
        <is>
          <t>TSFCY42</t>
        </is>
      </c>
      <c r="E258" s="70" t="inlineStr">
        <is>
          <t>丰茂烤串</t>
        </is>
      </c>
      <c r="F258" s="70" t="n">
        <v>1</v>
      </c>
      <c r="G258" s="70" t="n">
        <v>1</v>
      </c>
      <c r="H258" s="70" t="n">
        <v>3205</v>
      </c>
      <c r="I258" s="70" t="inlineStr">
        <is>
          <t>排烟管道</t>
        </is>
      </c>
      <c r="J258" s="70" t="n">
        <v>2023</v>
      </c>
      <c r="K258" s="70" t="n">
        <v>9</v>
      </c>
      <c r="L258" s="70" t="n">
        <v>27</v>
      </c>
      <c r="M258" s="70">
        <f>COUNTIFS(D:D,D258,J:J,J258,K:K,K258)</f>
        <v/>
      </c>
      <c r="N258" s="70">
        <f>1/M258</f>
        <v/>
      </c>
      <c r="O258" s="70" t="n"/>
    </row>
    <row r="259">
      <c r="A259" s="70" t="inlineStr">
        <is>
          <t>徐汇区</t>
        </is>
      </c>
      <c r="B259" s="70" t="inlineStr">
        <is>
          <t>微信用户
微信用户</t>
        </is>
      </c>
      <c r="C259" s="70" t="n">
        <v>1</v>
      </c>
      <c r="D259" s="70" t="inlineStr">
        <is>
          <t>TSFCY42</t>
        </is>
      </c>
      <c r="E259" s="70" t="inlineStr">
        <is>
          <t>丰茂烤串</t>
        </is>
      </c>
      <c r="F259" s="70" t="n">
        <v>1</v>
      </c>
      <c r="G259" s="70" t="n">
        <v>1</v>
      </c>
      <c r="H259" s="70" t="n">
        <v>3206</v>
      </c>
      <c r="I259" s="70" t="inlineStr">
        <is>
          <t>油烟净化装置/控制柜运行</t>
        </is>
      </c>
      <c r="J259" s="70" t="n">
        <v>2023</v>
      </c>
      <c r="K259" s="70" t="n">
        <v>9</v>
      </c>
      <c r="L259" s="70" t="n">
        <v>27</v>
      </c>
      <c r="M259" s="70">
        <f>COUNTIFS(D:D,D259,J:J,J259,K:K,K259)</f>
        <v/>
      </c>
      <c r="N259" s="70">
        <f>1/M259</f>
        <v/>
      </c>
      <c r="O259" s="70" t="n"/>
    </row>
    <row r="260">
      <c r="A260" s="70" t="inlineStr">
        <is>
          <t>徐汇区</t>
        </is>
      </c>
      <c r="B260" s="70" t="inlineStr">
        <is>
          <t>微信用户
微信用户</t>
        </is>
      </c>
      <c r="C260" s="70" t="n">
        <v>1</v>
      </c>
      <c r="D260" s="70" t="inlineStr">
        <is>
          <t>TSFCY42</t>
        </is>
      </c>
      <c r="E260" s="70" t="inlineStr">
        <is>
          <t>丰茂烤串</t>
        </is>
      </c>
      <c r="F260" s="70" t="n">
        <v>1</v>
      </c>
      <c r="G260" s="70" t="n">
        <v>1</v>
      </c>
      <c r="H260" s="70" t="n">
        <v>3207</v>
      </c>
      <c r="I260" s="70" t="inlineStr">
        <is>
          <t>油烟监测设备</t>
        </is>
      </c>
      <c r="J260" s="70" t="n">
        <v>2023</v>
      </c>
      <c r="K260" s="70" t="n">
        <v>9</v>
      </c>
      <c r="L260" s="70" t="n">
        <v>27</v>
      </c>
      <c r="M260" s="70">
        <f>COUNTIFS(D:D,D260,J:J,J260,K:K,K260)</f>
        <v/>
      </c>
      <c r="N260" s="70">
        <f>1/M260</f>
        <v/>
      </c>
      <c r="O260" s="70" t="n"/>
    </row>
    <row r="261">
      <c r="A261" s="70" t="inlineStr">
        <is>
          <t>徐汇区</t>
        </is>
      </c>
      <c r="B261" s="70" t="inlineStr">
        <is>
          <t>微信用户
微信用户
微信用户
微信用户
微信用户
微信用户
微信用户
微信用户</t>
        </is>
      </c>
      <c r="C261" s="70" t="n">
        <v>1</v>
      </c>
      <c r="D261" s="70" t="inlineStr">
        <is>
          <t>TSFCY42</t>
        </is>
      </c>
      <c r="E261" s="70" t="inlineStr">
        <is>
          <t>丰茂烤串</t>
        </is>
      </c>
      <c r="F261" s="70" t="n">
        <v>0</v>
      </c>
      <c r="G261" s="70" t="n">
        <v>0</v>
      </c>
      <c r="H261" s="70" t="n">
        <v>2101</v>
      </c>
      <c r="I261" s="70" t="inlineStr">
        <is>
          <t>食品经营许可证</t>
        </is>
      </c>
      <c r="J261" s="70" t="n">
        <v>2023</v>
      </c>
      <c r="K261" s="70" t="n">
        <v>6</v>
      </c>
      <c r="L261" s="70" t="n">
        <v>11</v>
      </c>
      <c r="M261" s="70">
        <f>COUNTIFS(D:D,D261,J:J,J261,K:K,K261)</f>
        <v/>
      </c>
      <c r="N261" s="70">
        <f>1/M261</f>
        <v/>
      </c>
      <c r="O261" s="70" t="n"/>
    </row>
    <row r="262">
      <c r="A262" s="70" t="inlineStr">
        <is>
          <t>徐汇区</t>
        </is>
      </c>
      <c r="B262" s="70" t="inlineStr">
        <is>
          <t>微信用户
微信用户
微信用户
微信用户
微信用户
微信用户
微信用户
微信用户
微信用户
微信用户
微信用户
微信用户
微信用户
微信用户
微信用户
微信用户</t>
        </is>
      </c>
      <c r="C262" s="70" t="n">
        <v>1</v>
      </c>
      <c r="D262" s="70" t="inlineStr">
        <is>
          <t>TSFCY42</t>
        </is>
      </c>
      <c r="E262" s="70" t="inlineStr">
        <is>
          <t>丰茂烤串</t>
        </is>
      </c>
      <c r="F262" s="70" t="n">
        <v>0</v>
      </c>
      <c r="G262" s="70" t="n">
        <v>1</v>
      </c>
      <c r="H262" s="70" t="n">
        <v>2201</v>
      </c>
      <c r="I262" s="70" t="inlineStr">
        <is>
          <t>产品质检</t>
        </is>
      </c>
      <c r="J262" s="70" t="n">
        <v>2023</v>
      </c>
      <c r="K262" s="70" t="n">
        <v>5</v>
      </c>
      <c r="L262" s="70" t="n">
        <v>6</v>
      </c>
      <c r="M262" s="70">
        <f>COUNTIFS(D:D,D262,J:J,J262,K:K,K262)</f>
        <v/>
      </c>
      <c r="N262" s="70">
        <f>1/M262</f>
        <v/>
      </c>
      <c r="O262" s="70" t="n"/>
    </row>
    <row r="263">
      <c r="A263" s="70" t="inlineStr">
        <is>
          <t>徐汇区</t>
        </is>
      </c>
      <c r="B263" s="70" t="inlineStr">
        <is>
          <t>微信用户
微信用户
微信用户
微信用户
微信用户
微信用户
微信用户
微信用户
微信用户
微信用户
微信用户
微信用户
微信用户
微信用户
微信用户
微信用户</t>
        </is>
      </c>
      <c r="C263" s="70" t="n">
        <v>1</v>
      </c>
      <c r="D263" s="70" t="inlineStr">
        <is>
          <t>TSFCY42</t>
        </is>
      </c>
      <c r="E263" s="70" t="inlineStr">
        <is>
          <t>丰茂烤串</t>
        </is>
      </c>
      <c r="F263" s="70" t="n">
        <v>0</v>
      </c>
      <c r="G263" s="70" t="n">
        <v>1</v>
      </c>
      <c r="H263" s="70" t="n">
        <v>2302</v>
      </c>
      <c r="I263" s="70" t="inlineStr">
        <is>
          <t>设备安装检验</t>
        </is>
      </c>
      <c r="J263" s="70" t="n">
        <v>2023</v>
      </c>
      <c r="K263" s="70" t="n">
        <v>4</v>
      </c>
      <c r="L263" s="70" t="n">
        <v>9</v>
      </c>
      <c r="M263" s="70">
        <f>COUNTIFS(D:D,D263,J:J,J263,K:K,K263)</f>
        <v/>
      </c>
      <c r="N263" s="70">
        <f>1/M263</f>
        <v/>
      </c>
      <c r="O263" s="70" t="n"/>
    </row>
    <row r="264">
      <c r="A264" s="70" t="inlineStr">
        <is>
          <t>徐汇区</t>
        </is>
      </c>
      <c r="B264" s="70" t="inlineStr">
        <is>
          <t>微信用户
微信用户
微信用户
微信用户
微信用户
微信用户
微信用户
微信用户</t>
        </is>
      </c>
      <c r="C264" s="70" t="n">
        <v>1</v>
      </c>
      <c r="D264" s="70" t="inlineStr">
        <is>
          <t>TSFCY42</t>
        </is>
      </c>
      <c r="E264" s="70" t="inlineStr">
        <is>
          <t>丰茂烤串</t>
        </is>
      </c>
      <c r="F264" s="70" t="n">
        <v>0</v>
      </c>
      <c r="G264" s="70" t="n">
        <v>0</v>
      </c>
      <c r="H264" s="70" t="n">
        <v>2102</v>
      </c>
      <c r="I264" s="70" t="inlineStr">
        <is>
          <t>餐饮服务许可证</t>
        </is>
      </c>
      <c r="J264" s="70" t="n">
        <v>2023</v>
      </c>
      <c r="K264" s="70" t="n">
        <v>3</v>
      </c>
      <c r="L264" s="70" t="n">
        <v>11</v>
      </c>
      <c r="M264" s="70">
        <f>COUNTIFS(D:D,D264,J:J,J264,K:K,K264)</f>
        <v/>
      </c>
      <c r="N264" s="70">
        <f>1/M264</f>
        <v/>
      </c>
      <c r="O264" s="70" t="n"/>
    </row>
    <row r="265">
      <c r="A265" s="70" t="inlineStr">
        <is>
          <t>徐汇区</t>
        </is>
      </c>
      <c r="B265" s="70" t="inlineStr">
        <is>
          <t>微信用户
微信用户
微信用户
微信用户
微信用户
微信用户
微信用户
微信用户</t>
        </is>
      </c>
      <c r="C265" s="70" t="n">
        <v>1</v>
      </c>
      <c r="D265" s="70" t="inlineStr">
        <is>
          <t>TSFCY42</t>
        </is>
      </c>
      <c r="E265" s="70" t="inlineStr">
        <is>
          <t>丰茂烤串</t>
        </is>
      </c>
      <c r="F265" s="70" t="n">
        <v>0</v>
      </c>
      <c r="G265" s="70" t="n">
        <v>0</v>
      </c>
      <c r="H265" s="70" t="n">
        <v>2103</v>
      </c>
      <c r="I265" s="70" t="inlineStr">
        <is>
          <t>监管信息公示牌</t>
        </is>
      </c>
      <c r="J265" s="70" t="n">
        <v>2023</v>
      </c>
      <c r="K265" s="70" t="n">
        <v>3</v>
      </c>
      <c r="L265" s="70" t="n">
        <v>11</v>
      </c>
      <c r="M265" s="70">
        <f>COUNTIFS(D:D,D265,J:J,J265,K:K,K265)</f>
        <v/>
      </c>
      <c r="N265" s="70">
        <f>1/M265</f>
        <v/>
      </c>
      <c r="O265" s="70" t="n"/>
    </row>
    <row r="266">
      <c r="A266" s="70" t="inlineStr">
        <is>
          <t>徐汇区</t>
        </is>
      </c>
      <c r="B266" s="70" t="inlineStr">
        <is>
          <t>微信用户
微信用户
微信用户
微信用户
微信用户
微信用户
微信用户
微信用户
微信用户
微信用户
微信用户
微信用户
微信用户
微信用户
微信用户
微信用户</t>
        </is>
      </c>
      <c r="C266" s="70" t="n">
        <v>1</v>
      </c>
      <c r="D266" s="70" t="inlineStr">
        <is>
          <t>TSFCY42</t>
        </is>
      </c>
      <c r="E266" s="70" t="inlineStr">
        <is>
          <t>丰茂烤串</t>
        </is>
      </c>
      <c r="F266" s="70" t="n">
        <v>0</v>
      </c>
      <c r="G266" s="70" t="n">
        <v>1</v>
      </c>
      <c r="H266" s="70" t="n">
        <v>2300</v>
      </c>
      <c r="I266" s="70" t="inlineStr">
        <is>
          <t>设备安装合同</t>
        </is>
      </c>
      <c r="J266" s="70" t="n">
        <v>2023</v>
      </c>
      <c r="K266" s="70" t="n">
        <v>3</v>
      </c>
      <c r="L266" s="70" t="n">
        <v>3</v>
      </c>
      <c r="M266" s="70">
        <f>COUNTIFS(D:D,D266,J:J,J266,K:K,K266)</f>
        <v/>
      </c>
      <c r="N266" s="70">
        <f>1/M266</f>
        <v/>
      </c>
      <c r="O266" s="70" t="n"/>
    </row>
    <row r="267">
      <c r="A267" s="70" t="inlineStr">
        <is>
          <t>徐汇区</t>
        </is>
      </c>
      <c r="B267" s="70" t="inlineStr">
        <is>
          <t>微信用户
微信用户
微信用户
微信用户
微信用户
微信用户
微信用户
微信用户
微信用户
微信用户</t>
        </is>
      </c>
      <c r="C267" s="70" t="n">
        <v>1</v>
      </c>
      <c r="D267" s="70" t="inlineStr">
        <is>
          <t>TSFCY42</t>
        </is>
      </c>
      <c r="E267" s="70" t="inlineStr">
        <is>
          <t>丰茂烤串</t>
        </is>
      </c>
      <c r="F267" s="70" t="n">
        <v>0</v>
      </c>
      <c r="G267" s="70" t="n">
        <v>0</v>
      </c>
      <c r="H267" s="70" t="n">
        <v>2100</v>
      </c>
      <c r="I267" s="70" t="inlineStr">
        <is>
          <t>营业执照</t>
        </is>
      </c>
      <c r="J267" s="70" t="n">
        <v>2023</v>
      </c>
      <c r="K267" s="70" t="n">
        <v>2</v>
      </c>
      <c r="L267" s="70" t="n">
        <v>28</v>
      </c>
      <c r="M267" s="70">
        <f>COUNTIFS(D:D,D267,J:J,J267,K:K,K267)</f>
        <v/>
      </c>
      <c r="N267" s="70">
        <f>1/M267</f>
        <v/>
      </c>
      <c r="O267" s="70" t="n"/>
    </row>
    <row r="268">
      <c r="A268" s="70" t="inlineStr">
        <is>
          <t>徐汇区</t>
        </is>
      </c>
      <c r="B268" s="70" t="inlineStr">
        <is>
          <t>微信用户
微信用户
微信用户
微信用户
微信用户
微信用户
微信用户
微信用户
微信用户
微信用户
微信用户
微信用户
微信用户
微信用户
微信用户
微信用户</t>
        </is>
      </c>
      <c r="C268" s="70" t="n">
        <v>1</v>
      </c>
      <c r="D268" s="70" t="inlineStr">
        <is>
          <t>TSFCY42</t>
        </is>
      </c>
      <c r="E268" s="70" t="inlineStr">
        <is>
          <t>丰茂烤串</t>
        </is>
      </c>
      <c r="F268" s="70" t="n">
        <v>0</v>
      </c>
      <c r="G268" s="70" t="n">
        <v>1</v>
      </c>
      <c r="H268" s="70" t="n">
        <v>2202</v>
      </c>
      <c r="I268" s="70" t="inlineStr">
        <is>
          <t>净化器合格证</t>
        </is>
      </c>
      <c r="J268" s="70" t="n">
        <v>2023</v>
      </c>
      <c r="K268" s="70" t="n">
        <v>2</v>
      </c>
      <c r="L268" s="70" t="n">
        <v>9</v>
      </c>
      <c r="M268" s="70">
        <f>COUNTIFS(D:D,D268,J:J,J268,K:K,K268)</f>
        <v/>
      </c>
      <c r="N268" s="70">
        <f>1/M268</f>
        <v/>
      </c>
      <c r="O268" s="70" t="n"/>
    </row>
    <row r="269">
      <c r="A269" s="70" t="inlineStr">
        <is>
          <t>徐汇区</t>
        </is>
      </c>
      <c r="B269" s="70" t="inlineStr">
        <is>
          <t>微信用户
微信用户
微信用户
微信用户
微信用户
微信用户
微信用户
微信用户
微信用户
微信用户
微信用户
微信用户
微信用户
微信用户
微信用户
微信用户</t>
        </is>
      </c>
      <c r="C269" s="70" t="n">
        <v>1</v>
      </c>
      <c r="D269" s="70" t="inlineStr">
        <is>
          <t>TSFCY42</t>
        </is>
      </c>
      <c r="E269" s="70" t="inlineStr">
        <is>
          <t>丰茂烤串</t>
        </is>
      </c>
      <c r="F269" s="70" t="n">
        <v>0</v>
      </c>
      <c r="G269" s="70" t="n">
        <v>1</v>
      </c>
      <c r="H269" s="70" t="n">
        <v>2203</v>
      </c>
      <c r="I269" s="70" t="inlineStr">
        <is>
          <t>清洗合同</t>
        </is>
      </c>
      <c r="J269" s="70" t="n">
        <v>2023</v>
      </c>
      <c r="K269" s="70" t="n">
        <v>2</v>
      </c>
      <c r="L269" s="70" t="n">
        <v>9</v>
      </c>
      <c r="M269" s="70">
        <f>COUNTIFS(D:D,D269,J:J,J269,K:K,K269)</f>
        <v/>
      </c>
      <c r="N269" s="70">
        <f>1/M269</f>
        <v/>
      </c>
      <c r="O269" s="70" t="n"/>
    </row>
    <row r="270">
      <c r="A270" s="70" t="inlineStr">
        <is>
          <t>徐汇区</t>
        </is>
      </c>
      <c r="B270" s="70" t="inlineStr">
        <is>
          <t>微信用户
微信用户
微信用户
微信用户
微信用户
微信用户
微信用户
微信用户
微信用户
微信用户
微信用户
微信用户
微信用户
微信用户
微信用户
微信用户</t>
        </is>
      </c>
      <c r="C270" s="70" t="n">
        <v>1</v>
      </c>
      <c r="D270" s="70" t="inlineStr">
        <is>
          <t>TSFCY42</t>
        </is>
      </c>
      <c r="E270" s="70" t="inlineStr">
        <is>
          <t>丰茂烤串</t>
        </is>
      </c>
      <c r="F270" s="70" t="n">
        <v>0</v>
      </c>
      <c r="G270" s="70" t="n">
        <v>1</v>
      </c>
      <c r="H270" s="70" t="n">
        <v>2200</v>
      </c>
      <c r="I270" s="70" t="inlineStr">
        <is>
          <t>设备安装合同</t>
        </is>
      </c>
      <c r="J270" s="70" t="n">
        <v>2023</v>
      </c>
      <c r="K270" s="70" t="n">
        <v>1</v>
      </c>
      <c r="L270" s="70" t="n">
        <v>9</v>
      </c>
      <c r="M270" s="70">
        <f>COUNTIFS(D:D,D270,J:J,J270,K:K,K270)</f>
        <v/>
      </c>
      <c r="N270" s="70">
        <f>1/M270</f>
        <v/>
      </c>
      <c r="O270" s="70" t="n"/>
    </row>
    <row r="271">
      <c r="A271" s="70" t="inlineStr">
        <is>
          <t>徐汇区</t>
        </is>
      </c>
      <c r="B271" s="70" t="inlineStr">
        <is>
          <t>微信用户
微信用户
微信用户
微信用户
微信用户
微信用户
微信用户
微信用户
微信用户
微信用户
微信用户
微信用户
微信用户
微信用户
微信用户
微信用户</t>
        </is>
      </c>
      <c r="C271" s="70" t="n">
        <v>1</v>
      </c>
      <c r="D271" s="70" t="inlineStr">
        <is>
          <t>TSFCY42</t>
        </is>
      </c>
      <c r="E271" s="70" t="inlineStr">
        <is>
          <t>丰茂烤串</t>
        </is>
      </c>
      <c r="F271" s="70" t="n">
        <v>0</v>
      </c>
      <c r="G271" s="70" t="n">
        <v>1</v>
      </c>
      <c r="H271" s="70" t="n">
        <v>2301</v>
      </c>
      <c r="I271" s="70" t="inlineStr">
        <is>
          <t>产品质检</t>
        </is>
      </c>
      <c r="J271" s="70" t="n">
        <v>2023</v>
      </c>
      <c r="K271" s="70" t="n">
        <v>1</v>
      </c>
      <c r="L271" s="70" t="n">
        <v>9</v>
      </c>
      <c r="M271" s="70">
        <f>COUNTIFS(D:D,D271,J:J,J271,K:K,K271)</f>
        <v/>
      </c>
      <c r="N271" s="70">
        <f>1/M271</f>
        <v/>
      </c>
      <c r="O271" s="70" t="n"/>
    </row>
    <row r="272">
      <c r="A272" s="70" t="inlineStr">
        <is>
          <t>徐汇区</t>
        </is>
      </c>
      <c r="B272" s="70" t="n"/>
      <c r="C272" s="70" t="n">
        <v>1</v>
      </c>
      <c r="D272" s="70" t="inlineStr">
        <is>
          <t>TSFCY43</t>
        </is>
      </c>
      <c r="E272" s="70" t="inlineStr">
        <is>
          <t>继光香香鸡</t>
        </is>
      </c>
      <c r="F272" s="70" t="n">
        <v>0</v>
      </c>
      <c r="G272" s="70" t="n">
        <v>0</v>
      </c>
      <c r="H272" s="70" t="n">
        <v>2100</v>
      </c>
      <c r="I272" s="70" t="inlineStr">
        <is>
          <t>营业执照</t>
        </is>
      </c>
      <c r="J272" s="70" t="n">
        <v>2023</v>
      </c>
      <c r="K272" s="70" t="n">
        <v>3</v>
      </c>
      <c r="L272" s="70" t="n">
        <v>11</v>
      </c>
      <c r="M272" s="70">
        <f>COUNTIFS(D:D,D272,J:J,J272,K:K,K272)</f>
        <v/>
      </c>
      <c r="N272" s="70">
        <f>1/M272</f>
        <v/>
      </c>
      <c r="O272" s="70" t="n"/>
    </row>
    <row r="273">
      <c r="A273" s="70" t="inlineStr">
        <is>
          <t>徐汇区</t>
        </is>
      </c>
      <c r="B273" s="70" t="n"/>
      <c r="C273" s="70" t="n">
        <v>1</v>
      </c>
      <c r="D273" s="70" t="inlineStr">
        <is>
          <t>TSFCY43</t>
        </is>
      </c>
      <c r="E273" s="70" t="inlineStr">
        <is>
          <t>继光香香鸡</t>
        </is>
      </c>
      <c r="F273" s="70" t="n">
        <v>0</v>
      </c>
      <c r="G273" s="70" t="n">
        <v>0</v>
      </c>
      <c r="H273" s="70" t="n">
        <v>2101</v>
      </c>
      <c r="I273" s="70" t="inlineStr">
        <is>
          <t>食品经营许可证</t>
        </is>
      </c>
      <c r="J273" s="70" t="n">
        <v>2023</v>
      </c>
      <c r="K273" s="70" t="n">
        <v>3</v>
      </c>
      <c r="L273" s="70" t="n">
        <v>11</v>
      </c>
      <c r="M273" s="70">
        <f>COUNTIFS(D:D,D273,J:J,J273,K:K,K273)</f>
        <v/>
      </c>
      <c r="N273" s="70">
        <f>1/M273</f>
        <v/>
      </c>
      <c r="O273" s="70" t="n"/>
    </row>
    <row r="274">
      <c r="A274" s="70" t="inlineStr">
        <is>
          <t>徐汇区</t>
        </is>
      </c>
      <c r="B274" s="70" t="n"/>
      <c r="C274" s="70" t="n">
        <v>1</v>
      </c>
      <c r="D274" s="70" t="inlineStr">
        <is>
          <t>TSFCY43</t>
        </is>
      </c>
      <c r="E274" s="70" t="inlineStr">
        <is>
          <t>继光香香鸡</t>
        </is>
      </c>
      <c r="F274" s="70" t="n">
        <v>0</v>
      </c>
      <c r="G274" s="70" t="n">
        <v>0</v>
      </c>
      <c r="H274" s="70" t="n">
        <v>2103</v>
      </c>
      <c r="I274" s="70" t="inlineStr">
        <is>
          <t>监管信息公示牌</t>
        </is>
      </c>
      <c r="J274" s="70" t="n">
        <v>2023</v>
      </c>
      <c r="K274" s="70" t="n">
        <v>3</v>
      </c>
      <c r="L274" s="70" t="n">
        <v>11</v>
      </c>
      <c r="M274" s="70">
        <f>COUNTIFS(D:D,D274,J:J,J274,K:K,K274)</f>
        <v/>
      </c>
      <c r="N274" s="70">
        <f>1/M274</f>
        <v/>
      </c>
      <c r="O274" s="70" t="n"/>
    </row>
    <row r="275">
      <c r="A275" s="70" t="inlineStr">
        <is>
          <t>徐汇区</t>
        </is>
      </c>
      <c r="B275" s="70" t="n"/>
      <c r="C275" s="70" t="n">
        <v>1</v>
      </c>
      <c r="D275" s="70" t="inlineStr">
        <is>
          <t>TSFCY43</t>
        </is>
      </c>
      <c r="E275" s="70" t="inlineStr">
        <is>
          <t>继光香香鸡</t>
        </is>
      </c>
      <c r="F275" s="70" t="n">
        <v>0</v>
      </c>
      <c r="G275" s="70" t="n">
        <v>1</v>
      </c>
      <c r="H275" s="70" t="n">
        <v>2201</v>
      </c>
      <c r="I275" s="70" t="inlineStr">
        <is>
          <t>产品质检</t>
        </is>
      </c>
      <c r="J275" s="70" t="n">
        <v>2023</v>
      </c>
      <c r="K275" s="70" t="n">
        <v>2</v>
      </c>
      <c r="L275" s="70" t="n">
        <v>28</v>
      </c>
      <c r="M275" s="70">
        <f>COUNTIFS(D:D,D275,J:J,J275,K:K,K275)</f>
        <v/>
      </c>
      <c r="N275" s="70">
        <f>1/M275</f>
        <v/>
      </c>
      <c r="O275" s="70" t="n"/>
    </row>
    <row r="276">
      <c r="A276" s="70" t="inlineStr">
        <is>
          <t>徐汇区</t>
        </is>
      </c>
      <c r="B276" s="70" t="n"/>
      <c r="C276" s="70" t="n">
        <v>1</v>
      </c>
      <c r="D276" s="70" t="inlineStr">
        <is>
          <t>TSFCY43</t>
        </is>
      </c>
      <c r="E276" s="70" t="inlineStr">
        <is>
          <t>继光香香鸡</t>
        </is>
      </c>
      <c r="F276" s="70" t="n">
        <v>0</v>
      </c>
      <c r="G276" s="70" t="n">
        <v>1</v>
      </c>
      <c r="H276" s="70" t="n">
        <v>2203</v>
      </c>
      <c r="I276" s="70" t="inlineStr">
        <is>
          <t>清洗合同</t>
        </is>
      </c>
      <c r="J276" s="70" t="n">
        <v>2023</v>
      </c>
      <c r="K276" s="70" t="n">
        <v>2</v>
      </c>
      <c r="L276" s="70" t="n">
        <v>31</v>
      </c>
      <c r="M276" s="70">
        <f>COUNTIFS(D:D,D276,J:J,J276,K:K,K276)</f>
        <v/>
      </c>
      <c r="N276" s="70">
        <f>1/M276</f>
        <v/>
      </c>
      <c r="O276" s="70" t="n"/>
    </row>
    <row r="277">
      <c r="A277" s="70" t="inlineStr">
        <is>
          <t>徐汇区</t>
        </is>
      </c>
      <c r="B277" s="70" t="n"/>
      <c r="C277" s="70" t="n">
        <v>1</v>
      </c>
      <c r="D277" s="70" t="inlineStr">
        <is>
          <t>TSFCY43</t>
        </is>
      </c>
      <c r="E277" s="70" t="inlineStr">
        <is>
          <t>继光香香鸡</t>
        </is>
      </c>
      <c r="F277" s="70" t="n">
        <v>0</v>
      </c>
      <c r="G277" s="70" t="n">
        <v>1</v>
      </c>
      <c r="H277" s="70" t="n">
        <v>2300</v>
      </c>
      <c r="I277" s="70" t="inlineStr">
        <is>
          <t>设备安装合同</t>
        </is>
      </c>
      <c r="J277" s="70" t="n">
        <v>2023</v>
      </c>
      <c r="K277" s="70" t="n">
        <v>2</v>
      </c>
      <c r="L277" s="70" t="n">
        <v>28</v>
      </c>
      <c r="M277" s="70">
        <f>COUNTIFS(D:D,D277,J:J,J277,K:K,K277)</f>
        <v/>
      </c>
      <c r="N277" s="70">
        <f>1/M277</f>
        <v/>
      </c>
      <c r="O277" s="70" t="n"/>
    </row>
    <row r="278">
      <c r="A278" s="70" t="inlineStr">
        <is>
          <t>徐汇区</t>
        </is>
      </c>
      <c r="B278" s="70" t="n"/>
      <c r="C278" s="70" t="n">
        <v>1</v>
      </c>
      <c r="D278" s="70" t="inlineStr">
        <is>
          <t>TSFCY43</t>
        </is>
      </c>
      <c r="E278" s="70" t="inlineStr">
        <is>
          <t>继光香香鸡</t>
        </is>
      </c>
      <c r="F278" s="70" t="n">
        <v>0</v>
      </c>
      <c r="G278" s="70" t="n">
        <v>1</v>
      </c>
      <c r="H278" s="70" t="n">
        <v>2200</v>
      </c>
      <c r="I278" s="70" t="inlineStr">
        <is>
          <t>设备安装合同</t>
        </is>
      </c>
      <c r="J278" s="70" t="n">
        <v>2023</v>
      </c>
      <c r="K278" s="70" t="n">
        <v>1</v>
      </c>
      <c r="L278" s="70" t="n">
        <v>22</v>
      </c>
      <c r="M278" s="70">
        <f>COUNTIFS(D:D,D278,J:J,J278,K:K,K278)</f>
        <v/>
      </c>
      <c r="N278" s="70">
        <f>1/M278</f>
        <v/>
      </c>
      <c r="O278" s="70" t="n"/>
    </row>
    <row r="279">
      <c r="A279" s="70" t="inlineStr">
        <is>
          <t>徐汇区</t>
        </is>
      </c>
      <c r="B279" s="70" t="n"/>
      <c r="C279" s="70" t="n">
        <v>1</v>
      </c>
      <c r="D279" s="70" t="inlineStr">
        <is>
          <t>TSFCY43</t>
        </is>
      </c>
      <c r="E279" s="70" t="inlineStr">
        <is>
          <t>继光香香鸡</t>
        </is>
      </c>
      <c r="F279" s="70" t="n">
        <v>0</v>
      </c>
      <c r="G279" s="70" t="n">
        <v>1</v>
      </c>
      <c r="H279" s="70" t="n">
        <v>2202</v>
      </c>
      <c r="I279" s="70" t="inlineStr">
        <is>
          <t>净化器合格证</t>
        </is>
      </c>
      <c r="J279" s="70" t="n">
        <v>2023</v>
      </c>
      <c r="K279" s="70" t="n">
        <v>1</v>
      </c>
      <c r="L279" s="70" t="n">
        <v>31</v>
      </c>
      <c r="M279" s="70">
        <f>COUNTIFS(D:D,D279,J:J,J279,K:K,K279)</f>
        <v/>
      </c>
      <c r="N279" s="70">
        <f>1/M279</f>
        <v/>
      </c>
      <c r="O279" s="70" t="n"/>
    </row>
    <row r="280">
      <c r="A280" s="70" t="inlineStr">
        <is>
          <t>徐汇区</t>
        </is>
      </c>
      <c r="B280" s="70" t="n"/>
      <c r="C280" s="70" t="n">
        <v>1</v>
      </c>
      <c r="D280" s="70" t="inlineStr">
        <is>
          <t>TSFCY43</t>
        </is>
      </c>
      <c r="E280" s="70" t="inlineStr">
        <is>
          <t>继光香香鸡</t>
        </is>
      </c>
      <c r="F280" s="70" t="n">
        <v>0</v>
      </c>
      <c r="G280" s="70" t="n">
        <v>1</v>
      </c>
      <c r="H280" s="70" t="n">
        <v>2301</v>
      </c>
      <c r="I280" s="70" t="inlineStr">
        <is>
          <t>产品质检</t>
        </is>
      </c>
      <c r="J280" s="70" t="n">
        <v>2023</v>
      </c>
      <c r="K280" s="70" t="n">
        <v>1</v>
      </c>
      <c r="L280" s="70" t="n">
        <v>30</v>
      </c>
      <c r="M280" s="70">
        <f>COUNTIFS(D:D,D280,J:J,J280,K:K,K280)</f>
        <v/>
      </c>
      <c r="N280" s="70">
        <f>1/M280</f>
        <v/>
      </c>
      <c r="O280" s="70" t="n"/>
    </row>
    <row r="281">
      <c r="A281" s="70" t="inlineStr">
        <is>
          <t>徐汇区</t>
        </is>
      </c>
      <c r="B281" s="70" t="n"/>
      <c r="C281" s="70" t="n">
        <v>1</v>
      </c>
      <c r="D281" s="70" t="inlineStr">
        <is>
          <t>TSFCY43</t>
        </is>
      </c>
      <c r="E281" s="70" t="inlineStr">
        <is>
          <t>继光香香鸡</t>
        </is>
      </c>
      <c r="F281" s="70" t="n">
        <v>0</v>
      </c>
      <c r="G281" s="70" t="n">
        <v>1</v>
      </c>
      <c r="H281" s="70" t="n">
        <v>2302</v>
      </c>
      <c r="I281" s="70" t="inlineStr">
        <is>
          <t>设备安装检验</t>
        </is>
      </c>
      <c r="J281" s="70" t="n">
        <v>2023</v>
      </c>
      <c r="K281" s="70" t="n">
        <v>1</v>
      </c>
      <c r="L281" s="70" t="n">
        <v>30</v>
      </c>
      <c r="M281" s="70">
        <f>COUNTIFS(D:D,D281,J:J,J281,K:K,K281)</f>
        <v/>
      </c>
      <c r="N281" s="70">
        <f>1/M281</f>
        <v/>
      </c>
      <c r="O281" s="70" t="n"/>
    </row>
    <row r="282">
      <c r="A282" s="70" t="inlineStr">
        <is>
          <t>徐汇区</t>
        </is>
      </c>
      <c r="B282" s="70" t="n"/>
      <c r="C282" s="70" t="n">
        <v>1</v>
      </c>
      <c r="D282" s="70" t="inlineStr">
        <is>
          <t>TSFCY44</t>
        </is>
      </c>
      <c r="E282" s="70" t="inlineStr">
        <is>
          <t>捞围鲜</t>
        </is>
      </c>
      <c r="F282" s="70" t="n">
        <v>0</v>
      </c>
      <c r="G282" s="70" t="n">
        <v>0</v>
      </c>
      <c r="H282" s="70" t="n">
        <v>2100</v>
      </c>
      <c r="I282" s="70" t="inlineStr">
        <is>
          <t>营业执照</t>
        </is>
      </c>
      <c r="J282" s="70" t="n">
        <v>2023</v>
      </c>
      <c r="K282" s="70" t="n">
        <v>3</v>
      </c>
      <c r="L282" s="70" t="n">
        <v>11</v>
      </c>
      <c r="M282" s="70">
        <f>COUNTIFS(D:D,D282,J:J,J282,K:K,K282)</f>
        <v/>
      </c>
      <c r="N282" s="70">
        <f>1/M282</f>
        <v/>
      </c>
      <c r="O282" s="70" t="n"/>
    </row>
    <row r="283">
      <c r="A283" s="70" t="inlineStr">
        <is>
          <t>徐汇区</t>
        </is>
      </c>
      <c r="B283" s="70" t="n"/>
      <c r="C283" s="70" t="n">
        <v>1</v>
      </c>
      <c r="D283" s="70" t="inlineStr">
        <is>
          <t>TSFCY44</t>
        </is>
      </c>
      <c r="E283" s="70" t="inlineStr">
        <is>
          <t>捞围鲜</t>
        </is>
      </c>
      <c r="F283" s="70" t="n">
        <v>0</v>
      </c>
      <c r="G283" s="70" t="n">
        <v>0</v>
      </c>
      <c r="H283" s="70" t="n">
        <v>2101</v>
      </c>
      <c r="I283" s="70" t="inlineStr">
        <is>
          <t>食品经营许可证</t>
        </is>
      </c>
      <c r="J283" s="70" t="n">
        <v>2023</v>
      </c>
      <c r="K283" s="70" t="n">
        <v>3</v>
      </c>
      <c r="L283" s="70" t="n">
        <v>11</v>
      </c>
      <c r="M283" s="70">
        <f>COUNTIFS(D:D,D283,J:J,J283,K:K,K283)</f>
        <v/>
      </c>
      <c r="N283" s="70">
        <f>1/M283</f>
        <v/>
      </c>
      <c r="O283" s="70" t="n"/>
    </row>
    <row r="284">
      <c r="A284" s="70" t="inlineStr">
        <is>
          <t>徐汇区</t>
        </is>
      </c>
      <c r="B284" s="70" t="n"/>
      <c r="C284" s="70" t="n">
        <v>1</v>
      </c>
      <c r="D284" s="70" t="inlineStr">
        <is>
          <t>TSFCY44</t>
        </is>
      </c>
      <c r="E284" s="70" t="inlineStr">
        <is>
          <t>捞围鲜</t>
        </is>
      </c>
      <c r="F284" s="70" t="n">
        <v>0</v>
      </c>
      <c r="G284" s="70" t="n">
        <v>1</v>
      </c>
      <c r="H284" s="70" t="n">
        <v>2201</v>
      </c>
      <c r="I284" s="70" t="inlineStr">
        <is>
          <t>产品质检</t>
        </is>
      </c>
      <c r="J284" s="70" t="n">
        <v>2023</v>
      </c>
      <c r="K284" s="70" t="n">
        <v>3</v>
      </c>
      <c r="L284" s="70" t="n">
        <v>11</v>
      </c>
      <c r="M284" s="70">
        <f>COUNTIFS(D:D,D284,J:J,J284,K:K,K284)</f>
        <v/>
      </c>
      <c r="N284" s="70">
        <f>1/M284</f>
        <v/>
      </c>
      <c r="O284" s="70" t="n"/>
    </row>
    <row r="285">
      <c r="A285" s="70" t="inlineStr">
        <is>
          <t>徐汇区</t>
        </is>
      </c>
      <c r="B285" s="70" t="n"/>
      <c r="C285" s="70" t="n">
        <v>1</v>
      </c>
      <c r="D285" s="70" t="inlineStr">
        <is>
          <t>TSFCY44</t>
        </is>
      </c>
      <c r="E285" s="70" t="inlineStr">
        <is>
          <t>捞围鲜</t>
        </is>
      </c>
      <c r="F285" s="70" t="n">
        <v>0</v>
      </c>
      <c r="G285" s="70" t="n">
        <v>1</v>
      </c>
      <c r="H285" s="70" t="n">
        <v>2202</v>
      </c>
      <c r="I285" s="70" t="inlineStr">
        <is>
          <t>净化器合格证</t>
        </is>
      </c>
      <c r="J285" s="70" t="n">
        <v>2023</v>
      </c>
      <c r="K285" s="70" t="n">
        <v>3</v>
      </c>
      <c r="L285" s="70" t="n">
        <v>11</v>
      </c>
      <c r="M285" s="70">
        <f>COUNTIFS(D:D,D285,J:J,J285,K:K,K285)</f>
        <v/>
      </c>
      <c r="N285" s="70">
        <f>1/M285</f>
        <v/>
      </c>
      <c r="O285" s="70" t="n"/>
    </row>
    <row r="286">
      <c r="A286" s="70" t="inlineStr">
        <is>
          <t>徐汇区</t>
        </is>
      </c>
      <c r="B286" s="70" t="inlineStr">
        <is>
          <t>微信用户
微信用户</t>
        </is>
      </c>
      <c r="C286" s="70" t="n">
        <v>1</v>
      </c>
      <c r="D286" s="70" t="inlineStr">
        <is>
          <t>TSFCY45</t>
        </is>
      </c>
      <c r="E286" s="70" t="inlineStr">
        <is>
          <t>老娘舅</t>
        </is>
      </c>
      <c r="F286" s="70" t="n">
        <v>0</v>
      </c>
      <c r="G286" s="70" t="n">
        <v>1</v>
      </c>
      <c r="H286" s="70" t="n">
        <v>2204</v>
      </c>
      <c r="I286" s="70" t="inlineStr">
        <is>
          <t>清洗记录</t>
        </is>
      </c>
      <c r="J286" s="70" t="n">
        <v>2023</v>
      </c>
      <c r="K286" s="70" t="n">
        <v>9</v>
      </c>
      <c r="L286" s="70" t="n">
        <v>14</v>
      </c>
      <c r="M286" s="70">
        <f>COUNTIFS(D:D,D286,J:J,J286,K:K,K286)</f>
        <v/>
      </c>
      <c r="N286" s="70">
        <f>1/M286</f>
        <v/>
      </c>
      <c r="O286" s="70" t="n"/>
    </row>
    <row r="287">
      <c r="A287" s="70" t="inlineStr">
        <is>
          <t>徐汇区</t>
        </is>
      </c>
      <c r="B287" s="70" t="inlineStr">
        <is>
          <t>微信用户
微信用户</t>
        </is>
      </c>
      <c r="C287" s="70" t="n">
        <v>1</v>
      </c>
      <c r="D287" s="70" t="inlineStr">
        <is>
          <t>TSFCY45</t>
        </is>
      </c>
      <c r="E287" s="70" t="inlineStr">
        <is>
          <t>老娘舅</t>
        </is>
      </c>
      <c r="F287" s="70" t="n">
        <v>0</v>
      </c>
      <c r="G287" s="70" t="n">
        <v>1</v>
      </c>
      <c r="H287" s="70" t="n">
        <v>2205</v>
      </c>
      <c r="I287" s="70" t="inlineStr">
        <is>
          <t>设备维修保养</t>
        </is>
      </c>
      <c r="J287" s="70" t="n">
        <v>2023</v>
      </c>
      <c r="K287" s="70" t="n">
        <v>9</v>
      </c>
      <c r="L287" s="70" t="n">
        <v>14</v>
      </c>
      <c r="M287" s="70">
        <f>COUNTIFS(D:D,D287,J:J,J287,K:K,K287)</f>
        <v/>
      </c>
      <c r="N287" s="70">
        <f>1/M287</f>
        <v/>
      </c>
      <c r="O287" s="70" t="n"/>
    </row>
    <row r="288">
      <c r="A288" s="70" t="inlineStr">
        <is>
          <t>徐汇区</t>
        </is>
      </c>
      <c r="B288" s="70" t="inlineStr">
        <is>
          <t>微信用户
微信用户</t>
        </is>
      </c>
      <c r="C288" s="70" t="n">
        <v>1</v>
      </c>
      <c r="D288" s="70" t="inlineStr">
        <is>
          <t>TSFCY45</t>
        </is>
      </c>
      <c r="E288" s="70" t="inlineStr">
        <is>
          <t>老娘舅</t>
        </is>
      </c>
      <c r="F288" s="70" t="n">
        <v>0</v>
      </c>
      <c r="G288" s="70" t="n">
        <v>1</v>
      </c>
      <c r="H288" s="70" t="n">
        <v>2301</v>
      </c>
      <c r="I288" s="70" t="inlineStr">
        <is>
          <t>产品质检</t>
        </is>
      </c>
      <c r="J288" s="70" t="n">
        <v>2023</v>
      </c>
      <c r="K288" s="70" t="n">
        <v>9</v>
      </c>
      <c r="L288" s="70" t="n">
        <v>14</v>
      </c>
      <c r="M288" s="70">
        <f>COUNTIFS(D:D,D288,J:J,J288,K:K,K288)</f>
        <v/>
      </c>
      <c r="N288" s="70">
        <f>1/M288</f>
        <v/>
      </c>
      <c r="O288" s="70" t="n"/>
    </row>
    <row r="289">
      <c r="A289" s="70" t="inlineStr">
        <is>
          <t>徐汇区</t>
        </is>
      </c>
      <c r="B289" s="70" t="inlineStr">
        <is>
          <t>微信用户
微信用户</t>
        </is>
      </c>
      <c r="C289" s="70" t="n">
        <v>1</v>
      </c>
      <c r="D289" s="70" t="inlineStr">
        <is>
          <t>TSFCY45</t>
        </is>
      </c>
      <c r="E289" s="70" t="inlineStr">
        <is>
          <t>老娘舅</t>
        </is>
      </c>
      <c r="F289" s="70" t="n">
        <v>0</v>
      </c>
      <c r="G289" s="70" t="n">
        <v>1</v>
      </c>
      <c r="H289" s="70" t="n">
        <v>2302</v>
      </c>
      <c r="I289" s="70" t="inlineStr">
        <is>
          <t>设备安装检验</t>
        </is>
      </c>
      <c r="J289" s="70" t="n">
        <v>2023</v>
      </c>
      <c r="K289" s="70" t="n">
        <v>9</v>
      </c>
      <c r="L289" s="70" t="n">
        <v>14</v>
      </c>
      <c r="M289" s="70">
        <f>COUNTIFS(D:D,D289,J:J,J289,K:K,K289)</f>
        <v/>
      </c>
      <c r="N289" s="70">
        <f>1/M289</f>
        <v/>
      </c>
      <c r="O289" s="70" t="n"/>
    </row>
    <row r="290">
      <c r="A290" s="70" t="inlineStr">
        <is>
          <t>徐汇区</t>
        </is>
      </c>
      <c r="B290" s="70" t="inlineStr">
        <is>
          <t>微信用户
微信用户</t>
        </is>
      </c>
      <c r="C290" s="70" t="n">
        <v>1</v>
      </c>
      <c r="D290" s="70" t="inlineStr">
        <is>
          <t>TSFCY45</t>
        </is>
      </c>
      <c r="E290" s="70" t="inlineStr">
        <is>
          <t>老娘舅</t>
        </is>
      </c>
      <c r="F290" s="70" t="n">
        <v>0</v>
      </c>
      <c r="G290" s="70" t="n">
        <v>1</v>
      </c>
      <c r="H290" s="70" t="n">
        <v>2303</v>
      </c>
      <c r="I290" s="70" t="inlineStr">
        <is>
          <t>运行维护合同</t>
        </is>
      </c>
      <c r="J290" s="70" t="n">
        <v>2023</v>
      </c>
      <c r="K290" s="70" t="n">
        <v>9</v>
      </c>
      <c r="L290" s="70" t="n">
        <v>14</v>
      </c>
      <c r="M290" s="70">
        <f>COUNTIFS(D:D,D290,J:J,J290,K:K,K290)</f>
        <v/>
      </c>
      <c r="N290" s="70">
        <f>1/M290</f>
        <v/>
      </c>
      <c r="O290" s="70" t="n"/>
    </row>
    <row r="291">
      <c r="A291" s="70" t="inlineStr">
        <is>
          <t>徐汇区</t>
        </is>
      </c>
      <c r="B291" s="70" t="inlineStr">
        <is>
          <t>微信用户
微信用户</t>
        </is>
      </c>
      <c r="C291" s="70" t="n">
        <v>1</v>
      </c>
      <c r="D291" s="70" t="inlineStr">
        <is>
          <t>TSFCY45</t>
        </is>
      </c>
      <c r="E291" s="70" t="inlineStr">
        <is>
          <t>老娘舅</t>
        </is>
      </c>
      <c r="F291" s="70" t="n">
        <v>0</v>
      </c>
      <c r="G291" s="70" t="n">
        <v>1</v>
      </c>
      <c r="H291" s="70" t="n">
        <v>2304</v>
      </c>
      <c r="I291" s="70" t="inlineStr">
        <is>
          <t>设备运维记录</t>
        </is>
      </c>
      <c r="J291" s="70" t="n">
        <v>2023</v>
      </c>
      <c r="K291" s="70" t="n">
        <v>9</v>
      </c>
      <c r="L291" s="70" t="n">
        <v>14</v>
      </c>
      <c r="M291" s="70">
        <f>COUNTIFS(D:D,D291,J:J,J291,K:K,K291)</f>
        <v/>
      </c>
      <c r="N291" s="70">
        <f>1/M291</f>
        <v/>
      </c>
      <c r="O291" s="70" t="n"/>
    </row>
    <row r="292">
      <c r="A292" s="70" t="inlineStr">
        <is>
          <t>徐汇区</t>
        </is>
      </c>
      <c r="B292" s="70" t="inlineStr">
        <is>
          <t>微信用户
微信用户</t>
        </is>
      </c>
      <c r="C292" s="70" t="n">
        <v>1</v>
      </c>
      <c r="D292" s="70" t="inlineStr">
        <is>
          <t>TSFCY45</t>
        </is>
      </c>
      <c r="E292" s="70" t="inlineStr">
        <is>
          <t>老娘舅</t>
        </is>
      </c>
      <c r="F292" s="70" t="n">
        <v>0</v>
      </c>
      <c r="G292" s="70" t="n">
        <v>1</v>
      </c>
      <c r="H292" s="70" t="n">
        <v>2400</v>
      </c>
      <c r="I292" s="70" t="inlineStr">
        <is>
          <t>餐厨垃圾处置</t>
        </is>
      </c>
      <c r="J292" s="70" t="n">
        <v>2023</v>
      </c>
      <c r="K292" s="70" t="n">
        <v>9</v>
      </c>
      <c r="L292" s="70" t="n">
        <v>14</v>
      </c>
      <c r="M292" s="70">
        <f>COUNTIFS(D:D,D292,J:J,J292,K:K,K292)</f>
        <v/>
      </c>
      <c r="N292" s="70">
        <f>1/M292</f>
        <v/>
      </c>
      <c r="O292" s="70" t="n"/>
    </row>
    <row r="293">
      <c r="A293" s="70" t="inlineStr">
        <is>
          <t>徐汇区</t>
        </is>
      </c>
      <c r="B293" s="70" t="inlineStr">
        <is>
          <t>微信用户
微信用户</t>
        </is>
      </c>
      <c r="C293" s="70" t="n">
        <v>1</v>
      </c>
      <c r="D293" s="70" t="inlineStr">
        <is>
          <t>TSFCY45</t>
        </is>
      </c>
      <c r="E293" s="70" t="inlineStr">
        <is>
          <t>老娘舅</t>
        </is>
      </c>
      <c r="F293" s="70" t="n">
        <v>0</v>
      </c>
      <c r="G293" s="70" t="n">
        <v>1</v>
      </c>
      <c r="H293" s="70" t="n">
        <v>2401</v>
      </c>
      <c r="I293" s="70" t="inlineStr">
        <is>
          <t>废弃油脂处置</t>
        </is>
      </c>
      <c r="J293" s="70" t="n">
        <v>2023</v>
      </c>
      <c r="K293" s="70" t="n">
        <v>9</v>
      </c>
      <c r="L293" s="70" t="n">
        <v>14</v>
      </c>
      <c r="M293" s="70">
        <f>COUNTIFS(D:D,D293,J:J,J293,K:K,K293)</f>
        <v/>
      </c>
      <c r="N293" s="70">
        <f>1/M293</f>
        <v/>
      </c>
      <c r="O293" s="70" t="n"/>
    </row>
    <row r="294">
      <c r="A294" s="70" t="inlineStr">
        <is>
          <t>徐汇区</t>
        </is>
      </c>
      <c r="B294" s="70" t="inlineStr">
        <is>
          <t>微信用户
微信用户</t>
        </is>
      </c>
      <c r="C294" s="70" t="n">
        <v>1</v>
      </c>
      <c r="D294" s="70" t="inlineStr">
        <is>
          <t>TSFCY45</t>
        </is>
      </c>
      <c r="E294" s="70" t="inlineStr">
        <is>
          <t>老娘舅</t>
        </is>
      </c>
      <c r="F294" s="70" t="n">
        <v>0</v>
      </c>
      <c r="G294" s="70" t="n">
        <v>1</v>
      </c>
      <c r="H294" s="70" t="n">
        <v>2402</v>
      </c>
      <c r="I294" s="70" t="inlineStr">
        <is>
          <t>卫生培训记录</t>
        </is>
      </c>
      <c r="J294" s="70" t="n">
        <v>2023</v>
      </c>
      <c r="K294" s="70" t="n">
        <v>9</v>
      </c>
      <c r="L294" s="70" t="n">
        <v>14</v>
      </c>
      <c r="M294" s="70">
        <f>COUNTIFS(D:D,D294,J:J,J294,K:K,K294)</f>
        <v/>
      </c>
      <c r="N294" s="70">
        <f>1/M294</f>
        <v/>
      </c>
      <c r="O294" s="70" t="n"/>
    </row>
    <row r="295">
      <c r="A295" s="70" t="inlineStr">
        <is>
          <t>徐汇区</t>
        </is>
      </c>
      <c r="B295" s="70" t="inlineStr">
        <is>
          <t>微信用户
微信用户</t>
        </is>
      </c>
      <c r="C295" s="70" t="n">
        <v>1</v>
      </c>
      <c r="D295" s="70" t="inlineStr">
        <is>
          <t>TSFCY45</t>
        </is>
      </c>
      <c r="E295" s="70" t="inlineStr">
        <is>
          <t>老娘舅</t>
        </is>
      </c>
      <c r="F295" s="70" t="n">
        <v>0</v>
      </c>
      <c r="G295" s="70" t="n">
        <v>1</v>
      </c>
      <c r="H295" s="70" t="n">
        <v>2403</v>
      </c>
      <c r="I295" s="70" t="inlineStr">
        <is>
          <t>食品及原料采购记录</t>
        </is>
      </c>
      <c r="J295" s="70" t="n">
        <v>2023</v>
      </c>
      <c r="K295" s="70" t="n">
        <v>9</v>
      </c>
      <c r="L295" s="70" t="n">
        <v>14</v>
      </c>
      <c r="M295" s="70">
        <f>COUNTIFS(D:D,D295,J:J,J295,K:K,K295)</f>
        <v/>
      </c>
      <c r="N295" s="70">
        <f>1/M295</f>
        <v/>
      </c>
      <c r="O295" s="70" t="n"/>
    </row>
    <row r="296">
      <c r="A296" s="70" t="inlineStr">
        <is>
          <t>徐汇区</t>
        </is>
      </c>
      <c r="B296" s="70" t="inlineStr">
        <is>
          <t>微信用户
微信用户</t>
        </is>
      </c>
      <c r="C296" s="70" t="n">
        <v>1</v>
      </c>
      <c r="D296" s="70" t="inlineStr">
        <is>
          <t>TSFCY45</t>
        </is>
      </c>
      <c r="E296" s="70" t="inlineStr">
        <is>
          <t>老娘舅</t>
        </is>
      </c>
      <c r="F296" s="70" t="n">
        <v>1</v>
      </c>
      <c r="G296" s="70" t="n">
        <v>1</v>
      </c>
      <c r="H296" s="70" t="n">
        <v>3200</v>
      </c>
      <c r="I296" s="70" t="inlineStr">
        <is>
          <t>后厨全景</t>
        </is>
      </c>
      <c r="J296" s="70" t="n">
        <v>2023</v>
      </c>
      <c r="K296" s="70" t="n">
        <v>9</v>
      </c>
      <c r="L296" s="70" t="n">
        <v>14</v>
      </c>
      <c r="M296" s="70">
        <f>COUNTIFS(D:D,D296,J:J,J296,K:K,K296)</f>
        <v/>
      </c>
      <c r="N296" s="70">
        <f>1/M296</f>
        <v/>
      </c>
      <c r="O296" s="70" t="n"/>
    </row>
    <row r="297">
      <c r="A297" s="70" t="inlineStr">
        <is>
          <t>徐汇区</t>
        </is>
      </c>
      <c r="B297" s="70" t="inlineStr">
        <is>
          <t>微信用户
微信用户</t>
        </is>
      </c>
      <c r="C297" s="70" t="n">
        <v>1</v>
      </c>
      <c r="D297" s="70" t="inlineStr">
        <is>
          <t>TSFCY45</t>
        </is>
      </c>
      <c r="E297" s="70" t="inlineStr">
        <is>
          <t>老娘舅</t>
        </is>
      </c>
      <c r="F297" s="70" t="n">
        <v>1</v>
      </c>
      <c r="G297" s="70" t="n">
        <v>1</v>
      </c>
      <c r="H297" s="70" t="n">
        <v>3201</v>
      </c>
      <c r="I297" s="70" t="inlineStr">
        <is>
          <t>后厨涉户外门窗关闭</t>
        </is>
      </c>
      <c r="J297" s="70" t="n">
        <v>2023</v>
      </c>
      <c r="K297" s="70" t="n">
        <v>9</v>
      </c>
      <c r="L297" s="70" t="n">
        <v>14</v>
      </c>
      <c r="M297" s="70">
        <f>COUNTIFS(D:D,D297,J:J,J297,K:K,K297)</f>
        <v/>
      </c>
      <c r="N297" s="70">
        <f>1/M297</f>
        <v/>
      </c>
      <c r="O297" s="70" t="n"/>
    </row>
    <row r="298">
      <c r="A298" s="70" t="inlineStr">
        <is>
          <t>徐汇区</t>
        </is>
      </c>
      <c r="B298" s="70" t="inlineStr">
        <is>
          <t>微信用户
微信用户</t>
        </is>
      </c>
      <c r="C298" s="70" t="n">
        <v>1</v>
      </c>
      <c r="D298" s="70" t="inlineStr">
        <is>
          <t>TSFCY45</t>
        </is>
      </c>
      <c r="E298" s="70" t="inlineStr">
        <is>
          <t>老娘舅</t>
        </is>
      </c>
      <c r="F298" s="70" t="n">
        <v>1</v>
      </c>
      <c r="G298" s="70" t="n">
        <v>1</v>
      </c>
      <c r="H298" s="70" t="n">
        <v>3202</v>
      </c>
      <c r="I298" s="70" t="inlineStr">
        <is>
          <t>后厨排气扇</t>
        </is>
      </c>
      <c r="J298" s="70" t="n">
        <v>2023</v>
      </c>
      <c r="K298" s="70" t="n">
        <v>9</v>
      </c>
      <c r="L298" s="70" t="n">
        <v>14</v>
      </c>
      <c r="M298" s="70">
        <f>COUNTIFS(D:D,D298,J:J,J298,K:K,K298)</f>
        <v/>
      </c>
      <c r="N298" s="70">
        <f>1/M298</f>
        <v/>
      </c>
      <c r="O298" s="70" t="n"/>
    </row>
    <row r="299">
      <c r="A299" s="70" t="inlineStr">
        <is>
          <t>徐汇区</t>
        </is>
      </c>
      <c r="B299" s="70" t="inlineStr">
        <is>
          <t>微信用户
微信用户</t>
        </is>
      </c>
      <c r="C299" s="70" t="n">
        <v>1</v>
      </c>
      <c r="D299" s="70" t="inlineStr">
        <is>
          <t>TSFCY45</t>
        </is>
      </c>
      <c r="E299" s="70" t="inlineStr">
        <is>
          <t>老娘舅</t>
        </is>
      </c>
      <c r="F299" s="70" t="n">
        <v>1</v>
      </c>
      <c r="G299" s="70" t="n">
        <v>1</v>
      </c>
      <c r="H299" s="70" t="n">
        <v>3203</v>
      </c>
      <c r="I299" s="70" t="inlineStr">
        <is>
          <t>后厨灶台</t>
        </is>
      </c>
      <c r="J299" s="70" t="n">
        <v>2023</v>
      </c>
      <c r="K299" s="70" t="n">
        <v>9</v>
      </c>
      <c r="L299" s="70" t="n">
        <v>14</v>
      </c>
      <c r="M299" s="70">
        <f>COUNTIFS(D:D,D299,J:J,J299,K:K,K299)</f>
        <v/>
      </c>
      <c r="N299" s="70">
        <f>1/M299</f>
        <v/>
      </c>
      <c r="O299" s="70" t="n"/>
    </row>
    <row r="300">
      <c r="A300" s="70" t="inlineStr">
        <is>
          <t>徐汇区</t>
        </is>
      </c>
      <c r="B300" s="70" t="inlineStr">
        <is>
          <t>微信用户
微信用户</t>
        </is>
      </c>
      <c r="C300" s="70" t="n">
        <v>1</v>
      </c>
      <c r="D300" s="70" t="inlineStr">
        <is>
          <t>TSFCY45</t>
        </is>
      </c>
      <c r="E300" s="70" t="inlineStr">
        <is>
          <t>老娘舅</t>
        </is>
      </c>
      <c r="F300" s="70" t="n">
        <v>1</v>
      </c>
      <c r="G300" s="70" t="n">
        <v>1</v>
      </c>
      <c r="H300" s="70" t="n">
        <v>3204</v>
      </c>
      <c r="I300" s="70" t="inlineStr">
        <is>
          <t>集气罩</t>
        </is>
      </c>
      <c r="J300" s="70" t="n">
        <v>2023</v>
      </c>
      <c r="K300" s="70" t="n">
        <v>9</v>
      </c>
      <c r="L300" s="70" t="n">
        <v>14</v>
      </c>
      <c r="M300" s="70">
        <f>COUNTIFS(D:D,D300,J:J,J300,K:K,K300)</f>
        <v/>
      </c>
      <c r="N300" s="70">
        <f>1/M300</f>
        <v/>
      </c>
      <c r="O300" s="70" t="n"/>
    </row>
    <row r="301">
      <c r="A301" s="70" t="inlineStr">
        <is>
          <t>徐汇区</t>
        </is>
      </c>
      <c r="B301" s="70" t="inlineStr">
        <is>
          <t>微信用户
微信用户</t>
        </is>
      </c>
      <c r="C301" s="70" t="n">
        <v>1</v>
      </c>
      <c r="D301" s="70" t="inlineStr">
        <is>
          <t>TSFCY45</t>
        </is>
      </c>
      <c r="E301" s="70" t="inlineStr">
        <is>
          <t>老娘舅</t>
        </is>
      </c>
      <c r="F301" s="70" t="n">
        <v>1</v>
      </c>
      <c r="G301" s="70" t="n">
        <v>1</v>
      </c>
      <c r="H301" s="70" t="n">
        <v>3205</v>
      </c>
      <c r="I301" s="70" t="inlineStr">
        <is>
          <t>排烟管道</t>
        </is>
      </c>
      <c r="J301" s="70" t="n">
        <v>2023</v>
      </c>
      <c r="K301" s="70" t="n">
        <v>9</v>
      </c>
      <c r="L301" s="70" t="n">
        <v>14</v>
      </c>
      <c r="M301" s="70">
        <f>COUNTIFS(D:D,D301,J:J,J301,K:K,K301)</f>
        <v/>
      </c>
      <c r="N301" s="70">
        <f>1/M301</f>
        <v/>
      </c>
      <c r="O301" s="70" t="n"/>
    </row>
    <row r="302">
      <c r="A302" s="70" t="inlineStr">
        <is>
          <t>徐汇区</t>
        </is>
      </c>
      <c r="B302" s="70" t="inlineStr">
        <is>
          <t>微信用户
微信用户</t>
        </is>
      </c>
      <c r="C302" s="70" t="n">
        <v>1</v>
      </c>
      <c r="D302" s="70" t="inlineStr">
        <is>
          <t>TSFCY45</t>
        </is>
      </c>
      <c r="E302" s="70" t="inlineStr">
        <is>
          <t>老娘舅</t>
        </is>
      </c>
      <c r="F302" s="70" t="n">
        <v>1</v>
      </c>
      <c r="G302" s="70" t="n">
        <v>1</v>
      </c>
      <c r="H302" s="70" t="n">
        <v>3206</v>
      </c>
      <c r="I302" s="70" t="inlineStr">
        <is>
          <t>油烟净化装置/控制柜运行</t>
        </is>
      </c>
      <c r="J302" s="70" t="n">
        <v>2023</v>
      </c>
      <c r="K302" s="70" t="n">
        <v>9</v>
      </c>
      <c r="L302" s="70" t="n">
        <v>14</v>
      </c>
      <c r="M302" s="70">
        <f>COUNTIFS(D:D,D302,J:J,J302,K:K,K302)</f>
        <v/>
      </c>
      <c r="N302" s="70">
        <f>1/M302</f>
        <v/>
      </c>
      <c r="O302" s="70" t="n"/>
    </row>
    <row r="303">
      <c r="A303" s="70" t="inlineStr">
        <is>
          <t>徐汇区</t>
        </is>
      </c>
      <c r="B303" s="70" t="inlineStr">
        <is>
          <t>微信用户
微信用户</t>
        </is>
      </c>
      <c r="C303" s="70" t="n">
        <v>1</v>
      </c>
      <c r="D303" s="70" t="inlineStr">
        <is>
          <t>TSFCY45</t>
        </is>
      </c>
      <c r="E303" s="70" t="inlineStr">
        <is>
          <t>老娘舅</t>
        </is>
      </c>
      <c r="F303" s="70" t="n">
        <v>1</v>
      </c>
      <c r="G303" s="70" t="n">
        <v>1</v>
      </c>
      <c r="H303" s="70" t="n">
        <v>3207</v>
      </c>
      <c r="I303" s="70" t="inlineStr">
        <is>
          <t>油烟监测设备</t>
        </is>
      </c>
      <c r="J303" s="70" t="n">
        <v>2023</v>
      </c>
      <c r="K303" s="70" t="n">
        <v>9</v>
      </c>
      <c r="L303" s="70" t="n">
        <v>14</v>
      </c>
      <c r="M303" s="70">
        <f>COUNTIFS(D:D,D303,J:J,J303,K:K,K303)</f>
        <v/>
      </c>
      <c r="N303" s="70">
        <f>1/M303</f>
        <v/>
      </c>
      <c r="O303" s="70" t="n"/>
    </row>
    <row r="304">
      <c r="A304" s="70" t="inlineStr">
        <is>
          <t>徐汇区</t>
        </is>
      </c>
      <c r="B304" s="70" t="inlineStr">
        <is>
          <t>微信用户
微信用户
微信用户
微信用户
微信用户
微信用户
微信用户
微信用户
微信用户
微信用户
微信用户
微信用户
微信用户
微信用户
微信用户
微信用户</t>
        </is>
      </c>
      <c r="C304" s="70" t="n">
        <v>1</v>
      </c>
      <c r="D304" s="70" t="inlineStr">
        <is>
          <t>TSFCY45</t>
        </is>
      </c>
      <c r="E304" s="70" t="inlineStr">
        <is>
          <t>老娘舅</t>
        </is>
      </c>
      <c r="F304" s="70" t="n">
        <v>0</v>
      </c>
      <c r="G304" s="70" t="n">
        <v>1</v>
      </c>
      <c r="H304" s="70" t="n">
        <v>2201</v>
      </c>
      <c r="I304" s="70" t="inlineStr">
        <is>
          <t>产品质检</t>
        </is>
      </c>
      <c r="J304" s="70" t="n">
        <v>2023</v>
      </c>
      <c r="K304" s="70" t="n">
        <v>8</v>
      </c>
      <c r="L304" s="70" t="n">
        <v>17</v>
      </c>
      <c r="M304" s="70">
        <f>COUNTIFS(D:D,D304,J:J,J304,K:K,K304)</f>
        <v/>
      </c>
      <c r="N304" s="70">
        <f>1/M304</f>
        <v/>
      </c>
      <c r="O304" s="70" t="n"/>
    </row>
    <row r="305">
      <c r="A305" s="70" t="inlineStr">
        <is>
          <t>徐汇区</t>
        </is>
      </c>
      <c r="B305" s="70" t="inlineStr">
        <is>
          <t>微信用户
微信用户
微信用户
微信用户
微信用户
微信用户
微信用户
微信用户
微信用户
微信用户
微信用户
微信用户
微信用户
微信用户
微信用户
微信用户</t>
        </is>
      </c>
      <c r="C305" s="70" t="n">
        <v>1</v>
      </c>
      <c r="D305" s="70" t="inlineStr">
        <is>
          <t>TSFCY45</t>
        </is>
      </c>
      <c r="E305" s="70" t="inlineStr">
        <is>
          <t>老娘舅</t>
        </is>
      </c>
      <c r="F305" s="70" t="n">
        <v>0</v>
      </c>
      <c r="G305" s="70" t="n">
        <v>1</v>
      </c>
      <c r="H305" s="70" t="n">
        <v>2200</v>
      </c>
      <c r="I305" s="70" t="inlineStr">
        <is>
          <t>设备安装合同</t>
        </is>
      </c>
      <c r="J305" s="70" t="n">
        <v>2023</v>
      </c>
      <c r="K305" s="70" t="n">
        <v>7</v>
      </c>
      <c r="L305" s="70" t="n">
        <v>4</v>
      </c>
      <c r="M305" s="70">
        <f>COUNTIFS(D:D,D305,J:J,J305,K:K,K305)</f>
        <v/>
      </c>
      <c r="N305" s="70">
        <f>1/M305</f>
        <v/>
      </c>
      <c r="O305" s="70" t="n"/>
    </row>
    <row r="306">
      <c r="A306" s="70" t="inlineStr">
        <is>
          <t>徐汇区</t>
        </is>
      </c>
      <c r="B306" s="70" t="inlineStr">
        <is>
          <t>微信用户
微信用户
微信用户
微信用户
微信用户
微信用户
微信用户
微信用户</t>
        </is>
      </c>
      <c r="C306" s="70" t="n">
        <v>1</v>
      </c>
      <c r="D306" s="70" t="inlineStr">
        <is>
          <t>TSFCY45</t>
        </is>
      </c>
      <c r="E306" s="70" t="inlineStr">
        <is>
          <t>老娘舅</t>
        </is>
      </c>
      <c r="F306" s="70" t="n">
        <v>0</v>
      </c>
      <c r="G306" s="70" t="n">
        <v>0</v>
      </c>
      <c r="H306" s="70" t="n">
        <v>2100</v>
      </c>
      <c r="I306" s="70" t="inlineStr">
        <is>
          <t>营业执照</t>
        </is>
      </c>
      <c r="J306" s="70" t="n">
        <v>2023</v>
      </c>
      <c r="K306" s="70" t="n">
        <v>6</v>
      </c>
      <c r="L306" s="70" t="n">
        <v>11</v>
      </c>
      <c r="M306" s="70">
        <f>COUNTIFS(D:D,D306,J:J,J306,K:K,K306)</f>
        <v/>
      </c>
      <c r="N306" s="70">
        <f>1/M306</f>
        <v/>
      </c>
      <c r="O306" s="70" t="n"/>
    </row>
    <row r="307">
      <c r="A307" s="70" t="inlineStr">
        <is>
          <t>徐汇区</t>
        </is>
      </c>
      <c r="B307" s="70" t="inlineStr">
        <is>
          <t>微信用户
微信用户
微信用户
微信用户
微信用户
微信用户
微信用户
微信用户</t>
        </is>
      </c>
      <c r="C307" s="70" t="n">
        <v>1</v>
      </c>
      <c r="D307" s="70" t="inlineStr">
        <is>
          <t>TSFCY45</t>
        </is>
      </c>
      <c r="E307" s="70" t="inlineStr">
        <is>
          <t>老娘舅</t>
        </is>
      </c>
      <c r="F307" s="70" t="n">
        <v>0</v>
      </c>
      <c r="G307" s="70" t="n">
        <v>1</v>
      </c>
      <c r="H307" s="70" t="n">
        <v>2300</v>
      </c>
      <c r="I307" s="70" t="inlineStr">
        <is>
          <t>设备安装合同</t>
        </is>
      </c>
      <c r="J307" s="70" t="n">
        <v>2023</v>
      </c>
      <c r="K307" s="70" t="n">
        <v>5</v>
      </c>
      <c r="L307" s="70" t="n">
        <v>11</v>
      </c>
      <c r="M307" s="70">
        <f>COUNTIFS(D:D,D307,J:J,J307,K:K,K307)</f>
        <v/>
      </c>
      <c r="N307" s="70">
        <f>1/M307</f>
        <v/>
      </c>
      <c r="O307" s="70" t="n"/>
    </row>
    <row r="308">
      <c r="A308" s="70" t="inlineStr">
        <is>
          <t>徐汇区</t>
        </is>
      </c>
      <c r="B308" s="70" t="inlineStr">
        <is>
          <t>微信用户
微信用户
微信用户
微信用户
微信用户
微信用户
微信用户
微信用户
微信用户
微信用户
微信用户
微信用户
微信用户
微信用户
微信用户
微信用户</t>
        </is>
      </c>
      <c r="C308" s="70" t="n">
        <v>1</v>
      </c>
      <c r="D308" s="70" t="inlineStr">
        <is>
          <t>TSFCY45</t>
        </is>
      </c>
      <c r="E308" s="70" t="inlineStr">
        <is>
          <t>老娘舅</t>
        </is>
      </c>
      <c r="F308" s="70" t="n">
        <v>0</v>
      </c>
      <c r="G308" s="70" t="n">
        <v>1</v>
      </c>
      <c r="H308" s="70" t="n">
        <v>2202</v>
      </c>
      <c r="I308" s="70" t="inlineStr">
        <is>
          <t>净化器合格证</t>
        </is>
      </c>
      <c r="J308" s="70" t="n">
        <v>2023</v>
      </c>
      <c r="K308" s="70" t="n">
        <v>3</v>
      </c>
      <c r="L308" s="70" t="n">
        <v>11</v>
      </c>
      <c r="M308" s="70">
        <f>COUNTIFS(D:D,D308,J:J,J308,K:K,K308)</f>
        <v/>
      </c>
      <c r="N308" s="70">
        <f>1/M308</f>
        <v/>
      </c>
      <c r="O308" s="70" t="n"/>
    </row>
    <row r="309">
      <c r="A309" s="70" t="inlineStr">
        <is>
          <t>徐汇区</t>
        </is>
      </c>
      <c r="B309" s="70" t="inlineStr">
        <is>
          <t>微信用户
微信用户
微信用户
微信用户
微信用户
微信用户
微信用户
微信用户</t>
        </is>
      </c>
      <c r="C309" s="70" t="n">
        <v>1</v>
      </c>
      <c r="D309" s="70" t="inlineStr">
        <is>
          <t>TSFCY45</t>
        </is>
      </c>
      <c r="E309" s="70" t="inlineStr">
        <is>
          <t>老娘舅</t>
        </is>
      </c>
      <c r="F309" s="70" t="n">
        <v>0</v>
      </c>
      <c r="G309" s="70" t="n">
        <v>0</v>
      </c>
      <c r="H309" s="70" t="n">
        <v>2101</v>
      </c>
      <c r="I309" s="70" t="inlineStr">
        <is>
          <t>食品经营许可证</t>
        </is>
      </c>
      <c r="J309" s="70" t="n">
        <v>2023</v>
      </c>
      <c r="K309" s="70" t="n">
        <v>2</v>
      </c>
      <c r="L309" s="70" t="n">
        <v>28</v>
      </c>
      <c r="M309" s="70">
        <f>COUNTIFS(D:D,D309,J:J,J309,K:K,K309)</f>
        <v/>
      </c>
      <c r="N309" s="70">
        <f>1/M309</f>
        <v/>
      </c>
      <c r="O309" s="70" t="n"/>
    </row>
    <row r="310">
      <c r="A310" s="70" t="inlineStr">
        <is>
          <t>徐汇区</t>
        </is>
      </c>
      <c r="B310" s="70" t="inlineStr">
        <is>
          <t>微信用户
微信用户
微信用户
微信用户
微信用户
微信用户
微信用户
微信用户
微信用户
微信用户
微信用户
微信用户
微信用户
微信用户</t>
        </is>
      </c>
      <c r="C310" s="70" t="n">
        <v>1</v>
      </c>
      <c r="D310" s="70" t="inlineStr">
        <is>
          <t>TSFCY45</t>
        </is>
      </c>
      <c r="E310" s="70" t="inlineStr">
        <is>
          <t>老娘舅</t>
        </is>
      </c>
      <c r="F310" s="70" t="n">
        <v>0</v>
      </c>
      <c r="G310" s="70" t="n">
        <v>1</v>
      </c>
      <c r="H310" s="70" t="n">
        <v>2203</v>
      </c>
      <c r="I310" s="70" t="inlineStr">
        <is>
          <t>清洗合同</t>
        </is>
      </c>
      <c r="J310" s="70" t="n">
        <v>2023</v>
      </c>
      <c r="K310" s="70" t="n">
        <v>1</v>
      </c>
      <c r="L310" s="70" t="n">
        <v>13</v>
      </c>
      <c r="M310" s="70">
        <f>COUNTIFS(D:D,D310,J:J,J310,K:K,K310)</f>
        <v/>
      </c>
      <c r="N310" s="70">
        <f>1/M310</f>
        <v/>
      </c>
      <c r="O310" s="70" t="n"/>
    </row>
    <row r="311">
      <c r="A311" s="70" t="inlineStr">
        <is>
          <t>徐汇区</t>
        </is>
      </c>
      <c r="B311" s="70" t="inlineStr">
        <is>
          <t>微信用户
微信用户
微信用户
微信用户</t>
        </is>
      </c>
      <c r="C311" s="70" t="n">
        <v>1</v>
      </c>
      <c r="D311" s="70" t="inlineStr">
        <is>
          <t>TSFCY46</t>
        </is>
      </c>
      <c r="E311" s="70" t="inlineStr">
        <is>
          <t>猫儿滩</t>
        </is>
      </c>
      <c r="F311" s="70" t="n">
        <v>0</v>
      </c>
      <c r="G311" s="70" t="n">
        <v>0</v>
      </c>
      <c r="H311" s="70" t="n">
        <v>2103</v>
      </c>
      <c r="I311" s="70" t="inlineStr">
        <is>
          <t>监管信息公示牌</t>
        </is>
      </c>
      <c r="J311" s="70" t="n">
        <v>2023</v>
      </c>
      <c r="K311" s="70" t="n">
        <v>6</v>
      </c>
      <c r="L311" s="70" t="n">
        <v>11</v>
      </c>
      <c r="M311" s="70">
        <f>COUNTIFS(D:D,D311,J:J,J311,K:K,K311)</f>
        <v/>
      </c>
      <c r="N311" s="70">
        <f>1/M311</f>
        <v/>
      </c>
      <c r="O311" s="70" t="n"/>
    </row>
    <row r="312">
      <c r="A312" s="70" t="inlineStr">
        <is>
          <t>徐汇区</t>
        </is>
      </c>
      <c r="B312" s="70" t="inlineStr">
        <is>
          <t>微信用户
微信用户
微信用户
微信用户</t>
        </is>
      </c>
      <c r="C312" s="70" t="n">
        <v>1</v>
      </c>
      <c r="D312" s="70" t="inlineStr">
        <is>
          <t>TSFCY46</t>
        </is>
      </c>
      <c r="E312" s="70" t="inlineStr">
        <is>
          <t>猫儿滩</t>
        </is>
      </c>
      <c r="F312" s="70" t="n">
        <v>0</v>
      </c>
      <c r="G312" s="70" t="n">
        <v>1</v>
      </c>
      <c r="H312" s="70" t="n">
        <v>2300</v>
      </c>
      <c r="I312" s="70" t="inlineStr">
        <is>
          <t>设备安装合同</t>
        </is>
      </c>
      <c r="J312" s="70" t="n">
        <v>2023</v>
      </c>
      <c r="K312" s="70" t="n">
        <v>6</v>
      </c>
      <c r="L312" s="70" t="n">
        <v>11</v>
      </c>
      <c r="M312" s="70">
        <f>COUNTIFS(D:D,D312,J:J,J312,K:K,K312)</f>
        <v/>
      </c>
      <c r="N312" s="70">
        <f>1/M312</f>
        <v/>
      </c>
      <c r="O312" s="70" t="n"/>
    </row>
    <row r="313">
      <c r="A313" s="70" t="inlineStr">
        <is>
          <t>徐汇区</t>
        </is>
      </c>
      <c r="B313" s="70" t="inlineStr">
        <is>
          <t>微信用户
微信用户
微信用户
微信用户</t>
        </is>
      </c>
      <c r="C313" s="70" t="n">
        <v>1</v>
      </c>
      <c r="D313" s="70" t="inlineStr">
        <is>
          <t>TSFCY46</t>
        </is>
      </c>
      <c r="E313" s="70" t="inlineStr">
        <is>
          <t>猫儿滩</t>
        </is>
      </c>
      <c r="F313" s="70" t="n">
        <v>0</v>
      </c>
      <c r="G313" s="70" t="n">
        <v>1</v>
      </c>
      <c r="H313" s="70" t="n">
        <v>2301</v>
      </c>
      <c r="I313" s="70" t="inlineStr">
        <is>
          <t>产品质检</t>
        </is>
      </c>
      <c r="J313" s="70" t="n">
        <v>2023</v>
      </c>
      <c r="K313" s="70" t="n">
        <v>6</v>
      </c>
      <c r="L313" s="70" t="n">
        <v>11</v>
      </c>
      <c r="M313" s="70">
        <f>COUNTIFS(D:D,D313,J:J,J313,K:K,K313)</f>
        <v/>
      </c>
      <c r="N313" s="70">
        <f>1/M313</f>
        <v/>
      </c>
      <c r="O313" s="70" t="n"/>
    </row>
    <row r="314">
      <c r="A314" s="70" t="inlineStr">
        <is>
          <t>徐汇区</t>
        </is>
      </c>
      <c r="B314" s="70" t="inlineStr">
        <is>
          <t>微信用户
微信用户
微信用户
微信用户</t>
        </is>
      </c>
      <c r="C314" s="70" t="n">
        <v>1</v>
      </c>
      <c r="D314" s="70" t="inlineStr">
        <is>
          <t>TSFCY46</t>
        </is>
      </c>
      <c r="E314" s="70" t="inlineStr">
        <is>
          <t>猫儿滩</t>
        </is>
      </c>
      <c r="F314" s="70" t="n">
        <v>0</v>
      </c>
      <c r="G314" s="70" t="n">
        <v>0</v>
      </c>
      <c r="H314" s="70" t="n">
        <v>2100</v>
      </c>
      <c r="I314" s="70" t="inlineStr">
        <is>
          <t>营业执照</t>
        </is>
      </c>
      <c r="J314" s="70" t="n">
        <v>2023</v>
      </c>
      <c r="K314" s="70" t="n">
        <v>5</v>
      </c>
      <c r="L314" s="70" t="n">
        <v>11</v>
      </c>
      <c r="M314" s="70">
        <f>COUNTIFS(D:D,D314,J:J,J314,K:K,K314)</f>
        <v/>
      </c>
      <c r="N314" s="70">
        <f>1/M314</f>
        <v/>
      </c>
      <c r="O314" s="70" t="n"/>
    </row>
    <row r="315">
      <c r="A315" s="70" t="inlineStr">
        <is>
          <t>徐汇区</t>
        </is>
      </c>
      <c r="B315" s="70" t="inlineStr">
        <is>
          <t>微信用户
微信用户
微信用户
微信用户
微信用户</t>
        </is>
      </c>
      <c r="C315" s="70" t="n">
        <v>1</v>
      </c>
      <c r="D315" s="70" t="inlineStr">
        <is>
          <t>TSFCY46</t>
        </is>
      </c>
      <c r="E315" s="70" t="inlineStr">
        <is>
          <t>猫儿滩</t>
        </is>
      </c>
      <c r="F315" s="70" t="n">
        <v>0</v>
      </c>
      <c r="G315" s="70" t="n">
        <v>1</v>
      </c>
      <c r="H315" s="70" t="n">
        <v>2201</v>
      </c>
      <c r="I315" s="70" t="inlineStr">
        <is>
          <t>产品质检</t>
        </is>
      </c>
      <c r="J315" s="70" t="n">
        <v>2023</v>
      </c>
      <c r="K315" s="70" t="n">
        <v>5</v>
      </c>
      <c r="L315" s="70" t="n">
        <v>11</v>
      </c>
      <c r="M315" s="70">
        <f>COUNTIFS(D:D,D315,J:J,J315,K:K,K315)</f>
        <v/>
      </c>
      <c r="N315" s="70">
        <f>1/M315</f>
        <v/>
      </c>
      <c r="O315" s="70" t="n"/>
    </row>
    <row r="316">
      <c r="A316" s="70" t="inlineStr">
        <is>
          <t>徐汇区</t>
        </is>
      </c>
      <c r="B316" s="70" t="inlineStr">
        <is>
          <t>微信用户
微信用户
微信用户
微信用户
微信用户</t>
        </is>
      </c>
      <c r="C316" s="70" t="n">
        <v>1</v>
      </c>
      <c r="D316" s="70" t="inlineStr">
        <is>
          <t>TSFCY46</t>
        </is>
      </c>
      <c r="E316" s="70" t="inlineStr">
        <is>
          <t>猫儿滩</t>
        </is>
      </c>
      <c r="F316" s="70" t="n">
        <v>0</v>
      </c>
      <c r="G316" s="70" t="n">
        <v>1</v>
      </c>
      <c r="H316" s="70" t="n">
        <v>2202</v>
      </c>
      <c r="I316" s="70" t="inlineStr">
        <is>
          <t>净化器合格证</t>
        </is>
      </c>
      <c r="J316" s="70" t="n">
        <v>2023</v>
      </c>
      <c r="K316" s="70" t="n">
        <v>5</v>
      </c>
      <c r="L316" s="70" t="n">
        <v>11</v>
      </c>
      <c r="M316" s="70">
        <f>COUNTIFS(D:D,D316,J:J,J316,K:K,K316)</f>
        <v/>
      </c>
      <c r="N316" s="70">
        <f>1/M316</f>
        <v/>
      </c>
      <c r="O316" s="70" t="n"/>
    </row>
    <row r="317">
      <c r="A317" s="70" t="inlineStr">
        <is>
          <t>徐汇区</t>
        </is>
      </c>
      <c r="B317" s="70" t="inlineStr">
        <is>
          <t>微信用户
微信用户
微信用户
微信用户</t>
        </is>
      </c>
      <c r="C317" s="70" t="n">
        <v>1</v>
      </c>
      <c r="D317" s="70" t="inlineStr">
        <is>
          <t>TSFCY46</t>
        </is>
      </c>
      <c r="E317" s="70" t="inlineStr">
        <is>
          <t>猫儿滩</t>
        </is>
      </c>
      <c r="F317" s="70" t="n">
        <v>0</v>
      </c>
      <c r="G317" s="70" t="n">
        <v>1</v>
      </c>
      <c r="H317" s="70" t="n">
        <v>2203</v>
      </c>
      <c r="I317" s="70" t="inlineStr">
        <is>
          <t>清洗合同</t>
        </is>
      </c>
      <c r="J317" s="70" t="n">
        <v>2023</v>
      </c>
      <c r="K317" s="70" t="n">
        <v>5</v>
      </c>
      <c r="L317" s="70" t="n">
        <v>17</v>
      </c>
      <c r="M317" s="70">
        <f>COUNTIFS(D:D,D317,J:J,J317,K:K,K317)</f>
        <v/>
      </c>
      <c r="N317" s="70">
        <f>1/M317</f>
        <v/>
      </c>
      <c r="O317" s="70" t="n"/>
    </row>
    <row r="318">
      <c r="A318" s="70" t="inlineStr">
        <is>
          <t>徐汇区</t>
        </is>
      </c>
      <c r="B318" s="70" t="inlineStr">
        <is>
          <t>微信用户
微信用户
微信用户
微信用户</t>
        </is>
      </c>
      <c r="C318" s="70" t="n">
        <v>1</v>
      </c>
      <c r="D318" s="70" t="inlineStr">
        <is>
          <t>TSFCY46</t>
        </is>
      </c>
      <c r="E318" s="70" t="inlineStr">
        <is>
          <t>猫儿滩</t>
        </is>
      </c>
      <c r="F318" s="70" t="n">
        <v>0</v>
      </c>
      <c r="G318" s="70" t="n">
        <v>1</v>
      </c>
      <c r="H318" s="70" t="n">
        <v>2302</v>
      </c>
      <c r="I318" s="70" t="inlineStr">
        <is>
          <t>设备安装检验</t>
        </is>
      </c>
      <c r="J318" s="70" t="n">
        <v>2023</v>
      </c>
      <c r="K318" s="70" t="n">
        <v>5</v>
      </c>
      <c r="L318" s="70" t="n">
        <v>11</v>
      </c>
      <c r="M318" s="70">
        <f>COUNTIFS(D:D,D318,J:J,J318,K:K,K318)</f>
        <v/>
      </c>
      <c r="N318" s="70">
        <f>1/M318</f>
        <v/>
      </c>
      <c r="O318" s="70" t="n"/>
    </row>
    <row r="319">
      <c r="A319" s="70" t="inlineStr">
        <is>
          <t>徐汇区</t>
        </is>
      </c>
      <c r="B319" s="70" t="inlineStr">
        <is>
          <t>微信用户
微信用户
微信用户
微信用户
微信用户</t>
        </is>
      </c>
      <c r="C319" s="70" t="n">
        <v>1</v>
      </c>
      <c r="D319" s="70" t="inlineStr">
        <is>
          <t>TSFCY46</t>
        </is>
      </c>
      <c r="E319" s="70" t="inlineStr">
        <is>
          <t>猫儿滩</t>
        </is>
      </c>
      <c r="F319" s="70" t="n">
        <v>0</v>
      </c>
      <c r="G319" s="70" t="n">
        <v>1</v>
      </c>
      <c r="H319" s="70" t="n">
        <v>2200</v>
      </c>
      <c r="I319" s="70" t="inlineStr">
        <is>
          <t>设备安装合同</t>
        </is>
      </c>
      <c r="J319" s="70" t="n">
        <v>2023</v>
      </c>
      <c r="K319" s="70" t="n">
        <v>4</v>
      </c>
      <c r="L319" s="70" t="n">
        <v>11</v>
      </c>
      <c r="M319" s="70">
        <f>COUNTIFS(D:D,D319,J:J,J319,K:K,K319)</f>
        <v/>
      </c>
      <c r="N319" s="70">
        <f>1/M319</f>
        <v/>
      </c>
      <c r="O319" s="70" t="n"/>
    </row>
    <row r="320">
      <c r="A320" s="70" t="inlineStr">
        <is>
          <t>徐汇区</t>
        </is>
      </c>
      <c r="B320" s="70" t="inlineStr">
        <is>
          <t>微信用户
微信用户
微信用户
微信用户</t>
        </is>
      </c>
      <c r="C320" s="70" t="n">
        <v>1</v>
      </c>
      <c r="D320" s="70" t="inlineStr">
        <is>
          <t>TSFCY46</t>
        </is>
      </c>
      <c r="E320" s="70" t="inlineStr">
        <is>
          <t>猫儿滩</t>
        </is>
      </c>
      <c r="F320" s="70" t="n">
        <v>0</v>
      </c>
      <c r="G320" s="70" t="n">
        <v>0</v>
      </c>
      <c r="H320" s="70" t="n">
        <v>2101</v>
      </c>
      <c r="I320" s="70" t="inlineStr">
        <is>
          <t>食品经营许可证</t>
        </is>
      </c>
      <c r="J320" s="70" t="n">
        <v>2023</v>
      </c>
      <c r="K320" s="70" t="n">
        <v>3</v>
      </c>
      <c r="L320" s="70" t="n">
        <v>11</v>
      </c>
      <c r="M320" s="70">
        <f>COUNTIFS(D:D,D320,J:J,J320,K:K,K320)</f>
        <v/>
      </c>
      <c r="N320" s="70">
        <f>1/M320</f>
        <v/>
      </c>
      <c r="O320" s="70" t="n"/>
    </row>
    <row r="321">
      <c r="A321" s="70" t="inlineStr">
        <is>
          <t>徐汇区</t>
        </is>
      </c>
      <c r="B321" s="70" t="inlineStr">
        <is>
          <t>微信用户
微信用户
微信用户
微信用户</t>
        </is>
      </c>
      <c r="C321" s="70" t="n">
        <v>1</v>
      </c>
      <c r="D321" s="70" t="inlineStr">
        <is>
          <t>TSFCY46</t>
        </is>
      </c>
      <c r="E321" s="70" t="inlineStr">
        <is>
          <t>猫儿滩</t>
        </is>
      </c>
      <c r="F321" s="70" t="n">
        <v>0</v>
      </c>
      <c r="G321" s="70" t="n">
        <v>0</v>
      </c>
      <c r="H321" s="70" t="n">
        <v>2102</v>
      </c>
      <c r="I321" s="70" t="inlineStr">
        <is>
          <t>餐饮服务许可证</t>
        </is>
      </c>
      <c r="J321" s="70" t="n">
        <v>2023</v>
      </c>
      <c r="K321" s="70" t="n">
        <v>3</v>
      </c>
      <c r="L321" s="70" t="n">
        <v>11</v>
      </c>
      <c r="M321" s="70">
        <f>COUNTIFS(D:D,D321,J:J,J321,K:K,K321)</f>
        <v/>
      </c>
      <c r="N321" s="70">
        <f>1/M321</f>
        <v/>
      </c>
      <c r="O321" s="70" t="n"/>
    </row>
    <row r="322">
      <c r="A322" s="70" t="inlineStr">
        <is>
          <t>徐汇区</t>
        </is>
      </c>
      <c r="B322" s="70" t="n"/>
      <c r="C322" s="70" t="n">
        <v>1</v>
      </c>
      <c r="D322" s="70" t="inlineStr">
        <is>
          <t>TSFCY47</t>
        </is>
      </c>
      <c r="E322" s="70" t="inlineStr">
        <is>
          <t>么么街</t>
        </is>
      </c>
      <c r="F322" s="70" t="n">
        <v>0</v>
      </c>
      <c r="G322" s="70" t="n">
        <v>0</v>
      </c>
      <c r="H322" s="70" t="n">
        <v>2100</v>
      </c>
      <c r="I322" s="70" t="inlineStr">
        <is>
          <t>营业执照</t>
        </is>
      </c>
      <c r="J322" s="70" t="n">
        <v>2023</v>
      </c>
      <c r="K322" s="70" t="n">
        <v>2</v>
      </c>
      <c r="L322" s="70" t="n">
        <v>28</v>
      </c>
      <c r="M322" s="70">
        <f>COUNTIFS(D:D,D322,J:J,J322,K:K,K322)</f>
        <v/>
      </c>
      <c r="N322" s="70">
        <f>1/M322</f>
        <v/>
      </c>
      <c r="O322" s="70" t="n"/>
    </row>
    <row r="323">
      <c r="A323" s="70" t="inlineStr">
        <is>
          <t>徐汇区</t>
        </is>
      </c>
      <c r="B323" s="70" t="n"/>
      <c r="C323" s="70" t="n">
        <v>1</v>
      </c>
      <c r="D323" s="70" t="inlineStr">
        <is>
          <t>TSFCY47</t>
        </is>
      </c>
      <c r="E323" s="70" t="inlineStr">
        <is>
          <t>么么街</t>
        </is>
      </c>
      <c r="F323" s="70" t="n">
        <v>0</v>
      </c>
      <c r="G323" s="70" t="n">
        <v>0</v>
      </c>
      <c r="H323" s="70" t="n">
        <v>2101</v>
      </c>
      <c r="I323" s="70" t="inlineStr">
        <is>
          <t>食品经营许可证</t>
        </is>
      </c>
      <c r="J323" s="70" t="n">
        <v>2023</v>
      </c>
      <c r="K323" s="70" t="n">
        <v>2</v>
      </c>
      <c r="L323" s="70" t="n">
        <v>28</v>
      </c>
      <c r="M323" s="70">
        <f>COUNTIFS(D:D,D323,J:J,J323,K:K,K323)</f>
        <v/>
      </c>
      <c r="N323" s="70">
        <f>1/M323</f>
        <v/>
      </c>
      <c r="O323" s="70" t="n"/>
    </row>
    <row r="324">
      <c r="A324" s="70" t="inlineStr">
        <is>
          <t>徐汇区</t>
        </is>
      </c>
      <c r="B324" s="70" t="n"/>
      <c r="C324" s="70" t="n">
        <v>1</v>
      </c>
      <c r="D324" s="70" t="inlineStr">
        <is>
          <t>TSFCY47</t>
        </is>
      </c>
      <c r="E324" s="70" t="inlineStr">
        <is>
          <t>么么街</t>
        </is>
      </c>
      <c r="F324" s="70" t="n">
        <v>0</v>
      </c>
      <c r="G324" s="70" t="n">
        <v>0</v>
      </c>
      <c r="H324" s="70" t="n">
        <v>2102</v>
      </c>
      <c r="I324" s="70" t="inlineStr">
        <is>
          <t>餐饮服务许可证</t>
        </is>
      </c>
      <c r="J324" s="70" t="n">
        <v>2023</v>
      </c>
      <c r="K324" s="70" t="n">
        <v>2</v>
      </c>
      <c r="L324" s="70" t="n">
        <v>28</v>
      </c>
      <c r="M324" s="70">
        <f>COUNTIFS(D:D,D324,J:J,J324,K:K,K324)</f>
        <v/>
      </c>
      <c r="N324" s="70">
        <f>1/M324</f>
        <v/>
      </c>
      <c r="O324" s="70" t="n"/>
    </row>
    <row r="325">
      <c r="A325" s="70" t="inlineStr">
        <is>
          <t>徐汇区</t>
        </is>
      </c>
      <c r="B325" s="70" t="n"/>
      <c r="C325" s="70" t="n">
        <v>1</v>
      </c>
      <c r="D325" s="70" t="inlineStr">
        <is>
          <t>TSFCY47</t>
        </is>
      </c>
      <c r="E325" s="70" t="inlineStr">
        <is>
          <t>么么街</t>
        </is>
      </c>
      <c r="F325" s="70" t="n">
        <v>0</v>
      </c>
      <c r="G325" s="70" t="n">
        <v>0</v>
      </c>
      <c r="H325" s="70" t="n">
        <v>2103</v>
      </c>
      <c r="I325" s="70" t="inlineStr">
        <is>
          <t>监管信息公示牌</t>
        </is>
      </c>
      <c r="J325" s="70" t="n">
        <v>2023</v>
      </c>
      <c r="K325" s="70" t="n">
        <v>2</v>
      </c>
      <c r="L325" s="70" t="n">
        <v>28</v>
      </c>
      <c r="M325" s="70">
        <f>COUNTIFS(D:D,D325,J:J,J325,K:K,K325)</f>
        <v/>
      </c>
      <c r="N325" s="70">
        <f>1/M325</f>
        <v/>
      </c>
      <c r="O325" s="70" t="n"/>
    </row>
    <row r="326">
      <c r="A326" s="70" t="inlineStr">
        <is>
          <t>徐汇区</t>
        </is>
      </c>
      <c r="B326" s="70" t="n"/>
      <c r="C326" s="70" t="n">
        <v>1</v>
      </c>
      <c r="D326" s="70" t="inlineStr">
        <is>
          <t>TSFCY5</t>
        </is>
      </c>
      <c r="E326" s="70" t="inlineStr">
        <is>
          <t>萨莉亚</t>
        </is>
      </c>
      <c r="F326" s="70" t="n">
        <v>0</v>
      </c>
      <c r="G326" s="70" t="n">
        <v>0</v>
      </c>
      <c r="H326" s="70" t="n">
        <v>2100</v>
      </c>
      <c r="I326" s="70" t="inlineStr">
        <is>
          <t>营业执照</t>
        </is>
      </c>
      <c r="J326" s="70" t="n">
        <v>2023</v>
      </c>
      <c r="K326" s="70" t="n">
        <v>3</v>
      </c>
      <c r="L326" s="70" t="n">
        <v>11</v>
      </c>
      <c r="M326" s="70">
        <f>COUNTIFS(D:D,D326,J:J,J326,K:K,K326)</f>
        <v/>
      </c>
      <c r="N326" s="70">
        <f>1/M326</f>
        <v/>
      </c>
      <c r="O326" s="70" t="n"/>
    </row>
    <row r="327">
      <c r="A327" s="70" t="inlineStr">
        <is>
          <t>徐汇区</t>
        </is>
      </c>
      <c r="B327" s="70" t="n"/>
      <c r="C327" s="70" t="n">
        <v>1</v>
      </c>
      <c r="D327" s="70" t="inlineStr">
        <is>
          <t>TSFCY5</t>
        </is>
      </c>
      <c r="E327" s="70" t="inlineStr">
        <is>
          <t>萨莉亚</t>
        </is>
      </c>
      <c r="F327" s="70" t="n">
        <v>0</v>
      </c>
      <c r="G327" s="70" t="n">
        <v>0</v>
      </c>
      <c r="H327" s="70" t="n">
        <v>2101</v>
      </c>
      <c r="I327" s="70" t="inlineStr">
        <is>
          <t>食品经营许可证</t>
        </is>
      </c>
      <c r="J327" s="70" t="n">
        <v>2023</v>
      </c>
      <c r="K327" s="70" t="n">
        <v>2</v>
      </c>
      <c r="L327" s="70" t="n">
        <v>28</v>
      </c>
      <c r="M327" s="70">
        <f>COUNTIFS(D:D,D327,J:J,J327,K:K,K327)</f>
        <v/>
      </c>
      <c r="N327" s="70">
        <f>1/M327</f>
        <v/>
      </c>
      <c r="O327" s="70" t="n"/>
    </row>
    <row r="328">
      <c r="A328" s="70" t="inlineStr">
        <is>
          <t>徐汇区</t>
        </is>
      </c>
      <c r="B328" s="70" t="inlineStr">
        <is>
          <t>微信用户
微信用户</t>
        </is>
      </c>
      <c r="C328" s="70" t="n">
        <v>1</v>
      </c>
      <c r="D328" s="70" t="inlineStr">
        <is>
          <t>TSFCY51</t>
        </is>
      </c>
      <c r="E328" s="70" t="inlineStr">
        <is>
          <t>蜀谭记</t>
        </is>
      </c>
      <c r="F328" s="70" t="n">
        <v>0</v>
      </c>
      <c r="G328" s="70" t="n">
        <v>1</v>
      </c>
      <c r="H328" s="70" t="n">
        <v>2204</v>
      </c>
      <c r="I328" s="70" t="inlineStr">
        <is>
          <t>清洗记录</t>
        </is>
      </c>
      <c r="J328" s="70" t="n">
        <v>2023</v>
      </c>
      <c r="K328" s="70" t="n">
        <v>9</v>
      </c>
      <c r="L328" s="70" t="n">
        <v>11</v>
      </c>
      <c r="M328" s="70">
        <f>COUNTIFS(D:D,D328,J:J,J328,K:K,K328)</f>
        <v/>
      </c>
      <c r="N328" s="70">
        <f>1/M328</f>
        <v/>
      </c>
      <c r="O328" s="70" t="n"/>
    </row>
    <row r="329">
      <c r="A329" s="70" t="inlineStr">
        <is>
          <t>徐汇区</t>
        </is>
      </c>
      <c r="B329" s="70" t="inlineStr">
        <is>
          <t>微信用户
微信用户</t>
        </is>
      </c>
      <c r="C329" s="70" t="n">
        <v>1</v>
      </c>
      <c r="D329" s="70" t="inlineStr">
        <is>
          <t>TSFCY51</t>
        </is>
      </c>
      <c r="E329" s="70" t="inlineStr">
        <is>
          <t>蜀谭记</t>
        </is>
      </c>
      <c r="F329" s="70" t="n">
        <v>0</v>
      </c>
      <c r="G329" s="70" t="n">
        <v>1</v>
      </c>
      <c r="H329" s="70" t="n">
        <v>2205</v>
      </c>
      <c r="I329" s="70" t="inlineStr">
        <is>
          <t>设备维修保养</t>
        </is>
      </c>
      <c r="J329" s="70" t="n">
        <v>2023</v>
      </c>
      <c r="K329" s="70" t="n">
        <v>9</v>
      </c>
      <c r="L329" s="70" t="n">
        <v>11</v>
      </c>
      <c r="M329" s="70">
        <f>COUNTIFS(D:D,D329,J:J,J329,K:K,K329)</f>
        <v/>
      </c>
      <c r="N329" s="70">
        <f>1/M329</f>
        <v/>
      </c>
      <c r="O329" s="70" t="n"/>
    </row>
    <row r="330">
      <c r="A330" s="70" t="inlineStr">
        <is>
          <t>徐汇区</t>
        </is>
      </c>
      <c r="B330" s="70" t="inlineStr">
        <is>
          <t>微信用户
微信用户</t>
        </is>
      </c>
      <c r="C330" s="70" t="n">
        <v>1</v>
      </c>
      <c r="D330" s="70" t="inlineStr">
        <is>
          <t>TSFCY51</t>
        </is>
      </c>
      <c r="E330" s="70" t="inlineStr">
        <is>
          <t>蜀谭记</t>
        </is>
      </c>
      <c r="F330" s="70" t="n">
        <v>0</v>
      </c>
      <c r="G330" s="70" t="n">
        <v>1</v>
      </c>
      <c r="H330" s="70" t="n">
        <v>2303</v>
      </c>
      <c r="I330" s="70" t="inlineStr">
        <is>
          <t>运行维护合同</t>
        </is>
      </c>
      <c r="J330" s="70" t="n">
        <v>2023</v>
      </c>
      <c r="K330" s="70" t="n">
        <v>9</v>
      </c>
      <c r="L330" s="70" t="n">
        <v>11</v>
      </c>
      <c r="M330" s="70">
        <f>COUNTIFS(D:D,D330,J:J,J330,K:K,K330)</f>
        <v/>
      </c>
      <c r="N330" s="70">
        <f>1/M330</f>
        <v/>
      </c>
      <c r="O330" s="70" t="n"/>
    </row>
    <row r="331">
      <c r="A331" s="70" t="inlineStr">
        <is>
          <t>徐汇区</t>
        </is>
      </c>
      <c r="B331" s="70" t="inlineStr">
        <is>
          <t>微信用户
微信用户</t>
        </is>
      </c>
      <c r="C331" s="70" t="n">
        <v>1</v>
      </c>
      <c r="D331" s="70" t="inlineStr">
        <is>
          <t>TSFCY51</t>
        </is>
      </c>
      <c r="E331" s="70" t="inlineStr">
        <is>
          <t>蜀谭记</t>
        </is>
      </c>
      <c r="F331" s="70" t="n">
        <v>0</v>
      </c>
      <c r="G331" s="70" t="n">
        <v>1</v>
      </c>
      <c r="H331" s="70" t="n">
        <v>2304</v>
      </c>
      <c r="I331" s="70" t="inlineStr">
        <is>
          <t>设备运维记录</t>
        </is>
      </c>
      <c r="J331" s="70" t="n">
        <v>2023</v>
      </c>
      <c r="K331" s="70" t="n">
        <v>9</v>
      </c>
      <c r="L331" s="70" t="n">
        <v>11</v>
      </c>
      <c r="M331" s="70">
        <f>COUNTIFS(D:D,D331,J:J,J331,K:K,K331)</f>
        <v/>
      </c>
      <c r="N331" s="70">
        <f>1/M331</f>
        <v/>
      </c>
      <c r="O331" s="70" t="n"/>
    </row>
    <row r="332">
      <c r="A332" s="70" t="inlineStr">
        <is>
          <t>徐汇区</t>
        </is>
      </c>
      <c r="B332" s="70" t="inlineStr">
        <is>
          <t>微信用户
微信用户</t>
        </is>
      </c>
      <c r="C332" s="70" t="n">
        <v>1</v>
      </c>
      <c r="D332" s="70" t="inlineStr">
        <is>
          <t>TSFCY51</t>
        </is>
      </c>
      <c r="E332" s="70" t="inlineStr">
        <is>
          <t>蜀谭记</t>
        </is>
      </c>
      <c r="F332" s="70" t="n">
        <v>0</v>
      </c>
      <c r="G332" s="70" t="n">
        <v>1</v>
      </c>
      <c r="H332" s="70" t="n">
        <v>2400</v>
      </c>
      <c r="I332" s="70" t="inlineStr">
        <is>
          <t>餐厨垃圾处置</t>
        </is>
      </c>
      <c r="J332" s="70" t="n">
        <v>2023</v>
      </c>
      <c r="K332" s="70" t="n">
        <v>9</v>
      </c>
      <c r="L332" s="70" t="n">
        <v>11</v>
      </c>
      <c r="M332" s="70">
        <f>COUNTIFS(D:D,D332,J:J,J332,K:K,K332)</f>
        <v/>
      </c>
      <c r="N332" s="70">
        <f>1/M332</f>
        <v/>
      </c>
      <c r="O332" s="70" t="n"/>
    </row>
    <row r="333">
      <c r="A333" s="70" t="inlineStr">
        <is>
          <t>徐汇区</t>
        </is>
      </c>
      <c r="B333" s="70" t="inlineStr">
        <is>
          <t>微信用户
微信用户</t>
        </is>
      </c>
      <c r="C333" s="70" t="n">
        <v>1</v>
      </c>
      <c r="D333" s="70" t="inlineStr">
        <is>
          <t>TSFCY51</t>
        </is>
      </c>
      <c r="E333" s="70" t="inlineStr">
        <is>
          <t>蜀谭记</t>
        </is>
      </c>
      <c r="F333" s="70" t="n">
        <v>0</v>
      </c>
      <c r="G333" s="70" t="n">
        <v>1</v>
      </c>
      <c r="H333" s="70" t="n">
        <v>2401</v>
      </c>
      <c r="I333" s="70" t="inlineStr">
        <is>
          <t>废弃油脂处置</t>
        </is>
      </c>
      <c r="J333" s="70" t="n">
        <v>2023</v>
      </c>
      <c r="K333" s="70" t="n">
        <v>9</v>
      </c>
      <c r="L333" s="70" t="n">
        <v>11</v>
      </c>
      <c r="M333" s="70">
        <f>COUNTIFS(D:D,D333,J:J,J333,K:K,K333)</f>
        <v/>
      </c>
      <c r="N333" s="70">
        <f>1/M333</f>
        <v/>
      </c>
      <c r="O333" s="70" t="n"/>
    </row>
    <row r="334">
      <c r="A334" s="70" t="inlineStr">
        <is>
          <t>徐汇区</t>
        </is>
      </c>
      <c r="B334" s="70" t="inlineStr">
        <is>
          <t>微信用户
微信用户</t>
        </is>
      </c>
      <c r="C334" s="70" t="n">
        <v>1</v>
      </c>
      <c r="D334" s="70" t="inlineStr">
        <is>
          <t>TSFCY51</t>
        </is>
      </c>
      <c r="E334" s="70" t="inlineStr">
        <is>
          <t>蜀谭记</t>
        </is>
      </c>
      <c r="F334" s="70" t="n">
        <v>0</v>
      </c>
      <c r="G334" s="70" t="n">
        <v>1</v>
      </c>
      <c r="H334" s="70" t="n">
        <v>2402</v>
      </c>
      <c r="I334" s="70" t="inlineStr">
        <is>
          <t>卫生培训记录</t>
        </is>
      </c>
      <c r="J334" s="70" t="n">
        <v>2023</v>
      </c>
      <c r="K334" s="70" t="n">
        <v>9</v>
      </c>
      <c r="L334" s="70" t="n">
        <v>11</v>
      </c>
      <c r="M334" s="70">
        <f>COUNTIFS(D:D,D334,J:J,J334,K:K,K334)</f>
        <v/>
      </c>
      <c r="N334" s="70">
        <f>1/M334</f>
        <v/>
      </c>
      <c r="O334" s="70" t="n"/>
    </row>
    <row r="335">
      <c r="A335" s="70" t="inlineStr">
        <is>
          <t>徐汇区</t>
        </is>
      </c>
      <c r="B335" s="70" t="inlineStr">
        <is>
          <t>微信用户
微信用户</t>
        </is>
      </c>
      <c r="C335" s="70" t="n">
        <v>1</v>
      </c>
      <c r="D335" s="70" t="inlineStr">
        <is>
          <t>TSFCY51</t>
        </is>
      </c>
      <c r="E335" s="70" t="inlineStr">
        <is>
          <t>蜀谭记</t>
        </is>
      </c>
      <c r="F335" s="70" t="n">
        <v>0</v>
      </c>
      <c r="G335" s="70" t="n">
        <v>1</v>
      </c>
      <c r="H335" s="70" t="n">
        <v>2403</v>
      </c>
      <c r="I335" s="70" t="inlineStr">
        <is>
          <t>食品及原料采购记录</t>
        </is>
      </c>
      <c r="J335" s="70" t="n">
        <v>2023</v>
      </c>
      <c r="K335" s="70" t="n">
        <v>9</v>
      </c>
      <c r="L335" s="70" t="n">
        <v>11</v>
      </c>
      <c r="M335" s="70">
        <f>COUNTIFS(D:D,D335,J:J,J335,K:K,K335)</f>
        <v/>
      </c>
      <c r="N335" s="70">
        <f>1/M335</f>
        <v/>
      </c>
      <c r="O335" s="70" t="n"/>
    </row>
    <row r="336">
      <c r="A336" s="70" t="inlineStr">
        <is>
          <t>徐汇区</t>
        </is>
      </c>
      <c r="B336" s="70" t="inlineStr">
        <is>
          <t>微信用户
微信用户</t>
        </is>
      </c>
      <c r="C336" s="70" t="n">
        <v>1</v>
      </c>
      <c r="D336" s="70" t="inlineStr">
        <is>
          <t>TSFCY51</t>
        </is>
      </c>
      <c r="E336" s="70" t="inlineStr">
        <is>
          <t>蜀谭记</t>
        </is>
      </c>
      <c r="F336" s="70" t="n">
        <v>1</v>
      </c>
      <c r="G336" s="70" t="n">
        <v>1</v>
      </c>
      <c r="H336" s="70" t="n">
        <v>3200</v>
      </c>
      <c r="I336" s="70" t="inlineStr">
        <is>
          <t>后厨全景</t>
        </is>
      </c>
      <c r="J336" s="70" t="n">
        <v>2023</v>
      </c>
      <c r="K336" s="70" t="n">
        <v>9</v>
      </c>
      <c r="L336" s="70" t="n">
        <v>22</v>
      </c>
      <c r="M336" s="70">
        <f>COUNTIFS(D:D,D336,J:J,J336,K:K,K336)</f>
        <v/>
      </c>
      <c r="N336" s="70">
        <f>1/M336</f>
        <v/>
      </c>
      <c r="O336" s="70" t="n"/>
    </row>
    <row r="337">
      <c r="A337" s="70" t="inlineStr">
        <is>
          <t>徐汇区</t>
        </is>
      </c>
      <c r="B337" s="70" t="inlineStr">
        <is>
          <t>微信用户
微信用户</t>
        </is>
      </c>
      <c r="C337" s="70" t="n">
        <v>1</v>
      </c>
      <c r="D337" s="70" t="inlineStr">
        <is>
          <t>TSFCY51</t>
        </is>
      </c>
      <c r="E337" s="70" t="inlineStr">
        <is>
          <t>蜀谭记</t>
        </is>
      </c>
      <c r="F337" s="70" t="n">
        <v>1</v>
      </c>
      <c r="G337" s="70" t="n">
        <v>1</v>
      </c>
      <c r="H337" s="70" t="n">
        <v>3201</v>
      </c>
      <c r="I337" s="70" t="inlineStr">
        <is>
          <t>后厨涉户外门窗关闭</t>
        </is>
      </c>
      <c r="J337" s="70" t="n">
        <v>2023</v>
      </c>
      <c r="K337" s="70" t="n">
        <v>9</v>
      </c>
      <c r="L337" s="70" t="n">
        <v>26</v>
      </c>
      <c r="M337" s="70">
        <f>COUNTIFS(D:D,D337,J:J,J337,K:K,K337)</f>
        <v/>
      </c>
      <c r="N337" s="70">
        <f>1/M337</f>
        <v/>
      </c>
      <c r="O337" s="70" t="n"/>
    </row>
    <row r="338">
      <c r="A338" s="70" t="inlineStr">
        <is>
          <t>徐汇区</t>
        </is>
      </c>
      <c r="B338" s="70" t="inlineStr">
        <is>
          <t>微信用户
微信用户</t>
        </is>
      </c>
      <c r="C338" s="70" t="n">
        <v>1</v>
      </c>
      <c r="D338" s="70" t="inlineStr">
        <is>
          <t>TSFCY51</t>
        </is>
      </c>
      <c r="E338" s="70" t="inlineStr">
        <is>
          <t>蜀谭记</t>
        </is>
      </c>
      <c r="F338" s="70" t="n">
        <v>1</v>
      </c>
      <c r="G338" s="70" t="n">
        <v>1</v>
      </c>
      <c r="H338" s="70" t="n">
        <v>3202</v>
      </c>
      <c r="I338" s="70" t="inlineStr">
        <is>
          <t>后厨排气扇</t>
        </is>
      </c>
      <c r="J338" s="70" t="n">
        <v>2023</v>
      </c>
      <c r="K338" s="70" t="n">
        <v>9</v>
      </c>
      <c r="L338" s="70" t="n">
        <v>26</v>
      </c>
      <c r="M338" s="70">
        <f>COUNTIFS(D:D,D338,J:J,J338,K:K,K338)</f>
        <v/>
      </c>
      <c r="N338" s="70">
        <f>1/M338</f>
        <v/>
      </c>
      <c r="O338" s="70" t="n"/>
    </row>
    <row r="339">
      <c r="A339" s="70" t="inlineStr">
        <is>
          <t>徐汇区</t>
        </is>
      </c>
      <c r="B339" s="70" t="inlineStr">
        <is>
          <t>微信用户
微信用户</t>
        </is>
      </c>
      <c r="C339" s="70" t="n">
        <v>1</v>
      </c>
      <c r="D339" s="70" t="inlineStr">
        <is>
          <t>TSFCY51</t>
        </is>
      </c>
      <c r="E339" s="70" t="inlineStr">
        <is>
          <t>蜀谭记</t>
        </is>
      </c>
      <c r="F339" s="70" t="n">
        <v>1</v>
      </c>
      <c r="G339" s="70" t="n">
        <v>1</v>
      </c>
      <c r="H339" s="70" t="n">
        <v>3203</v>
      </c>
      <c r="I339" s="70" t="inlineStr">
        <is>
          <t>后厨灶台</t>
        </is>
      </c>
      <c r="J339" s="70" t="n">
        <v>2023</v>
      </c>
      <c r="K339" s="70" t="n">
        <v>9</v>
      </c>
      <c r="L339" s="70" t="n">
        <v>26</v>
      </c>
      <c r="M339" s="70">
        <f>COUNTIFS(D:D,D339,J:J,J339,K:K,K339)</f>
        <v/>
      </c>
      <c r="N339" s="70">
        <f>1/M339</f>
        <v/>
      </c>
      <c r="O339" s="70" t="n"/>
    </row>
    <row r="340">
      <c r="A340" s="70" t="inlineStr">
        <is>
          <t>徐汇区</t>
        </is>
      </c>
      <c r="B340" s="70" t="inlineStr">
        <is>
          <t>微信用户
微信用户</t>
        </is>
      </c>
      <c r="C340" s="70" t="n">
        <v>1</v>
      </c>
      <c r="D340" s="70" t="inlineStr">
        <is>
          <t>TSFCY51</t>
        </is>
      </c>
      <c r="E340" s="70" t="inlineStr">
        <is>
          <t>蜀谭记</t>
        </is>
      </c>
      <c r="F340" s="70" t="n">
        <v>1</v>
      </c>
      <c r="G340" s="70" t="n">
        <v>1</v>
      </c>
      <c r="H340" s="70" t="n">
        <v>3204</v>
      </c>
      <c r="I340" s="70" t="inlineStr">
        <is>
          <t>集气罩</t>
        </is>
      </c>
      <c r="J340" s="70" t="n">
        <v>2023</v>
      </c>
      <c r="K340" s="70" t="n">
        <v>9</v>
      </c>
      <c r="L340" s="70" t="n">
        <v>26</v>
      </c>
      <c r="M340" s="70">
        <f>COUNTIFS(D:D,D340,J:J,J340,K:K,K340)</f>
        <v/>
      </c>
      <c r="N340" s="70">
        <f>1/M340</f>
        <v/>
      </c>
      <c r="O340" s="70" t="n"/>
    </row>
    <row r="341">
      <c r="A341" s="70" t="inlineStr">
        <is>
          <t>徐汇区</t>
        </is>
      </c>
      <c r="B341" s="70" t="inlineStr">
        <is>
          <t>微信用户
微信用户</t>
        </is>
      </c>
      <c r="C341" s="70" t="n">
        <v>1</v>
      </c>
      <c r="D341" s="70" t="inlineStr">
        <is>
          <t>TSFCY51</t>
        </is>
      </c>
      <c r="E341" s="70" t="inlineStr">
        <is>
          <t>蜀谭记</t>
        </is>
      </c>
      <c r="F341" s="70" t="n">
        <v>1</v>
      </c>
      <c r="G341" s="70" t="n">
        <v>1</v>
      </c>
      <c r="H341" s="70" t="n">
        <v>3205</v>
      </c>
      <c r="I341" s="70" t="inlineStr">
        <is>
          <t>排烟管道</t>
        </is>
      </c>
      <c r="J341" s="70" t="n">
        <v>2023</v>
      </c>
      <c r="K341" s="70" t="n">
        <v>9</v>
      </c>
      <c r="L341" s="70" t="n">
        <v>26</v>
      </c>
      <c r="M341" s="70">
        <f>COUNTIFS(D:D,D341,J:J,J341,K:K,K341)</f>
        <v/>
      </c>
      <c r="N341" s="70">
        <f>1/M341</f>
        <v/>
      </c>
      <c r="O341" s="70" t="n"/>
    </row>
    <row r="342">
      <c r="A342" s="70" t="inlineStr">
        <is>
          <t>徐汇区</t>
        </is>
      </c>
      <c r="B342" s="70" t="inlineStr">
        <is>
          <t>微信用户
微信用户</t>
        </is>
      </c>
      <c r="C342" s="70" t="n">
        <v>1</v>
      </c>
      <c r="D342" s="70" t="inlineStr">
        <is>
          <t>TSFCY51</t>
        </is>
      </c>
      <c r="E342" s="70" t="inlineStr">
        <is>
          <t>蜀谭记</t>
        </is>
      </c>
      <c r="F342" s="70" t="n">
        <v>1</v>
      </c>
      <c r="G342" s="70" t="n">
        <v>1</v>
      </c>
      <c r="H342" s="70" t="n">
        <v>3206</v>
      </c>
      <c r="I342" s="70" t="inlineStr">
        <is>
          <t>油烟净化装置/控制柜运行</t>
        </is>
      </c>
      <c r="J342" s="70" t="n">
        <v>2023</v>
      </c>
      <c r="K342" s="70" t="n">
        <v>9</v>
      </c>
      <c r="L342" s="70" t="n">
        <v>26</v>
      </c>
      <c r="M342" s="70">
        <f>COUNTIFS(D:D,D342,J:J,J342,K:K,K342)</f>
        <v/>
      </c>
      <c r="N342" s="70">
        <f>1/M342</f>
        <v/>
      </c>
      <c r="O342" s="70" t="n"/>
    </row>
    <row r="343">
      <c r="A343" s="70" t="inlineStr">
        <is>
          <t>徐汇区</t>
        </is>
      </c>
      <c r="B343" s="70" t="inlineStr">
        <is>
          <t>微信用户
微信用户</t>
        </is>
      </c>
      <c r="C343" s="70" t="n">
        <v>1</v>
      </c>
      <c r="D343" s="70" t="inlineStr">
        <is>
          <t>TSFCY51</t>
        </is>
      </c>
      <c r="E343" s="70" t="inlineStr">
        <is>
          <t>蜀谭记</t>
        </is>
      </c>
      <c r="F343" s="70" t="n">
        <v>1</v>
      </c>
      <c r="G343" s="70" t="n">
        <v>1</v>
      </c>
      <c r="H343" s="70" t="n">
        <v>3207</v>
      </c>
      <c r="I343" s="70" t="inlineStr">
        <is>
          <t>油烟监测设备</t>
        </is>
      </c>
      <c r="J343" s="70" t="n">
        <v>2023</v>
      </c>
      <c r="K343" s="70" t="n">
        <v>9</v>
      </c>
      <c r="L343" s="70" t="n">
        <v>26</v>
      </c>
      <c r="M343" s="70">
        <f>COUNTIFS(D:D,D343,J:J,J343,K:K,K343)</f>
        <v/>
      </c>
      <c r="N343" s="70">
        <f>1/M343</f>
        <v/>
      </c>
      <c r="O343" s="70" t="n"/>
    </row>
    <row r="344">
      <c r="A344" s="70" t="inlineStr">
        <is>
          <t>徐汇区</t>
        </is>
      </c>
      <c r="B344" s="70" t="inlineStr">
        <is>
          <t>微信用户
微信用户
微信用户
微信用户
微信用户
微信用户
微信用户
微信用户
微信用户
微信用户
微信用户
微信用户
微信用户
微信用户</t>
        </is>
      </c>
      <c r="C344" s="70" t="n">
        <v>1</v>
      </c>
      <c r="D344" s="70" t="inlineStr">
        <is>
          <t>TSFCY51</t>
        </is>
      </c>
      <c r="E344" s="70" t="inlineStr">
        <is>
          <t>蜀谭记</t>
        </is>
      </c>
      <c r="F344" s="70" t="n">
        <v>0</v>
      </c>
      <c r="G344" s="70" t="n">
        <v>1</v>
      </c>
      <c r="H344" s="70" t="n">
        <v>2300</v>
      </c>
      <c r="I344" s="70" t="inlineStr">
        <is>
          <t>设备安装合同</t>
        </is>
      </c>
      <c r="J344" s="70" t="n">
        <v>2023</v>
      </c>
      <c r="K344" s="70" t="n">
        <v>8</v>
      </c>
      <c r="L344" s="70" t="n">
        <v>10</v>
      </c>
      <c r="M344" s="70">
        <f>COUNTIFS(D:D,D344,J:J,J344,K:K,K344)</f>
        <v/>
      </c>
      <c r="N344" s="70">
        <f>1/M344</f>
        <v/>
      </c>
      <c r="O344" s="70" t="n"/>
    </row>
    <row r="345">
      <c r="A345" s="70" t="inlineStr">
        <is>
          <t>徐汇区</t>
        </is>
      </c>
      <c r="B345" s="70" t="inlineStr">
        <is>
          <t>微信用户
微信用户
微信用户
微信用户
微信用户
微信用户
微信用户
微信用户
微信用户
微信用户
微信用户
微信用户
微信用户
微信用户</t>
        </is>
      </c>
      <c r="C345" s="70" t="n">
        <v>1</v>
      </c>
      <c r="D345" s="70" t="inlineStr">
        <is>
          <t>TSFCY51</t>
        </is>
      </c>
      <c r="E345" s="70" t="inlineStr">
        <is>
          <t>蜀谭记</t>
        </is>
      </c>
      <c r="F345" s="70" t="n">
        <v>0</v>
      </c>
      <c r="G345" s="70" t="n">
        <v>1</v>
      </c>
      <c r="H345" s="70" t="n">
        <v>2202</v>
      </c>
      <c r="I345" s="70" t="inlineStr">
        <is>
          <t>净化器合格证</t>
        </is>
      </c>
      <c r="J345" s="70" t="n">
        <v>2023</v>
      </c>
      <c r="K345" s="70" t="n">
        <v>7</v>
      </c>
      <c r="L345" s="70" t="n">
        <v>5</v>
      </c>
      <c r="M345" s="70">
        <f>COUNTIFS(D:D,D345,J:J,J345,K:K,K345)</f>
        <v/>
      </c>
      <c r="N345" s="70">
        <f>1/M345</f>
        <v/>
      </c>
      <c r="O345" s="70" t="n"/>
    </row>
    <row r="346">
      <c r="A346" s="70" t="inlineStr">
        <is>
          <t>徐汇区</t>
        </is>
      </c>
      <c r="B346" s="70" t="inlineStr">
        <is>
          <t>微信用户
微信用户
微信用户
微信用户
微信用户
微信用户
微信用户
微信用户
微信用户
微信用户
微信用户
微信用户
微信用户
微信用户</t>
        </is>
      </c>
      <c r="C346" s="70" t="n">
        <v>1</v>
      </c>
      <c r="D346" s="70" t="inlineStr">
        <is>
          <t>TSFCY51</t>
        </is>
      </c>
      <c r="E346" s="70" t="inlineStr">
        <is>
          <t>蜀谭记</t>
        </is>
      </c>
      <c r="F346" s="70" t="n">
        <v>0</v>
      </c>
      <c r="G346" s="70" t="n">
        <v>1</v>
      </c>
      <c r="H346" s="70" t="n">
        <v>2302</v>
      </c>
      <c r="I346" s="70" t="inlineStr">
        <is>
          <t>设备安装检验</t>
        </is>
      </c>
      <c r="J346" s="70" t="n">
        <v>2023</v>
      </c>
      <c r="K346" s="70" t="n">
        <v>7</v>
      </c>
      <c r="L346" s="70" t="n">
        <v>5</v>
      </c>
      <c r="M346" s="70">
        <f>COUNTIFS(D:D,D346,J:J,J346,K:K,K346)</f>
        <v/>
      </c>
      <c r="N346" s="70">
        <f>1/M346</f>
        <v/>
      </c>
      <c r="O346" s="70" t="n"/>
    </row>
    <row r="347">
      <c r="A347" s="70" t="inlineStr">
        <is>
          <t>徐汇区</t>
        </is>
      </c>
      <c r="B347" s="70" t="inlineStr">
        <is>
          <t>微信用户
微信用户
微信用户
微信用户
微信用户
微信用户
微信用户
微信用户</t>
        </is>
      </c>
      <c r="C347" s="70" t="n">
        <v>1</v>
      </c>
      <c r="D347" s="70" t="inlineStr">
        <is>
          <t>TSFCY51</t>
        </is>
      </c>
      <c r="E347" s="70" t="inlineStr">
        <is>
          <t>蜀谭记</t>
        </is>
      </c>
      <c r="F347" s="70" t="n">
        <v>0</v>
      </c>
      <c r="G347" s="70" t="n">
        <v>0</v>
      </c>
      <c r="H347" s="70" t="n">
        <v>2103</v>
      </c>
      <c r="I347" s="70" t="inlineStr">
        <is>
          <t>监管信息公示牌</t>
        </is>
      </c>
      <c r="J347" s="70" t="n">
        <v>2023</v>
      </c>
      <c r="K347" s="70" t="n">
        <v>6</v>
      </c>
      <c r="L347" s="70" t="n">
        <v>11</v>
      </c>
      <c r="M347" s="70">
        <f>COUNTIFS(D:D,D347,J:J,J347,K:K,K347)</f>
        <v/>
      </c>
      <c r="N347" s="70">
        <f>1/M347</f>
        <v/>
      </c>
      <c r="O347" s="70" t="n"/>
    </row>
    <row r="348">
      <c r="A348" s="70" t="inlineStr">
        <is>
          <t>徐汇区</t>
        </is>
      </c>
      <c r="B348" s="70" t="inlineStr">
        <is>
          <t>微信用户
微信用户
微信用户
微信用户
微信用户
微信用户
微信用户
微信用户
微信用户
微信用户
微信用户
微信用户
微信用户
微信用户</t>
        </is>
      </c>
      <c r="C348" s="70" t="n">
        <v>1</v>
      </c>
      <c r="D348" s="70" t="inlineStr">
        <is>
          <t>TSFCY51</t>
        </is>
      </c>
      <c r="E348" s="70" t="inlineStr">
        <is>
          <t>蜀谭记</t>
        </is>
      </c>
      <c r="F348" s="70" t="n">
        <v>0</v>
      </c>
      <c r="G348" s="70" t="n">
        <v>1</v>
      </c>
      <c r="H348" s="70" t="n">
        <v>2201</v>
      </c>
      <c r="I348" s="70" t="inlineStr">
        <is>
          <t>产品质检</t>
        </is>
      </c>
      <c r="J348" s="70" t="n">
        <v>2023</v>
      </c>
      <c r="K348" s="70" t="n">
        <v>6</v>
      </c>
      <c r="L348" s="70" t="n">
        <v>10</v>
      </c>
      <c r="M348" s="70">
        <f>COUNTIFS(D:D,D348,J:J,J348,K:K,K348)</f>
        <v/>
      </c>
      <c r="N348" s="70">
        <f>1/M348</f>
        <v/>
      </c>
      <c r="O348" s="70" t="n"/>
    </row>
    <row r="349">
      <c r="A349" s="70" t="inlineStr">
        <is>
          <t>徐汇区</t>
        </is>
      </c>
      <c r="B349" s="70" t="inlineStr">
        <is>
          <t>微信用户
微信用户
微信用户
微信用户
微信用户
微信用户
微信用户
微信用户
微信用户
微信用户</t>
        </is>
      </c>
      <c r="C349" s="70" t="n">
        <v>1</v>
      </c>
      <c r="D349" s="70" t="inlineStr">
        <is>
          <t>TSFCY51</t>
        </is>
      </c>
      <c r="E349" s="70" t="inlineStr">
        <is>
          <t>蜀谭记</t>
        </is>
      </c>
      <c r="F349" s="70" t="n">
        <v>0</v>
      </c>
      <c r="G349" s="70" t="n">
        <v>1</v>
      </c>
      <c r="H349" s="70" t="n">
        <v>2203</v>
      </c>
      <c r="I349" s="70" t="inlineStr">
        <is>
          <t>清洗合同</t>
        </is>
      </c>
      <c r="J349" s="70" t="n">
        <v>2023</v>
      </c>
      <c r="K349" s="70" t="n">
        <v>4</v>
      </c>
      <c r="L349" s="70" t="n">
        <v>23</v>
      </c>
      <c r="M349" s="70">
        <f>COUNTIFS(D:D,D349,J:J,J349,K:K,K349)</f>
        <v/>
      </c>
      <c r="N349" s="70">
        <f>1/M349</f>
        <v/>
      </c>
      <c r="O349" s="70" t="n"/>
    </row>
    <row r="350">
      <c r="A350" s="70" t="inlineStr">
        <is>
          <t>徐汇区</t>
        </is>
      </c>
      <c r="B350" s="70" t="inlineStr">
        <is>
          <t>微信用户
微信用户
微信用户
微信用户
微信用户
微信用户
微信用户
微信用户</t>
        </is>
      </c>
      <c r="C350" s="70" t="n">
        <v>1</v>
      </c>
      <c r="D350" s="70" t="inlineStr">
        <is>
          <t>TSFCY51</t>
        </is>
      </c>
      <c r="E350" s="70" t="inlineStr">
        <is>
          <t>蜀谭记</t>
        </is>
      </c>
      <c r="F350" s="70" t="n">
        <v>0</v>
      </c>
      <c r="G350" s="70" t="n">
        <v>0</v>
      </c>
      <c r="H350" s="70" t="n">
        <v>2102</v>
      </c>
      <c r="I350" s="70" t="inlineStr">
        <is>
          <t>餐饮服务许可证</t>
        </is>
      </c>
      <c r="J350" s="70" t="n">
        <v>2023</v>
      </c>
      <c r="K350" s="70" t="n">
        <v>3</v>
      </c>
      <c r="L350" s="70" t="n">
        <v>11</v>
      </c>
      <c r="M350" s="70">
        <f>COUNTIFS(D:D,D350,J:J,J350,K:K,K350)</f>
        <v/>
      </c>
      <c r="N350" s="70">
        <f>1/M350</f>
        <v/>
      </c>
      <c r="O350" s="70" t="n"/>
    </row>
    <row r="351">
      <c r="A351" s="70" t="inlineStr">
        <is>
          <t>徐汇区</t>
        </is>
      </c>
      <c r="B351" s="70" t="inlineStr">
        <is>
          <t>微信用户
微信用户
微信用户
微信用户
微信用户
微信用户
微信用户
微信用户
微信用户
微信用户
微信用户
微信用户
微信用户
微信用户</t>
        </is>
      </c>
      <c r="C351" s="70" t="n">
        <v>1</v>
      </c>
      <c r="D351" s="70" t="inlineStr">
        <is>
          <t>TSFCY51</t>
        </is>
      </c>
      <c r="E351" s="70" t="inlineStr">
        <is>
          <t>蜀谭记</t>
        </is>
      </c>
      <c r="F351" s="70" t="n">
        <v>0</v>
      </c>
      <c r="G351" s="70" t="n">
        <v>1</v>
      </c>
      <c r="H351" s="70" t="n">
        <v>2200</v>
      </c>
      <c r="I351" s="70" t="inlineStr">
        <is>
          <t>设备安装合同</t>
        </is>
      </c>
      <c r="J351" s="70" t="n">
        <v>2023</v>
      </c>
      <c r="K351" s="70" t="n">
        <v>3</v>
      </c>
      <c r="L351" s="70" t="n">
        <v>11</v>
      </c>
      <c r="M351" s="70">
        <f>COUNTIFS(D:D,D351,J:J,J351,K:K,K351)</f>
        <v/>
      </c>
      <c r="N351" s="70">
        <f>1/M351</f>
        <v/>
      </c>
      <c r="O351" s="70" t="n"/>
    </row>
    <row r="352">
      <c r="A352" s="70" t="inlineStr">
        <is>
          <t>徐汇区</t>
        </is>
      </c>
      <c r="B352" s="70" t="inlineStr">
        <is>
          <t>微信用户
微信用户
微信用户
微信用户
微信用户
微信用户
微信用户
微信用户
微信用户
微信用户
微信用户
微信用户
微信用户
微信用户</t>
        </is>
      </c>
      <c r="C352" s="70" t="n">
        <v>1</v>
      </c>
      <c r="D352" s="70" t="inlineStr">
        <is>
          <t>TSFCY51</t>
        </is>
      </c>
      <c r="E352" s="70" t="inlineStr">
        <is>
          <t>蜀谭记</t>
        </is>
      </c>
      <c r="F352" s="70" t="n">
        <v>0</v>
      </c>
      <c r="G352" s="70" t="n">
        <v>1</v>
      </c>
      <c r="H352" s="70" t="n">
        <v>2301</v>
      </c>
      <c r="I352" s="70" t="inlineStr">
        <is>
          <t>产品质检</t>
        </is>
      </c>
      <c r="J352" s="70" t="n">
        <v>2023</v>
      </c>
      <c r="K352" s="70" t="n">
        <v>3</v>
      </c>
      <c r="L352" s="70" t="n">
        <v>11</v>
      </c>
      <c r="M352" s="70">
        <f>COUNTIFS(D:D,D352,J:J,J352,K:K,K352)</f>
        <v/>
      </c>
      <c r="N352" s="70">
        <f>1/M352</f>
        <v/>
      </c>
      <c r="O352" s="70" t="n"/>
    </row>
    <row r="353">
      <c r="A353" s="70" t="inlineStr">
        <is>
          <t>徐汇区</t>
        </is>
      </c>
      <c r="B353" s="70" t="inlineStr">
        <is>
          <t>微信用户
微信用户
微信用户
微信用户
微信用户
微信用户
微信用户
微信用户</t>
        </is>
      </c>
      <c r="C353" s="70" t="n">
        <v>1</v>
      </c>
      <c r="D353" s="70" t="inlineStr">
        <is>
          <t>TSFCY51</t>
        </is>
      </c>
      <c r="E353" s="70" t="inlineStr">
        <is>
          <t>蜀谭记</t>
        </is>
      </c>
      <c r="F353" s="70" t="n">
        <v>0</v>
      </c>
      <c r="G353" s="70" t="n">
        <v>0</v>
      </c>
      <c r="H353" s="70" t="n">
        <v>2100</v>
      </c>
      <c r="I353" s="70" t="inlineStr">
        <is>
          <t>营业执照</t>
        </is>
      </c>
      <c r="J353" s="70" t="n">
        <v>2023</v>
      </c>
      <c r="K353" s="70" t="n">
        <v>2</v>
      </c>
      <c r="L353" s="70" t="n">
        <v>28</v>
      </c>
      <c r="M353" s="70">
        <f>COUNTIFS(D:D,D353,J:J,J353,K:K,K353)</f>
        <v/>
      </c>
      <c r="N353" s="70">
        <f>1/M353</f>
        <v/>
      </c>
      <c r="O353" s="70" t="n"/>
    </row>
    <row r="354">
      <c r="A354" s="70" t="inlineStr">
        <is>
          <t>徐汇区</t>
        </is>
      </c>
      <c r="B354" s="70" t="inlineStr">
        <is>
          <t>微信用户
微信用户
微信用户
微信用户
微信用户
微信用户
微信用户
微信用户</t>
        </is>
      </c>
      <c r="C354" s="70" t="n">
        <v>1</v>
      </c>
      <c r="D354" s="70" t="inlineStr">
        <is>
          <t>TSFCY51</t>
        </is>
      </c>
      <c r="E354" s="70" t="inlineStr">
        <is>
          <t>蜀谭记</t>
        </is>
      </c>
      <c r="F354" s="70" t="n">
        <v>0</v>
      </c>
      <c r="G354" s="70" t="n">
        <v>0</v>
      </c>
      <c r="H354" s="70" t="n">
        <v>2101</v>
      </c>
      <c r="I354" s="70" t="inlineStr">
        <is>
          <t>食品经营许可证</t>
        </is>
      </c>
      <c r="J354" s="70" t="n">
        <v>2023</v>
      </c>
      <c r="K354" s="70" t="n">
        <v>2</v>
      </c>
      <c r="L354" s="70" t="n">
        <v>28</v>
      </c>
      <c r="M354" s="70">
        <f>COUNTIFS(D:D,D354,J:J,J354,K:K,K354)</f>
        <v/>
      </c>
      <c r="N354" s="70">
        <f>1/M354</f>
        <v/>
      </c>
      <c r="O354" s="70" t="n"/>
    </row>
    <row r="355">
      <c r="A355" s="70" t="inlineStr">
        <is>
          <t>徐汇区</t>
        </is>
      </c>
      <c r="B355" s="70" t="n"/>
      <c r="C355" s="70" t="n">
        <v>1</v>
      </c>
      <c r="D355" s="70" t="inlineStr">
        <is>
          <t>TSFCY53</t>
        </is>
      </c>
      <c r="E355" s="70" t="inlineStr">
        <is>
          <t>御荣兴</t>
        </is>
      </c>
      <c r="F355" s="70" t="n">
        <v>0</v>
      </c>
      <c r="G355" s="70" t="n">
        <v>0</v>
      </c>
      <c r="H355" s="70" t="n">
        <v>2101</v>
      </c>
      <c r="I355" s="70" t="inlineStr">
        <is>
          <t>食品经营许可证</t>
        </is>
      </c>
      <c r="J355" s="70" t="n">
        <v>2023</v>
      </c>
      <c r="K355" s="70" t="n">
        <v>3</v>
      </c>
      <c r="L355" s="70" t="n">
        <v>11</v>
      </c>
      <c r="M355" s="70">
        <f>COUNTIFS(D:D,D355,J:J,J355,K:K,K355)</f>
        <v/>
      </c>
      <c r="N355" s="70">
        <f>1/M355</f>
        <v/>
      </c>
      <c r="O355" s="70" t="n"/>
    </row>
    <row r="356">
      <c r="A356" s="70" t="inlineStr">
        <is>
          <t>徐汇区</t>
        </is>
      </c>
      <c r="B356" s="70" t="n"/>
      <c r="C356" s="70" t="n">
        <v>1</v>
      </c>
      <c r="D356" s="70" t="inlineStr">
        <is>
          <t>TSFCY53</t>
        </is>
      </c>
      <c r="E356" s="70" t="inlineStr">
        <is>
          <t>御荣兴</t>
        </is>
      </c>
      <c r="F356" s="70" t="n">
        <v>0</v>
      </c>
      <c r="G356" s="70" t="n">
        <v>0</v>
      </c>
      <c r="H356" s="70" t="n">
        <v>2100</v>
      </c>
      <c r="I356" s="70" t="inlineStr">
        <is>
          <t>营业执照</t>
        </is>
      </c>
      <c r="J356" s="70" t="n">
        <v>2023</v>
      </c>
      <c r="K356" s="70" t="n">
        <v>2</v>
      </c>
      <c r="L356" s="70" t="n">
        <v>28</v>
      </c>
      <c r="M356" s="70">
        <f>COUNTIFS(D:D,D356,J:J,J356,K:K,K356)</f>
        <v/>
      </c>
      <c r="N356" s="70">
        <f>1/M356</f>
        <v/>
      </c>
      <c r="O356" s="70" t="n"/>
    </row>
    <row r="357">
      <c r="A357" s="70" t="inlineStr">
        <is>
          <t>徐汇区</t>
        </is>
      </c>
      <c r="B357" s="70" t="inlineStr">
        <is>
          <t>微信用户
微信用户</t>
        </is>
      </c>
      <c r="C357" s="70" t="n">
        <v>1</v>
      </c>
      <c r="D357" s="70" t="inlineStr">
        <is>
          <t>TSFCY56</t>
        </is>
      </c>
      <c r="E357" s="70" t="inlineStr">
        <is>
          <t>泸溪河</t>
        </is>
      </c>
      <c r="F357" s="70" t="n">
        <v>0</v>
      </c>
      <c r="G357" s="70" t="n">
        <v>1</v>
      </c>
      <c r="H357" s="70" t="n">
        <v>2204</v>
      </c>
      <c r="I357" s="70" t="inlineStr">
        <is>
          <t>清洗记录</t>
        </is>
      </c>
      <c r="J357" s="70" t="n">
        <v>2023</v>
      </c>
      <c r="K357" s="70" t="n">
        <v>9</v>
      </c>
      <c r="L357" s="70" t="n">
        <v>19</v>
      </c>
      <c r="M357" s="70">
        <f>COUNTIFS(D:D,D357,J:J,J357,K:K,K357)</f>
        <v/>
      </c>
      <c r="N357" s="70">
        <f>1/M357</f>
        <v/>
      </c>
      <c r="O357" s="70" t="n"/>
    </row>
    <row r="358">
      <c r="A358" s="70" t="inlineStr">
        <is>
          <t>徐汇区</t>
        </is>
      </c>
      <c r="B358" s="70" t="inlineStr">
        <is>
          <t>微信用户
微信用户</t>
        </is>
      </c>
      <c r="C358" s="70" t="n">
        <v>1</v>
      </c>
      <c r="D358" s="70" t="inlineStr">
        <is>
          <t>TSFCY56</t>
        </is>
      </c>
      <c r="E358" s="70" t="inlineStr">
        <is>
          <t>泸溪河</t>
        </is>
      </c>
      <c r="F358" s="70" t="n">
        <v>0</v>
      </c>
      <c r="G358" s="70" t="n">
        <v>1</v>
      </c>
      <c r="H358" s="70" t="n">
        <v>2205</v>
      </c>
      <c r="I358" s="70" t="inlineStr">
        <is>
          <t>设备维修保养</t>
        </is>
      </c>
      <c r="J358" s="70" t="n">
        <v>2023</v>
      </c>
      <c r="K358" s="70" t="n">
        <v>9</v>
      </c>
      <c r="L358" s="70" t="n">
        <v>19</v>
      </c>
      <c r="M358" s="70">
        <f>COUNTIFS(D:D,D358,J:J,J358,K:K,K358)</f>
        <v/>
      </c>
      <c r="N358" s="70">
        <f>1/M358</f>
        <v/>
      </c>
      <c r="O358" s="70" t="n"/>
    </row>
    <row r="359">
      <c r="A359" s="70" t="inlineStr">
        <is>
          <t>徐汇区</t>
        </is>
      </c>
      <c r="B359" s="70" t="inlineStr">
        <is>
          <t>微信用户
微信用户
微信用户
微信用户
微信用户
微信用户
微信用户
微信用户
微信用户
微信用户
微信用户
微信用户</t>
        </is>
      </c>
      <c r="C359" s="70" t="n">
        <v>1</v>
      </c>
      <c r="D359" s="70" t="inlineStr">
        <is>
          <t>TSFCY56</t>
        </is>
      </c>
      <c r="E359" s="70" t="inlineStr">
        <is>
          <t>泸溪河</t>
        </is>
      </c>
      <c r="F359" s="70" t="n">
        <v>0</v>
      </c>
      <c r="G359" s="70" t="n">
        <v>1</v>
      </c>
      <c r="H359" s="70" t="n">
        <v>2301</v>
      </c>
      <c r="I359" s="70" t="inlineStr">
        <is>
          <t>产品质检</t>
        </is>
      </c>
      <c r="J359" s="70" t="n">
        <v>2023</v>
      </c>
      <c r="K359" s="70" t="n">
        <v>9</v>
      </c>
      <c r="L359" s="70" t="n">
        <v>19</v>
      </c>
      <c r="M359" s="70">
        <f>COUNTIFS(D:D,D359,J:J,J359,K:K,K359)</f>
        <v/>
      </c>
      <c r="N359" s="70">
        <f>1/M359</f>
        <v/>
      </c>
      <c r="O359" s="70" t="n"/>
    </row>
    <row r="360">
      <c r="A360" s="70" t="inlineStr">
        <is>
          <t>徐汇区</t>
        </is>
      </c>
      <c r="B360" s="70" t="inlineStr">
        <is>
          <t>微信用户
微信用户</t>
        </is>
      </c>
      <c r="C360" s="70" t="n">
        <v>1</v>
      </c>
      <c r="D360" s="70" t="inlineStr">
        <is>
          <t>TSFCY56</t>
        </is>
      </c>
      <c r="E360" s="70" t="inlineStr">
        <is>
          <t>泸溪河</t>
        </is>
      </c>
      <c r="F360" s="70" t="n">
        <v>0</v>
      </c>
      <c r="G360" s="70" t="n">
        <v>1</v>
      </c>
      <c r="H360" s="70" t="n">
        <v>2303</v>
      </c>
      <c r="I360" s="70" t="inlineStr">
        <is>
          <t>运行维护合同</t>
        </is>
      </c>
      <c r="J360" s="70" t="n">
        <v>2023</v>
      </c>
      <c r="K360" s="70" t="n">
        <v>9</v>
      </c>
      <c r="L360" s="70" t="n">
        <v>19</v>
      </c>
      <c r="M360" s="70">
        <f>COUNTIFS(D:D,D360,J:J,J360,K:K,K360)</f>
        <v/>
      </c>
      <c r="N360" s="70">
        <f>1/M360</f>
        <v/>
      </c>
      <c r="O360" s="70" t="n"/>
    </row>
    <row r="361">
      <c r="A361" s="70" t="inlineStr">
        <is>
          <t>徐汇区</t>
        </is>
      </c>
      <c r="B361" s="70" t="inlineStr">
        <is>
          <t>微信用户
微信用户</t>
        </is>
      </c>
      <c r="C361" s="70" t="n">
        <v>1</v>
      </c>
      <c r="D361" s="70" t="inlineStr">
        <is>
          <t>TSFCY56</t>
        </is>
      </c>
      <c r="E361" s="70" t="inlineStr">
        <is>
          <t>泸溪河</t>
        </is>
      </c>
      <c r="F361" s="70" t="n">
        <v>0</v>
      </c>
      <c r="G361" s="70" t="n">
        <v>1</v>
      </c>
      <c r="H361" s="70" t="n">
        <v>2304</v>
      </c>
      <c r="I361" s="70" t="inlineStr">
        <is>
          <t>设备运维记录</t>
        </is>
      </c>
      <c r="J361" s="70" t="n">
        <v>2023</v>
      </c>
      <c r="K361" s="70" t="n">
        <v>9</v>
      </c>
      <c r="L361" s="70" t="n">
        <v>19</v>
      </c>
      <c r="M361" s="70">
        <f>COUNTIFS(D:D,D361,J:J,J361,K:K,K361)</f>
        <v/>
      </c>
      <c r="N361" s="70">
        <f>1/M361</f>
        <v/>
      </c>
      <c r="O361" s="70" t="n"/>
    </row>
    <row r="362">
      <c r="A362" s="70" t="inlineStr">
        <is>
          <t>徐汇区</t>
        </is>
      </c>
      <c r="B362" s="70" t="inlineStr">
        <is>
          <t>微信用户
微信用户</t>
        </is>
      </c>
      <c r="C362" s="70" t="n">
        <v>1</v>
      </c>
      <c r="D362" s="70" t="inlineStr">
        <is>
          <t>TSFCY56</t>
        </is>
      </c>
      <c r="E362" s="70" t="inlineStr">
        <is>
          <t>泸溪河</t>
        </is>
      </c>
      <c r="F362" s="70" t="n">
        <v>0</v>
      </c>
      <c r="G362" s="70" t="n">
        <v>1</v>
      </c>
      <c r="H362" s="70" t="n">
        <v>2400</v>
      </c>
      <c r="I362" s="70" t="inlineStr">
        <is>
          <t>餐厨垃圾处置</t>
        </is>
      </c>
      <c r="J362" s="70" t="n">
        <v>2023</v>
      </c>
      <c r="K362" s="70" t="n">
        <v>9</v>
      </c>
      <c r="L362" s="70" t="n">
        <v>19</v>
      </c>
      <c r="M362" s="70">
        <f>COUNTIFS(D:D,D362,J:J,J362,K:K,K362)</f>
        <v/>
      </c>
      <c r="N362" s="70">
        <f>1/M362</f>
        <v/>
      </c>
      <c r="O362" s="70" t="n"/>
    </row>
    <row r="363">
      <c r="A363" s="70" t="inlineStr">
        <is>
          <t>徐汇区</t>
        </is>
      </c>
      <c r="B363" s="70" t="inlineStr">
        <is>
          <t>微信用户
微信用户</t>
        </is>
      </c>
      <c r="C363" s="70" t="n">
        <v>1</v>
      </c>
      <c r="D363" s="70" t="inlineStr">
        <is>
          <t>TSFCY56</t>
        </is>
      </c>
      <c r="E363" s="70" t="inlineStr">
        <is>
          <t>泸溪河</t>
        </is>
      </c>
      <c r="F363" s="70" t="n">
        <v>0</v>
      </c>
      <c r="G363" s="70" t="n">
        <v>1</v>
      </c>
      <c r="H363" s="70" t="n">
        <v>2401</v>
      </c>
      <c r="I363" s="70" t="inlineStr">
        <is>
          <t>废弃油脂处置</t>
        </is>
      </c>
      <c r="J363" s="70" t="n">
        <v>2023</v>
      </c>
      <c r="K363" s="70" t="n">
        <v>9</v>
      </c>
      <c r="L363" s="70" t="n">
        <v>19</v>
      </c>
      <c r="M363" s="70">
        <f>COUNTIFS(D:D,D363,J:J,J363,K:K,K363)</f>
        <v/>
      </c>
      <c r="N363" s="70">
        <f>1/M363</f>
        <v/>
      </c>
      <c r="O363" s="70" t="n"/>
    </row>
    <row r="364">
      <c r="A364" s="70" t="inlineStr">
        <is>
          <t>徐汇区</t>
        </is>
      </c>
      <c r="B364" s="70" t="inlineStr">
        <is>
          <t>微信用户
微信用户</t>
        </is>
      </c>
      <c r="C364" s="70" t="n">
        <v>1</v>
      </c>
      <c r="D364" s="70" t="inlineStr">
        <is>
          <t>TSFCY56</t>
        </is>
      </c>
      <c r="E364" s="70" t="inlineStr">
        <is>
          <t>泸溪河</t>
        </is>
      </c>
      <c r="F364" s="70" t="n">
        <v>0</v>
      </c>
      <c r="G364" s="70" t="n">
        <v>1</v>
      </c>
      <c r="H364" s="70" t="n">
        <v>2402</v>
      </c>
      <c r="I364" s="70" t="inlineStr">
        <is>
          <t>卫生培训记录</t>
        </is>
      </c>
      <c r="J364" s="70" t="n">
        <v>2023</v>
      </c>
      <c r="K364" s="70" t="n">
        <v>9</v>
      </c>
      <c r="L364" s="70" t="n">
        <v>19</v>
      </c>
      <c r="M364" s="70">
        <f>COUNTIFS(D:D,D364,J:J,J364,K:K,K364)</f>
        <v/>
      </c>
      <c r="N364" s="70">
        <f>1/M364</f>
        <v/>
      </c>
      <c r="O364" s="70" t="n"/>
    </row>
    <row r="365">
      <c r="A365" s="70" t="inlineStr">
        <is>
          <t>徐汇区</t>
        </is>
      </c>
      <c r="B365" s="70" t="inlineStr">
        <is>
          <t>微信用户
微信用户</t>
        </is>
      </c>
      <c r="C365" s="70" t="n">
        <v>1</v>
      </c>
      <c r="D365" s="70" t="inlineStr">
        <is>
          <t>TSFCY56</t>
        </is>
      </c>
      <c r="E365" s="70" t="inlineStr">
        <is>
          <t>泸溪河</t>
        </is>
      </c>
      <c r="F365" s="70" t="n">
        <v>0</v>
      </c>
      <c r="G365" s="70" t="n">
        <v>1</v>
      </c>
      <c r="H365" s="70" t="n">
        <v>2403</v>
      </c>
      <c r="I365" s="70" t="inlineStr">
        <is>
          <t>食品及原料采购记录</t>
        </is>
      </c>
      <c r="J365" s="70" t="n">
        <v>2023</v>
      </c>
      <c r="K365" s="70" t="n">
        <v>9</v>
      </c>
      <c r="L365" s="70" t="n">
        <v>19</v>
      </c>
      <c r="M365" s="70">
        <f>COUNTIFS(D:D,D365,J:J,J365,K:K,K365)</f>
        <v/>
      </c>
      <c r="N365" s="70">
        <f>1/M365</f>
        <v/>
      </c>
      <c r="O365" s="70" t="n"/>
    </row>
    <row r="366">
      <c r="A366" s="70" t="inlineStr">
        <is>
          <t>徐汇区</t>
        </is>
      </c>
      <c r="B366" s="70" t="inlineStr">
        <is>
          <t>微信用户
微信用户
微信用户
微信用户
微信用户
微信用户</t>
        </is>
      </c>
      <c r="C366" s="70" t="n">
        <v>1</v>
      </c>
      <c r="D366" s="70" t="inlineStr">
        <is>
          <t>TSFCY56</t>
        </is>
      </c>
      <c r="E366" s="70" t="inlineStr">
        <is>
          <t>泸溪河</t>
        </is>
      </c>
      <c r="F366" s="70" t="n">
        <v>0</v>
      </c>
      <c r="G366" s="70" t="n">
        <v>1</v>
      </c>
      <c r="H366" s="70" t="n">
        <v>2203</v>
      </c>
      <c r="I366" s="70" t="inlineStr">
        <is>
          <t>清洗合同</t>
        </is>
      </c>
      <c r="J366" s="70" t="n">
        <v>2023</v>
      </c>
      <c r="K366" s="70" t="n">
        <v>8</v>
      </c>
      <c r="L366" s="70" t="n">
        <v>21</v>
      </c>
      <c r="M366" s="70">
        <f>COUNTIFS(D:D,D366,J:J,J366,K:K,K366)</f>
        <v/>
      </c>
      <c r="N366" s="70">
        <f>1/M366</f>
        <v/>
      </c>
      <c r="O366" s="70" t="n"/>
    </row>
    <row r="367">
      <c r="A367" s="70" t="inlineStr">
        <is>
          <t>徐汇区</t>
        </is>
      </c>
      <c r="B367" s="70" t="inlineStr">
        <is>
          <t>微信用户
微信用户
微信用户
微信用户
微信用户
微信用户
微信用户
微信用户
微信用户
微信用户</t>
        </is>
      </c>
      <c r="C367" s="70" t="n">
        <v>1</v>
      </c>
      <c r="D367" s="70" t="inlineStr">
        <is>
          <t>TSFCY56</t>
        </is>
      </c>
      <c r="E367" s="70" t="inlineStr">
        <is>
          <t>泸溪河</t>
        </is>
      </c>
      <c r="F367" s="70" t="n">
        <v>0</v>
      </c>
      <c r="G367" s="70" t="n">
        <v>1</v>
      </c>
      <c r="H367" s="70" t="n">
        <v>2302</v>
      </c>
      <c r="I367" s="70" t="inlineStr">
        <is>
          <t>设备安装检验</t>
        </is>
      </c>
      <c r="J367" s="70" t="n">
        <v>2023</v>
      </c>
      <c r="K367" s="70" t="n">
        <v>6</v>
      </c>
      <c r="L367" s="70" t="n">
        <v>11</v>
      </c>
      <c r="M367" s="70">
        <f>COUNTIFS(D:D,D367,J:J,J367,K:K,K367)</f>
        <v/>
      </c>
      <c r="N367" s="70">
        <f>1/M367</f>
        <v/>
      </c>
      <c r="O367" s="70" t="n"/>
    </row>
    <row r="368">
      <c r="A368" s="70" t="inlineStr">
        <is>
          <t>徐汇区</t>
        </is>
      </c>
      <c r="B368" s="70" t="inlineStr">
        <is>
          <t>微信用户
微信用户
微信用户
微信用户
微信用户
微信用户
微信用户
微信用户
微信用户
微信用户</t>
        </is>
      </c>
      <c r="C368" s="70" t="n">
        <v>1</v>
      </c>
      <c r="D368" s="70" t="inlineStr">
        <is>
          <t>TSFCY56</t>
        </is>
      </c>
      <c r="E368" s="70" t="inlineStr">
        <is>
          <t>泸溪河</t>
        </is>
      </c>
      <c r="F368" s="70" t="n">
        <v>0</v>
      </c>
      <c r="G368" s="70" t="n">
        <v>0</v>
      </c>
      <c r="H368" s="70" t="n">
        <v>2100</v>
      </c>
      <c r="I368" s="70" t="inlineStr">
        <is>
          <t>营业执照</t>
        </is>
      </c>
      <c r="J368" s="70" t="n">
        <v>2023</v>
      </c>
      <c r="K368" s="70" t="n">
        <v>5</v>
      </c>
      <c r="L368" s="70" t="n">
        <v>11</v>
      </c>
      <c r="M368" s="70">
        <f>COUNTIFS(D:D,D368,J:J,J368,K:K,K368)</f>
        <v/>
      </c>
      <c r="N368" s="70">
        <f>1/M368</f>
        <v/>
      </c>
      <c r="O368" s="70" t="n"/>
    </row>
    <row r="369">
      <c r="A369" s="70" t="inlineStr">
        <is>
          <t>徐汇区</t>
        </is>
      </c>
      <c r="B369" s="70" t="inlineStr">
        <is>
          <t>微信用户
微信用户
微信用户
微信用户
微信用户
微信用户
微信用户
微信用户</t>
        </is>
      </c>
      <c r="C369" s="70" t="n">
        <v>1</v>
      </c>
      <c r="D369" s="70" t="inlineStr">
        <is>
          <t>TSFCY56</t>
        </is>
      </c>
      <c r="E369" s="70" t="inlineStr">
        <is>
          <t>泸溪河</t>
        </is>
      </c>
      <c r="F369" s="70" t="n">
        <v>0</v>
      </c>
      <c r="G369" s="70" t="n">
        <v>0</v>
      </c>
      <c r="H369" s="70" t="n">
        <v>2101</v>
      </c>
      <c r="I369" s="70" t="inlineStr">
        <is>
          <t>食品经营许可证</t>
        </is>
      </c>
      <c r="J369" s="70" t="n">
        <v>2023</v>
      </c>
      <c r="K369" s="70" t="n">
        <v>5</v>
      </c>
      <c r="L369" s="70" t="n">
        <v>11</v>
      </c>
      <c r="M369" s="70">
        <f>COUNTIFS(D:D,D369,J:J,J369,K:K,K369)</f>
        <v/>
      </c>
      <c r="N369" s="70">
        <f>1/M369</f>
        <v/>
      </c>
      <c r="O369" s="70" t="n"/>
    </row>
    <row r="370">
      <c r="A370" s="70" t="inlineStr">
        <is>
          <t>徐汇区</t>
        </is>
      </c>
      <c r="B370" s="70" t="inlineStr">
        <is>
          <t>微信用户
微信用户
微信用户
微信用户
微信用户
微信用户
微信用户
微信用户</t>
        </is>
      </c>
      <c r="C370" s="70" t="n">
        <v>1</v>
      </c>
      <c r="D370" s="70" t="inlineStr">
        <is>
          <t>TSFCY56</t>
        </is>
      </c>
      <c r="E370" s="70" t="inlineStr">
        <is>
          <t>泸溪河</t>
        </is>
      </c>
      <c r="F370" s="70" t="n">
        <v>0</v>
      </c>
      <c r="G370" s="70" t="n">
        <v>0</v>
      </c>
      <c r="H370" s="70" t="n">
        <v>2102</v>
      </c>
      <c r="I370" s="70" t="inlineStr">
        <is>
          <t>餐饮服务许可证</t>
        </is>
      </c>
      <c r="J370" s="70" t="n">
        <v>2023</v>
      </c>
      <c r="K370" s="70" t="n">
        <v>5</v>
      </c>
      <c r="L370" s="70" t="n">
        <v>11</v>
      </c>
      <c r="M370" s="70">
        <f>COUNTIFS(D:D,D370,J:J,J370,K:K,K370)</f>
        <v/>
      </c>
      <c r="N370" s="70">
        <f>1/M370</f>
        <v/>
      </c>
      <c r="O370" s="70" t="n"/>
    </row>
    <row r="371">
      <c r="A371" s="70" t="inlineStr">
        <is>
          <t>徐汇区</t>
        </is>
      </c>
      <c r="B371" s="70" t="inlineStr">
        <is>
          <t>微信用户
微信用户
微信用户
微信用户
微信用户
微信用户
微信用户
微信用户
微信用户
微信用户
微信用户
微信用户</t>
        </is>
      </c>
      <c r="C371" s="70" t="n">
        <v>1</v>
      </c>
      <c r="D371" s="70" t="inlineStr">
        <is>
          <t>TSFCY56</t>
        </is>
      </c>
      <c r="E371" s="70" t="inlineStr">
        <is>
          <t>泸溪河</t>
        </is>
      </c>
      <c r="F371" s="70" t="n">
        <v>0</v>
      </c>
      <c r="G371" s="70" t="n">
        <v>1</v>
      </c>
      <c r="H371" s="70" t="n">
        <v>2200</v>
      </c>
      <c r="I371" s="70" t="inlineStr">
        <is>
          <t>设备安装合同</t>
        </is>
      </c>
      <c r="J371" s="70" t="n">
        <v>2023</v>
      </c>
      <c r="K371" s="70" t="n">
        <v>5</v>
      </c>
      <c r="L371" s="70" t="n">
        <v>11</v>
      </c>
      <c r="M371" s="70">
        <f>COUNTIFS(D:D,D371,J:J,J371,K:K,K371)</f>
        <v/>
      </c>
      <c r="N371" s="70">
        <f>1/M371</f>
        <v/>
      </c>
      <c r="O371" s="70" t="n"/>
    </row>
    <row r="372">
      <c r="A372" s="70" t="inlineStr">
        <is>
          <t>徐汇区</t>
        </is>
      </c>
      <c r="B372" s="70" t="inlineStr">
        <is>
          <t>微信用户
微信用户
微信用户
微信用户
微信用户
微信用户
微信用户
微信用户</t>
        </is>
      </c>
      <c r="C372" s="70" t="n">
        <v>1</v>
      </c>
      <c r="D372" s="70" t="inlineStr">
        <is>
          <t>TSFCY56</t>
        </is>
      </c>
      <c r="E372" s="70" t="inlineStr">
        <is>
          <t>泸溪河</t>
        </is>
      </c>
      <c r="F372" s="70" t="n">
        <v>0</v>
      </c>
      <c r="G372" s="70" t="n">
        <v>0</v>
      </c>
      <c r="H372" s="70" t="n">
        <v>2103</v>
      </c>
      <c r="I372" s="70" t="inlineStr">
        <is>
          <t>监管信息公示牌</t>
        </is>
      </c>
      <c r="J372" s="70" t="n">
        <v>2023</v>
      </c>
      <c r="K372" s="70" t="n">
        <v>3</v>
      </c>
      <c r="L372" s="70" t="n">
        <v>11</v>
      </c>
      <c r="M372" s="70">
        <f>COUNTIFS(D:D,D372,J:J,J372,K:K,K372)</f>
        <v/>
      </c>
      <c r="N372" s="70">
        <f>1/M372</f>
        <v/>
      </c>
      <c r="O372" s="70" t="n"/>
    </row>
    <row r="373">
      <c r="A373" s="70" t="inlineStr">
        <is>
          <t>徐汇区</t>
        </is>
      </c>
      <c r="B373" s="70" t="inlineStr">
        <is>
          <t>微信用户
微信用户
微信用户
微信用户
微信用户
微信用户
微信用户
微信用户
微信用户
微信用户
微信用户
微信用户</t>
        </is>
      </c>
      <c r="C373" s="70" t="n">
        <v>1</v>
      </c>
      <c r="D373" s="70" t="inlineStr">
        <is>
          <t>TSFCY56</t>
        </is>
      </c>
      <c r="E373" s="70" t="inlineStr">
        <is>
          <t>泸溪河</t>
        </is>
      </c>
      <c r="F373" s="70" t="n">
        <v>0</v>
      </c>
      <c r="G373" s="70" t="n">
        <v>1</v>
      </c>
      <c r="H373" s="70" t="n">
        <v>2201</v>
      </c>
      <c r="I373" s="70" t="inlineStr">
        <is>
          <t>产品质检</t>
        </is>
      </c>
      <c r="J373" s="70" t="n">
        <v>2023</v>
      </c>
      <c r="K373" s="70" t="n">
        <v>3</v>
      </c>
      <c r="L373" s="70" t="n">
        <v>11</v>
      </c>
      <c r="M373" s="70">
        <f>COUNTIFS(D:D,D373,J:J,J373,K:K,K373)</f>
        <v/>
      </c>
      <c r="N373" s="70">
        <f>1/M373</f>
        <v/>
      </c>
      <c r="O373" s="70" t="n"/>
    </row>
    <row r="374">
      <c r="A374" s="70" t="inlineStr">
        <is>
          <t>徐汇区</t>
        </is>
      </c>
      <c r="B374" s="70" t="inlineStr">
        <is>
          <t>微信用户
微信用户
微信用户
微信用户
微信用户
微信用户
微信用户
微信用户
微信用户
微信用户
微信用户
微信用户</t>
        </is>
      </c>
      <c r="C374" s="70" t="n">
        <v>1</v>
      </c>
      <c r="D374" s="70" t="inlineStr">
        <is>
          <t>TSFCY56</t>
        </is>
      </c>
      <c r="E374" s="70" t="inlineStr">
        <is>
          <t>泸溪河</t>
        </is>
      </c>
      <c r="F374" s="70" t="n">
        <v>0</v>
      </c>
      <c r="G374" s="70" t="n">
        <v>1</v>
      </c>
      <c r="H374" s="70" t="n">
        <v>2202</v>
      </c>
      <c r="I374" s="70" t="inlineStr">
        <is>
          <t>净化器合格证</t>
        </is>
      </c>
      <c r="J374" s="70" t="n">
        <v>2023</v>
      </c>
      <c r="K374" s="70" t="n">
        <v>3</v>
      </c>
      <c r="L374" s="70" t="n">
        <v>11</v>
      </c>
      <c r="M374" s="70">
        <f>COUNTIFS(D:D,D374,J:J,J374,K:K,K374)</f>
        <v/>
      </c>
      <c r="N374" s="70">
        <f>1/M374</f>
        <v/>
      </c>
      <c r="O374" s="70" t="n"/>
    </row>
    <row r="375">
      <c r="A375" s="70" t="inlineStr">
        <is>
          <t>徐汇区</t>
        </is>
      </c>
      <c r="B375" s="70" t="inlineStr">
        <is>
          <t>微信用户
微信用户
微信用户
微信用户
微信用户
微信用户
微信用户
微信用户
微信用户
微信用户
微信用户
微信用户</t>
        </is>
      </c>
      <c r="C375" s="70" t="n">
        <v>1</v>
      </c>
      <c r="D375" s="70" t="inlineStr">
        <is>
          <t>TSFCY56</t>
        </is>
      </c>
      <c r="E375" s="70" t="inlineStr">
        <is>
          <t>泸溪河</t>
        </is>
      </c>
      <c r="F375" s="70" t="n">
        <v>0</v>
      </c>
      <c r="G375" s="70" t="n">
        <v>1</v>
      </c>
      <c r="H375" s="70" t="n">
        <v>2300</v>
      </c>
      <c r="I375" s="70" t="inlineStr">
        <is>
          <t>设备安装合同</t>
        </is>
      </c>
      <c r="J375" s="70" t="n">
        <v>2023</v>
      </c>
      <c r="K375" s="70" t="n">
        <v>3</v>
      </c>
      <c r="L375" s="70" t="n">
        <v>11</v>
      </c>
      <c r="M375" s="70">
        <f>COUNTIFS(D:D,D375,J:J,J375,K:K,K375)</f>
        <v/>
      </c>
      <c r="N375" s="70">
        <f>1/M375</f>
        <v/>
      </c>
      <c r="O375" s="70" t="n"/>
    </row>
    <row r="376">
      <c r="A376" s="70" t="inlineStr">
        <is>
          <t>徐汇区</t>
        </is>
      </c>
      <c r="B376" s="70" t="inlineStr">
        <is>
          <t>微信用户</t>
        </is>
      </c>
      <c r="C376" s="70" t="n">
        <v>1</v>
      </c>
      <c r="D376" s="70" t="inlineStr">
        <is>
          <t>TSFCY57</t>
        </is>
      </c>
      <c r="E376" s="70" t="inlineStr">
        <is>
          <t>丽华快餐</t>
        </is>
      </c>
      <c r="F376" s="70" t="n">
        <v>0</v>
      </c>
      <c r="G376" s="70" t="n">
        <v>1</v>
      </c>
      <c r="H376" s="70" t="n">
        <v>2204</v>
      </c>
      <c r="I376" s="70" t="inlineStr">
        <is>
          <t>清洗记录</t>
        </is>
      </c>
      <c r="J376" s="70" t="n">
        <v>2023</v>
      </c>
      <c r="K376" s="70" t="n">
        <v>9</v>
      </c>
      <c r="L376" s="70" t="n">
        <v>11</v>
      </c>
      <c r="M376" s="70">
        <f>COUNTIFS(D:D,D376,J:J,J376,K:K,K376)</f>
        <v/>
      </c>
      <c r="N376" s="70">
        <f>1/M376</f>
        <v/>
      </c>
      <c r="O376" s="70" t="n"/>
    </row>
    <row r="377">
      <c r="A377" s="70" t="inlineStr">
        <is>
          <t>徐汇区</t>
        </is>
      </c>
      <c r="B377" s="70" t="inlineStr">
        <is>
          <t>微信用户</t>
        </is>
      </c>
      <c r="C377" s="70" t="n">
        <v>1</v>
      </c>
      <c r="D377" s="70" t="inlineStr">
        <is>
          <t>TSFCY57</t>
        </is>
      </c>
      <c r="E377" s="70" t="inlineStr">
        <is>
          <t>丽华快餐</t>
        </is>
      </c>
      <c r="F377" s="70" t="n">
        <v>0</v>
      </c>
      <c r="G377" s="70" t="n">
        <v>1</v>
      </c>
      <c r="H377" s="70" t="n">
        <v>2205</v>
      </c>
      <c r="I377" s="70" t="inlineStr">
        <is>
          <t>设备维修保养</t>
        </is>
      </c>
      <c r="J377" s="70" t="n">
        <v>2023</v>
      </c>
      <c r="K377" s="70" t="n">
        <v>9</v>
      </c>
      <c r="L377" s="70" t="n">
        <v>11</v>
      </c>
      <c r="M377" s="70">
        <f>COUNTIFS(D:D,D377,J:J,J377,K:K,K377)</f>
        <v/>
      </c>
      <c r="N377" s="70">
        <f>1/M377</f>
        <v/>
      </c>
      <c r="O377" s="70" t="n"/>
    </row>
    <row r="378">
      <c r="A378" s="70" t="inlineStr">
        <is>
          <t>徐汇区</t>
        </is>
      </c>
      <c r="B378" s="70" t="inlineStr">
        <is>
          <t>微信用户</t>
        </is>
      </c>
      <c r="C378" s="70" t="n">
        <v>1</v>
      </c>
      <c r="D378" s="70" t="inlineStr">
        <is>
          <t>TSFCY57</t>
        </is>
      </c>
      <c r="E378" s="70" t="inlineStr">
        <is>
          <t>丽华快餐</t>
        </is>
      </c>
      <c r="F378" s="70" t="n">
        <v>0</v>
      </c>
      <c r="G378" s="70" t="n">
        <v>1</v>
      </c>
      <c r="H378" s="70" t="n">
        <v>2303</v>
      </c>
      <c r="I378" s="70" t="inlineStr">
        <is>
          <t>运行维护合同</t>
        </is>
      </c>
      <c r="J378" s="70" t="n">
        <v>2023</v>
      </c>
      <c r="K378" s="70" t="n">
        <v>9</v>
      </c>
      <c r="L378" s="70" t="n">
        <v>11</v>
      </c>
      <c r="M378" s="70">
        <f>COUNTIFS(D:D,D378,J:J,J378,K:K,K378)</f>
        <v/>
      </c>
      <c r="N378" s="70">
        <f>1/M378</f>
        <v/>
      </c>
      <c r="O378" s="70" t="n"/>
    </row>
    <row r="379">
      <c r="A379" s="70" t="inlineStr">
        <is>
          <t>徐汇区</t>
        </is>
      </c>
      <c r="B379" s="70" t="inlineStr">
        <is>
          <t>微信用户</t>
        </is>
      </c>
      <c r="C379" s="70" t="n">
        <v>1</v>
      </c>
      <c r="D379" s="70" t="inlineStr">
        <is>
          <t>TSFCY57</t>
        </is>
      </c>
      <c r="E379" s="70" t="inlineStr">
        <is>
          <t>丽华快餐</t>
        </is>
      </c>
      <c r="F379" s="70" t="n">
        <v>0</v>
      </c>
      <c r="G379" s="70" t="n">
        <v>1</v>
      </c>
      <c r="H379" s="70" t="n">
        <v>2304</v>
      </c>
      <c r="I379" s="70" t="inlineStr">
        <is>
          <t>设备运维记录</t>
        </is>
      </c>
      <c r="J379" s="70" t="n">
        <v>2023</v>
      </c>
      <c r="K379" s="70" t="n">
        <v>9</v>
      </c>
      <c r="L379" s="70" t="n">
        <v>11</v>
      </c>
      <c r="M379" s="70">
        <f>COUNTIFS(D:D,D379,J:J,J379,K:K,K379)</f>
        <v/>
      </c>
      <c r="N379" s="70">
        <f>1/M379</f>
        <v/>
      </c>
      <c r="O379" s="70" t="n"/>
    </row>
    <row r="380">
      <c r="A380" s="70" t="inlineStr">
        <is>
          <t>徐汇区</t>
        </is>
      </c>
      <c r="B380" s="70" t="inlineStr">
        <is>
          <t>微信用户</t>
        </is>
      </c>
      <c r="C380" s="70" t="n">
        <v>1</v>
      </c>
      <c r="D380" s="70" t="inlineStr">
        <is>
          <t>TSFCY57</t>
        </is>
      </c>
      <c r="E380" s="70" t="inlineStr">
        <is>
          <t>丽华快餐</t>
        </is>
      </c>
      <c r="F380" s="70" t="n">
        <v>0</v>
      </c>
      <c r="G380" s="70" t="n">
        <v>1</v>
      </c>
      <c r="H380" s="70" t="n">
        <v>2400</v>
      </c>
      <c r="I380" s="70" t="inlineStr">
        <is>
          <t>餐厨垃圾处置</t>
        </is>
      </c>
      <c r="J380" s="70" t="n">
        <v>2023</v>
      </c>
      <c r="K380" s="70" t="n">
        <v>9</v>
      </c>
      <c r="L380" s="70" t="n">
        <v>11</v>
      </c>
      <c r="M380" s="70">
        <f>COUNTIFS(D:D,D380,J:J,J380,K:K,K380)</f>
        <v/>
      </c>
      <c r="N380" s="70">
        <f>1/M380</f>
        <v/>
      </c>
      <c r="O380" s="70" t="n"/>
    </row>
    <row r="381">
      <c r="A381" s="70" t="inlineStr">
        <is>
          <t>徐汇区</t>
        </is>
      </c>
      <c r="B381" s="70" t="inlineStr">
        <is>
          <t>微信用户</t>
        </is>
      </c>
      <c r="C381" s="70" t="n">
        <v>1</v>
      </c>
      <c r="D381" s="70" t="inlineStr">
        <is>
          <t>TSFCY57</t>
        </is>
      </c>
      <c r="E381" s="70" t="inlineStr">
        <is>
          <t>丽华快餐</t>
        </is>
      </c>
      <c r="F381" s="70" t="n">
        <v>0</v>
      </c>
      <c r="G381" s="70" t="n">
        <v>1</v>
      </c>
      <c r="H381" s="70" t="n">
        <v>2401</v>
      </c>
      <c r="I381" s="70" t="inlineStr">
        <is>
          <t>废弃油脂处置</t>
        </is>
      </c>
      <c r="J381" s="70" t="n">
        <v>2023</v>
      </c>
      <c r="K381" s="70" t="n">
        <v>9</v>
      </c>
      <c r="L381" s="70" t="n">
        <v>11</v>
      </c>
      <c r="M381" s="70">
        <f>COUNTIFS(D:D,D381,J:J,J381,K:K,K381)</f>
        <v/>
      </c>
      <c r="N381" s="70">
        <f>1/M381</f>
        <v/>
      </c>
      <c r="O381" s="70" t="n"/>
    </row>
    <row r="382">
      <c r="A382" s="70" t="inlineStr">
        <is>
          <t>徐汇区</t>
        </is>
      </c>
      <c r="B382" s="70" t="inlineStr">
        <is>
          <t>微信用户</t>
        </is>
      </c>
      <c r="C382" s="70" t="n">
        <v>1</v>
      </c>
      <c r="D382" s="70" t="inlineStr">
        <is>
          <t>TSFCY57</t>
        </is>
      </c>
      <c r="E382" s="70" t="inlineStr">
        <is>
          <t>丽华快餐</t>
        </is>
      </c>
      <c r="F382" s="70" t="n">
        <v>0</v>
      </c>
      <c r="G382" s="70" t="n">
        <v>1</v>
      </c>
      <c r="H382" s="70" t="n">
        <v>2402</v>
      </c>
      <c r="I382" s="70" t="inlineStr">
        <is>
          <t>卫生培训记录</t>
        </is>
      </c>
      <c r="J382" s="70" t="n">
        <v>2023</v>
      </c>
      <c r="K382" s="70" t="n">
        <v>9</v>
      </c>
      <c r="L382" s="70" t="n">
        <v>11</v>
      </c>
      <c r="M382" s="70">
        <f>COUNTIFS(D:D,D382,J:J,J382,K:K,K382)</f>
        <v/>
      </c>
      <c r="N382" s="70">
        <f>1/M382</f>
        <v/>
      </c>
      <c r="O382" s="70" t="n"/>
    </row>
    <row r="383">
      <c r="A383" s="70" t="inlineStr">
        <is>
          <t>徐汇区</t>
        </is>
      </c>
      <c r="B383" s="70" t="inlineStr">
        <is>
          <t>微信用户</t>
        </is>
      </c>
      <c r="C383" s="70" t="n">
        <v>1</v>
      </c>
      <c r="D383" s="70" t="inlineStr">
        <is>
          <t>TSFCY57</t>
        </is>
      </c>
      <c r="E383" s="70" t="inlineStr">
        <is>
          <t>丽华快餐</t>
        </is>
      </c>
      <c r="F383" s="70" t="n">
        <v>0</v>
      </c>
      <c r="G383" s="70" t="n">
        <v>1</v>
      </c>
      <c r="H383" s="70" t="n">
        <v>2403</v>
      </c>
      <c r="I383" s="70" t="inlineStr">
        <is>
          <t>食品及原料采购记录</t>
        </is>
      </c>
      <c r="J383" s="70" t="n">
        <v>2023</v>
      </c>
      <c r="K383" s="70" t="n">
        <v>9</v>
      </c>
      <c r="L383" s="70" t="n">
        <v>11</v>
      </c>
      <c r="M383" s="70">
        <f>COUNTIFS(D:D,D383,J:J,J383,K:K,K383)</f>
        <v/>
      </c>
      <c r="N383" s="70">
        <f>1/M383</f>
        <v/>
      </c>
      <c r="O383" s="70" t="n"/>
    </row>
    <row r="384">
      <c r="A384" s="70" t="inlineStr">
        <is>
          <t>徐汇区</t>
        </is>
      </c>
      <c r="B384" s="70" t="inlineStr">
        <is>
          <t>微信用户</t>
        </is>
      </c>
      <c r="C384" s="70" t="n">
        <v>1</v>
      </c>
      <c r="D384" s="70" t="inlineStr">
        <is>
          <t>TSFCY57</t>
        </is>
      </c>
      <c r="E384" s="70" t="inlineStr">
        <is>
          <t>丽华快餐</t>
        </is>
      </c>
      <c r="F384" s="70" t="n">
        <v>1</v>
      </c>
      <c r="G384" s="70" t="n">
        <v>1</v>
      </c>
      <c r="H384" s="70" t="n">
        <v>3200</v>
      </c>
      <c r="I384" s="70" t="inlineStr">
        <is>
          <t>后厨全景</t>
        </is>
      </c>
      <c r="J384" s="70" t="n">
        <v>2023</v>
      </c>
      <c r="K384" s="70" t="n">
        <v>9</v>
      </c>
      <c r="L384" s="70" t="n">
        <v>11</v>
      </c>
      <c r="M384" s="70">
        <f>COUNTIFS(D:D,D384,J:J,J384,K:K,K384)</f>
        <v/>
      </c>
      <c r="N384" s="70">
        <f>1/M384</f>
        <v/>
      </c>
      <c r="O384" s="70" t="n"/>
    </row>
    <row r="385">
      <c r="A385" s="70" t="inlineStr">
        <is>
          <t>徐汇区</t>
        </is>
      </c>
      <c r="B385" s="70" t="inlineStr">
        <is>
          <t>微信用户</t>
        </is>
      </c>
      <c r="C385" s="70" t="n">
        <v>1</v>
      </c>
      <c r="D385" s="70" t="inlineStr">
        <is>
          <t>TSFCY57</t>
        </is>
      </c>
      <c r="E385" s="70" t="inlineStr">
        <is>
          <t>丽华快餐</t>
        </is>
      </c>
      <c r="F385" s="70" t="n">
        <v>1</v>
      </c>
      <c r="G385" s="70" t="n">
        <v>1</v>
      </c>
      <c r="H385" s="70" t="n">
        <v>3201</v>
      </c>
      <c r="I385" s="70" t="inlineStr">
        <is>
          <t>后厨涉户外门窗关闭</t>
        </is>
      </c>
      <c r="J385" s="70" t="n">
        <v>2023</v>
      </c>
      <c r="K385" s="70" t="n">
        <v>9</v>
      </c>
      <c r="L385" s="70" t="n">
        <v>11</v>
      </c>
      <c r="M385" s="70">
        <f>COUNTIFS(D:D,D385,J:J,J385,K:K,K385)</f>
        <v/>
      </c>
      <c r="N385" s="70">
        <f>1/M385</f>
        <v/>
      </c>
      <c r="O385" s="70" t="n"/>
    </row>
    <row r="386">
      <c r="A386" s="70" t="inlineStr">
        <is>
          <t>徐汇区</t>
        </is>
      </c>
      <c r="B386" s="70" t="inlineStr">
        <is>
          <t>微信用户</t>
        </is>
      </c>
      <c r="C386" s="70" t="n">
        <v>1</v>
      </c>
      <c r="D386" s="70" t="inlineStr">
        <is>
          <t>TSFCY57</t>
        </is>
      </c>
      <c r="E386" s="70" t="inlineStr">
        <is>
          <t>丽华快餐</t>
        </is>
      </c>
      <c r="F386" s="70" t="n">
        <v>1</v>
      </c>
      <c r="G386" s="70" t="n">
        <v>1</v>
      </c>
      <c r="H386" s="70" t="n">
        <v>3202</v>
      </c>
      <c r="I386" s="70" t="inlineStr">
        <is>
          <t>后厨排气扇</t>
        </is>
      </c>
      <c r="J386" s="70" t="n">
        <v>2023</v>
      </c>
      <c r="K386" s="70" t="n">
        <v>9</v>
      </c>
      <c r="L386" s="70" t="n">
        <v>11</v>
      </c>
      <c r="M386" s="70">
        <f>COUNTIFS(D:D,D386,J:J,J386,K:K,K386)</f>
        <v/>
      </c>
      <c r="N386" s="70">
        <f>1/M386</f>
        <v/>
      </c>
      <c r="O386" s="70" t="n"/>
    </row>
    <row r="387">
      <c r="A387" s="70" t="inlineStr">
        <is>
          <t>徐汇区</t>
        </is>
      </c>
      <c r="B387" s="70" t="inlineStr">
        <is>
          <t>微信用户</t>
        </is>
      </c>
      <c r="C387" s="70" t="n">
        <v>1</v>
      </c>
      <c r="D387" s="70" t="inlineStr">
        <is>
          <t>TSFCY57</t>
        </is>
      </c>
      <c r="E387" s="70" t="inlineStr">
        <is>
          <t>丽华快餐</t>
        </is>
      </c>
      <c r="F387" s="70" t="n">
        <v>1</v>
      </c>
      <c r="G387" s="70" t="n">
        <v>1</v>
      </c>
      <c r="H387" s="70" t="n">
        <v>3203</v>
      </c>
      <c r="I387" s="70" t="inlineStr">
        <is>
          <t>后厨灶台</t>
        </is>
      </c>
      <c r="J387" s="70" t="n">
        <v>2023</v>
      </c>
      <c r="K387" s="70" t="n">
        <v>9</v>
      </c>
      <c r="L387" s="70" t="n">
        <v>11</v>
      </c>
      <c r="M387" s="70">
        <f>COUNTIFS(D:D,D387,J:J,J387,K:K,K387)</f>
        <v/>
      </c>
      <c r="N387" s="70">
        <f>1/M387</f>
        <v/>
      </c>
      <c r="O387" s="70" t="n"/>
    </row>
    <row r="388">
      <c r="A388" s="70" t="inlineStr">
        <is>
          <t>徐汇区</t>
        </is>
      </c>
      <c r="B388" s="70" t="inlineStr">
        <is>
          <t>微信用户</t>
        </is>
      </c>
      <c r="C388" s="70" t="n">
        <v>1</v>
      </c>
      <c r="D388" s="70" t="inlineStr">
        <is>
          <t>TSFCY57</t>
        </is>
      </c>
      <c r="E388" s="70" t="inlineStr">
        <is>
          <t>丽华快餐</t>
        </is>
      </c>
      <c r="F388" s="70" t="n">
        <v>1</v>
      </c>
      <c r="G388" s="70" t="n">
        <v>1</v>
      </c>
      <c r="H388" s="70" t="n">
        <v>3204</v>
      </c>
      <c r="I388" s="70" t="inlineStr">
        <is>
          <t>集气罩</t>
        </is>
      </c>
      <c r="J388" s="70" t="n">
        <v>2023</v>
      </c>
      <c r="K388" s="70" t="n">
        <v>9</v>
      </c>
      <c r="L388" s="70" t="n">
        <v>11</v>
      </c>
      <c r="M388" s="70">
        <f>COUNTIFS(D:D,D388,J:J,J388,K:K,K388)</f>
        <v/>
      </c>
      <c r="N388" s="70">
        <f>1/M388</f>
        <v/>
      </c>
      <c r="O388" s="70" t="n"/>
    </row>
    <row r="389">
      <c r="A389" s="70" t="inlineStr">
        <is>
          <t>徐汇区</t>
        </is>
      </c>
      <c r="B389" s="70" t="inlineStr">
        <is>
          <t>微信用户</t>
        </is>
      </c>
      <c r="C389" s="70" t="n">
        <v>1</v>
      </c>
      <c r="D389" s="70" t="inlineStr">
        <is>
          <t>TSFCY57</t>
        </is>
      </c>
      <c r="E389" s="70" t="inlineStr">
        <is>
          <t>丽华快餐</t>
        </is>
      </c>
      <c r="F389" s="70" t="n">
        <v>1</v>
      </c>
      <c r="G389" s="70" t="n">
        <v>1</v>
      </c>
      <c r="H389" s="70" t="n">
        <v>3205</v>
      </c>
      <c r="I389" s="70" t="inlineStr">
        <is>
          <t>排烟管道</t>
        </is>
      </c>
      <c r="J389" s="70" t="n">
        <v>2023</v>
      </c>
      <c r="K389" s="70" t="n">
        <v>9</v>
      </c>
      <c r="L389" s="70" t="n">
        <v>11</v>
      </c>
      <c r="M389" s="70">
        <f>COUNTIFS(D:D,D389,J:J,J389,K:K,K389)</f>
        <v/>
      </c>
      <c r="N389" s="70">
        <f>1/M389</f>
        <v/>
      </c>
      <c r="O389" s="70" t="n"/>
    </row>
    <row r="390">
      <c r="A390" s="70" t="inlineStr">
        <is>
          <t>徐汇区</t>
        </is>
      </c>
      <c r="B390" s="70" t="inlineStr">
        <is>
          <t>微信用户</t>
        </is>
      </c>
      <c r="C390" s="70" t="n">
        <v>1</v>
      </c>
      <c r="D390" s="70" t="inlineStr">
        <is>
          <t>TSFCY57</t>
        </is>
      </c>
      <c r="E390" s="70" t="inlineStr">
        <is>
          <t>丽华快餐</t>
        </is>
      </c>
      <c r="F390" s="70" t="n">
        <v>1</v>
      </c>
      <c r="G390" s="70" t="n">
        <v>1</v>
      </c>
      <c r="H390" s="70" t="n">
        <v>3206</v>
      </c>
      <c r="I390" s="70" t="inlineStr">
        <is>
          <t>油烟净化装置/控制柜运行</t>
        </is>
      </c>
      <c r="J390" s="70" t="n">
        <v>2023</v>
      </c>
      <c r="K390" s="70" t="n">
        <v>9</v>
      </c>
      <c r="L390" s="70" t="n">
        <v>11</v>
      </c>
      <c r="M390" s="70">
        <f>COUNTIFS(D:D,D390,J:J,J390,K:K,K390)</f>
        <v/>
      </c>
      <c r="N390" s="70">
        <f>1/M390</f>
        <v/>
      </c>
      <c r="O390" s="70" t="n"/>
    </row>
    <row r="391">
      <c r="A391" s="70" t="inlineStr">
        <is>
          <t>徐汇区</t>
        </is>
      </c>
      <c r="B391" s="70" t="inlineStr">
        <is>
          <t>微信用户</t>
        </is>
      </c>
      <c r="C391" s="70" t="n">
        <v>1</v>
      </c>
      <c r="D391" s="70" t="inlineStr">
        <is>
          <t>TSFCY57</t>
        </is>
      </c>
      <c r="E391" s="70" t="inlineStr">
        <is>
          <t>丽华快餐</t>
        </is>
      </c>
      <c r="F391" s="70" t="n">
        <v>1</v>
      </c>
      <c r="G391" s="70" t="n">
        <v>1</v>
      </c>
      <c r="H391" s="70" t="n">
        <v>3207</v>
      </c>
      <c r="I391" s="70" t="inlineStr">
        <is>
          <t>油烟监测设备</t>
        </is>
      </c>
      <c r="J391" s="70" t="n">
        <v>2023</v>
      </c>
      <c r="K391" s="70" t="n">
        <v>9</v>
      </c>
      <c r="L391" s="70" t="n">
        <v>11</v>
      </c>
      <c r="M391" s="70">
        <f>COUNTIFS(D:D,D391,J:J,J391,K:K,K391)</f>
        <v/>
      </c>
      <c r="N391" s="70">
        <f>1/M391</f>
        <v/>
      </c>
      <c r="O391" s="70" t="n"/>
    </row>
    <row r="392">
      <c r="A392" s="70" t="inlineStr">
        <is>
          <t>徐汇区</t>
        </is>
      </c>
      <c r="B392" s="70" t="inlineStr">
        <is>
          <t>微信用户
微信用户
微信用户
微信用户
微信用户
微信用户
微信用户</t>
        </is>
      </c>
      <c r="C392" s="70" t="n">
        <v>1</v>
      </c>
      <c r="D392" s="70" t="inlineStr">
        <is>
          <t>TSFCY57</t>
        </is>
      </c>
      <c r="E392" s="70" t="inlineStr">
        <is>
          <t>丽华快餐</t>
        </is>
      </c>
      <c r="F392" s="70" t="n">
        <v>0</v>
      </c>
      <c r="G392" s="70" t="n">
        <v>1</v>
      </c>
      <c r="H392" s="70" t="n">
        <v>2300</v>
      </c>
      <c r="I392" s="70" t="inlineStr">
        <is>
          <t>设备安装合同</t>
        </is>
      </c>
      <c r="J392" s="70" t="n">
        <v>2023</v>
      </c>
      <c r="K392" s="70" t="n">
        <v>8</v>
      </c>
      <c r="L392" s="70" t="n">
        <v>29</v>
      </c>
      <c r="M392" s="70">
        <f>COUNTIFS(D:D,D392,J:J,J392,K:K,K392)</f>
        <v/>
      </c>
      <c r="N392" s="70">
        <f>1/M392</f>
        <v/>
      </c>
      <c r="O392" s="70" t="n"/>
    </row>
    <row r="393">
      <c r="A393" s="70" t="inlineStr">
        <is>
          <t>徐汇区</t>
        </is>
      </c>
      <c r="B393" s="70" t="inlineStr">
        <is>
          <t>微信用户
微信用户
微信用户
微信用户
微信用户
微信用户</t>
        </is>
      </c>
      <c r="C393" s="70" t="n">
        <v>1</v>
      </c>
      <c r="D393" s="70" t="inlineStr">
        <is>
          <t>TSFCY57</t>
        </is>
      </c>
      <c r="E393" s="70" t="inlineStr">
        <is>
          <t>丽华快餐</t>
        </is>
      </c>
      <c r="F393" s="70" t="n">
        <v>0</v>
      </c>
      <c r="G393" s="70" t="n">
        <v>1</v>
      </c>
      <c r="H393" s="70" t="n">
        <v>2302</v>
      </c>
      <c r="I393" s="70" t="inlineStr">
        <is>
          <t>设备安装检验</t>
        </is>
      </c>
      <c r="J393" s="70" t="n">
        <v>2023</v>
      </c>
      <c r="K393" s="70" t="n">
        <v>7</v>
      </c>
      <c r="L393" s="70" t="n">
        <v>21</v>
      </c>
      <c r="M393" s="70">
        <f>COUNTIFS(D:D,D393,J:J,J393,K:K,K393)</f>
        <v/>
      </c>
      <c r="N393" s="70">
        <f>1/M393</f>
        <v/>
      </c>
      <c r="O393" s="70" t="n"/>
    </row>
    <row r="394">
      <c r="A394" s="70" t="inlineStr">
        <is>
          <t>徐汇区</t>
        </is>
      </c>
      <c r="B394" s="70" t="inlineStr">
        <is>
          <t>微信用户
微信用户
微信用户
微信用户
微信用户</t>
        </is>
      </c>
      <c r="C394" s="70" t="n">
        <v>1</v>
      </c>
      <c r="D394" s="70" t="inlineStr">
        <is>
          <t>TSFCY57</t>
        </is>
      </c>
      <c r="E394" s="70" t="inlineStr">
        <is>
          <t>丽华快餐</t>
        </is>
      </c>
      <c r="F394" s="70" t="n">
        <v>0</v>
      </c>
      <c r="G394" s="70" t="n">
        <v>0</v>
      </c>
      <c r="H394" s="70" t="n">
        <v>2101</v>
      </c>
      <c r="I394" s="70" t="inlineStr">
        <is>
          <t>食品经营许可证</t>
        </is>
      </c>
      <c r="J394" s="70" t="n">
        <v>2023</v>
      </c>
      <c r="K394" s="70" t="n">
        <v>5</v>
      </c>
      <c r="L394" s="70" t="n">
        <v>11</v>
      </c>
      <c r="M394" s="70">
        <f>COUNTIFS(D:D,D394,J:J,J394,K:K,K394)</f>
        <v/>
      </c>
      <c r="N394" s="70">
        <f>1/M394</f>
        <v/>
      </c>
      <c r="O394" s="70" t="n"/>
    </row>
    <row r="395">
      <c r="A395" s="70" t="inlineStr">
        <is>
          <t>徐汇区</t>
        </is>
      </c>
      <c r="B395" s="70" t="inlineStr">
        <is>
          <t>微信用户
微信用户
微信用户
微信用户</t>
        </is>
      </c>
      <c r="C395" s="70" t="n">
        <v>1</v>
      </c>
      <c r="D395" s="70" t="inlineStr">
        <is>
          <t>TSFCY57</t>
        </is>
      </c>
      <c r="E395" s="70" t="inlineStr">
        <is>
          <t>丽华快餐</t>
        </is>
      </c>
      <c r="F395" s="70" t="n">
        <v>0</v>
      </c>
      <c r="G395" s="70" t="n">
        <v>0</v>
      </c>
      <c r="H395" s="70" t="n">
        <v>2103</v>
      </c>
      <c r="I395" s="70" t="inlineStr">
        <is>
          <t>监管信息公示牌</t>
        </is>
      </c>
      <c r="J395" s="70" t="n">
        <v>2023</v>
      </c>
      <c r="K395" s="70" t="n">
        <v>5</v>
      </c>
      <c r="L395" s="70" t="n">
        <v>11</v>
      </c>
      <c r="M395" s="70">
        <f>COUNTIFS(D:D,D395,J:J,J395,K:K,K395)</f>
        <v/>
      </c>
      <c r="N395" s="70">
        <f>1/M395</f>
        <v/>
      </c>
      <c r="O395" s="70" t="n"/>
    </row>
    <row r="396">
      <c r="A396" s="70" t="inlineStr">
        <is>
          <t>徐汇区</t>
        </is>
      </c>
      <c r="B396" s="70" t="inlineStr">
        <is>
          <t>微信用户
微信用户
微信用户
微信用户
微信用户
微信用户</t>
        </is>
      </c>
      <c r="C396" s="70" t="n">
        <v>1</v>
      </c>
      <c r="D396" s="70" t="inlineStr">
        <is>
          <t>TSFCY57</t>
        </is>
      </c>
      <c r="E396" s="70" t="inlineStr">
        <is>
          <t>丽华快餐</t>
        </is>
      </c>
      <c r="F396" s="70" t="n">
        <v>0</v>
      </c>
      <c r="G396" s="70" t="n">
        <v>1</v>
      </c>
      <c r="H396" s="70" t="n">
        <v>2200</v>
      </c>
      <c r="I396" s="70" t="inlineStr">
        <is>
          <t>设备安装合同</t>
        </is>
      </c>
      <c r="J396" s="70" t="n">
        <v>2023</v>
      </c>
      <c r="K396" s="70" t="n">
        <v>5</v>
      </c>
      <c r="L396" s="70" t="n">
        <v>11</v>
      </c>
      <c r="M396" s="70">
        <f>COUNTIFS(D:D,D396,J:J,J396,K:K,K396)</f>
        <v/>
      </c>
      <c r="N396" s="70">
        <f>1/M396</f>
        <v/>
      </c>
      <c r="O396" s="70" t="n"/>
    </row>
    <row r="397">
      <c r="A397" s="70" t="inlineStr">
        <is>
          <t>徐汇区</t>
        </is>
      </c>
      <c r="B397" s="70" t="inlineStr">
        <is>
          <t>微信用户
微信用户
微信用户
微信用户
微信用户
微信用户</t>
        </is>
      </c>
      <c r="C397" s="70" t="n">
        <v>1</v>
      </c>
      <c r="D397" s="70" t="inlineStr">
        <is>
          <t>TSFCY57</t>
        </is>
      </c>
      <c r="E397" s="70" t="inlineStr">
        <is>
          <t>丽华快餐</t>
        </is>
      </c>
      <c r="F397" s="70" t="n">
        <v>0</v>
      </c>
      <c r="G397" s="70" t="n">
        <v>1</v>
      </c>
      <c r="H397" s="70" t="n">
        <v>2301</v>
      </c>
      <c r="I397" s="70" t="inlineStr">
        <is>
          <t>产品质检</t>
        </is>
      </c>
      <c r="J397" s="70" t="n">
        <v>2023</v>
      </c>
      <c r="K397" s="70" t="n">
        <v>5</v>
      </c>
      <c r="L397" s="70" t="n">
        <v>11</v>
      </c>
      <c r="M397" s="70">
        <f>COUNTIFS(D:D,D397,J:J,J397,K:K,K397)</f>
        <v/>
      </c>
      <c r="N397" s="70">
        <f>1/M397</f>
        <v/>
      </c>
      <c r="O397" s="70" t="n"/>
    </row>
    <row r="398">
      <c r="A398" s="70" t="inlineStr">
        <is>
          <t>徐汇区</t>
        </is>
      </c>
      <c r="B398" s="70" t="inlineStr">
        <is>
          <t>微信用户
微信用户
微信用户
微信用户
微信用户
微信用户</t>
        </is>
      </c>
      <c r="C398" s="70" t="n">
        <v>1</v>
      </c>
      <c r="D398" s="70" t="inlineStr">
        <is>
          <t>TSFCY57</t>
        </is>
      </c>
      <c r="E398" s="70" t="inlineStr">
        <is>
          <t>丽华快餐</t>
        </is>
      </c>
      <c r="F398" s="70" t="n">
        <v>0</v>
      </c>
      <c r="G398" s="70" t="n">
        <v>1</v>
      </c>
      <c r="H398" s="70" t="n">
        <v>2202</v>
      </c>
      <c r="I398" s="70" t="inlineStr">
        <is>
          <t>净化器合格证</t>
        </is>
      </c>
      <c r="J398" s="70" t="n">
        <v>2023</v>
      </c>
      <c r="K398" s="70" t="n">
        <v>4</v>
      </c>
      <c r="L398" s="70" t="n">
        <v>28</v>
      </c>
      <c r="M398" s="70">
        <f>COUNTIFS(D:D,D398,J:J,J398,K:K,K398)</f>
        <v/>
      </c>
      <c r="N398" s="70">
        <f>1/M398</f>
        <v/>
      </c>
      <c r="O398" s="70" t="n"/>
    </row>
    <row r="399">
      <c r="A399" s="70" t="inlineStr">
        <is>
          <t>徐汇区</t>
        </is>
      </c>
      <c r="B399" s="70" t="inlineStr">
        <is>
          <t>微信用户
微信用户
微信用户
微信用户
微信用户</t>
        </is>
      </c>
      <c r="C399" s="70" t="n">
        <v>1</v>
      </c>
      <c r="D399" s="70" t="inlineStr">
        <is>
          <t>TSFCY57</t>
        </is>
      </c>
      <c r="E399" s="70" t="inlineStr">
        <is>
          <t>丽华快餐</t>
        </is>
      </c>
      <c r="F399" s="70" t="n">
        <v>0</v>
      </c>
      <c r="G399" s="70" t="n">
        <v>0</v>
      </c>
      <c r="H399" s="70" t="n">
        <v>2100</v>
      </c>
      <c r="I399" s="70" t="inlineStr">
        <is>
          <t>营业执照</t>
        </is>
      </c>
      <c r="J399" s="70" t="n">
        <v>2023</v>
      </c>
      <c r="K399" s="70" t="n">
        <v>3</v>
      </c>
      <c r="L399" s="70" t="n">
        <v>22</v>
      </c>
      <c r="M399" s="70">
        <f>COUNTIFS(D:D,D399,J:J,J399,K:K,K399)</f>
        <v/>
      </c>
      <c r="N399" s="70">
        <f>1/M399</f>
        <v/>
      </c>
      <c r="O399" s="70" t="n"/>
    </row>
    <row r="400">
      <c r="A400" s="70" t="inlineStr">
        <is>
          <t>徐汇区</t>
        </is>
      </c>
      <c r="B400" s="70" t="inlineStr">
        <is>
          <t>微信用户
微信用户
微信用户
微信用户</t>
        </is>
      </c>
      <c r="C400" s="70" t="n">
        <v>1</v>
      </c>
      <c r="D400" s="70" t="inlineStr">
        <is>
          <t>TSFCY57</t>
        </is>
      </c>
      <c r="E400" s="70" t="inlineStr">
        <is>
          <t>丽华快餐</t>
        </is>
      </c>
      <c r="F400" s="70" t="n">
        <v>0</v>
      </c>
      <c r="G400" s="70" t="n">
        <v>1</v>
      </c>
      <c r="H400" s="70" t="n">
        <v>2203</v>
      </c>
      <c r="I400" s="70" t="inlineStr">
        <is>
          <t>清洗合同</t>
        </is>
      </c>
      <c r="J400" s="70" t="n">
        <v>2023</v>
      </c>
      <c r="K400" s="70" t="n">
        <v>3</v>
      </c>
      <c r="L400" s="70" t="n">
        <v>21</v>
      </c>
      <c r="M400" s="70">
        <f>COUNTIFS(D:D,D400,J:J,J400,K:K,K400)</f>
        <v/>
      </c>
      <c r="N400" s="70">
        <f>1/M400</f>
        <v/>
      </c>
      <c r="O400" s="70" t="n"/>
    </row>
    <row r="401">
      <c r="A401" s="70" t="inlineStr">
        <is>
          <t>徐汇区</t>
        </is>
      </c>
      <c r="B401" s="70" t="inlineStr">
        <is>
          <t>微信用户
微信用户
微信用户
微信用户</t>
        </is>
      </c>
      <c r="C401" s="70" t="n">
        <v>1</v>
      </c>
      <c r="D401" s="70" t="inlineStr">
        <is>
          <t>TSFCY57</t>
        </is>
      </c>
      <c r="E401" s="70" t="inlineStr">
        <is>
          <t>丽华快餐</t>
        </is>
      </c>
      <c r="F401" s="70" t="n">
        <v>0</v>
      </c>
      <c r="G401" s="70" t="n">
        <v>0</v>
      </c>
      <c r="H401" s="70" t="n">
        <v>2102</v>
      </c>
      <c r="I401" s="70" t="inlineStr">
        <is>
          <t>餐饮服务许可证</t>
        </is>
      </c>
      <c r="J401" s="70" t="n">
        <v>2023</v>
      </c>
      <c r="K401" s="70" t="n">
        <v>2</v>
      </c>
      <c r="L401" s="70" t="n">
        <v>28</v>
      </c>
      <c r="M401" s="70">
        <f>COUNTIFS(D:D,D401,J:J,J401,K:K,K401)</f>
        <v/>
      </c>
      <c r="N401" s="70">
        <f>1/M401</f>
        <v/>
      </c>
      <c r="O401" s="70" t="n"/>
    </row>
    <row r="402">
      <c r="A402" s="70" t="inlineStr">
        <is>
          <t>徐汇区</t>
        </is>
      </c>
      <c r="B402" s="70" t="inlineStr">
        <is>
          <t>微信用户
微信用户
微信用户
微信用户
微信用户</t>
        </is>
      </c>
      <c r="C402" s="70" t="n">
        <v>1</v>
      </c>
      <c r="D402" s="70" t="inlineStr">
        <is>
          <t>TSFCY57</t>
        </is>
      </c>
      <c r="E402" s="70" t="inlineStr">
        <is>
          <t>丽华快餐</t>
        </is>
      </c>
      <c r="F402" s="70" t="n">
        <v>0</v>
      </c>
      <c r="G402" s="70" t="n">
        <v>1</v>
      </c>
      <c r="H402" s="70" t="n">
        <v>2201</v>
      </c>
      <c r="I402" s="70" t="inlineStr">
        <is>
          <t>产品质检</t>
        </is>
      </c>
      <c r="J402" s="70" t="n">
        <v>2023</v>
      </c>
      <c r="K402" s="70" t="n">
        <v>2</v>
      </c>
      <c r="L402" s="70" t="n">
        <v>28</v>
      </c>
      <c r="M402" s="70">
        <f>COUNTIFS(D:D,D402,J:J,J402,K:K,K402)</f>
        <v/>
      </c>
      <c r="N402" s="70">
        <f>1/M402</f>
        <v/>
      </c>
      <c r="O402" s="70" t="n"/>
    </row>
    <row r="403">
      <c r="A403" s="70" t="inlineStr">
        <is>
          <t>徐汇区</t>
        </is>
      </c>
      <c r="B403" s="70" t="inlineStr">
        <is>
          <t>微信用户
微信用户
微信用户</t>
        </is>
      </c>
      <c r="C403" s="70" t="n">
        <v>1</v>
      </c>
      <c r="D403" s="70" t="inlineStr">
        <is>
          <t>TSFCY58</t>
        </is>
      </c>
      <c r="E403" s="70" t="inlineStr">
        <is>
          <t>老厨家东北铁锅炖</t>
        </is>
      </c>
      <c r="F403" s="70" t="n">
        <v>0</v>
      </c>
      <c r="G403" s="70" t="n">
        <v>1</v>
      </c>
      <c r="H403" s="70" t="n">
        <v>2300</v>
      </c>
      <c r="I403" s="70" t="inlineStr">
        <is>
          <t>设备安装合同</t>
        </is>
      </c>
      <c r="J403" s="70" t="n">
        <v>2023</v>
      </c>
      <c r="K403" s="70" t="n">
        <v>9</v>
      </c>
      <c r="L403" s="70" t="n">
        <v>27</v>
      </c>
      <c r="M403" s="70">
        <f>COUNTIFS(D:D,D403,J:J,J403,K:K,K403)</f>
        <v/>
      </c>
      <c r="N403" s="70">
        <f>1/M403</f>
        <v/>
      </c>
      <c r="O403" s="70" t="n"/>
    </row>
    <row r="404">
      <c r="A404" s="70" t="inlineStr">
        <is>
          <t>徐汇区</t>
        </is>
      </c>
      <c r="B404" s="70" t="inlineStr">
        <is>
          <t>微信用户
微信用户
微信用户</t>
        </is>
      </c>
      <c r="C404" s="70" t="n">
        <v>1</v>
      </c>
      <c r="D404" s="70" t="inlineStr">
        <is>
          <t>TSFCY58</t>
        </is>
      </c>
      <c r="E404" s="70" t="inlineStr">
        <is>
          <t>老厨家东北铁锅炖</t>
        </is>
      </c>
      <c r="F404" s="70" t="n">
        <v>0</v>
      </c>
      <c r="G404" s="70" t="n">
        <v>1</v>
      </c>
      <c r="H404" s="70" t="n">
        <v>2301</v>
      </c>
      <c r="I404" s="70" t="inlineStr">
        <is>
          <t>产品质检</t>
        </is>
      </c>
      <c r="J404" s="70" t="n">
        <v>2023</v>
      </c>
      <c r="K404" s="70" t="n">
        <v>9</v>
      </c>
      <c r="L404" s="70" t="n">
        <v>27</v>
      </c>
      <c r="M404" s="70">
        <f>COUNTIFS(D:D,D404,J:J,J404,K:K,K404)</f>
        <v/>
      </c>
      <c r="N404" s="70">
        <f>1/M404</f>
        <v/>
      </c>
      <c r="O404" s="70" t="n"/>
    </row>
    <row r="405">
      <c r="A405" s="70" t="inlineStr">
        <is>
          <t>徐汇区</t>
        </is>
      </c>
      <c r="B405" s="70" t="inlineStr">
        <is>
          <t>微信用户
微信用户
微信用户</t>
        </is>
      </c>
      <c r="C405" s="70" t="n">
        <v>1</v>
      </c>
      <c r="D405" s="70" t="inlineStr">
        <is>
          <t>TSFCY58</t>
        </is>
      </c>
      <c r="E405" s="70" t="inlineStr">
        <is>
          <t>老厨家东北铁锅炖</t>
        </is>
      </c>
      <c r="F405" s="70" t="n">
        <v>0</v>
      </c>
      <c r="G405" s="70" t="n">
        <v>1</v>
      </c>
      <c r="H405" s="70" t="n">
        <v>2302</v>
      </c>
      <c r="I405" s="70" t="inlineStr">
        <is>
          <t>设备安装检验</t>
        </is>
      </c>
      <c r="J405" s="70" t="n">
        <v>2023</v>
      </c>
      <c r="K405" s="70" t="n">
        <v>9</v>
      </c>
      <c r="L405" s="70" t="n">
        <v>27</v>
      </c>
      <c r="M405" s="70">
        <f>COUNTIFS(D:D,D405,J:J,J405,K:K,K405)</f>
        <v/>
      </c>
      <c r="N405" s="70">
        <f>1/M405</f>
        <v/>
      </c>
      <c r="O405" s="70" t="n"/>
    </row>
    <row r="406">
      <c r="A406" s="70" t="inlineStr">
        <is>
          <t>徐汇区</t>
        </is>
      </c>
      <c r="B406" s="70" t="inlineStr">
        <is>
          <t>微信用户
微信用户
微信用户</t>
        </is>
      </c>
      <c r="C406" s="70" t="n">
        <v>1</v>
      </c>
      <c r="D406" s="70" t="inlineStr">
        <is>
          <t>TSFCY58</t>
        </is>
      </c>
      <c r="E406" s="70" t="inlineStr">
        <is>
          <t>老厨家东北铁锅炖</t>
        </is>
      </c>
      <c r="F406" s="70" t="n">
        <v>0</v>
      </c>
      <c r="G406" s="70" t="n">
        <v>1</v>
      </c>
      <c r="H406" s="70" t="n">
        <v>2303</v>
      </c>
      <c r="I406" s="70" t="inlineStr">
        <is>
          <t>运行维护合同</t>
        </is>
      </c>
      <c r="J406" s="70" t="n">
        <v>2023</v>
      </c>
      <c r="K406" s="70" t="n">
        <v>9</v>
      </c>
      <c r="L406" s="70" t="n">
        <v>27</v>
      </c>
      <c r="M406" s="70">
        <f>COUNTIFS(D:D,D406,J:J,J406,K:K,K406)</f>
        <v/>
      </c>
      <c r="N406" s="70">
        <f>1/M406</f>
        <v/>
      </c>
      <c r="O406" s="70" t="n"/>
    </row>
    <row r="407">
      <c r="A407" s="70" t="inlineStr">
        <is>
          <t>徐汇区</t>
        </is>
      </c>
      <c r="B407" s="70" t="inlineStr">
        <is>
          <t>微信用户
微信用户
微信用户</t>
        </is>
      </c>
      <c r="C407" s="70" t="n">
        <v>1</v>
      </c>
      <c r="D407" s="70" t="inlineStr">
        <is>
          <t>TSFCY58</t>
        </is>
      </c>
      <c r="E407" s="70" t="inlineStr">
        <is>
          <t>老厨家东北铁锅炖</t>
        </is>
      </c>
      <c r="F407" s="70" t="n">
        <v>0</v>
      </c>
      <c r="G407" s="70" t="n">
        <v>1</v>
      </c>
      <c r="H407" s="70" t="n">
        <v>2304</v>
      </c>
      <c r="I407" s="70" t="inlineStr">
        <is>
          <t>设备运维记录</t>
        </is>
      </c>
      <c r="J407" s="70" t="n">
        <v>2023</v>
      </c>
      <c r="K407" s="70" t="n">
        <v>9</v>
      </c>
      <c r="L407" s="70" t="n">
        <v>27</v>
      </c>
      <c r="M407" s="70">
        <f>COUNTIFS(D:D,D407,J:J,J407,K:K,K407)</f>
        <v/>
      </c>
      <c r="N407" s="70">
        <f>1/M407</f>
        <v/>
      </c>
      <c r="O407" s="70" t="n"/>
    </row>
    <row r="408">
      <c r="A408" s="70" t="inlineStr">
        <is>
          <t>徐汇区</t>
        </is>
      </c>
      <c r="B408" s="70" t="inlineStr">
        <is>
          <t>微信用户
微信用户
微信用户</t>
        </is>
      </c>
      <c r="C408" s="70" t="n">
        <v>1</v>
      </c>
      <c r="D408" s="70" t="inlineStr">
        <is>
          <t>TSFCY58</t>
        </is>
      </c>
      <c r="E408" s="70" t="inlineStr">
        <is>
          <t>老厨家东北铁锅炖</t>
        </is>
      </c>
      <c r="F408" s="70" t="n">
        <v>1</v>
      </c>
      <c r="G408" s="70" t="n">
        <v>1</v>
      </c>
      <c r="H408" s="70" t="n">
        <v>3200</v>
      </c>
      <c r="I408" s="70" t="inlineStr">
        <is>
          <t>后厨全景</t>
        </is>
      </c>
      <c r="J408" s="70" t="n">
        <v>2023</v>
      </c>
      <c r="K408" s="70" t="n">
        <v>9</v>
      </c>
      <c r="L408" s="70" t="n">
        <v>27</v>
      </c>
      <c r="M408" s="70">
        <f>COUNTIFS(D:D,D408,J:J,J408,K:K,K408)</f>
        <v/>
      </c>
      <c r="N408" s="70">
        <f>1/M408</f>
        <v/>
      </c>
      <c r="O408" s="70" t="n"/>
    </row>
    <row r="409">
      <c r="A409" s="70" t="inlineStr">
        <is>
          <t>徐汇区</t>
        </is>
      </c>
      <c r="B409" s="70" t="inlineStr">
        <is>
          <t>微信用户
微信用户
微信用户</t>
        </is>
      </c>
      <c r="C409" s="70" t="n">
        <v>1</v>
      </c>
      <c r="D409" s="70" t="inlineStr">
        <is>
          <t>TSFCY58</t>
        </is>
      </c>
      <c r="E409" s="70" t="inlineStr">
        <is>
          <t>老厨家东北铁锅炖</t>
        </is>
      </c>
      <c r="F409" s="70" t="n">
        <v>1</v>
      </c>
      <c r="G409" s="70" t="n">
        <v>1</v>
      </c>
      <c r="H409" s="70" t="n">
        <v>3201</v>
      </c>
      <c r="I409" s="70" t="inlineStr">
        <is>
          <t>后厨涉户外门窗关闭</t>
        </is>
      </c>
      <c r="J409" s="70" t="n">
        <v>2023</v>
      </c>
      <c r="K409" s="70" t="n">
        <v>9</v>
      </c>
      <c r="L409" s="70" t="n">
        <v>27</v>
      </c>
      <c r="M409" s="70">
        <f>COUNTIFS(D:D,D409,J:J,J409,K:K,K409)</f>
        <v/>
      </c>
      <c r="N409" s="70">
        <f>1/M409</f>
        <v/>
      </c>
      <c r="O409" s="70" t="n"/>
    </row>
    <row r="410">
      <c r="A410" s="70" t="inlineStr">
        <is>
          <t>徐汇区</t>
        </is>
      </c>
      <c r="B410" s="70" t="inlineStr">
        <is>
          <t>微信用户
微信用户
微信用户</t>
        </is>
      </c>
      <c r="C410" s="70" t="n">
        <v>1</v>
      </c>
      <c r="D410" s="70" t="inlineStr">
        <is>
          <t>TSFCY58</t>
        </is>
      </c>
      <c r="E410" s="70" t="inlineStr">
        <is>
          <t>老厨家东北铁锅炖</t>
        </is>
      </c>
      <c r="F410" s="70" t="n">
        <v>1</v>
      </c>
      <c r="G410" s="70" t="n">
        <v>1</v>
      </c>
      <c r="H410" s="70" t="n">
        <v>3202</v>
      </c>
      <c r="I410" s="70" t="inlineStr">
        <is>
          <t>后厨排气扇</t>
        </is>
      </c>
      <c r="J410" s="70" t="n">
        <v>2023</v>
      </c>
      <c r="K410" s="70" t="n">
        <v>9</v>
      </c>
      <c r="L410" s="70" t="n">
        <v>27</v>
      </c>
      <c r="M410" s="70">
        <f>COUNTIFS(D:D,D410,J:J,J410,K:K,K410)</f>
        <v/>
      </c>
      <c r="N410" s="70">
        <f>1/M410</f>
        <v/>
      </c>
      <c r="O410" s="70" t="n"/>
    </row>
    <row r="411">
      <c r="A411" s="70" t="inlineStr">
        <is>
          <t>徐汇区</t>
        </is>
      </c>
      <c r="B411" s="70" t="inlineStr">
        <is>
          <t>微信用户
微信用户
微信用户</t>
        </is>
      </c>
      <c r="C411" s="70" t="n">
        <v>1</v>
      </c>
      <c r="D411" s="70" t="inlineStr">
        <is>
          <t>TSFCY58</t>
        </is>
      </c>
      <c r="E411" s="70" t="inlineStr">
        <is>
          <t>老厨家东北铁锅炖</t>
        </is>
      </c>
      <c r="F411" s="70" t="n">
        <v>1</v>
      </c>
      <c r="G411" s="70" t="n">
        <v>1</v>
      </c>
      <c r="H411" s="70" t="n">
        <v>3203</v>
      </c>
      <c r="I411" s="70" t="inlineStr">
        <is>
          <t>后厨灶台</t>
        </is>
      </c>
      <c r="J411" s="70" t="n">
        <v>2023</v>
      </c>
      <c r="K411" s="70" t="n">
        <v>9</v>
      </c>
      <c r="L411" s="70" t="n">
        <v>27</v>
      </c>
      <c r="M411" s="70">
        <f>COUNTIFS(D:D,D411,J:J,J411,K:K,K411)</f>
        <v/>
      </c>
      <c r="N411" s="70">
        <f>1/M411</f>
        <v/>
      </c>
      <c r="O411" s="70" t="n"/>
    </row>
    <row r="412">
      <c r="A412" s="70" t="inlineStr">
        <is>
          <t>徐汇区</t>
        </is>
      </c>
      <c r="B412" s="70" t="inlineStr">
        <is>
          <t>微信用户
微信用户
微信用户</t>
        </is>
      </c>
      <c r="C412" s="70" t="n">
        <v>1</v>
      </c>
      <c r="D412" s="70" t="inlineStr">
        <is>
          <t>TSFCY58</t>
        </is>
      </c>
      <c r="E412" s="70" t="inlineStr">
        <is>
          <t>老厨家东北铁锅炖</t>
        </is>
      </c>
      <c r="F412" s="70" t="n">
        <v>1</v>
      </c>
      <c r="G412" s="70" t="n">
        <v>1</v>
      </c>
      <c r="H412" s="70" t="n">
        <v>3204</v>
      </c>
      <c r="I412" s="70" t="inlineStr">
        <is>
          <t>集气罩</t>
        </is>
      </c>
      <c r="J412" s="70" t="n">
        <v>2023</v>
      </c>
      <c r="K412" s="70" t="n">
        <v>9</v>
      </c>
      <c r="L412" s="70" t="n">
        <v>27</v>
      </c>
      <c r="M412" s="70">
        <f>COUNTIFS(D:D,D412,J:J,J412,K:K,K412)</f>
        <v/>
      </c>
      <c r="N412" s="70">
        <f>1/M412</f>
        <v/>
      </c>
      <c r="O412" s="70" t="n"/>
    </row>
    <row r="413">
      <c r="A413" s="70" t="inlineStr">
        <is>
          <t>徐汇区</t>
        </is>
      </c>
      <c r="B413" s="70" t="inlineStr">
        <is>
          <t>微信用户
微信用户
微信用户</t>
        </is>
      </c>
      <c r="C413" s="70" t="n">
        <v>1</v>
      </c>
      <c r="D413" s="70" t="inlineStr">
        <is>
          <t>TSFCY58</t>
        </is>
      </c>
      <c r="E413" s="70" t="inlineStr">
        <is>
          <t>老厨家东北铁锅炖</t>
        </is>
      </c>
      <c r="F413" s="70" t="n">
        <v>1</v>
      </c>
      <c r="G413" s="70" t="n">
        <v>1</v>
      </c>
      <c r="H413" s="70" t="n">
        <v>3205</v>
      </c>
      <c r="I413" s="70" t="inlineStr">
        <is>
          <t>排烟管道</t>
        </is>
      </c>
      <c r="J413" s="70" t="n">
        <v>2023</v>
      </c>
      <c r="K413" s="70" t="n">
        <v>9</v>
      </c>
      <c r="L413" s="70" t="n">
        <v>27</v>
      </c>
      <c r="M413" s="70">
        <f>COUNTIFS(D:D,D413,J:J,J413,K:K,K413)</f>
        <v/>
      </c>
      <c r="N413" s="70">
        <f>1/M413</f>
        <v/>
      </c>
      <c r="O413" s="70" t="n"/>
    </row>
    <row r="414">
      <c r="A414" s="70" t="inlineStr">
        <is>
          <t>徐汇区</t>
        </is>
      </c>
      <c r="B414" s="70" t="inlineStr">
        <is>
          <t>微信用户
微信用户
微信用户</t>
        </is>
      </c>
      <c r="C414" s="70" t="n">
        <v>1</v>
      </c>
      <c r="D414" s="70" t="inlineStr">
        <is>
          <t>TSFCY58</t>
        </is>
      </c>
      <c r="E414" s="70" t="inlineStr">
        <is>
          <t>老厨家东北铁锅炖</t>
        </is>
      </c>
      <c r="F414" s="70" t="n">
        <v>1</v>
      </c>
      <c r="G414" s="70" t="n">
        <v>1</v>
      </c>
      <c r="H414" s="70" t="n">
        <v>3206</v>
      </c>
      <c r="I414" s="70" t="inlineStr">
        <is>
          <t>油烟净化装置/控制柜运行</t>
        </is>
      </c>
      <c r="J414" s="70" t="n">
        <v>2023</v>
      </c>
      <c r="K414" s="70" t="n">
        <v>9</v>
      </c>
      <c r="L414" s="70" t="n">
        <v>27</v>
      </c>
      <c r="M414" s="70">
        <f>COUNTIFS(D:D,D414,J:J,J414,K:K,K414)</f>
        <v/>
      </c>
      <c r="N414" s="70">
        <f>1/M414</f>
        <v/>
      </c>
      <c r="O414" s="70" t="n"/>
    </row>
    <row r="415">
      <c r="A415" s="70" t="inlineStr">
        <is>
          <t>徐汇区</t>
        </is>
      </c>
      <c r="B415" s="70" t="inlineStr">
        <is>
          <t>微信用户
微信用户
微信用户</t>
        </is>
      </c>
      <c r="C415" s="70" t="n">
        <v>1</v>
      </c>
      <c r="D415" s="70" t="inlineStr">
        <is>
          <t>TSFCY58</t>
        </is>
      </c>
      <c r="E415" s="70" t="inlineStr">
        <is>
          <t>老厨家东北铁锅炖</t>
        </is>
      </c>
      <c r="F415" s="70" t="n">
        <v>1</v>
      </c>
      <c r="G415" s="70" t="n">
        <v>1</v>
      </c>
      <c r="H415" s="70" t="n">
        <v>3207</v>
      </c>
      <c r="I415" s="70" t="inlineStr">
        <is>
          <t>油烟监测设备</t>
        </is>
      </c>
      <c r="J415" s="70" t="n">
        <v>2023</v>
      </c>
      <c r="K415" s="70" t="n">
        <v>9</v>
      </c>
      <c r="L415" s="70" t="n">
        <v>27</v>
      </c>
      <c r="M415" s="70">
        <f>COUNTIFS(D:D,D415,J:J,J415,K:K,K415)</f>
        <v/>
      </c>
      <c r="N415" s="70">
        <f>1/M415</f>
        <v/>
      </c>
      <c r="O415" s="70" t="n"/>
    </row>
    <row r="416">
      <c r="A416" s="70" t="inlineStr">
        <is>
          <t>徐汇区</t>
        </is>
      </c>
      <c r="B416" s="70" t="inlineStr">
        <is>
          <t>微信用户
微信用户
微信用户
微信用户
微信用户
微信用户
微信用户
微信用户
微信用户
微信用户
微信用户
微信用户
微信用户
微信用户
微信用户</t>
        </is>
      </c>
      <c r="C416" s="70" t="n">
        <v>1</v>
      </c>
      <c r="D416" s="70" t="inlineStr">
        <is>
          <t>TSFCY58</t>
        </is>
      </c>
      <c r="E416" s="70" t="inlineStr">
        <is>
          <t>老厨家东北铁锅炖</t>
        </is>
      </c>
      <c r="F416" s="70" t="n">
        <v>0</v>
      </c>
      <c r="G416" s="70" t="n">
        <v>0</v>
      </c>
      <c r="H416" s="70" t="n">
        <v>2101</v>
      </c>
      <c r="I416" s="70" t="inlineStr">
        <is>
          <t>食品经营许可证</t>
        </is>
      </c>
      <c r="J416" s="70" t="n">
        <v>2023</v>
      </c>
      <c r="K416" s="70" t="n">
        <v>5</v>
      </c>
      <c r="L416" s="70" t="n">
        <v>11</v>
      </c>
      <c r="M416" s="70">
        <f>COUNTIFS(D:D,D416,J:J,J416,K:K,K416)</f>
        <v/>
      </c>
      <c r="N416" s="70">
        <f>1/M416</f>
        <v/>
      </c>
      <c r="O416" s="70" t="n"/>
    </row>
    <row r="417">
      <c r="A417" s="70" t="inlineStr">
        <is>
          <t>徐汇区</t>
        </is>
      </c>
      <c r="B417" s="70" t="inlineStr">
        <is>
          <t>微信用户
微信用户
微信用户
微信用户
微信用户
微信用户
微信用户
微信用户
微信用户
微信用户
微信用户
微信用户</t>
        </is>
      </c>
      <c r="C417" s="70" t="n">
        <v>1</v>
      </c>
      <c r="D417" s="70" t="inlineStr">
        <is>
          <t>TSFCY58</t>
        </is>
      </c>
      <c r="E417" s="70" t="inlineStr">
        <is>
          <t>老厨家东北铁锅炖</t>
        </is>
      </c>
      <c r="F417" s="70" t="n">
        <v>0</v>
      </c>
      <c r="G417" s="70" t="n">
        <v>0</v>
      </c>
      <c r="H417" s="70" t="n">
        <v>2102</v>
      </c>
      <c r="I417" s="70" t="inlineStr">
        <is>
          <t>餐饮服务许可证</t>
        </is>
      </c>
      <c r="J417" s="70" t="n">
        <v>2023</v>
      </c>
      <c r="K417" s="70" t="n">
        <v>5</v>
      </c>
      <c r="L417" s="70" t="n">
        <v>11</v>
      </c>
      <c r="M417" s="70">
        <f>COUNTIFS(D:D,D417,J:J,J417,K:K,K417)</f>
        <v/>
      </c>
      <c r="N417" s="70">
        <f>1/M417</f>
        <v/>
      </c>
      <c r="O417" s="70" t="n"/>
    </row>
    <row r="418">
      <c r="A418" s="70" t="inlineStr">
        <is>
          <t>徐汇区</t>
        </is>
      </c>
      <c r="B418" s="70" t="inlineStr">
        <is>
          <t>微信用户
微信用户
微信用户
微信用户
微信用户
微信用户
微信用户
微信用户
微信用户
微信用户
微信用户
微信用户</t>
        </is>
      </c>
      <c r="C418" s="70" t="n">
        <v>1</v>
      </c>
      <c r="D418" s="70" t="inlineStr">
        <is>
          <t>TSFCY58</t>
        </is>
      </c>
      <c r="E418" s="70" t="inlineStr">
        <is>
          <t>老厨家东北铁锅炖</t>
        </is>
      </c>
      <c r="F418" s="70" t="n">
        <v>0</v>
      </c>
      <c r="G418" s="70" t="n">
        <v>0</v>
      </c>
      <c r="H418" s="70" t="n">
        <v>2103</v>
      </c>
      <c r="I418" s="70" t="inlineStr">
        <is>
          <t>监管信息公示牌</t>
        </is>
      </c>
      <c r="J418" s="70" t="n">
        <v>2023</v>
      </c>
      <c r="K418" s="70" t="n">
        <v>5</v>
      </c>
      <c r="L418" s="70" t="n">
        <v>11</v>
      </c>
      <c r="M418" s="70">
        <f>COUNTIFS(D:D,D418,J:J,J418,K:K,K418)</f>
        <v/>
      </c>
      <c r="N418" s="70">
        <f>1/M418</f>
        <v/>
      </c>
      <c r="O418" s="70" t="n"/>
    </row>
    <row r="419">
      <c r="A419" s="70" t="inlineStr">
        <is>
          <t>徐汇区</t>
        </is>
      </c>
      <c r="B419" s="70" t="inlineStr">
        <is>
          <t>微信用户
微信用户
微信用户
微信用户
微信用户
微信用户
微信用户
微信用户
微信用户</t>
        </is>
      </c>
      <c r="C419" s="70" t="n">
        <v>1</v>
      </c>
      <c r="D419" s="70" t="inlineStr">
        <is>
          <t>TSFCY58</t>
        </is>
      </c>
      <c r="E419" s="70" t="inlineStr">
        <is>
          <t>老厨家东北铁锅炖</t>
        </is>
      </c>
      <c r="F419" s="70" t="n">
        <v>0</v>
      </c>
      <c r="G419" s="70" t="n">
        <v>1</v>
      </c>
      <c r="H419" s="70" t="n">
        <v>2201</v>
      </c>
      <c r="I419" s="70" t="inlineStr">
        <is>
          <t>产品质检</t>
        </is>
      </c>
      <c r="J419" s="70" t="n">
        <v>2023</v>
      </c>
      <c r="K419" s="70" t="n">
        <v>5</v>
      </c>
      <c r="L419" s="70" t="n">
        <v>11</v>
      </c>
      <c r="M419" s="70">
        <f>COUNTIFS(D:D,D419,J:J,J419,K:K,K419)</f>
        <v/>
      </c>
      <c r="N419" s="70">
        <f>1/M419</f>
        <v/>
      </c>
      <c r="O419" s="70" t="n"/>
    </row>
    <row r="420">
      <c r="A420" s="70" t="inlineStr">
        <is>
          <t>徐汇区</t>
        </is>
      </c>
      <c r="B420" s="70" t="inlineStr">
        <is>
          <t>微信用户
微信用户
微信用户</t>
        </is>
      </c>
      <c r="C420" s="70" t="n">
        <v>1</v>
      </c>
      <c r="D420" s="70" t="inlineStr">
        <is>
          <t>TSFCY58</t>
        </is>
      </c>
      <c r="E420" s="70" t="inlineStr">
        <is>
          <t>老厨家东北铁锅炖</t>
        </is>
      </c>
      <c r="F420" s="70" t="n">
        <v>0</v>
      </c>
      <c r="G420" s="70" t="n">
        <v>1</v>
      </c>
      <c r="H420" s="70" t="n">
        <v>2203</v>
      </c>
      <c r="I420" s="70" t="inlineStr">
        <is>
          <t>清洗合同</t>
        </is>
      </c>
      <c r="J420" s="70" t="n">
        <v>2023</v>
      </c>
      <c r="K420" s="70" t="n">
        <v>4</v>
      </c>
      <c r="L420" s="70" t="n">
        <v>25</v>
      </c>
      <c r="M420" s="70">
        <f>COUNTIFS(D:D,D420,J:J,J420,K:K,K420)</f>
        <v/>
      </c>
      <c r="N420" s="70">
        <f>1/M420</f>
        <v/>
      </c>
      <c r="O420" s="70" t="n"/>
    </row>
    <row r="421">
      <c r="A421" s="70" t="inlineStr">
        <is>
          <t>徐汇区</t>
        </is>
      </c>
      <c r="B421" s="70" t="inlineStr">
        <is>
          <t>微信用户
微信用户
微信用户
微信用户
微信用户
微信用户
微信用户
微信用户
微信用户
微信用户
微信用户
微信用户
微信用户
微信用户
微信用户</t>
        </is>
      </c>
      <c r="C421" s="70" t="n">
        <v>1</v>
      </c>
      <c r="D421" s="70" t="inlineStr">
        <is>
          <t>TSFCY58</t>
        </is>
      </c>
      <c r="E421" s="70" t="inlineStr">
        <is>
          <t>老厨家东北铁锅炖</t>
        </is>
      </c>
      <c r="F421" s="70" t="n">
        <v>0</v>
      </c>
      <c r="G421" s="70" t="n">
        <v>0</v>
      </c>
      <c r="H421" s="70" t="n">
        <v>2100</v>
      </c>
      <c r="I421" s="70" t="inlineStr">
        <is>
          <t>营业执照</t>
        </is>
      </c>
      <c r="J421" s="70" t="n">
        <v>2023</v>
      </c>
      <c r="K421" s="70" t="n">
        <v>3</v>
      </c>
      <c r="L421" s="70" t="n">
        <v>17</v>
      </c>
      <c r="M421" s="70">
        <f>COUNTIFS(D:D,D421,J:J,J421,K:K,K421)</f>
        <v/>
      </c>
      <c r="N421" s="70">
        <f>1/M421</f>
        <v/>
      </c>
      <c r="O421" s="70" t="n"/>
    </row>
    <row r="422">
      <c r="A422" s="70" t="inlineStr">
        <is>
          <t>徐汇区</t>
        </is>
      </c>
      <c r="B422" s="70"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2" s="70" t="n">
        <v>1</v>
      </c>
      <c r="D422" s="70" t="inlineStr">
        <is>
          <t>TSFCY6</t>
        </is>
      </c>
      <c r="E422" s="70" t="inlineStr">
        <is>
          <t>金锚传菜</t>
        </is>
      </c>
      <c r="F422" s="70" t="n">
        <v>0</v>
      </c>
      <c r="G422" s="70" t="n">
        <v>1</v>
      </c>
      <c r="H422" s="70" t="n">
        <v>2300</v>
      </c>
      <c r="I422" s="70" t="inlineStr">
        <is>
          <t>设备安装合同</t>
        </is>
      </c>
      <c r="J422" s="70" t="n">
        <v>2023</v>
      </c>
      <c r="K422" s="70" t="n">
        <v>8</v>
      </c>
      <c r="L422" s="70" t="n">
        <v>15</v>
      </c>
      <c r="M422" s="70">
        <f>COUNTIFS(D:D,D422,J:J,J422,K:K,K422)</f>
        <v/>
      </c>
      <c r="N422" s="70">
        <f>1/M422</f>
        <v/>
      </c>
      <c r="O422" s="70" t="n"/>
    </row>
    <row r="423">
      <c r="A423" s="70" t="inlineStr">
        <is>
          <t>徐汇区</t>
        </is>
      </c>
      <c r="B423" s="70"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3" s="70" t="n">
        <v>1</v>
      </c>
      <c r="D423" s="70" t="inlineStr">
        <is>
          <t>TSFCY6</t>
        </is>
      </c>
      <c r="E423" s="70" t="inlineStr">
        <is>
          <t>金锚传菜</t>
        </is>
      </c>
      <c r="F423" s="70" t="n">
        <v>0</v>
      </c>
      <c r="G423" s="70" t="n">
        <v>1</v>
      </c>
      <c r="H423" s="70" t="n">
        <v>2301</v>
      </c>
      <c r="I423" s="70" t="inlineStr">
        <is>
          <t>产品质检</t>
        </is>
      </c>
      <c r="J423" s="70" t="n">
        <v>2023</v>
      </c>
      <c r="K423" s="70" t="n">
        <v>8</v>
      </c>
      <c r="L423" s="70" t="n">
        <v>15</v>
      </c>
      <c r="M423" s="70">
        <f>COUNTIFS(D:D,D423,J:J,J423,K:K,K423)</f>
        <v/>
      </c>
      <c r="N423" s="70">
        <f>1/M423</f>
        <v/>
      </c>
      <c r="O423" s="70" t="n"/>
    </row>
    <row r="424">
      <c r="A424" s="70" t="inlineStr">
        <is>
          <t>徐汇区</t>
        </is>
      </c>
      <c r="B424" s="70" t="inlineStr">
        <is>
          <t>微信用户
微信用户
微信用户
微信用户
微信用户
微信用户
微信用户
微信用户
微信用户
微信用户
微信用户
微信用户
微信用户
微信用户
微信用户
微信用户</t>
        </is>
      </c>
      <c r="C424" s="70" t="n">
        <v>1</v>
      </c>
      <c r="D424" s="70" t="inlineStr">
        <is>
          <t>TSFCY6</t>
        </is>
      </c>
      <c r="E424" s="70" t="inlineStr">
        <is>
          <t>金锚传菜</t>
        </is>
      </c>
      <c r="F424" s="70" t="n">
        <v>0</v>
      </c>
      <c r="G424" s="70" t="n">
        <v>0</v>
      </c>
      <c r="H424" s="70" t="n">
        <v>2103</v>
      </c>
      <c r="I424" s="70" t="inlineStr">
        <is>
          <t>监管信息公示牌</t>
        </is>
      </c>
      <c r="J424" s="70" t="n">
        <v>2023</v>
      </c>
      <c r="K424" s="70" t="n">
        <v>6</v>
      </c>
      <c r="L424" s="70" t="n">
        <v>11</v>
      </c>
      <c r="M424" s="70">
        <f>COUNTIFS(D:D,D424,J:J,J424,K:K,K424)</f>
        <v/>
      </c>
      <c r="N424" s="70">
        <f>1/M424</f>
        <v/>
      </c>
      <c r="O424" s="70" t="n"/>
    </row>
    <row r="425">
      <c r="A425" s="70" t="inlineStr">
        <is>
          <t>徐汇区</t>
        </is>
      </c>
      <c r="B425" s="70" t="inlineStr">
        <is>
          <t>微信用户
微信用户
微信用户
微信用户
微信用户
微信用户
微信用户
微信用户
微信用户
微信用户
微信用户
微信用户
微信用户
微信用户
微信用户
微信用户</t>
        </is>
      </c>
      <c r="C425" s="70" t="n">
        <v>1</v>
      </c>
      <c r="D425" s="70" t="inlineStr">
        <is>
          <t>TSFCY6</t>
        </is>
      </c>
      <c r="E425" s="70" t="inlineStr">
        <is>
          <t>金锚传菜</t>
        </is>
      </c>
      <c r="F425" s="70" t="n">
        <v>0</v>
      </c>
      <c r="G425" s="70" t="n">
        <v>0</v>
      </c>
      <c r="H425" s="70" t="n">
        <v>2101</v>
      </c>
      <c r="I425" s="70" t="inlineStr">
        <is>
          <t>食品经营许可证</t>
        </is>
      </c>
      <c r="J425" s="70" t="n">
        <v>2023</v>
      </c>
      <c r="K425" s="70" t="n">
        <v>5</v>
      </c>
      <c r="L425" s="70" t="n">
        <v>11</v>
      </c>
      <c r="M425" s="70">
        <f>COUNTIFS(D:D,D425,J:J,J425,K:K,K425)</f>
        <v/>
      </c>
      <c r="N425" s="70">
        <f>1/M425</f>
        <v/>
      </c>
      <c r="O425" s="70" t="n"/>
    </row>
    <row r="426">
      <c r="A426" s="70" t="inlineStr">
        <is>
          <t>徐汇区</t>
        </is>
      </c>
      <c r="B426" s="70"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6" s="70" t="n">
        <v>1</v>
      </c>
      <c r="D426" s="70" t="inlineStr">
        <is>
          <t>TSFCY6</t>
        </is>
      </c>
      <c r="E426" s="70" t="inlineStr">
        <is>
          <t>金锚传菜</t>
        </is>
      </c>
      <c r="F426" s="70" t="n">
        <v>0</v>
      </c>
      <c r="G426" s="70" t="n">
        <v>1</v>
      </c>
      <c r="H426" s="70" t="n">
        <v>2302</v>
      </c>
      <c r="I426" s="70" t="inlineStr">
        <is>
          <t>设备安装检验</t>
        </is>
      </c>
      <c r="J426" s="70" t="n">
        <v>2023</v>
      </c>
      <c r="K426" s="70" t="n">
        <v>5</v>
      </c>
      <c r="L426" s="70" t="n">
        <v>11</v>
      </c>
      <c r="M426" s="70">
        <f>COUNTIFS(D:D,D426,J:J,J426,K:K,K426)</f>
        <v/>
      </c>
      <c r="N426" s="70">
        <f>1/M426</f>
        <v/>
      </c>
      <c r="O426" s="70" t="n"/>
    </row>
    <row r="427">
      <c r="A427" s="70" t="inlineStr">
        <is>
          <t>徐汇区</t>
        </is>
      </c>
      <c r="B427"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7" s="70" t="n">
        <v>1</v>
      </c>
      <c r="D427" s="70" t="inlineStr">
        <is>
          <t>TSFCY6</t>
        </is>
      </c>
      <c r="E427" s="70" t="inlineStr">
        <is>
          <t>金锚传菜</t>
        </is>
      </c>
      <c r="F427" s="70" t="n">
        <v>0</v>
      </c>
      <c r="G427" s="70" t="n">
        <v>1</v>
      </c>
      <c r="H427" s="70" t="n">
        <v>2203</v>
      </c>
      <c r="I427" s="70" t="inlineStr">
        <is>
          <t>清洗合同</t>
        </is>
      </c>
      <c r="J427" s="70" t="n">
        <v>2023</v>
      </c>
      <c r="K427" s="70" t="n">
        <v>4</v>
      </c>
      <c r="L427" s="70" t="n">
        <v>20</v>
      </c>
      <c r="M427" s="70">
        <f>COUNTIFS(D:D,D427,J:J,J427,K:K,K427)</f>
        <v/>
      </c>
      <c r="N427" s="70">
        <f>1/M427</f>
        <v/>
      </c>
      <c r="O427" s="70" t="n"/>
    </row>
    <row r="428">
      <c r="A428" s="70" t="inlineStr">
        <is>
          <t>徐汇区</t>
        </is>
      </c>
      <c r="B428"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8" s="70" t="n">
        <v>1</v>
      </c>
      <c r="D428" s="70" t="inlineStr">
        <is>
          <t>TSFCY6</t>
        </is>
      </c>
      <c r="E428" s="70" t="inlineStr">
        <is>
          <t>金锚传菜</t>
        </is>
      </c>
      <c r="F428" s="70" t="n">
        <v>0</v>
      </c>
      <c r="G428" s="70" t="n">
        <v>1</v>
      </c>
      <c r="H428" s="70" t="n">
        <v>2201</v>
      </c>
      <c r="I428" s="70" t="inlineStr">
        <is>
          <t>产品质检</t>
        </is>
      </c>
      <c r="J428" s="70" t="n">
        <v>2023</v>
      </c>
      <c r="K428" s="70" t="n">
        <v>3</v>
      </c>
      <c r="L428" s="70" t="n">
        <v>11</v>
      </c>
      <c r="M428" s="70">
        <f>COUNTIFS(D:D,D428,J:J,J428,K:K,K428)</f>
        <v/>
      </c>
      <c r="N428" s="70">
        <f>1/M428</f>
        <v/>
      </c>
      <c r="O428" s="70" t="n"/>
    </row>
    <row r="429">
      <c r="A429" s="70" t="inlineStr">
        <is>
          <t>徐汇区</t>
        </is>
      </c>
      <c r="B429"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9" s="70" t="n">
        <v>1</v>
      </c>
      <c r="D429" s="70" t="inlineStr">
        <is>
          <t>TSFCY6</t>
        </is>
      </c>
      <c r="E429" s="70" t="inlineStr">
        <is>
          <t>金锚传菜</t>
        </is>
      </c>
      <c r="F429" s="70" t="n">
        <v>0</v>
      </c>
      <c r="G429" s="70" t="n">
        <v>1</v>
      </c>
      <c r="H429" s="70" t="n">
        <v>2202</v>
      </c>
      <c r="I429" s="70" t="inlineStr">
        <is>
          <t>净化器合格证</t>
        </is>
      </c>
      <c r="J429" s="70" t="n">
        <v>2023</v>
      </c>
      <c r="K429" s="70" t="n">
        <v>3</v>
      </c>
      <c r="L429" s="70" t="n">
        <v>11</v>
      </c>
      <c r="M429" s="70">
        <f>COUNTIFS(D:D,D429,J:J,J429,K:K,K429)</f>
        <v/>
      </c>
      <c r="N429" s="70">
        <f>1/M429</f>
        <v/>
      </c>
      <c r="O429" s="70" t="n"/>
    </row>
    <row r="430">
      <c r="A430" s="70" t="inlineStr">
        <is>
          <t>徐汇区</t>
        </is>
      </c>
      <c r="B430" s="70" t="inlineStr">
        <is>
          <t>微信用户
微信用户
微信用户
微信用户
微信用户
微信用户
微信用户
微信用户
微信用户
微信用户
微信用户
微信用户
微信用户
微信用户
微信用户
微信用户</t>
        </is>
      </c>
      <c r="C430" s="70" t="n">
        <v>1</v>
      </c>
      <c r="D430" s="70" t="inlineStr">
        <is>
          <t>TSFCY6</t>
        </is>
      </c>
      <c r="E430" s="70" t="inlineStr">
        <is>
          <t>金锚传菜</t>
        </is>
      </c>
      <c r="F430" s="70" t="n">
        <v>0</v>
      </c>
      <c r="G430" s="70" t="n">
        <v>0</v>
      </c>
      <c r="H430" s="70" t="n">
        <v>2100</v>
      </c>
      <c r="I430" s="70" t="inlineStr">
        <is>
          <t>营业执照</t>
        </is>
      </c>
      <c r="J430" s="70" t="n">
        <v>2023</v>
      </c>
      <c r="K430" s="70" t="n">
        <v>2</v>
      </c>
      <c r="L430" s="70" t="n">
        <v>28</v>
      </c>
      <c r="M430" s="70">
        <f>COUNTIFS(D:D,D430,J:J,J430,K:K,K430)</f>
        <v/>
      </c>
      <c r="N430" s="70">
        <f>1/M430</f>
        <v/>
      </c>
      <c r="O430" s="70" t="n"/>
    </row>
    <row r="431">
      <c r="A431" s="70" t="inlineStr">
        <is>
          <t>徐汇区</t>
        </is>
      </c>
      <c r="B431"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31" s="70" t="n">
        <v>1</v>
      </c>
      <c r="D431" s="70" t="inlineStr">
        <is>
          <t>TSFCY6</t>
        </is>
      </c>
      <c r="E431" s="70" t="inlineStr">
        <is>
          <t>金锚传菜</t>
        </is>
      </c>
      <c r="F431" s="70" t="n">
        <v>0</v>
      </c>
      <c r="G431" s="70" t="n">
        <v>1</v>
      </c>
      <c r="H431" s="70" t="n">
        <v>2200</v>
      </c>
      <c r="I431" s="70" t="inlineStr">
        <is>
          <t>设备安装合同</t>
        </is>
      </c>
      <c r="J431" s="70" t="n">
        <v>2023</v>
      </c>
      <c r="K431" s="70" t="n">
        <v>2</v>
      </c>
      <c r="L431" s="70" t="n">
        <v>28</v>
      </c>
      <c r="M431" s="70">
        <f>COUNTIFS(D:D,D431,J:J,J431,K:K,K431)</f>
        <v/>
      </c>
      <c r="N431" s="70">
        <f>1/M431</f>
        <v/>
      </c>
      <c r="O431" s="70" t="n"/>
    </row>
    <row r="432">
      <c r="A432" s="70" t="inlineStr">
        <is>
          <t>徐汇区</t>
        </is>
      </c>
      <c r="B432" s="70" t="n"/>
      <c r="C432" s="70" t="n">
        <v>1</v>
      </c>
      <c r="D432" s="70" t="inlineStr">
        <is>
          <t>TSFCY60</t>
        </is>
      </c>
      <c r="E432" s="70" t="inlineStr">
        <is>
          <t>垦丁小杜</t>
        </is>
      </c>
      <c r="F432" s="70" t="n">
        <v>0</v>
      </c>
      <c r="G432" s="70" t="n">
        <v>1</v>
      </c>
      <c r="H432" s="70" t="n">
        <v>2200</v>
      </c>
      <c r="I432" s="70" t="inlineStr">
        <is>
          <t>设备安装合同</t>
        </is>
      </c>
      <c r="J432" s="70" t="n">
        <v>2023</v>
      </c>
      <c r="K432" s="70" t="n">
        <v>3</v>
      </c>
      <c r="L432" s="70" t="n">
        <v>11</v>
      </c>
      <c r="M432" s="70">
        <f>COUNTIFS(D:D,D432,J:J,J432,K:K,K432)</f>
        <v/>
      </c>
      <c r="N432" s="70">
        <f>1/M432</f>
        <v/>
      </c>
      <c r="O432" s="70" t="n"/>
    </row>
    <row r="433">
      <c r="A433" s="70" t="inlineStr">
        <is>
          <t>徐汇区</t>
        </is>
      </c>
      <c r="B433" s="70" t="n"/>
      <c r="C433" s="70" t="n">
        <v>1</v>
      </c>
      <c r="D433" s="70" t="inlineStr">
        <is>
          <t>TSFCY60</t>
        </is>
      </c>
      <c r="E433" s="70" t="inlineStr">
        <is>
          <t>垦丁小杜</t>
        </is>
      </c>
      <c r="F433" s="70" t="n">
        <v>0</v>
      </c>
      <c r="G433" s="70" t="n">
        <v>1</v>
      </c>
      <c r="H433" s="70" t="n">
        <v>2300</v>
      </c>
      <c r="I433" s="70" t="inlineStr">
        <is>
          <t>设备安装合同</t>
        </is>
      </c>
      <c r="J433" s="70" t="n">
        <v>2023</v>
      </c>
      <c r="K433" s="70" t="n">
        <v>3</v>
      </c>
      <c r="L433" s="70" t="n">
        <v>11</v>
      </c>
      <c r="M433" s="70">
        <f>COUNTIFS(D:D,D433,J:J,J433,K:K,K433)</f>
        <v/>
      </c>
      <c r="N433" s="70">
        <f>1/M433</f>
        <v/>
      </c>
      <c r="O433" s="70" t="n"/>
    </row>
    <row r="434">
      <c r="A434" s="70" t="inlineStr">
        <is>
          <t>徐汇区</t>
        </is>
      </c>
      <c r="B434" s="70" t="n"/>
      <c r="C434" s="70" t="n">
        <v>1</v>
      </c>
      <c r="D434" s="70" t="inlineStr">
        <is>
          <t>TSFCY60</t>
        </is>
      </c>
      <c r="E434" s="70" t="inlineStr">
        <is>
          <t>垦丁小杜</t>
        </is>
      </c>
      <c r="F434" s="70" t="n">
        <v>0</v>
      </c>
      <c r="G434" s="70" t="n">
        <v>1</v>
      </c>
      <c r="H434" s="70" t="n">
        <v>2301</v>
      </c>
      <c r="I434" s="70" t="inlineStr">
        <is>
          <t>产品质检</t>
        </is>
      </c>
      <c r="J434" s="70" t="n">
        <v>2023</v>
      </c>
      <c r="K434" s="70" t="n">
        <v>3</v>
      </c>
      <c r="L434" s="70" t="n">
        <v>11</v>
      </c>
      <c r="M434" s="70">
        <f>COUNTIFS(D:D,D434,J:J,J434,K:K,K434)</f>
        <v/>
      </c>
      <c r="N434" s="70">
        <f>1/M434</f>
        <v/>
      </c>
      <c r="O434" s="70" t="n"/>
    </row>
    <row r="435">
      <c r="A435" s="70" t="inlineStr">
        <is>
          <t>徐汇区</t>
        </is>
      </c>
      <c r="B435" s="70" t="n"/>
      <c r="C435" s="70" t="n">
        <v>1</v>
      </c>
      <c r="D435" s="70" t="inlineStr">
        <is>
          <t>TSFCY60</t>
        </is>
      </c>
      <c r="E435" s="70" t="inlineStr">
        <is>
          <t>垦丁小杜</t>
        </is>
      </c>
      <c r="F435" s="70" t="n">
        <v>0</v>
      </c>
      <c r="G435" s="70" t="n">
        <v>1</v>
      </c>
      <c r="H435" s="70" t="n">
        <v>2201</v>
      </c>
      <c r="I435" s="70" t="inlineStr">
        <is>
          <t>产品质检</t>
        </is>
      </c>
      <c r="J435" s="70" t="n">
        <v>2023</v>
      </c>
      <c r="K435" s="70" t="n">
        <v>2</v>
      </c>
      <c r="L435" s="70" t="n">
        <v>28</v>
      </c>
      <c r="M435" s="70">
        <f>COUNTIFS(D:D,D435,J:J,J435,K:K,K435)</f>
        <v/>
      </c>
      <c r="N435" s="70">
        <f>1/M435</f>
        <v/>
      </c>
      <c r="O435" s="70" t="n"/>
    </row>
    <row r="436">
      <c r="A436" s="70" t="inlineStr">
        <is>
          <t>徐汇区</t>
        </is>
      </c>
      <c r="B436" s="70" t="n"/>
      <c r="C436" s="70" t="n">
        <v>1</v>
      </c>
      <c r="D436" s="70" t="inlineStr">
        <is>
          <t>TSFCY60</t>
        </is>
      </c>
      <c r="E436" s="70" t="inlineStr">
        <is>
          <t>垦丁小杜</t>
        </is>
      </c>
      <c r="F436" s="70" t="n">
        <v>0</v>
      </c>
      <c r="G436" s="70" t="n">
        <v>1</v>
      </c>
      <c r="H436" s="70" t="n">
        <v>2202</v>
      </c>
      <c r="I436" s="70" t="inlineStr">
        <is>
          <t>净化器合格证</t>
        </is>
      </c>
      <c r="J436" s="70" t="n">
        <v>2023</v>
      </c>
      <c r="K436" s="70" t="n">
        <v>2</v>
      </c>
      <c r="L436" s="70" t="n">
        <v>28</v>
      </c>
      <c r="M436" s="70">
        <f>COUNTIFS(D:D,D436,J:J,J436,K:K,K436)</f>
        <v/>
      </c>
      <c r="N436" s="70">
        <f>1/M436</f>
        <v/>
      </c>
      <c r="O436" s="70" t="n"/>
    </row>
    <row r="437">
      <c r="A437" s="70" t="inlineStr">
        <is>
          <t>徐汇区</t>
        </is>
      </c>
      <c r="B437" s="70" t="n"/>
      <c r="C437" s="70" t="n">
        <v>1</v>
      </c>
      <c r="D437" s="70" t="inlineStr">
        <is>
          <t>TSFCY60</t>
        </is>
      </c>
      <c r="E437" s="70" t="inlineStr">
        <is>
          <t>垦丁小杜</t>
        </is>
      </c>
      <c r="F437" s="70" t="n">
        <v>0</v>
      </c>
      <c r="G437" s="70" t="n">
        <v>1</v>
      </c>
      <c r="H437" s="70" t="n">
        <v>2302</v>
      </c>
      <c r="I437" s="70" t="inlineStr">
        <is>
          <t>设备安装检验</t>
        </is>
      </c>
      <c r="J437" s="70" t="n">
        <v>2023</v>
      </c>
      <c r="K437" s="70" t="n">
        <v>2</v>
      </c>
      <c r="L437" s="70" t="n">
        <v>28</v>
      </c>
      <c r="M437" s="70">
        <f>COUNTIFS(D:D,D437,J:J,J437,K:K,K437)</f>
        <v/>
      </c>
      <c r="N437" s="70">
        <f>1/M437</f>
        <v/>
      </c>
      <c r="O437" s="70" t="n"/>
    </row>
    <row r="438">
      <c r="A438" s="70" t="inlineStr">
        <is>
          <t>徐汇区</t>
        </is>
      </c>
      <c r="B438" s="70" t="inlineStr">
        <is>
          <t>微信用户
微信用户</t>
        </is>
      </c>
      <c r="C438" s="70" t="n">
        <v>1</v>
      </c>
      <c r="D438" s="70" t="inlineStr">
        <is>
          <t>TSFCY61</t>
        </is>
      </c>
      <c r="E438" s="70" t="inlineStr">
        <is>
          <t>老乡鸡</t>
        </is>
      </c>
      <c r="F438" s="70" t="n">
        <v>0</v>
      </c>
      <c r="G438" s="70" t="n">
        <v>1</v>
      </c>
      <c r="H438" s="70" t="n">
        <v>2204</v>
      </c>
      <c r="I438" s="70" t="inlineStr">
        <is>
          <t>清洗记录</t>
        </is>
      </c>
      <c r="J438" s="70" t="n">
        <v>2023</v>
      </c>
      <c r="K438" s="70" t="n">
        <v>9</v>
      </c>
      <c r="L438" s="70" t="n">
        <v>19</v>
      </c>
      <c r="M438" s="70">
        <f>COUNTIFS(D:D,D438,J:J,J438,K:K,K438)</f>
        <v/>
      </c>
      <c r="N438" s="70">
        <f>1/M438</f>
        <v/>
      </c>
      <c r="O438" s="70" t="n"/>
    </row>
    <row r="439">
      <c r="A439" s="70" t="inlineStr">
        <is>
          <t>徐汇区</t>
        </is>
      </c>
      <c r="B439" s="70" t="inlineStr">
        <is>
          <t>微信用户
微信用户</t>
        </is>
      </c>
      <c r="C439" s="70" t="n">
        <v>1</v>
      </c>
      <c r="D439" s="70" t="inlineStr">
        <is>
          <t>TSFCY61</t>
        </is>
      </c>
      <c r="E439" s="70" t="inlineStr">
        <is>
          <t>老乡鸡</t>
        </is>
      </c>
      <c r="F439" s="70" t="n">
        <v>0</v>
      </c>
      <c r="G439" s="70" t="n">
        <v>1</v>
      </c>
      <c r="H439" s="70" t="n">
        <v>2205</v>
      </c>
      <c r="I439" s="70" t="inlineStr">
        <is>
          <t>设备维修保养</t>
        </is>
      </c>
      <c r="J439" s="70" t="n">
        <v>2023</v>
      </c>
      <c r="K439" s="70" t="n">
        <v>9</v>
      </c>
      <c r="L439" s="70" t="n">
        <v>19</v>
      </c>
      <c r="M439" s="70">
        <f>COUNTIFS(D:D,D439,J:J,J439,K:K,K439)</f>
        <v/>
      </c>
      <c r="N439" s="70">
        <f>1/M439</f>
        <v/>
      </c>
      <c r="O439" s="70" t="n"/>
    </row>
    <row r="440">
      <c r="A440" s="70" t="inlineStr">
        <is>
          <t>徐汇区</t>
        </is>
      </c>
      <c r="B440" s="70" t="inlineStr">
        <is>
          <t>微信用户
微信用户</t>
        </is>
      </c>
      <c r="C440" s="70" t="n">
        <v>1</v>
      </c>
      <c r="D440" s="70" t="inlineStr">
        <is>
          <t>TSFCY61</t>
        </is>
      </c>
      <c r="E440" s="70" t="inlineStr">
        <is>
          <t>老乡鸡</t>
        </is>
      </c>
      <c r="F440" s="70" t="n">
        <v>0</v>
      </c>
      <c r="G440" s="70" t="n">
        <v>1</v>
      </c>
      <c r="H440" s="70" t="n">
        <v>2303</v>
      </c>
      <c r="I440" s="70" t="inlineStr">
        <is>
          <t>运行维护合同</t>
        </is>
      </c>
      <c r="J440" s="70" t="n">
        <v>2023</v>
      </c>
      <c r="K440" s="70" t="n">
        <v>9</v>
      </c>
      <c r="L440" s="70" t="n">
        <v>19</v>
      </c>
      <c r="M440" s="70">
        <f>COUNTIFS(D:D,D440,J:J,J440,K:K,K440)</f>
        <v/>
      </c>
      <c r="N440" s="70">
        <f>1/M440</f>
        <v/>
      </c>
      <c r="O440" s="70" t="n"/>
    </row>
    <row r="441">
      <c r="A441" s="70" t="inlineStr">
        <is>
          <t>徐汇区</t>
        </is>
      </c>
      <c r="B441" s="70" t="inlineStr">
        <is>
          <t>微信用户
微信用户</t>
        </is>
      </c>
      <c r="C441" s="70" t="n">
        <v>1</v>
      </c>
      <c r="D441" s="70" t="inlineStr">
        <is>
          <t>TSFCY61</t>
        </is>
      </c>
      <c r="E441" s="70" t="inlineStr">
        <is>
          <t>老乡鸡</t>
        </is>
      </c>
      <c r="F441" s="70" t="n">
        <v>0</v>
      </c>
      <c r="G441" s="70" t="n">
        <v>1</v>
      </c>
      <c r="H441" s="70" t="n">
        <v>2304</v>
      </c>
      <c r="I441" s="70" t="inlineStr">
        <is>
          <t>设备运维记录</t>
        </is>
      </c>
      <c r="J441" s="70" t="n">
        <v>2023</v>
      </c>
      <c r="K441" s="70" t="n">
        <v>9</v>
      </c>
      <c r="L441" s="70" t="n">
        <v>19</v>
      </c>
      <c r="M441" s="70">
        <f>COUNTIFS(D:D,D441,J:J,J441,K:K,K441)</f>
        <v/>
      </c>
      <c r="N441" s="70">
        <f>1/M441</f>
        <v/>
      </c>
      <c r="O441" s="70" t="n"/>
    </row>
    <row r="442">
      <c r="A442" s="70" t="inlineStr">
        <is>
          <t>徐汇区</t>
        </is>
      </c>
      <c r="B442" s="70" t="inlineStr">
        <is>
          <t>微信用户
微信用户</t>
        </is>
      </c>
      <c r="C442" s="70" t="n">
        <v>1</v>
      </c>
      <c r="D442" s="70" t="inlineStr">
        <is>
          <t>TSFCY61</t>
        </is>
      </c>
      <c r="E442" s="70" t="inlineStr">
        <is>
          <t>老乡鸡</t>
        </is>
      </c>
      <c r="F442" s="70" t="n">
        <v>0</v>
      </c>
      <c r="G442" s="70" t="n">
        <v>1</v>
      </c>
      <c r="H442" s="70" t="n">
        <v>2400</v>
      </c>
      <c r="I442" s="70" t="inlineStr">
        <is>
          <t>餐厨垃圾处置</t>
        </is>
      </c>
      <c r="J442" s="70" t="n">
        <v>2023</v>
      </c>
      <c r="K442" s="70" t="n">
        <v>9</v>
      </c>
      <c r="L442" s="70" t="n">
        <v>19</v>
      </c>
      <c r="M442" s="70">
        <f>COUNTIFS(D:D,D442,J:J,J442,K:K,K442)</f>
        <v/>
      </c>
      <c r="N442" s="70">
        <f>1/M442</f>
        <v/>
      </c>
      <c r="O442" s="70" t="n"/>
    </row>
    <row r="443">
      <c r="A443" s="70" t="inlineStr">
        <is>
          <t>徐汇区</t>
        </is>
      </c>
      <c r="B443" s="70" t="inlineStr">
        <is>
          <t>微信用户
微信用户</t>
        </is>
      </c>
      <c r="C443" s="70" t="n">
        <v>1</v>
      </c>
      <c r="D443" s="70" t="inlineStr">
        <is>
          <t>TSFCY61</t>
        </is>
      </c>
      <c r="E443" s="70" t="inlineStr">
        <is>
          <t>老乡鸡</t>
        </is>
      </c>
      <c r="F443" s="70" t="n">
        <v>0</v>
      </c>
      <c r="G443" s="70" t="n">
        <v>1</v>
      </c>
      <c r="H443" s="70" t="n">
        <v>2401</v>
      </c>
      <c r="I443" s="70" t="inlineStr">
        <is>
          <t>废弃油脂处置</t>
        </is>
      </c>
      <c r="J443" s="70" t="n">
        <v>2023</v>
      </c>
      <c r="K443" s="70" t="n">
        <v>9</v>
      </c>
      <c r="L443" s="70" t="n">
        <v>19</v>
      </c>
      <c r="M443" s="70">
        <f>COUNTIFS(D:D,D443,J:J,J443,K:K,K443)</f>
        <v/>
      </c>
      <c r="N443" s="70">
        <f>1/M443</f>
        <v/>
      </c>
      <c r="O443" s="70" t="n"/>
    </row>
    <row r="444">
      <c r="A444" s="70" t="inlineStr">
        <is>
          <t>徐汇区</t>
        </is>
      </c>
      <c r="B444" s="70" t="inlineStr">
        <is>
          <t>微信用户
微信用户</t>
        </is>
      </c>
      <c r="C444" s="70" t="n">
        <v>1</v>
      </c>
      <c r="D444" s="70" t="inlineStr">
        <is>
          <t>TSFCY61</t>
        </is>
      </c>
      <c r="E444" s="70" t="inlineStr">
        <is>
          <t>老乡鸡</t>
        </is>
      </c>
      <c r="F444" s="70" t="n">
        <v>0</v>
      </c>
      <c r="G444" s="70" t="n">
        <v>1</v>
      </c>
      <c r="H444" s="70" t="n">
        <v>2402</v>
      </c>
      <c r="I444" s="70" t="inlineStr">
        <is>
          <t>卫生培训记录</t>
        </is>
      </c>
      <c r="J444" s="70" t="n">
        <v>2023</v>
      </c>
      <c r="K444" s="70" t="n">
        <v>9</v>
      </c>
      <c r="L444" s="70" t="n">
        <v>19</v>
      </c>
      <c r="M444" s="70">
        <f>COUNTIFS(D:D,D444,J:J,J444,K:K,K444)</f>
        <v/>
      </c>
      <c r="N444" s="70">
        <f>1/M444</f>
        <v/>
      </c>
      <c r="O444" s="70" t="n"/>
    </row>
    <row r="445">
      <c r="A445" s="70" t="inlineStr">
        <is>
          <t>徐汇区</t>
        </is>
      </c>
      <c r="B445" s="70" t="inlineStr">
        <is>
          <t>微信用户
微信用户</t>
        </is>
      </c>
      <c r="C445" s="70" t="n">
        <v>1</v>
      </c>
      <c r="D445" s="70" t="inlineStr">
        <is>
          <t>TSFCY61</t>
        </is>
      </c>
      <c r="E445" s="70" t="inlineStr">
        <is>
          <t>老乡鸡</t>
        </is>
      </c>
      <c r="F445" s="70" t="n">
        <v>0</v>
      </c>
      <c r="G445" s="70" t="n">
        <v>1</v>
      </c>
      <c r="H445" s="70" t="n">
        <v>2403</v>
      </c>
      <c r="I445" s="70" t="inlineStr">
        <is>
          <t>食品及原料采购记录</t>
        </is>
      </c>
      <c r="J445" s="70" t="n">
        <v>2023</v>
      </c>
      <c r="K445" s="70" t="n">
        <v>9</v>
      </c>
      <c r="L445" s="70" t="n">
        <v>19</v>
      </c>
      <c r="M445" s="70">
        <f>COUNTIFS(D:D,D445,J:J,J445,K:K,K445)</f>
        <v/>
      </c>
      <c r="N445" s="70">
        <f>1/M445</f>
        <v/>
      </c>
      <c r="O445" s="70" t="n"/>
    </row>
    <row r="446">
      <c r="A446" s="70" t="inlineStr">
        <is>
          <t>徐汇区</t>
        </is>
      </c>
      <c r="B446" s="70" t="inlineStr">
        <is>
          <t>微信用户
微信用户</t>
        </is>
      </c>
      <c r="C446" s="70" t="n">
        <v>1</v>
      </c>
      <c r="D446" s="70" t="inlineStr">
        <is>
          <t>TSFCY61</t>
        </is>
      </c>
      <c r="E446" s="70" t="inlineStr">
        <is>
          <t>老乡鸡</t>
        </is>
      </c>
      <c r="F446" s="70" t="n">
        <v>1</v>
      </c>
      <c r="G446" s="70" t="n">
        <v>1</v>
      </c>
      <c r="H446" s="70" t="n">
        <v>3200</v>
      </c>
      <c r="I446" s="70" t="inlineStr">
        <is>
          <t>后厨全景</t>
        </is>
      </c>
      <c r="J446" s="70" t="n">
        <v>2023</v>
      </c>
      <c r="K446" s="70" t="n">
        <v>9</v>
      </c>
      <c r="L446" s="70" t="n">
        <v>19</v>
      </c>
      <c r="M446" s="70">
        <f>COUNTIFS(D:D,D446,J:J,J446,K:K,K446)</f>
        <v/>
      </c>
      <c r="N446" s="70">
        <f>1/M446</f>
        <v/>
      </c>
      <c r="O446" s="70" t="n"/>
    </row>
    <row r="447">
      <c r="A447" s="70" t="inlineStr">
        <is>
          <t>徐汇区</t>
        </is>
      </c>
      <c r="B447" s="70" t="inlineStr">
        <is>
          <t>微信用户
微信用户</t>
        </is>
      </c>
      <c r="C447" s="70" t="n">
        <v>1</v>
      </c>
      <c r="D447" s="70" t="inlineStr">
        <is>
          <t>TSFCY61</t>
        </is>
      </c>
      <c r="E447" s="70" t="inlineStr">
        <is>
          <t>老乡鸡</t>
        </is>
      </c>
      <c r="F447" s="70" t="n">
        <v>1</v>
      </c>
      <c r="G447" s="70" t="n">
        <v>1</v>
      </c>
      <c r="H447" s="70" t="n">
        <v>3201</v>
      </c>
      <c r="I447" s="70" t="inlineStr">
        <is>
          <t>后厨涉户外门窗关闭</t>
        </is>
      </c>
      <c r="J447" s="70" t="n">
        <v>2023</v>
      </c>
      <c r="K447" s="70" t="n">
        <v>9</v>
      </c>
      <c r="L447" s="70" t="n">
        <v>19</v>
      </c>
      <c r="M447" s="70">
        <f>COUNTIFS(D:D,D447,J:J,J447,K:K,K447)</f>
        <v/>
      </c>
      <c r="N447" s="70">
        <f>1/M447</f>
        <v/>
      </c>
      <c r="O447" s="70" t="n"/>
    </row>
    <row r="448">
      <c r="A448" s="70" t="inlineStr">
        <is>
          <t>徐汇区</t>
        </is>
      </c>
      <c r="B448" s="70" t="inlineStr">
        <is>
          <t>微信用户
微信用户</t>
        </is>
      </c>
      <c r="C448" s="70" t="n">
        <v>1</v>
      </c>
      <c r="D448" s="70" t="inlineStr">
        <is>
          <t>TSFCY61</t>
        </is>
      </c>
      <c r="E448" s="70" t="inlineStr">
        <is>
          <t>老乡鸡</t>
        </is>
      </c>
      <c r="F448" s="70" t="n">
        <v>1</v>
      </c>
      <c r="G448" s="70" t="n">
        <v>1</v>
      </c>
      <c r="H448" s="70" t="n">
        <v>3202</v>
      </c>
      <c r="I448" s="70" t="inlineStr">
        <is>
          <t>后厨排气扇</t>
        </is>
      </c>
      <c r="J448" s="70" t="n">
        <v>2023</v>
      </c>
      <c r="K448" s="70" t="n">
        <v>9</v>
      </c>
      <c r="L448" s="70" t="n">
        <v>19</v>
      </c>
      <c r="M448" s="70">
        <f>COUNTIFS(D:D,D448,J:J,J448,K:K,K448)</f>
        <v/>
      </c>
      <c r="N448" s="70">
        <f>1/M448</f>
        <v/>
      </c>
      <c r="O448" s="70" t="n"/>
    </row>
    <row r="449">
      <c r="A449" s="70" t="inlineStr">
        <is>
          <t>徐汇区</t>
        </is>
      </c>
      <c r="B449" s="70" t="inlineStr">
        <is>
          <t>微信用户
微信用户</t>
        </is>
      </c>
      <c r="C449" s="70" t="n">
        <v>1</v>
      </c>
      <c r="D449" s="70" t="inlineStr">
        <is>
          <t>TSFCY61</t>
        </is>
      </c>
      <c r="E449" s="70" t="inlineStr">
        <is>
          <t>老乡鸡</t>
        </is>
      </c>
      <c r="F449" s="70" t="n">
        <v>1</v>
      </c>
      <c r="G449" s="70" t="n">
        <v>1</v>
      </c>
      <c r="H449" s="70" t="n">
        <v>3203</v>
      </c>
      <c r="I449" s="70" t="inlineStr">
        <is>
          <t>后厨灶台</t>
        </is>
      </c>
      <c r="J449" s="70" t="n">
        <v>2023</v>
      </c>
      <c r="K449" s="70" t="n">
        <v>9</v>
      </c>
      <c r="L449" s="70" t="n">
        <v>19</v>
      </c>
      <c r="M449" s="70">
        <f>COUNTIFS(D:D,D449,J:J,J449,K:K,K449)</f>
        <v/>
      </c>
      <c r="N449" s="70">
        <f>1/M449</f>
        <v/>
      </c>
      <c r="O449" s="70" t="n"/>
    </row>
    <row r="450">
      <c r="A450" s="70" t="inlineStr">
        <is>
          <t>徐汇区</t>
        </is>
      </c>
      <c r="B450" s="70" t="inlineStr">
        <is>
          <t>微信用户
微信用户</t>
        </is>
      </c>
      <c r="C450" s="70" t="n">
        <v>1</v>
      </c>
      <c r="D450" s="70" t="inlineStr">
        <is>
          <t>TSFCY61</t>
        </is>
      </c>
      <c r="E450" s="70" t="inlineStr">
        <is>
          <t>老乡鸡</t>
        </is>
      </c>
      <c r="F450" s="70" t="n">
        <v>1</v>
      </c>
      <c r="G450" s="70" t="n">
        <v>1</v>
      </c>
      <c r="H450" s="70" t="n">
        <v>3204</v>
      </c>
      <c r="I450" s="70" t="inlineStr">
        <is>
          <t>集气罩</t>
        </is>
      </c>
      <c r="J450" s="70" t="n">
        <v>2023</v>
      </c>
      <c r="K450" s="70" t="n">
        <v>9</v>
      </c>
      <c r="L450" s="70" t="n">
        <v>19</v>
      </c>
      <c r="M450" s="70">
        <f>COUNTIFS(D:D,D450,J:J,J450,K:K,K450)</f>
        <v/>
      </c>
      <c r="N450" s="70">
        <f>1/M450</f>
        <v/>
      </c>
      <c r="O450" s="70" t="n"/>
    </row>
    <row r="451">
      <c r="A451" s="70" t="inlineStr">
        <is>
          <t>徐汇区</t>
        </is>
      </c>
      <c r="B451" s="70" t="inlineStr">
        <is>
          <t>微信用户
微信用户</t>
        </is>
      </c>
      <c r="C451" s="70" t="n">
        <v>1</v>
      </c>
      <c r="D451" s="70" t="inlineStr">
        <is>
          <t>TSFCY61</t>
        </is>
      </c>
      <c r="E451" s="70" t="inlineStr">
        <is>
          <t>老乡鸡</t>
        </is>
      </c>
      <c r="F451" s="70" t="n">
        <v>1</v>
      </c>
      <c r="G451" s="70" t="n">
        <v>1</v>
      </c>
      <c r="H451" s="70" t="n">
        <v>3205</v>
      </c>
      <c r="I451" s="70" t="inlineStr">
        <is>
          <t>排烟管道</t>
        </is>
      </c>
      <c r="J451" s="70" t="n">
        <v>2023</v>
      </c>
      <c r="K451" s="70" t="n">
        <v>9</v>
      </c>
      <c r="L451" s="70" t="n">
        <v>19</v>
      </c>
      <c r="M451" s="70">
        <f>COUNTIFS(D:D,D451,J:J,J451,K:K,K451)</f>
        <v/>
      </c>
      <c r="N451" s="70">
        <f>1/M451</f>
        <v/>
      </c>
      <c r="O451" s="70" t="n"/>
    </row>
    <row r="452">
      <c r="A452" s="70" t="inlineStr">
        <is>
          <t>徐汇区</t>
        </is>
      </c>
      <c r="B452" s="70" t="inlineStr">
        <is>
          <t>微信用户
微信用户</t>
        </is>
      </c>
      <c r="C452" s="70" t="n">
        <v>1</v>
      </c>
      <c r="D452" s="70" t="inlineStr">
        <is>
          <t>TSFCY61</t>
        </is>
      </c>
      <c r="E452" s="70" t="inlineStr">
        <is>
          <t>老乡鸡</t>
        </is>
      </c>
      <c r="F452" s="70" t="n">
        <v>1</v>
      </c>
      <c r="G452" s="70" t="n">
        <v>1</v>
      </c>
      <c r="H452" s="70" t="n">
        <v>3206</v>
      </c>
      <c r="I452" s="70" t="inlineStr">
        <is>
          <t>油烟净化装置/控制柜运行</t>
        </is>
      </c>
      <c r="J452" s="70" t="n">
        <v>2023</v>
      </c>
      <c r="K452" s="70" t="n">
        <v>9</v>
      </c>
      <c r="L452" s="70" t="n">
        <v>19</v>
      </c>
      <c r="M452" s="70">
        <f>COUNTIFS(D:D,D452,J:J,J452,K:K,K452)</f>
        <v/>
      </c>
      <c r="N452" s="70">
        <f>1/M452</f>
        <v/>
      </c>
      <c r="O452" s="70" t="n"/>
    </row>
    <row r="453">
      <c r="A453" s="70" t="inlineStr">
        <is>
          <t>徐汇区</t>
        </is>
      </c>
      <c r="B453" s="70" t="inlineStr">
        <is>
          <t>微信用户
微信用户</t>
        </is>
      </c>
      <c r="C453" s="70" t="n">
        <v>1</v>
      </c>
      <c r="D453" s="70" t="inlineStr">
        <is>
          <t>TSFCY61</t>
        </is>
      </c>
      <c r="E453" s="70" t="inlineStr">
        <is>
          <t>老乡鸡</t>
        </is>
      </c>
      <c r="F453" s="70" t="n">
        <v>1</v>
      </c>
      <c r="G453" s="70" t="n">
        <v>1</v>
      </c>
      <c r="H453" s="70" t="n">
        <v>3207</v>
      </c>
      <c r="I453" s="70" t="inlineStr">
        <is>
          <t>油烟监测设备</t>
        </is>
      </c>
      <c r="J453" s="70" t="n">
        <v>2023</v>
      </c>
      <c r="K453" s="70" t="n">
        <v>9</v>
      </c>
      <c r="L453" s="70" t="n">
        <v>19</v>
      </c>
      <c r="M453" s="70">
        <f>COUNTIFS(D:D,D453,J:J,J453,K:K,K453)</f>
        <v/>
      </c>
      <c r="N453" s="70">
        <f>1/M453</f>
        <v/>
      </c>
      <c r="O453" s="70" t="n"/>
    </row>
    <row r="454">
      <c r="A454" s="70" t="inlineStr">
        <is>
          <t>徐汇区</t>
        </is>
      </c>
      <c r="B454" s="70" t="inlineStr">
        <is>
          <t>微信用户
微信用户
微信用户
微信用户
微信用户
微信用户
微信用户
微信用户
微信用户
微信用户
微信用户
微信用户
微信用户
微信用户
微信用户
微信用户</t>
        </is>
      </c>
      <c r="C454" s="70" t="n">
        <v>1</v>
      </c>
      <c r="D454" s="70" t="inlineStr">
        <is>
          <t>TSFCY61</t>
        </is>
      </c>
      <c r="E454" s="70" t="inlineStr">
        <is>
          <t>老乡鸡</t>
        </is>
      </c>
      <c r="F454" s="70" t="n">
        <v>0</v>
      </c>
      <c r="G454" s="70" t="n">
        <v>1</v>
      </c>
      <c r="H454" s="70" t="n">
        <v>2200</v>
      </c>
      <c r="I454" s="70" t="inlineStr">
        <is>
          <t>设备安装合同</t>
        </is>
      </c>
      <c r="J454" s="70" t="n">
        <v>2023</v>
      </c>
      <c r="K454" s="70" t="n">
        <v>8</v>
      </c>
      <c r="L454" s="70" t="n">
        <v>21</v>
      </c>
      <c r="M454" s="70">
        <f>COUNTIFS(D:D,D454,J:J,J454,K:K,K454)</f>
        <v/>
      </c>
      <c r="N454" s="70">
        <f>1/M454</f>
        <v/>
      </c>
      <c r="O454" s="70" t="n"/>
    </row>
    <row r="455">
      <c r="A455" s="70" t="inlineStr">
        <is>
          <t>徐汇区</t>
        </is>
      </c>
      <c r="B455" s="70" t="inlineStr">
        <is>
          <t>微信用户
微信用户
微信用户
微信用户
微信用户
微信用户
微信用户
微信用户
微信用户
微信用户
微信用户
微信用户
微信用户
微信用户
微信用户
微信用户</t>
        </is>
      </c>
      <c r="C455" s="70" t="n">
        <v>1</v>
      </c>
      <c r="D455" s="70" t="inlineStr">
        <is>
          <t>TSFCY61</t>
        </is>
      </c>
      <c r="E455" s="70" t="inlineStr">
        <is>
          <t>老乡鸡</t>
        </is>
      </c>
      <c r="F455" s="70" t="n">
        <v>0</v>
      </c>
      <c r="G455" s="70" t="n">
        <v>1</v>
      </c>
      <c r="H455" s="70" t="n">
        <v>2202</v>
      </c>
      <c r="I455" s="70" t="inlineStr">
        <is>
          <t>净化器合格证</t>
        </is>
      </c>
      <c r="J455" s="70" t="n">
        <v>2023</v>
      </c>
      <c r="K455" s="70" t="n">
        <v>8</v>
      </c>
      <c r="L455" s="70" t="n">
        <v>21</v>
      </c>
      <c r="M455" s="70">
        <f>COUNTIFS(D:D,D455,J:J,J455,K:K,K455)</f>
        <v/>
      </c>
      <c r="N455" s="70">
        <f>1/M455</f>
        <v/>
      </c>
      <c r="O455" s="70" t="n"/>
    </row>
    <row r="456">
      <c r="A456" s="70" t="inlineStr">
        <is>
          <t>徐汇区</t>
        </is>
      </c>
      <c r="B456" s="70" t="inlineStr">
        <is>
          <t>微信用户
微信用户
微信用户
微信用户
微信用户
微信用户
微信用户
微信用户
微信用户
微信用户
微信用户
微信用户
微信用户
微信用户
微信用户
微信用户</t>
        </is>
      </c>
      <c r="C456" s="70" t="n">
        <v>1</v>
      </c>
      <c r="D456" s="70" t="inlineStr">
        <is>
          <t>TSFCY61</t>
        </is>
      </c>
      <c r="E456" s="70" t="inlineStr">
        <is>
          <t>老乡鸡</t>
        </is>
      </c>
      <c r="F456" s="70" t="n">
        <v>0</v>
      </c>
      <c r="G456" s="70" t="n">
        <v>1</v>
      </c>
      <c r="H456" s="70" t="n">
        <v>2301</v>
      </c>
      <c r="I456" s="70" t="inlineStr">
        <is>
          <t>产品质检</t>
        </is>
      </c>
      <c r="J456" s="70" t="n">
        <v>2023</v>
      </c>
      <c r="K456" s="70" t="n">
        <v>7</v>
      </c>
      <c r="L456" s="70" t="n">
        <v>5</v>
      </c>
      <c r="M456" s="70">
        <f>COUNTIFS(D:D,D456,J:J,J456,K:K,K456)</f>
        <v/>
      </c>
      <c r="N456" s="70">
        <f>1/M456</f>
        <v/>
      </c>
      <c r="O456" s="70" t="n"/>
    </row>
    <row r="457">
      <c r="A457" s="70" t="inlineStr">
        <is>
          <t>徐汇区</t>
        </is>
      </c>
      <c r="B457" s="70" t="inlineStr">
        <is>
          <t>微信用户
微信用户
微信用户
微信用户
微信用户
微信用户
微信用户
微信用户
微信用户
微信用户
微信用户
微信用户
微信用户
微信用户</t>
        </is>
      </c>
      <c r="C457" s="70" t="n">
        <v>1</v>
      </c>
      <c r="D457" s="70" t="inlineStr">
        <is>
          <t>TSFCY61</t>
        </is>
      </c>
      <c r="E457" s="70" t="inlineStr">
        <is>
          <t>老乡鸡</t>
        </is>
      </c>
      <c r="F457" s="70" t="n">
        <v>0</v>
      </c>
      <c r="G457" s="70" t="n">
        <v>1</v>
      </c>
      <c r="H457" s="70" t="n">
        <v>2302</v>
      </c>
      <c r="I457" s="70" t="inlineStr">
        <is>
          <t>设备安装检验</t>
        </is>
      </c>
      <c r="J457" s="70" t="n">
        <v>2023</v>
      </c>
      <c r="K457" s="70" t="n">
        <v>7</v>
      </c>
      <c r="L457" s="70" t="n">
        <v>5</v>
      </c>
      <c r="M457" s="70">
        <f>COUNTIFS(D:D,D457,J:J,J457,K:K,K457)</f>
        <v/>
      </c>
      <c r="N457" s="70">
        <f>1/M457</f>
        <v/>
      </c>
      <c r="O457" s="70" t="n"/>
    </row>
    <row r="458">
      <c r="A458" s="70" t="inlineStr">
        <is>
          <t>徐汇区</t>
        </is>
      </c>
      <c r="B458" s="70" t="inlineStr">
        <is>
          <t>微信用户
微信用户
微信用户
微信用户
微信用户
微信用户
微信用户
微信用户</t>
        </is>
      </c>
      <c r="C458" s="70" t="n">
        <v>1</v>
      </c>
      <c r="D458" s="70" t="inlineStr">
        <is>
          <t>TSFCY61</t>
        </is>
      </c>
      <c r="E458" s="70" t="inlineStr">
        <is>
          <t>老乡鸡</t>
        </is>
      </c>
      <c r="F458" s="70" t="n">
        <v>0</v>
      </c>
      <c r="G458" s="70" t="n">
        <v>0</v>
      </c>
      <c r="H458" s="70" t="n">
        <v>2100</v>
      </c>
      <c r="I458" s="70" t="inlineStr">
        <is>
          <t>营业执照</t>
        </is>
      </c>
      <c r="J458" s="70" t="n">
        <v>2023</v>
      </c>
      <c r="K458" s="70" t="n">
        <v>5</v>
      </c>
      <c r="L458" s="70" t="n">
        <v>11</v>
      </c>
      <c r="M458" s="70">
        <f>COUNTIFS(D:D,D458,J:J,J458,K:K,K458)</f>
        <v/>
      </c>
      <c r="N458" s="70">
        <f>1/M458</f>
        <v/>
      </c>
      <c r="O458" s="70" t="n"/>
    </row>
    <row r="459">
      <c r="A459" s="70" t="inlineStr">
        <is>
          <t>徐汇区</t>
        </is>
      </c>
      <c r="B459" s="70" t="inlineStr">
        <is>
          <t>微信用户
微信用户
微信用户
微信用户
微信用户
微信用户
微信用户
微信用户</t>
        </is>
      </c>
      <c r="C459" s="70" t="n">
        <v>1</v>
      </c>
      <c r="D459" s="70" t="inlineStr">
        <is>
          <t>TSFCY61</t>
        </is>
      </c>
      <c r="E459" s="70" t="inlineStr">
        <is>
          <t>老乡鸡</t>
        </is>
      </c>
      <c r="F459" s="70" t="n">
        <v>0</v>
      </c>
      <c r="G459" s="70" t="n">
        <v>0</v>
      </c>
      <c r="H459" s="70" t="n">
        <v>2103</v>
      </c>
      <c r="I459" s="70" t="inlineStr">
        <is>
          <t>监管信息公示牌</t>
        </is>
      </c>
      <c r="J459" s="70" t="n">
        <v>2023</v>
      </c>
      <c r="K459" s="70" t="n">
        <v>5</v>
      </c>
      <c r="L459" s="70" t="n">
        <v>11</v>
      </c>
      <c r="M459" s="70">
        <f>COUNTIFS(D:D,D459,J:J,J459,K:K,K459)</f>
        <v/>
      </c>
      <c r="N459" s="70">
        <f>1/M459</f>
        <v/>
      </c>
      <c r="O459" s="70" t="n"/>
    </row>
    <row r="460">
      <c r="A460" s="70" t="inlineStr">
        <is>
          <t>徐汇区</t>
        </is>
      </c>
      <c r="B460" s="70" t="inlineStr">
        <is>
          <t>微信用户
微信用户
微信用户
微信用户
微信用户
微信用户
微信用户
微信用户</t>
        </is>
      </c>
      <c r="C460" s="70" t="n">
        <v>1</v>
      </c>
      <c r="D460" s="70" t="inlineStr">
        <is>
          <t>TSFCY61</t>
        </is>
      </c>
      <c r="E460" s="70" t="inlineStr">
        <is>
          <t>老乡鸡</t>
        </is>
      </c>
      <c r="F460" s="70" t="n">
        <v>0</v>
      </c>
      <c r="G460" s="70" t="n">
        <v>0</v>
      </c>
      <c r="H460" s="70" t="n">
        <v>2102</v>
      </c>
      <c r="I460" s="70" t="inlineStr">
        <is>
          <t>餐饮服务许可证</t>
        </is>
      </c>
      <c r="J460" s="70" t="n">
        <v>2023</v>
      </c>
      <c r="K460" s="70" t="n">
        <v>3</v>
      </c>
      <c r="L460" s="70" t="n">
        <v>11</v>
      </c>
      <c r="M460" s="70">
        <f>COUNTIFS(D:D,D460,J:J,J460,K:K,K460)</f>
        <v/>
      </c>
      <c r="N460" s="70">
        <f>1/M460</f>
        <v/>
      </c>
      <c r="O460" s="70" t="n"/>
    </row>
    <row r="461">
      <c r="A461" s="70" t="inlineStr">
        <is>
          <t>徐汇区</t>
        </is>
      </c>
      <c r="B461" s="70" t="inlineStr">
        <is>
          <t>微信用户
微信用户
微信用户
微信用户
微信用户
微信用户
微信用户
微信用户
微信用户
微信用户
微信用户
微信用户
微信用户
微信用户
微信用户
微信用户</t>
        </is>
      </c>
      <c r="C461" s="70" t="n">
        <v>1</v>
      </c>
      <c r="D461" s="70" t="inlineStr">
        <is>
          <t>TSFCY61</t>
        </is>
      </c>
      <c r="E461" s="70" t="inlineStr">
        <is>
          <t>老乡鸡</t>
        </is>
      </c>
      <c r="F461" s="70" t="n">
        <v>0</v>
      </c>
      <c r="G461" s="70" t="n">
        <v>1</v>
      </c>
      <c r="H461" s="70" t="n">
        <v>2201</v>
      </c>
      <c r="I461" s="70" t="inlineStr">
        <is>
          <t>产品质检</t>
        </is>
      </c>
      <c r="J461" s="70" t="n">
        <v>2023</v>
      </c>
      <c r="K461" s="70" t="n">
        <v>3</v>
      </c>
      <c r="L461" s="70" t="n">
        <v>11</v>
      </c>
      <c r="M461" s="70">
        <f>COUNTIFS(D:D,D461,J:J,J461,K:K,K461)</f>
        <v/>
      </c>
      <c r="N461" s="70">
        <f>1/M461</f>
        <v/>
      </c>
      <c r="O461" s="70" t="n"/>
    </row>
    <row r="462">
      <c r="A462" s="70" t="inlineStr">
        <is>
          <t>徐汇区</t>
        </is>
      </c>
      <c r="B462" s="70" t="inlineStr">
        <is>
          <t>微信用户
微信用户
微信用户
微信用户
微信用户
微信用户
微信用户
微信用户
微信用户
微信用户</t>
        </is>
      </c>
      <c r="C462" s="70" t="n">
        <v>1</v>
      </c>
      <c r="D462" s="70" t="inlineStr">
        <is>
          <t>TSFCY61</t>
        </is>
      </c>
      <c r="E462" s="70" t="inlineStr">
        <is>
          <t>老乡鸡</t>
        </is>
      </c>
      <c r="F462" s="70" t="n">
        <v>0</v>
      </c>
      <c r="G462" s="70" t="n">
        <v>1</v>
      </c>
      <c r="H462" s="70" t="n">
        <v>2203</v>
      </c>
      <c r="I462" s="70" t="inlineStr">
        <is>
          <t>清洗合同</t>
        </is>
      </c>
      <c r="J462" s="70" t="n">
        <v>2023</v>
      </c>
      <c r="K462" s="70" t="n">
        <v>3</v>
      </c>
      <c r="L462" s="70" t="n">
        <v>22</v>
      </c>
      <c r="M462" s="70">
        <f>COUNTIFS(D:D,D462,J:J,J462,K:K,K462)</f>
        <v/>
      </c>
      <c r="N462" s="70">
        <f>1/M462</f>
        <v/>
      </c>
      <c r="O462" s="70" t="n"/>
    </row>
    <row r="463">
      <c r="A463" s="70" t="inlineStr">
        <is>
          <t>徐汇区</t>
        </is>
      </c>
      <c r="B463" s="70" t="inlineStr">
        <is>
          <t>微信用户
微信用户
微信用户
微信用户
微信用户
微信用户
微信用户
微信用户</t>
        </is>
      </c>
      <c r="C463" s="70" t="n">
        <v>1</v>
      </c>
      <c r="D463" s="70" t="inlineStr">
        <is>
          <t>TSFCY61</t>
        </is>
      </c>
      <c r="E463" s="70" t="inlineStr">
        <is>
          <t>老乡鸡</t>
        </is>
      </c>
      <c r="F463" s="70" t="n">
        <v>0</v>
      </c>
      <c r="G463" s="70" t="n">
        <v>0</v>
      </c>
      <c r="H463" s="70" t="n">
        <v>2101</v>
      </c>
      <c r="I463" s="70" t="inlineStr">
        <is>
          <t>食品经营许可证</t>
        </is>
      </c>
      <c r="J463" s="70" t="n">
        <v>2023</v>
      </c>
      <c r="K463" s="70" t="n">
        <v>2</v>
      </c>
      <c r="L463" s="70" t="n">
        <v>28</v>
      </c>
      <c r="M463" s="70">
        <f>COUNTIFS(D:D,D463,J:J,J463,K:K,K463)</f>
        <v/>
      </c>
      <c r="N463" s="70">
        <f>1/M463</f>
        <v/>
      </c>
      <c r="O463" s="70" t="n"/>
    </row>
    <row r="464">
      <c r="A464" s="70" t="inlineStr">
        <is>
          <t>徐汇区</t>
        </is>
      </c>
      <c r="B464" s="70" t="inlineStr">
        <is>
          <t>微信用户
微信用户
微信用户
微信用户
微信用户
微信用户
微信用户
微信用户
微信用户
微信用户
微信用户
微信用户
微信用户
微信用户
微信用户
微信用户</t>
        </is>
      </c>
      <c r="C464" s="70" t="n">
        <v>1</v>
      </c>
      <c r="D464" s="70" t="inlineStr">
        <is>
          <t>TSFCY61</t>
        </is>
      </c>
      <c r="E464" s="70" t="inlineStr">
        <is>
          <t>老乡鸡</t>
        </is>
      </c>
      <c r="F464" s="70" t="n">
        <v>0</v>
      </c>
      <c r="G464" s="70" t="n">
        <v>1</v>
      </c>
      <c r="H464" s="70" t="n">
        <v>2300</v>
      </c>
      <c r="I464" s="70" t="inlineStr">
        <is>
          <t>设备安装合同</t>
        </is>
      </c>
      <c r="J464" s="70" t="n">
        <v>2023</v>
      </c>
      <c r="K464" s="70" t="n">
        <v>2</v>
      </c>
      <c r="L464" s="70" t="n">
        <v>10</v>
      </c>
      <c r="M464" s="70">
        <f>COUNTIFS(D:D,D464,J:J,J464,K:K,K464)</f>
        <v/>
      </c>
      <c r="N464" s="70">
        <f>1/M464</f>
        <v/>
      </c>
      <c r="O464" s="70" t="n"/>
    </row>
    <row r="465">
      <c r="A465" s="70" t="inlineStr">
        <is>
          <t>徐汇区</t>
        </is>
      </c>
      <c r="B465" s="70" t="inlineStr">
        <is>
          <t>微信用户</t>
        </is>
      </c>
      <c r="C465" s="70" t="n">
        <v>1</v>
      </c>
      <c r="D465" s="70" t="inlineStr">
        <is>
          <t>TSFCY62</t>
        </is>
      </c>
      <c r="E465" s="70" t="inlineStr">
        <is>
          <t>盐绿市集</t>
        </is>
      </c>
      <c r="F465" s="70" t="n">
        <v>0</v>
      </c>
      <c r="G465" s="70" t="n">
        <v>1</v>
      </c>
      <c r="H465" s="70" t="n">
        <v>2204</v>
      </c>
      <c r="I465" s="70" t="inlineStr">
        <is>
          <t>清洗记录</t>
        </is>
      </c>
      <c r="J465" s="70" t="n">
        <v>2023</v>
      </c>
      <c r="K465" s="70" t="n">
        <v>9</v>
      </c>
      <c r="L465" s="70" t="n">
        <v>18</v>
      </c>
      <c r="M465" s="70">
        <f>COUNTIFS(D:D,D465,J:J,J465,K:K,K465)</f>
        <v/>
      </c>
      <c r="N465" s="70">
        <f>1/M465</f>
        <v/>
      </c>
      <c r="O465" s="70" t="n"/>
    </row>
    <row r="466">
      <c r="A466" s="70" t="inlineStr">
        <is>
          <t>徐汇区</t>
        </is>
      </c>
      <c r="B466" s="70" t="inlineStr">
        <is>
          <t>微信用户</t>
        </is>
      </c>
      <c r="C466" s="70" t="n">
        <v>1</v>
      </c>
      <c r="D466" s="70" t="inlineStr">
        <is>
          <t>TSFCY62</t>
        </is>
      </c>
      <c r="E466" s="70" t="inlineStr">
        <is>
          <t>盐绿市集</t>
        </is>
      </c>
      <c r="F466" s="70" t="n">
        <v>0</v>
      </c>
      <c r="G466" s="70" t="n">
        <v>1</v>
      </c>
      <c r="H466" s="70" t="n">
        <v>2205</v>
      </c>
      <c r="I466" s="70" t="inlineStr">
        <is>
          <t>设备维修保养</t>
        </is>
      </c>
      <c r="J466" s="70" t="n">
        <v>2023</v>
      </c>
      <c r="K466" s="70" t="n">
        <v>9</v>
      </c>
      <c r="L466" s="70" t="n">
        <v>18</v>
      </c>
      <c r="M466" s="70">
        <f>COUNTIFS(D:D,D466,J:J,J466,K:K,K466)</f>
        <v/>
      </c>
      <c r="N466" s="70">
        <f>1/M466</f>
        <v/>
      </c>
      <c r="O466" s="70" t="n"/>
    </row>
    <row r="467">
      <c r="A467" s="70" t="inlineStr">
        <is>
          <t>徐汇区</t>
        </is>
      </c>
      <c r="B467" s="70" t="inlineStr">
        <is>
          <t>微信用户</t>
        </is>
      </c>
      <c r="C467" s="70" t="n">
        <v>1</v>
      </c>
      <c r="D467" s="70" t="inlineStr">
        <is>
          <t>TSFCY62</t>
        </is>
      </c>
      <c r="E467" s="70" t="inlineStr">
        <is>
          <t>盐绿市集</t>
        </is>
      </c>
      <c r="F467" s="70" t="n">
        <v>0</v>
      </c>
      <c r="G467" s="70" t="n">
        <v>1</v>
      </c>
      <c r="H467" s="70" t="n">
        <v>2303</v>
      </c>
      <c r="I467" s="70" t="inlineStr">
        <is>
          <t>运行维护合同</t>
        </is>
      </c>
      <c r="J467" s="70" t="n">
        <v>2023</v>
      </c>
      <c r="K467" s="70" t="n">
        <v>9</v>
      </c>
      <c r="L467" s="70" t="n">
        <v>18</v>
      </c>
      <c r="M467" s="70">
        <f>COUNTIFS(D:D,D467,J:J,J467,K:K,K467)</f>
        <v/>
      </c>
      <c r="N467" s="70">
        <f>1/M467</f>
        <v/>
      </c>
      <c r="O467" s="70" t="n"/>
    </row>
    <row r="468">
      <c r="A468" s="70" t="inlineStr">
        <is>
          <t>徐汇区</t>
        </is>
      </c>
      <c r="B468" s="70" t="inlineStr">
        <is>
          <t>微信用户</t>
        </is>
      </c>
      <c r="C468" s="70" t="n">
        <v>1</v>
      </c>
      <c r="D468" s="70" t="inlineStr">
        <is>
          <t>TSFCY62</t>
        </is>
      </c>
      <c r="E468" s="70" t="inlineStr">
        <is>
          <t>盐绿市集</t>
        </is>
      </c>
      <c r="F468" s="70" t="n">
        <v>0</v>
      </c>
      <c r="G468" s="70" t="n">
        <v>1</v>
      </c>
      <c r="H468" s="70" t="n">
        <v>2304</v>
      </c>
      <c r="I468" s="70" t="inlineStr">
        <is>
          <t>设备运维记录</t>
        </is>
      </c>
      <c r="J468" s="70" t="n">
        <v>2023</v>
      </c>
      <c r="K468" s="70" t="n">
        <v>9</v>
      </c>
      <c r="L468" s="70" t="n">
        <v>18</v>
      </c>
      <c r="M468" s="70">
        <f>COUNTIFS(D:D,D468,J:J,J468,K:K,K468)</f>
        <v/>
      </c>
      <c r="N468" s="70">
        <f>1/M468</f>
        <v/>
      </c>
      <c r="O468" s="70" t="n"/>
    </row>
    <row r="469">
      <c r="A469" s="70" t="inlineStr">
        <is>
          <t>徐汇区</t>
        </is>
      </c>
      <c r="B469" s="70" t="inlineStr">
        <is>
          <t>微信用户</t>
        </is>
      </c>
      <c r="C469" s="70" t="n">
        <v>1</v>
      </c>
      <c r="D469" s="70" t="inlineStr">
        <is>
          <t>TSFCY62</t>
        </is>
      </c>
      <c r="E469" s="70" t="inlineStr">
        <is>
          <t>盐绿市集</t>
        </is>
      </c>
      <c r="F469" s="70" t="n">
        <v>0</v>
      </c>
      <c r="G469" s="70" t="n">
        <v>1</v>
      </c>
      <c r="H469" s="70" t="n">
        <v>2400</v>
      </c>
      <c r="I469" s="70" t="inlineStr">
        <is>
          <t>餐厨垃圾处置</t>
        </is>
      </c>
      <c r="J469" s="70" t="n">
        <v>2023</v>
      </c>
      <c r="K469" s="70" t="n">
        <v>9</v>
      </c>
      <c r="L469" s="70" t="n">
        <v>18</v>
      </c>
      <c r="M469" s="70">
        <f>COUNTIFS(D:D,D469,J:J,J469,K:K,K469)</f>
        <v/>
      </c>
      <c r="N469" s="70">
        <f>1/M469</f>
        <v/>
      </c>
      <c r="O469" s="70" t="n"/>
    </row>
    <row r="470">
      <c r="A470" s="70" t="inlineStr">
        <is>
          <t>徐汇区</t>
        </is>
      </c>
      <c r="B470" s="70" t="inlineStr">
        <is>
          <t>微信用户</t>
        </is>
      </c>
      <c r="C470" s="70" t="n">
        <v>1</v>
      </c>
      <c r="D470" s="70" t="inlineStr">
        <is>
          <t>TSFCY62</t>
        </is>
      </c>
      <c r="E470" s="70" t="inlineStr">
        <is>
          <t>盐绿市集</t>
        </is>
      </c>
      <c r="F470" s="70" t="n">
        <v>0</v>
      </c>
      <c r="G470" s="70" t="n">
        <v>1</v>
      </c>
      <c r="H470" s="70" t="n">
        <v>2401</v>
      </c>
      <c r="I470" s="70" t="inlineStr">
        <is>
          <t>废弃油脂处置</t>
        </is>
      </c>
      <c r="J470" s="70" t="n">
        <v>2023</v>
      </c>
      <c r="K470" s="70" t="n">
        <v>9</v>
      </c>
      <c r="L470" s="70" t="n">
        <v>18</v>
      </c>
      <c r="M470" s="70">
        <f>COUNTIFS(D:D,D470,J:J,J470,K:K,K470)</f>
        <v/>
      </c>
      <c r="N470" s="70">
        <f>1/M470</f>
        <v/>
      </c>
      <c r="O470" s="70" t="n"/>
    </row>
    <row r="471">
      <c r="A471" s="70" t="inlineStr">
        <is>
          <t>徐汇区</t>
        </is>
      </c>
      <c r="B471" s="70" t="inlineStr">
        <is>
          <t>微信用户</t>
        </is>
      </c>
      <c r="C471" s="70" t="n">
        <v>1</v>
      </c>
      <c r="D471" s="70" t="inlineStr">
        <is>
          <t>TSFCY62</t>
        </is>
      </c>
      <c r="E471" s="70" t="inlineStr">
        <is>
          <t>盐绿市集</t>
        </is>
      </c>
      <c r="F471" s="70" t="n">
        <v>0</v>
      </c>
      <c r="G471" s="70" t="n">
        <v>1</v>
      </c>
      <c r="H471" s="70" t="n">
        <v>2402</v>
      </c>
      <c r="I471" s="70" t="inlineStr">
        <is>
          <t>卫生培训记录</t>
        </is>
      </c>
      <c r="J471" s="70" t="n">
        <v>2023</v>
      </c>
      <c r="K471" s="70" t="n">
        <v>9</v>
      </c>
      <c r="L471" s="70" t="n">
        <v>18</v>
      </c>
      <c r="M471" s="70">
        <f>COUNTIFS(D:D,D471,J:J,J471,K:K,K471)</f>
        <v/>
      </c>
      <c r="N471" s="70">
        <f>1/M471</f>
        <v/>
      </c>
      <c r="O471" s="70" t="n"/>
    </row>
    <row r="472">
      <c r="A472" s="70" t="inlineStr">
        <is>
          <t>徐汇区</t>
        </is>
      </c>
      <c r="B472" s="70" t="inlineStr">
        <is>
          <t>微信用户</t>
        </is>
      </c>
      <c r="C472" s="70" t="n">
        <v>1</v>
      </c>
      <c r="D472" s="70" t="inlineStr">
        <is>
          <t>TSFCY62</t>
        </is>
      </c>
      <c r="E472" s="70" t="inlineStr">
        <is>
          <t>盐绿市集</t>
        </is>
      </c>
      <c r="F472" s="70" t="n">
        <v>0</v>
      </c>
      <c r="G472" s="70" t="n">
        <v>1</v>
      </c>
      <c r="H472" s="70" t="n">
        <v>2403</v>
      </c>
      <c r="I472" s="70" t="inlineStr">
        <is>
          <t>食品及原料采购记录</t>
        </is>
      </c>
      <c r="J472" s="70" t="n">
        <v>2023</v>
      </c>
      <c r="K472" s="70" t="n">
        <v>9</v>
      </c>
      <c r="L472" s="70" t="n">
        <v>18</v>
      </c>
      <c r="M472" s="70">
        <f>COUNTIFS(D:D,D472,J:J,J472,K:K,K472)</f>
        <v/>
      </c>
      <c r="N472" s="70">
        <f>1/M472</f>
        <v/>
      </c>
      <c r="O472" s="70" t="n"/>
    </row>
    <row r="473">
      <c r="A473" s="70" t="inlineStr">
        <is>
          <t>徐汇区</t>
        </is>
      </c>
      <c r="B473" s="70" t="inlineStr">
        <is>
          <t>微信用户</t>
        </is>
      </c>
      <c r="C473" s="70" t="n">
        <v>1</v>
      </c>
      <c r="D473" s="70" t="inlineStr">
        <is>
          <t>TSFCY62</t>
        </is>
      </c>
      <c r="E473" s="70" t="inlineStr">
        <is>
          <t>盐绿市集</t>
        </is>
      </c>
      <c r="F473" s="70" t="n">
        <v>1</v>
      </c>
      <c r="G473" s="70" t="n">
        <v>1</v>
      </c>
      <c r="H473" s="70" t="n">
        <v>3200</v>
      </c>
      <c r="I473" s="70" t="inlineStr">
        <is>
          <t>后厨全景</t>
        </is>
      </c>
      <c r="J473" s="70" t="n">
        <v>2023</v>
      </c>
      <c r="K473" s="70" t="n">
        <v>9</v>
      </c>
      <c r="L473" s="70" t="n">
        <v>22</v>
      </c>
      <c r="M473" s="70">
        <f>COUNTIFS(D:D,D473,J:J,J473,K:K,K473)</f>
        <v/>
      </c>
      <c r="N473" s="70">
        <f>1/M473</f>
        <v/>
      </c>
      <c r="O473" s="70" t="n"/>
    </row>
    <row r="474">
      <c r="A474" s="70" t="inlineStr">
        <is>
          <t>徐汇区</t>
        </is>
      </c>
      <c r="B474" s="70" t="inlineStr">
        <is>
          <t>微信用户</t>
        </is>
      </c>
      <c r="C474" s="70" t="n">
        <v>1</v>
      </c>
      <c r="D474" s="70" t="inlineStr">
        <is>
          <t>TSFCY62</t>
        </is>
      </c>
      <c r="E474" s="70" t="inlineStr">
        <is>
          <t>盐绿市集</t>
        </is>
      </c>
      <c r="F474" s="70" t="n">
        <v>1</v>
      </c>
      <c r="G474" s="70" t="n">
        <v>1</v>
      </c>
      <c r="H474" s="70" t="n">
        <v>3201</v>
      </c>
      <c r="I474" s="70" t="inlineStr">
        <is>
          <t>后厨涉户外门窗关闭</t>
        </is>
      </c>
      <c r="J474" s="70" t="n">
        <v>2023</v>
      </c>
      <c r="K474" s="70" t="n">
        <v>9</v>
      </c>
      <c r="L474" s="70" t="n">
        <v>22</v>
      </c>
      <c r="M474" s="70">
        <f>COUNTIFS(D:D,D474,J:J,J474,K:K,K474)</f>
        <v/>
      </c>
      <c r="N474" s="70">
        <f>1/M474</f>
        <v/>
      </c>
      <c r="O474" s="70" t="n"/>
    </row>
    <row r="475">
      <c r="A475" s="70" t="inlineStr">
        <is>
          <t>徐汇区</t>
        </is>
      </c>
      <c r="B475" s="70" t="inlineStr">
        <is>
          <t>微信用户</t>
        </is>
      </c>
      <c r="C475" s="70" t="n">
        <v>1</v>
      </c>
      <c r="D475" s="70" t="inlineStr">
        <is>
          <t>TSFCY62</t>
        </is>
      </c>
      <c r="E475" s="70" t="inlineStr">
        <is>
          <t>盐绿市集</t>
        </is>
      </c>
      <c r="F475" s="70" t="n">
        <v>1</v>
      </c>
      <c r="G475" s="70" t="n">
        <v>1</v>
      </c>
      <c r="H475" s="70" t="n">
        <v>3202</v>
      </c>
      <c r="I475" s="70" t="inlineStr">
        <is>
          <t>后厨排气扇</t>
        </is>
      </c>
      <c r="J475" s="70" t="n">
        <v>2023</v>
      </c>
      <c r="K475" s="70" t="n">
        <v>9</v>
      </c>
      <c r="L475" s="70" t="n">
        <v>22</v>
      </c>
      <c r="M475" s="70">
        <f>COUNTIFS(D:D,D475,J:J,J475,K:K,K475)</f>
        <v/>
      </c>
      <c r="N475" s="70">
        <f>1/M475</f>
        <v/>
      </c>
      <c r="O475" s="70" t="n"/>
    </row>
    <row r="476">
      <c r="A476" s="70" t="inlineStr">
        <is>
          <t>徐汇区</t>
        </is>
      </c>
      <c r="B476" s="70" t="inlineStr">
        <is>
          <t>微信用户</t>
        </is>
      </c>
      <c r="C476" s="70" t="n">
        <v>1</v>
      </c>
      <c r="D476" s="70" t="inlineStr">
        <is>
          <t>TSFCY62</t>
        </is>
      </c>
      <c r="E476" s="70" t="inlineStr">
        <is>
          <t>盐绿市集</t>
        </is>
      </c>
      <c r="F476" s="70" t="n">
        <v>1</v>
      </c>
      <c r="G476" s="70" t="n">
        <v>1</v>
      </c>
      <c r="H476" s="70" t="n">
        <v>3203</v>
      </c>
      <c r="I476" s="70" t="inlineStr">
        <is>
          <t>后厨灶台</t>
        </is>
      </c>
      <c r="J476" s="70" t="n">
        <v>2023</v>
      </c>
      <c r="K476" s="70" t="n">
        <v>9</v>
      </c>
      <c r="L476" s="70" t="n">
        <v>22</v>
      </c>
      <c r="M476" s="70">
        <f>COUNTIFS(D:D,D476,J:J,J476,K:K,K476)</f>
        <v/>
      </c>
      <c r="N476" s="70">
        <f>1/M476</f>
        <v/>
      </c>
      <c r="O476" s="70" t="n"/>
    </row>
    <row r="477">
      <c r="A477" s="70" t="inlineStr">
        <is>
          <t>徐汇区</t>
        </is>
      </c>
      <c r="B477" s="70" t="inlineStr">
        <is>
          <t>微信用户</t>
        </is>
      </c>
      <c r="C477" s="70" t="n">
        <v>1</v>
      </c>
      <c r="D477" s="70" t="inlineStr">
        <is>
          <t>TSFCY62</t>
        </is>
      </c>
      <c r="E477" s="70" t="inlineStr">
        <is>
          <t>盐绿市集</t>
        </is>
      </c>
      <c r="F477" s="70" t="n">
        <v>1</v>
      </c>
      <c r="G477" s="70" t="n">
        <v>1</v>
      </c>
      <c r="H477" s="70" t="n">
        <v>3204</v>
      </c>
      <c r="I477" s="70" t="inlineStr">
        <is>
          <t>集气罩</t>
        </is>
      </c>
      <c r="J477" s="70" t="n">
        <v>2023</v>
      </c>
      <c r="K477" s="70" t="n">
        <v>9</v>
      </c>
      <c r="L477" s="70" t="n">
        <v>22</v>
      </c>
      <c r="M477" s="70">
        <f>COUNTIFS(D:D,D477,J:J,J477,K:K,K477)</f>
        <v/>
      </c>
      <c r="N477" s="70">
        <f>1/M477</f>
        <v/>
      </c>
      <c r="O477" s="70" t="n"/>
    </row>
    <row r="478">
      <c r="A478" s="70" t="inlineStr">
        <is>
          <t>徐汇区</t>
        </is>
      </c>
      <c r="B478" s="70" t="inlineStr">
        <is>
          <t>微信用户</t>
        </is>
      </c>
      <c r="C478" s="70" t="n">
        <v>1</v>
      </c>
      <c r="D478" s="70" t="inlineStr">
        <is>
          <t>TSFCY62</t>
        </is>
      </c>
      <c r="E478" s="70" t="inlineStr">
        <is>
          <t>盐绿市集</t>
        </is>
      </c>
      <c r="F478" s="70" t="n">
        <v>1</v>
      </c>
      <c r="G478" s="70" t="n">
        <v>1</v>
      </c>
      <c r="H478" s="70" t="n">
        <v>3205</v>
      </c>
      <c r="I478" s="70" t="inlineStr">
        <is>
          <t>排烟管道</t>
        </is>
      </c>
      <c r="J478" s="70" t="n">
        <v>2023</v>
      </c>
      <c r="K478" s="70" t="n">
        <v>9</v>
      </c>
      <c r="L478" s="70" t="n">
        <v>22</v>
      </c>
      <c r="M478" s="70">
        <f>COUNTIFS(D:D,D478,J:J,J478,K:K,K478)</f>
        <v/>
      </c>
      <c r="N478" s="70">
        <f>1/M478</f>
        <v/>
      </c>
      <c r="O478" s="70" t="n"/>
    </row>
    <row r="479">
      <c r="A479" s="70" t="inlineStr">
        <is>
          <t>徐汇区</t>
        </is>
      </c>
      <c r="B479" s="70" t="inlineStr">
        <is>
          <t>微信用户</t>
        </is>
      </c>
      <c r="C479" s="70" t="n">
        <v>1</v>
      </c>
      <c r="D479" s="70" t="inlineStr">
        <is>
          <t>TSFCY62</t>
        </is>
      </c>
      <c r="E479" s="70" t="inlineStr">
        <is>
          <t>盐绿市集</t>
        </is>
      </c>
      <c r="F479" s="70" t="n">
        <v>1</v>
      </c>
      <c r="G479" s="70" t="n">
        <v>1</v>
      </c>
      <c r="H479" s="70" t="n">
        <v>3206</v>
      </c>
      <c r="I479" s="70" t="inlineStr">
        <is>
          <t>油烟净化装置/控制柜运行</t>
        </is>
      </c>
      <c r="J479" s="70" t="n">
        <v>2023</v>
      </c>
      <c r="K479" s="70" t="n">
        <v>9</v>
      </c>
      <c r="L479" s="70" t="n">
        <v>22</v>
      </c>
      <c r="M479" s="70">
        <f>COUNTIFS(D:D,D479,J:J,J479,K:K,K479)</f>
        <v/>
      </c>
      <c r="N479" s="70">
        <f>1/M479</f>
        <v/>
      </c>
      <c r="O479" s="70" t="n"/>
    </row>
    <row r="480">
      <c r="A480" s="70" t="inlineStr">
        <is>
          <t>徐汇区</t>
        </is>
      </c>
      <c r="B480" s="70" t="inlineStr">
        <is>
          <t>微信用户</t>
        </is>
      </c>
      <c r="C480" s="70" t="n">
        <v>1</v>
      </c>
      <c r="D480" s="70" t="inlineStr">
        <is>
          <t>TSFCY62</t>
        </is>
      </c>
      <c r="E480" s="70" t="inlineStr">
        <is>
          <t>盐绿市集</t>
        </is>
      </c>
      <c r="F480" s="70" t="n">
        <v>1</v>
      </c>
      <c r="G480" s="70" t="n">
        <v>1</v>
      </c>
      <c r="H480" s="70" t="n">
        <v>3207</v>
      </c>
      <c r="I480" s="70" t="inlineStr">
        <is>
          <t>油烟监测设备</t>
        </is>
      </c>
      <c r="J480" s="70" t="n">
        <v>2023</v>
      </c>
      <c r="K480" s="70" t="n">
        <v>9</v>
      </c>
      <c r="L480" s="70" t="n">
        <v>22</v>
      </c>
      <c r="M480" s="70">
        <f>COUNTIFS(D:D,D480,J:J,J480,K:K,K480)</f>
        <v/>
      </c>
      <c r="N480" s="70">
        <f>1/M480</f>
        <v/>
      </c>
      <c r="O480" s="70" t="n"/>
    </row>
    <row r="481">
      <c r="A481" s="70" t="inlineStr">
        <is>
          <t>徐汇区</t>
        </is>
      </c>
      <c r="B481" s="70" t="inlineStr">
        <is>
          <t>微信用户
微信用户
微信用户
微信用户
微信用户
微信用户
微信用户</t>
        </is>
      </c>
      <c r="C481" s="70" t="n">
        <v>1</v>
      </c>
      <c r="D481" s="70" t="inlineStr">
        <is>
          <t>TSFCY62</t>
        </is>
      </c>
      <c r="E481" s="70" t="inlineStr">
        <is>
          <t>盐绿市集</t>
        </is>
      </c>
      <c r="F481" s="70" t="n">
        <v>0</v>
      </c>
      <c r="G481" s="70" t="n">
        <v>1</v>
      </c>
      <c r="H481" s="70" t="n">
        <v>2200</v>
      </c>
      <c r="I481" s="70" t="inlineStr">
        <is>
          <t>设备安装合同</t>
        </is>
      </c>
      <c r="J481" s="70" t="n">
        <v>2023</v>
      </c>
      <c r="K481" s="70" t="n">
        <v>8</v>
      </c>
      <c r="L481" s="70" t="n">
        <v>16</v>
      </c>
      <c r="M481" s="70">
        <f>COUNTIFS(D:D,D481,J:J,J481,K:K,K481)</f>
        <v/>
      </c>
      <c r="N481" s="70">
        <f>1/M481</f>
        <v/>
      </c>
      <c r="O481" s="70" t="n"/>
    </row>
    <row r="482">
      <c r="A482" s="70" t="inlineStr">
        <is>
          <t>徐汇区</t>
        </is>
      </c>
      <c r="B482" s="70" t="inlineStr">
        <is>
          <t>微信用户
微信用户
微信用户
微信用户
微信用户
微信用户</t>
        </is>
      </c>
      <c r="C482" s="70" t="n">
        <v>1</v>
      </c>
      <c r="D482" s="70" t="inlineStr">
        <is>
          <t>TSFCY62</t>
        </is>
      </c>
      <c r="E482" s="70" t="inlineStr">
        <is>
          <t>盐绿市集</t>
        </is>
      </c>
      <c r="F482" s="70" t="n">
        <v>0</v>
      </c>
      <c r="G482" s="70" t="n">
        <v>1</v>
      </c>
      <c r="H482" s="70" t="n">
        <v>2203</v>
      </c>
      <c r="I482" s="70" t="inlineStr">
        <is>
          <t>清洗合同</t>
        </is>
      </c>
      <c r="J482" s="70" t="n">
        <v>2023</v>
      </c>
      <c r="K482" s="70" t="n">
        <v>7</v>
      </c>
      <c r="L482" s="70" t="n">
        <v>4</v>
      </c>
      <c r="M482" s="70">
        <f>COUNTIFS(D:D,D482,J:J,J482,K:K,K482)</f>
        <v/>
      </c>
      <c r="N482" s="70">
        <f>1/M482</f>
        <v/>
      </c>
      <c r="O482" s="70" t="n"/>
    </row>
    <row r="483">
      <c r="A483" s="70" t="inlineStr">
        <is>
          <t>徐汇区</t>
        </is>
      </c>
      <c r="B483" s="70" t="inlineStr">
        <is>
          <t>微信用户
微信用户
微信用户
微信用户
微信用户</t>
        </is>
      </c>
      <c r="C483" s="70" t="n">
        <v>1</v>
      </c>
      <c r="D483" s="70" t="inlineStr">
        <is>
          <t>TSFCY62</t>
        </is>
      </c>
      <c r="E483" s="70" t="inlineStr">
        <is>
          <t>盐绿市集</t>
        </is>
      </c>
      <c r="F483" s="70" t="n">
        <v>0</v>
      </c>
      <c r="G483" s="70" t="n">
        <v>0</v>
      </c>
      <c r="H483" s="70" t="n">
        <v>2101</v>
      </c>
      <c r="I483" s="70" t="inlineStr">
        <is>
          <t>食品经营许可证</t>
        </is>
      </c>
      <c r="J483" s="70" t="n">
        <v>2023</v>
      </c>
      <c r="K483" s="70" t="n">
        <v>6</v>
      </c>
      <c r="L483" s="70" t="n">
        <v>11</v>
      </c>
      <c r="M483" s="70">
        <f>COUNTIFS(D:D,D483,J:J,J483,K:K,K483)</f>
        <v/>
      </c>
      <c r="N483" s="70">
        <f>1/M483</f>
        <v/>
      </c>
      <c r="O483" s="70" t="n"/>
    </row>
    <row r="484">
      <c r="A484" s="70" t="inlineStr">
        <is>
          <t>徐汇区</t>
        </is>
      </c>
      <c r="B484" s="70" t="inlineStr">
        <is>
          <t>微信用户
微信用户
微信用户
微信用户</t>
        </is>
      </c>
      <c r="C484" s="70" t="n">
        <v>1</v>
      </c>
      <c r="D484" s="70" t="inlineStr">
        <is>
          <t>TSFCY62</t>
        </is>
      </c>
      <c r="E484" s="70" t="inlineStr">
        <is>
          <t>盐绿市集</t>
        </is>
      </c>
      <c r="F484" s="70" t="n">
        <v>0</v>
      </c>
      <c r="G484" s="70" t="n">
        <v>0</v>
      </c>
      <c r="H484" s="70" t="n">
        <v>2102</v>
      </c>
      <c r="I484" s="70" t="inlineStr">
        <is>
          <t>餐饮服务许可证</t>
        </is>
      </c>
      <c r="J484" s="70" t="n">
        <v>2023</v>
      </c>
      <c r="K484" s="70" t="n">
        <v>5</v>
      </c>
      <c r="L484" s="70" t="n">
        <v>11</v>
      </c>
      <c r="M484" s="70">
        <f>COUNTIFS(D:D,D484,J:J,J484,K:K,K484)</f>
        <v/>
      </c>
      <c r="N484" s="70">
        <f>1/M484</f>
        <v/>
      </c>
      <c r="O484" s="70" t="n"/>
    </row>
    <row r="485">
      <c r="A485" s="70" t="inlineStr">
        <is>
          <t>徐汇区</t>
        </is>
      </c>
      <c r="B485" s="70" t="inlineStr">
        <is>
          <t>微信用户
微信用户
微信用户
微信用户
微信用户
微信用户
微信用户</t>
        </is>
      </c>
      <c r="C485" s="70" t="n">
        <v>1</v>
      </c>
      <c r="D485" s="70" t="inlineStr">
        <is>
          <t>TSFCY62</t>
        </is>
      </c>
      <c r="E485" s="70" t="inlineStr">
        <is>
          <t>盐绿市集</t>
        </is>
      </c>
      <c r="F485" s="70" t="n">
        <v>0</v>
      </c>
      <c r="G485" s="70" t="n">
        <v>1</v>
      </c>
      <c r="H485" s="70" t="n">
        <v>2201</v>
      </c>
      <c r="I485" s="70" t="inlineStr">
        <is>
          <t>产品质检</t>
        </is>
      </c>
      <c r="J485" s="70" t="n">
        <v>2023</v>
      </c>
      <c r="K485" s="70" t="n">
        <v>4</v>
      </c>
      <c r="L485" s="70" t="n">
        <v>4</v>
      </c>
      <c r="M485" s="70">
        <f>COUNTIFS(D:D,D485,J:J,J485,K:K,K485)</f>
        <v/>
      </c>
      <c r="N485" s="70">
        <f>1/M485</f>
        <v/>
      </c>
      <c r="O485" s="70" t="n"/>
    </row>
    <row r="486">
      <c r="A486" s="70" t="inlineStr">
        <is>
          <t>徐汇区</t>
        </is>
      </c>
      <c r="B486" s="70" t="inlineStr">
        <is>
          <t>微信用户
微信用户
微信用户
微信用户
微信用户</t>
        </is>
      </c>
      <c r="C486" s="70" t="n">
        <v>1</v>
      </c>
      <c r="D486" s="70" t="inlineStr">
        <is>
          <t>TSFCY62</t>
        </is>
      </c>
      <c r="E486" s="70" t="inlineStr">
        <is>
          <t>盐绿市集</t>
        </is>
      </c>
      <c r="F486" s="70" t="n">
        <v>0</v>
      </c>
      <c r="G486" s="70" t="n">
        <v>0</v>
      </c>
      <c r="H486" s="70" t="n">
        <v>2100</v>
      </c>
      <c r="I486" s="70" t="inlineStr">
        <is>
          <t>营业执照</t>
        </is>
      </c>
      <c r="J486" s="70" t="n">
        <v>2023</v>
      </c>
      <c r="K486" s="70" t="n">
        <v>3</v>
      </c>
      <c r="L486" s="70" t="n">
        <v>11</v>
      </c>
      <c r="M486" s="70">
        <f>COUNTIFS(D:D,D486,J:J,J486,K:K,K486)</f>
        <v/>
      </c>
      <c r="N486" s="70">
        <f>1/M486</f>
        <v/>
      </c>
      <c r="O486" s="70" t="n"/>
    </row>
    <row r="487">
      <c r="A487" s="70" t="inlineStr">
        <is>
          <t>徐汇区</t>
        </is>
      </c>
      <c r="B487" s="70" t="inlineStr">
        <is>
          <t>微信用户
微信用户
微信用户
微信用户</t>
        </is>
      </c>
      <c r="C487" s="70" t="n">
        <v>1</v>
      </c>
      <c r="D487" s="70" t="inlineStr">
        <is>
          <t>TSFCY62</t>
        </is>
      </c>
      <c r="E487" s="70" t="inlineStr">
        <is>
          <t>盐绿市集</t>
        </is>
      </c>
      <c r="F487" s="70" t="n">
        <v>0</v>
      </c>
      <c r="G487" s="70" t="n">
        <v>0</v>
      </c>
      <c r="H487" s="70" t="n">
        <v>2103</v>
      </c>
      <c r="I487" s="70" t="inlineStr">
        <is>
          <t>监管信息公示牌</t>
        </is>
      </c>
      <c r="J487" s="70" t="n">
        <v>2023</v>
      </c>
      <c r="K487" s="70" t="n">
        <v>3</v>
      </c>
      <c r="L487" s="70" t="n">
        <v>11</v>
      </c>
      <c r="M487" s="70">
        <f>COUNTIFS(D:D,D487,J:J,J487,K:K,K487)</f>
        <v/>
      </c>
      <c r="N487" s="70">
        <f>1/M487</f>
        <v/>
      </c>
      <c r="O487" s="70" t="n"/>
    </row>
    <row r="488">
      <c r="A488" s="70" t="inlineStr">
        <is>
          <t>徐汇区</t>
        </is>
      </c>
      <c r="B488" s="70" t="inlineStr">
        <is>
          <t>微信用户
微信用户
微信用户
微信用户
微信用户
微信用户</t>
        </is>
      </c>
      <c r="C488" s="70" t="n">
        <v>1</v>
      </c>
      <c r="D488" s="70" t="inlineStr">
        <is>
          <t>TSFCY62</t>
        </is>
      </c>
      <c r="E488" s="70" t="inlineStr">
        <is>
          <t>盐绿市集</t>
        </is>
      </c>
      <c r="F488" s="70" t="n">
        <v>0</v>
      </c>
      <c r="G488" s="70" t="n">
        <v>1</v>
      </c>
      <c r="H488" s="70" t="n">
        <v>2202</v>
      </c>
      <c r="I488" s="70" t="inlineStr">
        <is>
          <t>净化器合格证</t>
        </is>
      </c>
      <c r="J488" s="70" t="n">
        <v>2023</v>
      </c>
      <c r="K488" s="70" t="n">
        <v>3</v>
      </c>
      <c r="L488" s="70" t="n">
        <v>11</v>
      </c>
      <c r="M488" s="70">
        <f>COUNTIFS(D:D,D488,J:J,J488,K:K,K488)</f>
        <v/>
      </c>
      <c r="N488" s="70">
        <f>1/M488</f>
        <v/>
      </c>
      <c r="O488" s="70" t="n"/>
    </row>
    <row r="489">
      <c r="A489" s="70" t="inlineStr">
        <is>
          <t>徐汇区</t>
        </is>
      </c>
      <c r="B489" s="70" t="inlineStr">
        <is>
          <t>微信用户
微信用户
微信用户
微信用户
微信用户
微信用户</t>
        </is>
      </c>
      <c r="C489" s="70" t="n">
        <v>1</v>
      </c>
      <c r="D489" s="70" t="inlineStr">
        <is>
          <t>TSFCY62</t>
        </is>
      </c>
      <c r="E489" s="70" t="inlineStr">
        <is>
          <t>盐绿市集</t>
        </is>
      </c>
      <c r="F489" s="70" t="n">
        <v>0</v>
      </c>
      <c r="G489" s="70" t="n">
        <v>1</v>
      </c>
      <c r="H489" s="70" t="n">
        <v>2300</v>
      </c>
      <c r="I489" s="70" t="inlineStr">
        <is>
          <t>设备安装合同</t>
        </is>
      </c>
      <c r="J489" s="70" t="n">
        <v>2023</v>
      </c>
      <c r="K489" s="70" t="n">
        <v>3</v>
      </c>
      <c r="L489" s="70" t="n">
        <v>11</v>
      </c>
      <c r="M489" s="70">
        <f>COUNTIFS(D:D,D489,J:J,J489,K:K,K489)</f>
        <v/>
      </c>
      <c r="N489" s="70">
        <f>1/M489</f>
        <v/>
      </c>
      <c r="O489" s="70" t="n"/>
    </row>
    <row r="490">
      <c r="A490" s="70" t="inlineStr">
        <is>
          <t>徐汇区</t>
        </is>
      </c>
      <c r="B490" s="70" t="inlineStr">
        <is>
          <t>微信用户
微信用户
微信用户
微信用户
微信用户
微信用户</t>
        </is>
      </c>
      <c r="C490" s="70" t="n">
        <v>1</v>
      </c>
      <c r="D490" s="70" t="inlineStr">
        <is>
          <t>TSFCY62</t>
        </is>
      </c>
      <c r="E490" s="70" t="inlineStr">
        <is>
          <t>盐绿市集</t>
        </is>
      </c>
      <c r="F490" s="70" t="n">
        <v>0</v>
      </c>
      <c r="G490" s="70" t="n">
        <v>1</v>
      </c>
      <c r="H490" s="70" t="n">
        <v>2301</v>
      </c>
      <c r="I490" s="70" t="inlineStr">
        <is>
          <t>产品质检</t>
        </is>
      </c>
      <c r="J490" s="70" t="n">
        <v>2023</v>
      </c>
      <c r="K490" s="70" t="n">
        <v>3</v>
      </c>
      <c r="L490" s="70" t="n">
        <v>11</v>
      </c>
      <c r="M490" s="70">
        <f>COUNTIFS(D:D,D490,J:J,J490,K:K,K490)</f>
        <v/>
      </c>
      <c r="N490" s="70">
        <f>1/M490</f>
        <v/>
      </c>
      <c r="O490" s="70" t="n"/>
    </row>
    <row r="491">
      <c r="A491" s="70" t="inlineStr">
        <is>
          <t>徐汇区</t>
        </is>
      </c>
      <c r="B491" s="70" t="inlineStr">
        <is>
          <t>微信用户
微信用户
微信用户
微信用户
微信用户
微信用户</t>
        </is>
      </c>
      <c r="C491" s="70" t="n">
        <v>1</v>
      </c>
      <c r="D491" s="70" t="inlineStr">
        <is>
          <t>TSFCY62</t>
        </is>
      </c>
      <c r="E491" s="70" t="inlineStr">
        <is>
          <t>盐绿市集</t>
        </is>
      </c>
      <c r="F491" s="70" t="n">
        <v>0</v>
      </c>
      <c r="G491" s="70" t="n">
        <v>1</v>
      </c>
      <c r="H491" s="70" t="n">
        <v>2302</v>
      </c>
      <c r="I491" s="70" t="inlineStr">
        <is>
          <t>设备安装检验</t>
        </is>
      </c>
      <c r="J491" s="70" t="n">
        <v>2023</v>
      </c>
      <c r="K491" s="70" t="n">
        <v>3</v>
      </c>
      <c r="L491" s="70" t="n">
        <v>11</v>
      </c>
      <c r="M491" s="70">
        <f>COUNTIFS(D:D,D491,J:J,J491,K:K,K491)</f>
        <v/>
      </c>
      <c r="N491" s="70">
        <f>1/M491</f>
        <v/>
      </c>
      <c r="O491" s="70" t="n"/>
    </row>
    <row r="492">
      <c r="A492" s="70" t="inlineStr">
        <is>
          <t>徐汇区</t>
        </is>
      </c>
      <c r="B492" s="70" t="inlineStr">
        <is>
          <t>微信用户
微信用户
微信用户
微信用户
微信用户
微信用户</t>
        </is>
      </c>
      <c r="C492" s="70" t="n">
        <v>1</v>
      </c>
      <c r="D492" s="70" t="inlineStr">
        <is>
          <t>TSFCY63</t>
        </is>
      </c>
      <c r="E492" s="70" t="inlineStr">
        <is>
          <t>故乡妈妈</t>
        </is>
      </c>
      <c r="F492" s="70" t="n">
        <v>0</v>
      </c>
      <c r="G492" s="70" t="n">
        <v>0</v>
      </c>
      <c r="H492" s="70" t="n">
        <v>2102</v>
      </c>
      <c r="I492" s="70" t="inlineStr">
        <is>
          <t>餐饮服务许可证</t>
        </is>
      </c>
      <c r="J492" s="70" t="n">
        <v>2023</v>
      </c>
      <c r="K492" s="70" t="n">
        <v>9</v>
      </c>
      <c r="L492" s="70" t="n">
        <v>14</v>
      </c>
      <c r="M492" s="70">
        <f>COUNTIFS(D:D,D492,J:J,J492,K:K,K492)</f>
        <v/>
      </c>
      <c r="N492" s="70">
        <f>1/M492</f>
        <v/>
      </c>
      <c r="O492" s="70" t="n"/>
    </row>
    <row r="493">
      <c r="A493" s="70" t="inlineStr">
        <is>
          <t>徐汇区</t>
        </is>
      </c>
      <c r="B493" s="70" t="inlineStr">
        <is>
          <t>微信用户
微信用户
微信用户
微信用户
微信用户
微信用户</t>
        </is>
      </c>
      <c r="C493" s="70" t="n">
        <v>1</v>
      </c>
      <c r="D493" s="70" t="inlineStr">
        <is>
          <t>TSFCY63</t>
        </is>
      </c>
      <c r="E493" s="70" t="inlineStr">
        <is>
          <t>故乡妈妈</t>
        </is>
      </c>
      <c r="F493" s="70" t="n">
        <v>0</v>
      </c>
      <c r="G493" s="70" t="n">
        <v>0</v>
      </c>
      <c r="H493" s="70" t="n">
        <v>2103</v>
      </c>
      <c r="I493" s="70" t="inlineStr">
        <is>
          <t>监管信息公示牌</t>
        </is>
      </c>
      <c r="J493" s="70" t="n">
        <v>2023</v>
      </c>
      <c r="K493" s="70" t="n">
        <v>9</v>
      </c>
      <c r="L493" s="70" t="n">
        <v>14</v>
      </c>
      <c r="M493" s="70">
        <f>COUNTIFS(D:D,D493,J:J,J493,K:K,K493)</f>
        <v/>
      </c>
      <c r="N493" s="70">
        <f>1/M493</f>
        <v/>
      </c>
      <c r="O493" s="70" t="n"/>
    </row>
    <row r="494">
      <c r="A494" s="70" t="inlineStr">
        <is>
          <t>徐汇区</t>
        </is>
      </c>
      <c r="B494" s="70" t="inlineStr">
        <is>
          <t>微信用户
微信用户
微信用户
微信用户
微信用户
微信用户</t>
        </is>
      </c>
      <c r="C494" s="70" t="n">
        <v>1</v>
      </c>
      <c r="D494" s="70" t="inlineStr">
        <is>
          <t>TSFCY63</t>
        </is>
      </c>
      <c r="E494" s="70" t="inlineStr">
        <is>
          <t>故乡妈妈</t>
        </is>
      </c>
      <c r="F494" s="70" t="n">
        <v>0</v>
      </c>
      <c r="G494" s="70" t="n">
        <v>1</v>
      </c>
      <c r="H494" s="70" t="n">
        <v>2204</v>
      </c>
      <c r="I494" s="70" t="inlineStr">
        <is>
          <t>清洗记录</t>
        </is>
      </c>
      <c r="J494" s="70" t="n">
        <v>2023</v>
      </c>
      <c r="K494" s="70" t="n">
        <v>9</v>
      </c>
      <c r="L494" s="70" t="n">
        <v>14</v>
      </c>
      <c r="M494" s="70">
        <f>COUNTIFS(D:D,D494,J:J,J494,K:K,K494)</f>
        <v/>
      </c>
      <c r="N494" s="70">
        <f>1/M494</f>
        <v/>
      </c>
      <c r="O494" s="70" t="n"/>
    </row>
    <row r="495">
      <c r="A495" s="70" t="inlineStr">
        <is>
          <t>徐汇区</t>
        </is>
      </c>
      <c r="B495" s="70" t="inlineStr">
        <is>
          <t>微信用户
微信用户
微信用户
微信用户
微信用户
微信用户</t>
        </is>
      </c>
      <c r="C495" s="70" t="n">
        <v>1</v>
      </c>
      <c r="D495" s="70" t="inlineStr">
        <is>
          <t>TSFCY63</t>
        </is>
      </c>
      <c r="E495" s="70" t="inlineStr">
        <is>
          <t>故乡妈妈</t>
        </is>
      </c>
      <c r="F495" s="70" t="n">
        <v>0</v>
      </c>
      <c r="G495" s="70" t="n">
        <v>1</v>
      </c>
      <c r="H495" s="70" t="n">
        <v>2205</v>
      </c>
      <c r="I495" s="70" t="inlineStr">
        <is>
          <t>设备维修保养</t>
        </is>
      </c>
      <c r="J495" s="70" t="n">
        <v>2023</v>
      </c>
      <c r="K495" s="70" t="n">
        <v>9</v>
      </c>
      <c r="L495" s="70" t="n">
        <v>14</v>
      </c>
      <c r="M495" s="70">
        <f>COUNTIFS(D:D,D495,J:J,J495,K:K,K495)</f>
        <v/>
      </c>
      <c r="N495" s="70">
        <f>1/M495</f>
        <v/>
      </c>
      <c r="O495" s="70" t="n"/>
    </row>
    <row r="496">
      <c r="A496" s="70" t="inlineStr">
        <is>
          <t>徐汇区</t>
        </is>
      </c>
      <c r="B496" s="70" t="inlineStr">
        <is>
          <t>微信用户
微信用户
微信用户
微信用户
微信用户
微信用户</t>
        </is>
      </c>
      <c r="C496" s="70" t="n">
        <v>1</v>
      </c>
      <c r="D496" s="70" t="inlineStr">
        <is>
          <t>TSFCY63</t>
        </is>
      </c>
      <c r="E496" s="70" t="inlineStr">
        <is>
          <t>故乡妈妈</t>
        </is>
      </c>
      <c r="F496" s="70" t="n">
        <v>0</v>
      </c>
      <c r="G496" s="70" t="n">
        <v>1</v>
      </c>
      <c r="H496" s="70" t="n">
        <v>2303</v>
      </c>
      <c r="I496" s="70" t="inlineStr">
        <is>
          <t>运行维护合同</t>
        </is>
      </c>
      <c r="J496" s="70" t="n">
        <v>2023</v>
      </c>
      <c r="K496" s="70" t="n">
        <v>9</v>
      </c>
      <c r="L496" s="70" t="n">
        <v>14</v>
      </c>
      <c r="M496" s="70">
        <f>COUNTIFS(D:D,D496,J:J,J496,K:K,K496)</f>
        <v/>
      </c>
      <c r="N496" s="70">
        <f>1/M496</f>
        <v/>
      </c>
      <c r="O496" s="70" t="n"/>
    </row>
    <row r="497">
      <c r="A497" s="70" t="inlineStr">
        <is>
          <t>徐汇区</t>
        </is>
      </c>
      <c r="B497" s="70" t="inlineStr">
        <is>
          <t>微信用户
微信用户
微信用户
微信用户
微信用户
微信用户</t>
        </is>
      </c>
      <c r="C497" s="70" t="n">
        <v>1</v>
      </c>
      <c r="D497" s="70" t="inlineStr">
        <is>
          <t>TSFCY63</t>
        </is>
      </c>
      <c r="E497" s="70" t="inlineStr">
        <is>
          <t>故乡妈妈</t>
        </is>
      </c>
      <c r="F497" s="70" t="n">
        <v>0</v>
      </c>
      <c r="G497" s="70" t="n">
        <v>1</v>
      </c>
      <c r="H497" s="70" t="n">
        <v>2304</v>
      </c>
      <c r="I497" s="70" t="inlineStr">
        <is>
          <t>设备运维记录</t>
        </is>
      </c>
      <c r="J497" s="70" t="n">
        <v>2023</v>
      </c>
      <c r="K497" s="70" t="n">
        <v>9</v>
      </c>
      <c r="L497" s="70" t="n">
        <v>14</v>
      </c>
      <c r="M497" s="70">
        <f>COUNTIFS(D:D,D497,J:J,J497,K:K,K497)</f>
        <v/>
      </c>
      <c r="N497" s="70">
        <f>1/M497</f>
        <v/>
      </c>
      <c r="O497" s="70" t="n"/>
    </row>
    <row r="498">
      <c r="A498" s="70" t="inlineStr">
        <is>
          <t>徐汇区</t>
        </is>
      </c>
      <c r="B498" s="70" t="inlineStr">
        <is>
          <t>微信用户
微信用户
微信用户
微信用户
微信用户
微信用户</t>
        </is>
      </c>
      <c r="C498" s="70" t="n">
        <v>1</v>
      </c>
      <c r="D498" s="70" t="inlineStr">
        <is>
          <t>TSFCY63</t>
        </is>
      </c>
      <c r="E498" s="70" t="inlineStr">
        <is>
          <t>故乡妈妈</t>
        </is>
      </c>
      <c r="F498" s="70" t="n">
        <v>0</v>
      </c>
      <c r="G498" s="70" t="n">
        <v>1</v>
      </c>
      <c r="H498" s="70" t="n">
        <v>2400</v>
      </c>
      <c r="I498" s="70" t="inlineStr">
        <is>
          <t>餐厨垃圾处置</t>
        </is>
      </c>
      <c r="J498" s="70" t="n">
        <v>2023</v>
      </c>
      <c r="K498" s="70" t="n">
        <v>9</v>
      </c>
      <c r="L498" s="70" t="n">
        <v>14</v>
      </c>
      <c r="M498" s="70">
        <f>COUNTIFS(D:D,D498,J:J,J498,K:K,K498)</f>
        <v/>
      </c>
      <c r="N498" s="70">
        <f>1/M498</f>
        <v/>
      </c>
      <c r="O498" s="70" t="n"/>
    </row>
    <row r="499">
      <c r="A499" s="70" t="inlineStr">
        <is>
          <t>徐汇区</t>
        </is>
      </c>
      <c r="B499" s="70" t="inlineStr">
        <is>
          <t>微信用户
微信用户
微信用户
微信用户
微信用户
微信用户</t>
        </is>
      </c>
      <c r="C499" s="70" t="n">
        <v>1</v>
      </c>
      <c r="D499" s="70" t="inlineStr">
        <is>
          <t>TSFCY63</t>
        </is>
      </c>
      <c r="E499" s="70" t="inlineStr">
        <is>
          <t>故乡妈妈</t>
        </is>
      </c>
      <c r="F499" s="70" t="n">
        <v>0</v>
      </c>
      <c r="G499" s="70" t="n">
        <v>1</v>
      </c>
      <c r="H499" s="70" t="n">
        <v>2401</v>
      </c>
      <c r="I499" s="70" t="inlineStr">
        <is>
          <t>废弃油脂处置</t>
        </is>
      </c>
      <c r="J499" s="70" t="n">
        <v>2023</v>
      </c>
      <c r="K499" s="70" t="n">
        <v>9</v>
      </c>
      <c r="L499" s="70" t="n">
        <v>14</v>
      </c>
      <c r="M499" s="70">
        <f>COUNTIFS(D:D,D499,J:J,J499,K:K,K499)</f>
        <v/>
      </c>
      <c r="N499" s="70">
        <f>1/M499</f>
        <v/>
      </c>
      <c r="O499" s="70" t="n"/>
    </row>
    <row r="500">
      <c r="A500" s="70" t="inlineStr">
        <is>
          <t>徐汇区</t>
        </is>
      </c>
      <c r="B500" s="70" t="inlineStr">
        <is>
          <t>微信用户
微信用户
微信用户
微信用户
微信用户
微信用户</t>
        </is>
      </c>
      <c r="C500" s="70" t="n">
        <v>1</v>
      </c>
      <c r="D500" s="70" t="inlineStr">
        <is>
          <t>TSFCY63</t>
        </is>
      </c>
      <c r="E500" s="70" t="inlineStr">
        <is>
          <t>故乡妈妈</t>
        </is>
      </c>
      <c r="F500" s="70" t="n">
        <v>0</v>
      </c>
      <c r="G500" s="70" t="n">
        <v>1</v>
      </c>
      <c r="H500" s="70" t="n">
        <v>2402</v>
      </c>
      <c r="I500" s="70" t="inlineStr">
        <is>
          <t>卫生培训记录</t>
        </is>
      </c>
      <c r="J500" s="70" t="n">
        <v>2023</v>
      </c>
      <c r="K500" s="70" t="n">
        <v>9</v>
      </c>
      <c r="L500" s="70" t="n">
        <v>14</v>
      </c>
      <c r="M500" s="70">
        <f>COUNTIFS(D:D,D500,J:J,J500,K:K,K500)</f>
        <v/>
      </c>
      <c r="N500" s="70">
        <f>1/M500</f>
        <v/>
      </c>
      <c r="O500" s="70" t="n"/>
    </row>
    <row r="501">
      <c r="A501" s="70" t="inlineStr">
        <is>
          <t>徐汇区</t>
        </is>
      </c>
      <c r="B501" s="70" t="inlineStr">
        <is>
          <t>微信用户
微信用户
微信用户
微信用户
微信用户
微信用户</t>
        </is>
      </c>
      <c r="C501" s="70" t="n">
        <v>1</v>
      </c>
      <c r="D501" s="70" t="inlineStr">
        <is>
          <t>TSFCY63</t>
        </is>
      </c>
      <c r="E501" s="70" t="inlineStr">
        <is>
          <t>故乡妈妈</t>
        </is>
      </c>
      <c r="F501" s="70" t="n">
        <v>0</v>
      </c>
      <c r="G501" s="70" t="n">
        <v>1</v>
      </c>
      <c r="H501" s="70" t="n">
        <v>2403</v>
      </c>
      <c r="I501" s="70" t="inlineStr">
        <is>
          <t>食品及原料采购记录</t>
        </is>
      </c>
      <c r="J501" s="70" t="n">
        <v>2023</v>
      </c>
      <c r="K501" s="70" t="n">
        <v>9</v>
      </c>
      <c r="L501" s="70" t="n">
        <v>14</v>
      </c>
      <c r="M501" s="70">
        <f>COUNTIFS(D:D,D501,J:J,J501,K:K,K501)</f>
        <v/>
      </c>
      <c r="N501" s="70">
        <f>1/M501</f>
        <v/>
      </c>
      <c r="O501" s="70" t="n"/>
    </row>
    <row r="502">
      <c r="A502" s="70" t="inlineStr">
        <is>
          <t>徐汇区</t>
        </is>
      </c>
      <c r="B502" s="70" t="inlineStr">
        <is>
          <t>微信用户
微信用户
微信用户
微信用户
微信用户
微信用户</t>
        </is>
      </c>
      <c r="C502" s="70" t="n">
        <v>1</v>
      </c>
      <c r="D502" s="70" t="inlineStr">
        <is>
          <t>TSFCY63</t>
        </is>
      </c>
      <c r="E502" s="70" t="inlineStr">
        <is>
          <t>故乡妈妈</t>
        </is>
      </c>
      <c r="F502" s="70" t="n">
        <v>1</v>
      </c>
      <c r="G502" s="70" t="n">
        <v>1</v>
      </c>
      <c r="H502" s="70" t="n">
        <v>3200</v>
      </c>
      <c r="I502" s="70" t="inlineStr">
        <is>
          <t>后厨全景</t>
        </is>
      </c>
      <c r="J502" s="70" t="n">
        <v>2023</v>
      </c>
      <c r="K502" s="70" t="n">
        <v>9</v>
      </c>
      <c r="L502" s="70" t="n">
        <v>14</v>
      </c>
      <c r="M502" s="70">
        <f>COUNTIFS(D:D,D502,J:J,J502,K:K,K502)</f>
        <v/>
      </c>
      <c r="N502" s="70">
        <f>1/M502</f>
        <v/>
      </c>
      <c r="O502" s="70" t="n"/>
    </row>
    <row r="503">
      <c r="A503" s="70" t="inlineStr">
        <is>
          <t>徐汇区</t>
        </is>
      </c>
      <c r="B503" s="70" t="inlineStr">
        <is>
          <t>微信用户
微信用户
微信用户
微信用户
微信用户
微信用户</t>
        </is>
      </c>
      <c r="C503" s="70" t="n">
        <v>1</v>
      </c>
      <c r="D503" s="70" t="inlineStr">
        <is>
          <t>TSFCY63</t>
        </is>
      </c>
      <c r="E503" s="70" t="inlineStr">
        <is>
          <t>故乡妈妈</t>
        </is>
      </c>
      <c r="F503" s="70" t="n">
        <v>1</v>
      </c>
      <c r="G503" s="70" t="n">
        <v>1</v>
      </c>
      <c r="H503" s="70" t="n">
        <v>3201</v>
      </c>
      <c r="I503" s="70" t="inlineStr">
        <is>
          <t>后厨涉户外门窗关闭</t>
        </is>
      </c>
      <c r="J503" s="70" t="n">
        <v>2023</v>
      </c>
      <c r="K503" s="70" t="n">
        <v>9</v>
      </c>
      <c r="L503" s="70" t="n">
        <v>14</v>
      </c>
      <c r="M503" s="70">
        <f>COUNTIFS(D:D,D503,J:J,J503,K:K,K503)</f>
        <v/>
      </c>
      <c r="N503" s="70">
        <f>1/M503</f>
        <v/>
      </c>
      <c r="O503" s="70" t="n"/>
    </row>
    <row r="504">
      <c r="A504" s="70" t="inlineStr">
        <is>
          <t>徐汇区</t>
        </is>
      </c>
      <c r="B504" s="70" t="inlineStr">
        <is>
          <t>微信用户
微信用户
微信用户
微信用户
微信用户
微信用户</t>
        </is>
      </c>
      <c r="C504" s="70" t="n">
        <v>1</v>
      </c>
      <c r="D504" s="70" t="inlineStr">
        <is>
          <t>TSFCY63</t>
        </is>
      </c>
      <c r="E504" s="70" t="inlineStr">
        <is>
          <t>故乡妈妈</t>
        </is>
      </c>
      <c r="F504" s="70" t="n">
        <v>1</v>
      </c>
      <c r="G504" s="70" t="n">
        <v>1</v>
      </c>
      <c r="H504" s="70" t="n">
        <v>3202</v>
      </c>
      <c r="I504" s="70" t="inlineStr">
        <is>
          <t>后厨排气扇</t>
        </is>
      </c>
      <c r="J504" s="70" t="n">
        <v>2023</v>
      </c>
      <c r="K504" s="70" t="n">
        <v>9</v>
      </c>
      <c r="L504" s="70" t="n">
        <v>14</v>
      </c>
      <c r="M504" s="70">
        <f>COUNTIFS(D:D,D504,J:J,J504,K:K,K504)</f>
        <v/>
      </c>
      <c r="N504" s="70">
        <f>1/M504</f>
        <v/>
      </c>
      <c r="O504" s="70" t="n"/>
    </row>
    <row r="505">
      <c r="A505" s="70" t="inlineStr">
        <is>
          <t>徐汇区</t>
        </is>
      </c>
      <c r="B505" s="70" t="inlineStr">
        <is>
          <t>微信用户
微信用户
微信用户
微信用户
微信用户
微信用户</t>
        </is>
      </c>
      <c r="C505" s="70" t="n">
        <v>1</v>
      </c>
      <c r="D505" s="70" t="inlineStr">
        <is>
          <t>TSFCY63</t>
        </is>
      </c>
      <c r="E505" s="70" t="inlineStr">
        <is>
          <t>故乡妈妈</t>
        </is>
      </c>
      <c r="F505" s="70" t="n">
        <v>1</v>
      </c>
      <c r="G505" s="70" t="n">
        <v>1</v>
      </c>
      <c r="H505" s="70" t="n">
        <v>3203</v>
      </c>
      <c r="I505" s="70" t="inlineStr">
        <is>
          <t>后厨灶台</t>
        </is>
      </c>
      <c r="J505" s="70" t="n">
        <v>2023</v>
      </c>
      <c r="K505" s="70" t="n">
        <v>9</v>
      </c>
      <c r="L505" s="70" t="n">
        <v>14</v>
      </c>
      <c r="M505" s="70">
        <f>COUNTIFS(D:D,D505,J:J,J505,K:K,K505)</f>
        <v/>
      </c>
      <c r="N505" s="70">
        <f>1/M505</f>
        <v/>
      </c>
      <c r="O505" s="70" t="n"/>
    </row>
    <row r="506">
      <c r="A506" s="70" t="inlineStr">
        <is>
          <t>徐汇区</t>
        </is>
      </c>
      <c r="B506" s="70" t="inlineStr">
        <is>
          <t>微信用户
微信用户
微信用户
微信用户
微信用户
微信用户</t>
        </is>
      </c>
      <c r="C506" s="70" t="n">
        <v>1</v>
      </c>
      <c r="D506" s="70" t="inlineStr">
        <is>
          <t>TSFCY63</t>
        </is>
      </c>
      <c r="E506" s="70" t="inlineStr">
        <is>
          <t>故乡妈妈</t>
        </is>
      </c>
      <c r="F506" s="70" t="n">
        <v>1</v>
      </c>
      <c r="G506" s="70" t="n">
        <v>1</v>
      </c>
      <c r="H506" s="70" t="n">
        <v>3204</v>
      </c>
      <c r="I506" s="70" t="inlineStr">
        <is>
          <t>集气罩</t>
        </is>
      </c>
      <c r="J506" s="70" t="n">
        <v>2023</v>
      </c>
      <c r="K506" s="70" t="n">
        <v>9</v>
      </c>
      <c r="L506" s="70" t="n">
        <v>14</v>
      </c>
      <c r="M506" s="70">
        <f>COUNTIFS(D:D,D506,J:J,J506,K:K,K506)</f>
        <v/>
      </c>
      <c r="N506" s="70">
        <f>1/M506</f>
        <v/>
      </c>
      <c r="O506" s="70" t="n"/>
    </row>
    <row r="507">
      <c r="A507" s="70" t="inlineStr">
        <is>
          <t>徐汇区</t>
        </is>
      </c>
      <c r="B507" s="70" t="inlineStr">
        <is>
          <t>微信用户
微信用户
微信用户
微信用户
微信用户
微信用户</t>
        </is>
      </c>
      <c r="C507" s="70" t="n">
        <v>1</v>
      </c>
      <c r="D507" s="70" t="inlineStr">
        <is>
          <t>TSFCY63</t>
        </is>
      </c>
      <c r="E507" s="70" t="inlineStr">
        <is>
          <t>故乡妈妈</t>
        </is>
      </c>
      <c r="F507" s="70" t="n">
        <v>1</v>
      </c>
      <c r="G507" s="70" t="n">
        <v>1</v>
      </c>
      <c r="H507" s="70" t="n">
        <v>3205</v>
      </c>
      <c r="I507" s="70" t="inlineStr">
        <is>
          <t>排烟管道</t>
        </is>
      </c>
      <c r="J507" s="70" t="n">
        <v>2023</v>
      </c>
      <c r="K507" s="70" t="n">
        <v>9</v>
      </c>
      <c r="L507" s="70" t="n">
        <v>14</v>
      </c>
      <c r="M507" s="70">
        <f>COUNTIFS(D:D,D507,J:J,J507,K:K,K507)</f>
        <v/>
      </c>
      <c r="N507" s="70">
        <f>1/M507</f>
        <v/>
      </c>
      <c r="O507" s="70" t="n"/>
    </row>
    <row r="508">
      <c r="A508" s="70" t="inlineStr">
        <is>
          <t>徐汇区</t>
        </is>
      </c>
      <c r="B508" s="70" t="inlineStr">
        <is>
          <t>微信用户
微信用户
微信用户
微信用户
微信用户
微信用户</t>
        </is>
      </c>
      <c r="C508" s="70" t="n">
        <v>1</v>
      </c>
      <c r="D508" s="70" t="inlineStr">
        <is>
          <t>TSFCY63</t>
        </is>
      </c>
      <c r="E508" s="70" t="inlineStr">
        <is>
          <t>故乡妈妈</t>
        </is>
      </c>
      <c r="F508" s="70" t="n">
        <v>1</v>
      </c>
      <c r="G508" s="70" t="n">
        <v>1</v>
      </c>
      <c r="H508" s="70" t="n">
        <v>3206</v>
      </c>
      <c r="I508" s="70" t="inlineStr">
        <is>
          <t>油烟净化装置/控制柜运行</t>
        </is>
      </c>
      <c r="J508" s="70" t="n">
        <v>2023</v>
      </c>
      <c r="K508" s="70" t="n">
        <v>9</v>
      </c>
      <c r="L508" s="70" t="n">
        <v>14</v>
      </c>
      <c r="M508" s="70">
        <f>COUNTIFS(D:D,D508,J:J,J508,K:K,K508)</f>
        <v/>
      </c>
      <c r="N508" s="70">
        <f>1/M508</f>
        <v/>
      </c>
      <c r="O508" s="70" t="n"/>
    </row>
    <row r="509">
      <c r="A509" s="70" t="inlineStr">
        <is>
          <t>徐汇区</t>
        </is>
      </c>
      <c r="B509" s="70" t="inlineStr">
        <is>
          <t>微信用户
微信用户
微信用户
微信用户
微信用户
微信用户</t>
        </is>
      </c>
      <c r="C509" s="70" t="n">
        <v>1</v>
      </c>
      <c r="D509" s="70" t="inlineStr">
        <is>
          <t>TSFCY63</t>
        </is>
      </c>
      <c r="E509" s="70" t="inlineStr">
        <is>
          <t>故乡妈妈</t>
        </is>
      </c>
      <c r="F509" s="70" t="n">
        <v>1</v>
      </c>
      <c r="G509" s="70" t="n">
        <v>1</v>
      </c>
      <c r="H509" s="70" t="n">
        <v>3207</v>
      </c>
      <c r="I509" s="70" t="inlineStr">
        <is>
          <t>油烟监测设备</t>
        </is>
      </c>
      <c r="J509" s="70" t="n">
        <v>2023</v>
      </c>
      <c r="K509" s="70" t="n">
        <v>9</v>
      </c>
      <c r="L509" s="70" t="n">
        <v>14</v>
      </c>
      <c r="M509" s="70">
        <f>COUNTIFS(D:D,D509,J:J,J509,K:K,K509)</f>
        <v/>
      </c>
      <c r="N509" s="70">
        <f>1/M509</f>
        <v/>
      </c>
      <c r="O509" s="70" t="n"/>
    </row>
    <row r="510">
      <c r="A510" s="70" t="inlineStr">
        <is>
          <t>徐汇区</t>
        </is>
      </c>
      <c r="B510" s="70" t="inlineStr">
        <is>
          <t>微信用户
微信用户
微信用户
微信用户
微信用户
微信用户
微信用户
微信用户
微信用户
微信用户
微信用户
微信用户
微信用户
微信用户
微信用户
微信用户
微信用户
微信用户</t>
        </is>
      </c>
      <c r="C510" s="70" t="n">
        <v>1</v>
      </c>
      <c r="D510" s="70" t="inlineStr">
        <is>
          <t>TSFCY63</t>
        </is>
      </c>
      <c r="E510" s="70" t="inlineStr">
        <is>
          <t>故乡妈妈</t>
        </is>
      </c>
      <c r="F510" s="70" t="n">
        <v>0</v>
      </c>
      <c r="G510" s="70" t="n">
        <v>1</v>
      </c>
      <c r="H510" s="70" t="n">
        <v>2300</v>
      </c>
      <c r="I510" s="70" t="inlineStr">
        <is>
          <t>设备安装合同</t>
        </is>
      </c>
      <c r="J510" s="70" t="n">
        <v>2023</v>
      </c>
      <c r="K510" s="70" t="n">
        <v>8</v>
      </c>
      <c r="L510" s="70" t="n">
        <v>24</v>
      </c>
      <c r="M510" s="70">
        <f>COUNTIFS(D:D,D510,J:J,J510,K:K,K510)</f>
        <v/>
      </c>
      <c r="N510" s="70">
        <f>1/M510</f>
        <v/>
      </c>
      <c r="O510" s="70" t="n"/>
    </row>
    <row r="511">
      <c r="A511" s="70" t="inlineStr">
        <is>
          <t>徐汇区</t>
        </is>
      </c>
      <c r="B511" s="70" t="inlineStr">
        <is>
          <t>微信用户
微信用户
微信用户
微信用户
微信用户
微信用户
微信用户
微信用户
微信用户
微信用户
微信用户
微信用户
微信用户
微信用户
微信用户
微信用户
微信用户
微信用户</t>
        </is>
      </c>
      <c r="C511" s="70" t="n">
        <v>1</v>
      </c>
      <c r="D511" s="70" t="inlineStr">
        <is>
          <t>TSFCY63</t>
        </is>
      </c>
      <c r="E511" s="70" t="inlineStr">
        <is>
          <t>故乡妈妈</t>
        </is>
      </c>
      <c r="F511" s="70" t="n">
        <v>0</v>
      </c>
      <c r="G511" s="70" t="n">
        <v>1</v>
      </c>
      <c r="H511" s="70" t="n">
        <v>2301</v>
      </c>
      <c r="I511" s="70" t="inlineStr">
        <is>
          <t>产品质检</t>
        </is>
      </c>
      <c r="J511" s="70" t="n">
        <v>2023</v>
      </c>
      <c r="K511" s="70" t="n">
        <v>8</v>
      </c>
      <c r="L511" s="70" t="n">
        <v>24</v>
      </c>
      <c r="M511" s="70">
        <f>COUNTIFS(D:D,D511,J:J,J511,K:K,K511)</f>
        <v/>
      </c>
      <c r="N511" s="70">
        <f>1/M511</f>
        <v/>
      </c>
      <c r="O511" s="70" t="n"/>
    </row>
    <row r="512">
      <c r="A512" s="70" t="inlineStr">
        <is>
          <t>徐汇区</t>
        </is>
      </c>
      <c r="B512" s="70" t="inlineStr">
        <is>
          <t>微信用户
微信用户
微信用户
微信用户
微信用户
微信用户
微信用户
微信用户
微信用户
微信用户
微信用户
微信用户
微信用户
微信用户
微信用户
微信用户
微信用户
微信用户</t>
        </is>
      </c>
      <c r="C512" s="70" t="n">
        <v>1</v>
      </c>
      <c r="D512" s="70" t="inlineStr">
        <is>
          <t>TSFCY63</t>
        </is>
      </c>
      <c r="E512" s="70" t="inlineStr">
        <is>
          <t>故乡妈妈</t>
        </is>
      </c>
      <c r="F512" s="70" t="n">
        <v>0</v>
      </c>
      <c r="G512" s="70" t="n">
        <v>1</v>
      </c>
      <c r="H512" s="70" t="n">
        <v>2202</v>
      </c>
      <c r="I512" s="70" t="inlineStr">
        <is>
          <t>净化器合格证</t>
        </is>
      </c>
      <c r="J512" s="70" t="n">
        <v>2023</v>
      </c>
      <c r="K512" s="70" t="n">
        <v>7</v>
      </c>
      <c r="L512" s="70" t="n">
        <v>5</v>
      </c>
      <c r="M512" s="70">
        <f>COUNTIFS(D:D,D512,J:J,J512,K:K,K512)</f>
        <v/>
      </c>
      <c r="N512" s="70">
        <f>1/M512</f>
        <v/>
      </c>
      <c r="O512" s="70" t="n"/>
    </row>
    <row r="513">
      <c r="A513" s="70" t="inlineStr">
        <is>
          <t>徐汇区</t>
        </is>
      </c>
      <c r="B513" s="70"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3" s="70" t="n">
        <v>1</v>
      </c>
      <c r="D513" s="70" t="inlineStr">
        <is>
          <t>TSFCY63</t>
        </is>
      </c>
      <c r="E513" s="70" t="inlineStr">
        <is>
          <t>故乡妈妈</t>
        </is>
      </c>
      <c r="F513" s="70" t="n">
        <v>0</v>
      </c>
      <c r="G513" s="70" t="n">
        <v>1</v>
      </c>
      <c r="H513" s="70" t="n">
        <v>2203</v>
      </c>
      <c r="I513" s="70" t="inlineStr">
        <is>
          <t>清洗合同</t>
        </is>
      </c>
      <c r="J513" s="70" t="n">
        <v>2023</v>
      </c>
      <c r="K513" s="70" t="n">
        <v>7</v>
      </c>
      <c r="L513" s="70" t="n">
        <v>5</v>
      </c>
      <c r="M513" s="70">
        <f>COUNTIFS(D:D,D513,J:J,J513,K:K,K513)</f>
        <v/>
      </c>
      <c r="N513" s="70">
        <f>1/M513</f>
        <v/>
      </c>
      <c r="O513" s="70" t="n"/>
    </row>
    <row r="514">
      <c r="A514" s="70" t="inlineStr">
        <is>
          <t>徐汇区</t>
        </is>
      </c>
      <c r="B514" s="70" t="inlineStr">
        <is>
          <t>微信用户
微信用户
微信用户
微信用户
微信用户
微信用户
微信用户
微信用户
微信用户
微信用户
微信用户
微信用户
微信用户
微信用户
微信用户
微信用户
微信用户
微信用户</t>
        </is>
      </c>
      <c r="C514" s="70" t="n">
        <v>1</v>
      </c>
      <c r="D514" s="70" t="inlineStr">
        <is>
          <t>TSFCY63</t>
        </is>
      </c>
      <c r="E514" s="70" t="inlineStr">
        <is>
          <t>故乡妈妈</t>
        </is>
      </c>
      <c r="F514" s="70" t="n">
        <v>0</v>
      </c>
      <c r="G514" s="70" t="n">
        <v>1</v>
      </c>
      <c r="H514" s="70" t="n">
        <v>2201</v>
      </c>
      <c r="I514" s="70" t="inlineStr">
        <is>
          <t>产品质检</t>
        </is>
      </c>
      <c r="J514" s="70" t="n">
        <v>2023</v>
      </c>
      <c r="K514" s="70" t="n">
        <v>6</v>
      </c>
      <c r="L514" s="70" t="n">
        <v>21</v>
      </c>
      <c r="M514" s="70">
        <f>COUNTIFS(D:D,D514,J:J,J514,K:K,K514)</f>
        <v/>
      </c>
      <c r="N514" s="70">
        <f>1/M514</f>
        <v/>
      </c>
      <c r="O514" s="70" t="n"/>
    </row>
    <row r="515">
      <c r="A515" s="92" t="inlineStr">
        <is>
          <t>徐汇区</t>
        </is>
      </c>
      <c r="B515" s="92" t="inlineStr">
        <is>
          <t>微信用户
微信用户
微信用户
微信用户
微信用户
微信用户
微信用户
微信用户
微信用户
微信用户
微信用户
微信用户
微信用户
微信用户
微信用户
微信用户
微信用户
微信用户</t>
        </is>
      </c>
      <c r="C515" s="92" t="n">
        <v>1</v>
      </c>
      <c r="D515" s="92" t="inlineStr">
        <is>
          <t>TSFCY63</t>
        </is>
      </c>
      <c r="E515" s="92" t="inlineStr">
        <is>
          <t>故乡妈妈</t>
        </is>
      </c>
      <c r="F515" s="92" t="n">
        <v>0</v>
      </c>
      <c r="G515" s="92" t="n">
        <v>1</v>
      </c>
      <c r="H515" s="92" t="n">
        <v>2302</v>
      </c>
      <c r="I515" s="92" t="inlineStr">
        <is>
          <t>设备安装检验</t>
        </is>
      </c>
      <c r="J515" s="92" t="n">
        <v>2023</v>
      </c>
      <c r="K515" s="92" t="n">
        <v>6</v>
      </c>
      <c r="L515" s="92" t="n">
        <v>21</v>
      </c>
      <c r="M515" s="91">
        <f>COUNTIFS(D:D,D515,J:J,J515,K:K,K515)</f>
        <v/>
      </c>
      <c r="N515" s="91">
        <f>1/M515</f>
        <v/>
      </c>
      <c r="O515" s="70" t="n"/>
    </row>
    <row r="516">
      <c r="A516" s="92" t="inlineStr">
        <is>
          <t>徐汇区</t>
        </is>
      </c>
      <c r="B51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6" s="92" t="n">
        <v>1</v>
      </c>
      <c r="D516" s="92" t="inlineStr">
        <is>
          <t>TSFCY63</t>
        </is>
      </c>
      <c r="E516" s="92" t="inlineStr">
        <is>
          <t>故乡妈妈</t>
        </is>
      </c>
      <c r="F516" s="92" t="n">
        <v>0</v>
      </c>
      <c r="G516" s="92" t="n">
        <v>1</v>
      </c>
      <c r="H516" s="92" t="n">
        <v>2200</v>
      </c>
      <c r="I516" s="92" t="inlineStr">
        <is>
          <t>设备安装合同</t>
        </is>
      </c>
      <c r="J516" s="92" t="n">
        <v>2023</v>
      </c>
      <c r="K516" s="92" t="n">
        <v>5</v>
      </c>
      <c r="L516" s="92" t="n">
        <v>11</v>
      </c>
      <c r="M516" s="91">
        <f>COUNTIFS(D:D,D516,J:J,J516,K:K,K516)</f>
        <v/>
      </c>
      <c r="N516" s="91">
        <f>1/M516</f>
        <v/>
      </c>
      <c r="O516" s="70" t="n"/>
    </row>
    <row r="517">
      <c r="A517" s="92" t="inlineStr">
        <is>
          <t>徐汇区</t>
        </is>
      </c>
      <c r="B517" s="92" t="inlineStr">
        <is>
          <t>微信用户
微信用户
微信用户
微信用户
微信用户
微信用户
微信用户
微信用户
微信用户
微信用户
微信用户
微信用户
微信用户
微信用户
微信用户
微信用户
微信用户
微信用户</t>
        </is>
      </c>
      <c r="C517" s="92" t="n">
        <v>1</v>
      </c>
      <c r="D517" s="92" t="inlineStr">
        <is>
          <t>TSFCY63</t>
        </is>
      </c>
      <c r="E517" s="92" t="inlineStr">
        <is>
          <t>故乡妈妈</t>
        </is>
      </c>
      <c r="F517" s="92" t="n">
        <v>0</v>
      </c>
      <c r="G517" s="92" t="n">
        <v>0</v>
      </c>
      <c r="H517" s="92" t="n">
        <v>2100</v>
      </c>
      <c r="I517" s="92" t="inlineStr">
        <is>
          <t>营业执照</t>
        </is>
      </c>
      <c r="J517" s="92" t="n">
        <v>2023</v>
      </c>
      <c r="K517" s="92" t="n">
        <v>3</v>
      </c>
      <c r="L517" s="92" t="n">
        <v>2</v>
      </c>
      <c r="M517" s="91">
        <f>COUNTIFS(D:D,D517,J:J,J517,K:K,K517)</f>
        <v/>
      </c>
      <c r="N517" s="91">
        <f>1/M517</f>
        <v/>
      </c>
    </row>
    <row r="518">
      <c r="A518" s="92" t="inlineStr">
        <is>
          <t>徐汇区</t>
        </is>
      </c>
      <c r="B518"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8" s="92" t="n">
        <v>1</v>
      </c>
      <c r="D518" s="92" t="inlineStr">
        <is>
          <t>TSFCY63</t>
        </is>
      </c>
      <c r="E518" s="92" t="inlineStr">
        <is>
          <t>故乡妈妈</t>
        </is>
      </c>
      <c r="F518" s="92" t="n">
        <v>0</v>
      </c>
      <c r="G518" s="92" t="n">
        <v>0</v>
      </c>
      <c r="H518" s="92" t="n">
        <v>2101</v>
      </c>
      <c r="I518" s="92" t="inlineStr">
        <is>
          <t>食品经营许可证</t>
        </is>
      </c>
      <c r="J518" s="92" t="n">
        <v>2023</v>
      </c>
      <c r="K518" s="92" t="n">
        <v>3</v>
      </c>
      <c r="L518" s="92" t="n">
        <v>2</v>
      </c>
      <c r="M518" s="91">
        <f>COUNTIFS(D:D,D518,J:J,J518,K:K,K518)</f>
        <v/>
      </c>
      <c r="N518" s="91">
        <f>1/M518</f>
        <v/>
      </c>
    </row>
    <row r="519">
      <c r="A519" s="92" t="inlineStr">
        <is>
          <t>徐汇区</t>
        </is>
      </c>
      <c r="B519" s="92" t="inlineStr">
        <is>
          <t>微信用户</t>
        </is>
      </c>
      <c r="C519" s="92" t="n">
        <v>1</v>
      </c>
      <c r="D519" s="92" t="inlineStr">
        <is>
          <t>TSFCY7</t>
        </is>
      </c>
      <c r="E519" s="92" t="inlineStr">
        <is>
          <t>棒约翰</t>
        </is>
      </c>
      <c r="F519" s="92" t="n">
        <v>0</v>
      </c>
      <c r="G519" s="92" t="n">
        <v>1</v>
      </c>
      <c r="H519" s="92" t="n">
        <v>2204</v>
      </c>
      <c r="I519" s="92" t="inlineStr">
        <is>
          <t>清洗记录</t>
        </is>
      </c>
      <c r="J519" s="92" t="n">
        <v>2023</v>
      </c>
      <c r="K519" s="92" t="n">
        <v>9</v>
      </c>
      <c r="L519" s="92" t="n">
        <v>8</v>
      </c>
      <c r="M519" s="91">
        <f>COUNTIFS(D:D,D519,J:J,J519,K:K,K519)</f>
        <v/>
      </c>
      <c r="N519" s="91">
        <f>1/M519</f>
        <v/>
      </c>
    </row>
    <row r="520">
      <c r="A520" s="92" t="inlineStr">
        <is>
          <t>徐汇区</t>
        </is>
      </c>
      <c r="B520" s="92" t="inlineStr">
        <is>
          <t>微信用户</t>
        </is>
      </c>
      <c r="C520" s="92" t="n">
        <v>1</v>
      </c>
      <c r="D520" s="92" t="inlineStr">
        <is>
          <t>TSFCY7</t>
        </is>
      </c>
      <c r="E520" s="92" t="inlineStr">
        <is>
          <t>棒约翰</t>
        </is>
      </c>
      <c r="F520" s="92" t="n">
        <v>0</v>
      </c>
      <c r="G520" s="92" t="n">
        <v>1</v>
      </c>
      <c r="H520" s="92" t="n">
        <v>2205</v>
      </c>
      <c r="I520" s="92" t="inlineStr">
        <is>
          <t>设备维修保养</t>
        </is>
      </c>
      <c r="J520" s="92" t="n">
        <v>2023</v>
      </c>
      <c r="K520" s="92" t="n">
        <v>9</v>
      </c>
      <c r="L520" s="92" t="n">
        <v>8</v>
      </c>
      <c r="M520" s="91">
        <f>COUNTIFS(D:D,D520,J:J,J520,K:K,K520)</f>
        <v/>
      </c>
      <c r="N520" s="91">
        <f>1/M520</f>
        <v/>
      </c>
    </row>
    <row r="521">
      <c r="A521" s="92" t="inlineStr">
        <is>
          <t>徐汇区</t>
        </is>
      </c>
      <c r="B521" s="92" t="inlineStr">
        <is>
          <t>微信用户</t>
        </is>
      </c>
      <c r="C521" s="92" t="n">
        <v>1</v>
      </c>
      <c r="D521" s="92" t="inlineStr">
        <is>
          <t>TSFCY7</t>
        </is>
      </c>
      <c r="E521" s="92" t="inlineStr">
        <is>
          <t>棒约翰</t>
        </is>
      </c>
      <c r="F521" s="92" t="n">
        <v>0</v>
      </c>
      <c r="G521" s="92" t="n">
        <v>1</v>
      </c>
      <c r="H521" s="92" t="n">
        <v>2303</v>
      </c>
      <c r="I521" s="92" t="inlineStr">
        <is>
          <t>运行维护合同</t>
        </is>
      </c>
      <c r="J521" s="92" t="n">
        <v>2023</v>
      </c>
      <c r="K521" s="92" t="n">
        <v>9</v>
      </c>
      <c r="L521" s="92" t="n">
        <v>8</v>
      </c>
      <c r="M521" s="91">
        <f>COUNTIFS(D:D,D521,J:J,J521,K:K,K521)</f>
        <v/>
      </c>
      <c r="N521" s="91">
        <f>1/M521</f>
        <v/>
      </c>
    </row>
    <row r="522">
      <c r="A522" s="92" t="inlineStr">
        <is>
          <t>徐汇区</t>
        </is>
      </c>
      <c r="B522" s="92" t="inlineStr">
        <is>
          <t>微信用户</t>
        </is>
      </c>
      <c r="C522" s="92" t="n">
        <v>1</v>
      </c>
      <c r="D522" s="92" t="inlineStr">
        <is>
          <t>TSFCY7</t>
        </is>
      </c>
      <c r="E522" s="92" t="inlineStr">
        <is>
          <t>棒约翰</t>
        </is>
      </c>
      <c r="F522" s="92" t="n">
        <v>0</v>
      </c>
      <c r="G522" s="92" t="n">
        <v>1</v>
      </c>
      <c r="H522" s="92" t="n">
        <v>2304</v>
      </c>
      <c r="I522" s="92" t="inlineStr">
        <is>
          <t>设备运维记录</t>
        </is>
      </c>
      <c r="J522" s="92" t="n">
        <v>2023</v>
      </c>
      <c r="K522" s="92" t="n">
        <v>9</v>
      </c>
      <c r="L522" s="92" t="n">
        <v>8</v>
      </c>
      <c r="M522" s="91">
        <f>COUNTIFS(D:D,D522,J:J,J522,K:K,K522)</f>
        <v/>
      </c>
      <c r="N522" s="91">
        <f>1/M522</f>
        <v/>
      </c>
    </row>
    <row r="523">
      <c r="A523" s="92" t="inlineStr">
        <is>
          <t>徐汇区</t>
        </is>
      </c>
      <c r="B523" s="92" t="inlineStr">
        <is>
          <t>微信用户</t>
        </is>
      </c>
      <c r="C523" s="92" t="n">
        <v>1</v>
      </c>
      <c r="D523" s="92" t="inlineStr">
        <is>
          <t>TSFCY7</t>
        </is>
      </c>
      <c r="E523" s="92" t="inlineStr">
        <is>
          <t>棒约翰</t>
        </is>
      </c>
      <c r="F523" s="92" t="n">
        <v>0</v>
      </c>
      <c r="G523" s="92" t="n">
        <v>1</v>
      </c>
      <c r="H523" s="92" t="n">
        <v>2400</v>
      </c>
      <c r="I523" s="92" t="inlineStr">
        <is>
          <t>餐厨垃圾处置</t>
        </is>
      </c>
      <c r="J523" s="92" t="n">
        <v>2023</v>
      </c>
      <c r="K523" s="92" t="n">
        <v>9</v>
      </c>
      <c r="L523" s="92" t="n">
        <v>8</v>
      </c>
      <c r="M523" s="91">
        <f>COUNTIFS(D:D,D523,J:J,J523,K:K,K523)</f>
        <v/>
      </c>
      <c r="N523" s="91">
        <f>1/M523</f>
        <v/>
      </c>
    </row>
    <row r="524">
      <c r="A524" s="92" t="inlineStr">
        <is>
          <t>徐汇区</t>
        </is>
      </c>
      <c r="B524" s="92" t="inlineStr">
        <is>
          <t>微信用户</t>
        </is>
      </c>
      <c r="C524" s="92" t="n">
        <v>1</v>
      </c>
      <c r="D524" s="92" t="inlineStr">
        <is>
          <t>TSFCY7</t>
        </is>
      </c>
      <c r="E524" s="92" t="inlineStr">
        <is>
          <t>棒约翰</t>
        </is>
      </c>
      <c r="F524" s="92" t="n">
        <v>0</v>
      </c>
      <c r="G524" s="92" t="n">
        <v>1</v>
      </c>
      <c r="H524" s="92" t="n">
        <v>2401</v>
      </c>
      <c r="I524" s="92" t="inlineStr">
        <is>
          <t>废弃油脂处置</t>
        </is>
      </c>
      <c r="J524" s="92" t="n">
        <v>2023</v>
      </c>
      <c r="K524" s="92" t="n">
        <v>9</v>
      </c>
      <c r="L524" s="92" t="n">
        <v>8</v>
      </c>
      <c r="M524" s="91">
        <f>COUNTIFS(D:D,D524,J:J,J524,K:K,K524)</f>
        <v/>
      </c>
      <c r="N524" s="91">
        <f>1/M524</f>
        <v/>
      </c>
    </row>
    <row r="525">
      <c r="A525" s="92" t="inlineStr">
        <is>
          <t>徐汇区</t>
        </is>
      </c>
      <c r="B525" s="92" t="inlineStr">
        <is>
          <t>微信用户</t>
        </is>
      </c>
      <c r="C525" s="92" t="n">
        <v>1</v>
      </c>
      <c r="D525" s="92" t="inlineStr">
        <is>
          <t>TSFCY7</t>
        </is>
      </c>
      <c r="E525" s="92" t="inlineStr">
        <is>
          <t>棒约翰</t>
        </is>
      </c>
      <c r="F525" s="92" t="n">
        <v>0</v>
      </c>
      <c r="G525" s="92" t="n">
        <v>1</v>
      </c>
      <c r="H525" s="92" t="n">
        <v>2402</v>
      </c>
      <c r="I525" s="92" t="inlineStr">
        <is>
          <t>卫生培训记录</t>
        </is>
      </c>
      <c r="J525" s="92" t="n">
        <v>2023</v>
      </c>
      <c r="K525" s="92" t="n">
        <v>9</v>
      </c>
      <c r="L525" s="92" t="n">
        <v>8</v>
      </c>
      <c r="M525" s="91">
        <f>COUNTIFS(D:D,D525,J:J,J525,K:K,K525)</f>
        <v/>
      </c>
      <c r="N525" s="91">
        <f>1/M525</f>
        <v/>
      </c>
    </row>
    <row r="526">
      <c r="A526" s="92" t="inlineStr">
        <is>
          <t>徐汇区</t>
        </is>
      </c>
      <c r="B526" s="92" t="inlineStr">
        <is>
          <t>微信用户</t>
        </is>
      </c>
      <c r="C526" s="92" t="n">
        <v>1</v>
      </c>
      <c r="D526" s="92" t="inlineStr">
        <is>
          <t>TSFCY7</t>
        </is>
      </c>
      <c r="E526" s="92" t="inlineStr">
        <is>
          <t>棒约翰</t>
        </is>
      </c>
      <c r="F526" s="92" t="n">
        <v>0</v>
      </c>
      <c r="G526" s="92" t="n">
        <v>1</v>
      </c>
      <c r="H526" s="92" t="n">
        <v>2403</v>
      </c>
      <c r="I526" s="92" t="inlineStr">
        <is>
          <t>食品及原料采购记录</t>
        </is>
      </c>
      <c r="J526" s="92" t="n">
        <v>2023</v>
      </c>
      <c r="K526" s="92" t="n">
        <v>9</v>
      </c>
      <c r="L526" s="92" t="n">
        <v>8</v>
      </c>
      <c r="M526" s="91">
        <f>COUNTIFS(D:D,D526,J:J,J526,K:K,K526)</f>
        <v/>
      </c>
      <c r="N526" s="91">
        <f>1/M526</f>
        <v/>
      </c>
    </row>
    <row r="527">
      <c r="A527" s="92" t="inlineStr">
        <is>
          <t>徐汇区</t>
        </is>
      </c>
      <c r="B527" s="92" t="inlineStr">
        <is>
          <t>微信用户</t>
        </is>
      </c>
      <c r="C527" s="92" t="n">
        <v>1</v>
      </c>
      <c r="D527" s="92" t="inlineStr">
        <is>
          <t>TSFCY7</t>
        </is>
      </c>
      <c r="E527" s="92" t="inlineStr">
        <is>
          <t>棒约翰</t>
        </is>
      </c>
      <c r="F527" s="92" t="n">
        <v>1</v>
      </c>
      <c r="G527" s="92" t="n">
        <v>1</v>
      </c>
      <c r="H527" s="92" t="n">
        <v>3200</v>
      </c>
      <c r="I527" s="92" t="inlineStr">
        <is>
          <t>后厨全景</t>
        </is>
      </c>
      <c r="J527" s="92" t="n">
        <v>2023</v>
      </c>
      <c r="K527" s="92" t="n">
        <v>9</v>
      </c>
      <c r="L527" s="92" t="n">
        <v>8</v>
      </c>
      <c r="M527" s="91">
        <f>COUNTIFS(D:D,D527,J:J,J527,K:K,K527)</f>
        <v/>
      </c>
      <c r="N527" s="91">
        <f>1/M527</f>
        <v/>
      </c>
    </row>
    <row r="528">
      <c r="A528" s="92" t="inlineStr">
        <is>
          <t>徐汇区</t>
        </is>
      </c>
      <c r="B528" s="92" t="inlineStr">
        <is>
          <t>微信用户</t>
        </is>
      </c>
      <c r="C528" s="92" t="n">
        <v>1</v>
      </c>
      <c r="D528" s="92" t="inlineStr">
        <is>
          <t>TSFCY7</t>
        </is>
      </c>
      <c r="E528" s="92" t="inlineStr">
        <is>
          <t>棒约翰</t>
        </is>
      </c>
      <c r="F528" s="92" t="n">
        <v>1</v>
      </c>
      <c r="G528" s="92" t="n">
        <v>1</v>
      </c>
      <c r="H528" s="92" t="n">
        <v>3201</v>
      </c>
      <c r="I528" s="92" t="inlineStr">
        <is>
          <t>后厨涉户外门窗关闭</t>
        </is>
      </c>
      <c r="J528" s="92" t="n">
        <v>2023</v>
      </c>
      <c r="K528" s="92" t="n">
        <v>9</v>
      </c>
      <c r="L528" s="92" t="n">
        <v>8</v>
      </c>
      <c r="M528" s="91">
        <f>COUNTIFS(D:D,D528,J:J,J528,K:K,K528)</f>
        <v/>
      </c>
      <c r="N528" s="91">
        <f>1/M528</f>
        <v/>
      </c>
    </row>
    <row r="529">
      <c r="A529" s="92" t="inlineStr">
        <is>
          <t>徐汇区</t>
        </is>
      </c>
      <c r="B529" s="92" t="inlineStr">
        <is>
          <t>微信用户</t>
        </is>
      </c>
      <c r="C529" s="92" t="n">
        <v>1</v>
      </c>
      <c r="D529" s="92" t="inlineStr">
        <is>
          <t>TSFCY7</t>
        </is>
      </c>
      <c r="E529" s="92" t="inlineStr">
        <is>
          <t>棒约翰</t>
        </is>
      </c>
      <c r="F529" s="92" t="n">
        <v>1</v>
      </c>
      <c r="G529" s="92" t="n">
        <v>1</v>
      </c>
      <c r="H529" s="92" t="n">
        <v>3202</v>
      </c>
      <c r="I529" s="92" t="inlineStr">
        <is>
          <t>后厨排气扇</t>
        </is>
      </c>
      <c r="J529" s="92" t="n">
        <v>2023</v>
      </c>
      <c r="K529" s="92" t="n">
        <v>9</v>
      </c>
      <c r="L529" s="92" t="n">
        <v>8</v>
      </c>
      <c r="M529" s="91">
        <f>COUNTIFS(D:D,D529,J:J,J529,K:K,K529)</f>
        <v/>
      </c>
      <c r="N529" s="91">
        <f>1/M529</f>
        <v/>
      </c>
    </row>
    <row r="530">
      <c r="A530" s="92" t="inlineStr">
        <is>
          <t>徐汇区</t>
        </is>
      </c>
      <c r="B530" s="92" t="inlineStr">
        <is>
          <t>微信用户</t>
        </is>
      </c>
      <c r="C530" s="92" t="n">
        <v>1</v>
      </c>
      <c r="D530" s="92" t="inlineStr">
        <is>
          <t>TSFCY7</t>
        </is>
      </c>
      <c r="E530" s="92" t="inlineStr">
        <is>
          <t>棒约翰</t>
        </is>
      </c>
      <c r="F530" s="92" t="n">
        <v>1</v>
      </c>
      <c r="G530" s="92" t="n">
        <v>1</v>
      </c>
      <c r="H530" s="92" t="n">
        <v>3203</v>
      </c>
      <c r="I530" s="92" t="inlineStr">
        <is>
          <t>后厨灶台</t>
        </is>
      </c>
      <c r="J530" s="92" t="n">
        <v>2023</v>
      </c>
      <c r="K530" s="92" t="n">
        <v>9</v>
      </c>
      <c r="L530" s="92" t="n">
        <v>8</v>
      </c>
      <c r="M530" s="91">
        <f>COUNTIFS(D:D,D530,J:J,J530,K:K,K530)</f>
        <v/>
      </c>
      <c r="N530" s="91">
        <f>1/M530</f>
        <v/>
      </c>
    </row>
    <row r="531">
      <c r="A531" s="92" t="inlineStr">
        <is>
          <t>徐汇区</t>
        </is>
      </c>
      <c r="B531" s="92" t="inlineStr">
        <is>
          <t>微信用户</t>
        </is>
      </c>
      <c r="C531" s="92" t="n">
        <v>1</v>
      </c>
      <c r="D531" s="92" t="inlineStr">
        <is>
          <t>TSFCY7</t>
        </is>
      </c>
      <c r="E531" s="92" t="inlineStr">
        <is>
          <t>棒约翰</t>
        </is>
      </c>
      <c r="F531" s="92" t="n">
        <v>1</v>
      </c>
      <c r="G531" s="92" t="n">
        <v>1</v>
      </c>
      <c r="H531" s="92" t="n">
        <v>3204</v>
      </c>
      <c r="I531" s="92" t="inlineStr">
        <is>
          <t>集气罩</t>
        </is>
      </c>
      <c r="J531" s="92" t="n">
        <v>2023</v>
      </c>
      <c r="K531" s="92" t="n">
        <v>9</v>
      </c>
      <c r="L531" s="92" t="n">
        <v>8</v>
      </c>
      <c r="M531" s="91">
        <f>COUNTIFS(D:D,D531,J:J,J531,K:K,K531)</f>
        <v/>
      </c>
      <c r="N531" s="91">
        <f>1/M531</f>
        <v/>
      </c>
    </row>
    <row r="532">
      <c r="A532" s="92" t="inlineStr">
        <is>
          <t>徐汇区</t>
        </is>
      </c>
      <c r="B532" s="92" t="inlineStr">
        <is>
          <t>微信用户</t>
        </is>
      </c>
      <c r="C532" s="92" t="n">
        <v>1</v>
      </c>
      <c r="D532" s="92" t="inlineStr">
        <is>
          <t>TSFCY7</t>
        </is>
      </c>
      <c r="E532" s="92" t="inlineStr">
        <is>
          <t>棒约翰</t>
        </is>
      </c>
      <c r="F532" s="92" t="n">
        <v>1</v>
      </c>
      <c r="G532" s="92" t="n">
        <v>1</v>
      </c>
      <c r="H532" s="92" t="n">
        <v>3205</v>
      </c>
      <c r="I532" s="92" t="inlineStr">
        <is>
          <t>排烟管道</t>
        </is>
      </c>
      <c r="J532" s="92" t="n">
        <v>2023</v>
      </c>
      <c r="K532" s="92" t="n">
        <v>9</v>
      </c>
      <c r="L532" s="92" t="n">
        <v>8</v>
      </c>
      <c r="M532" s="91">
        <f>COUNTIFS(D:D,D532,J:J,J532,K:K,K532)</f>
        <v/>
      </c>
      <c r="N532" s="91">
        <f>1/M532</f>
        <v/>
      </c>
    </row>
    <row r="533">
      <c r="A533" s="92" t="inlineStr">
        <is>
          <t>徐汇区</t>
        </is>
      </c>
      <c r="B533" s="92" t="inlineStr">
        <is>
          <t>微信用户</t>
        </is>
      </c>
      <c r="C533" s="92" t="n">
        <v>1</v>
      </c>
      <c r="D533" s="92" t="inlineStr">
        <is>
          <t>TSFCY7</t>
        </is>
      </c>
      <c r="E533" s="92" t="inlineStr">
        <is>
          <t>棒约翰</t>
        </is>
      </c>
      <c r="F533" s="92" t="n">
        <v>1</v>
      </c>
      <c r="G533" s="92" t="n">
        <v>1</v>
      </c>
      <c r="H533" s="92" t="n">
        <v>3206</v>
      </c>
      <c r="I533" s="92" t="inlineStr">
        <is>
          <t>油烟净化装置/控制柜运行</t>
        </is>
      </c>
      <c r="J533" s="92" t="n">
        <v>2023</v>
      </c>
      <c r="K533" s="92" t="n">
        <v>9</v>
      </c>
      <c r="L533" s="92" t="n">
        <v>8</v>
      </c>
      <c r="M533" s="91">
        <f>COUNTIFS(D:D,D533,J:J,J533,K:K,K533)</f>
        <v/>
      </c>
      <c r="N533" s="91">
        <f>1/M533</f>
        <v/>
      </c>
    </row>
    <row r="534">
      <c r="A534" s="92" t="inlineStr">
        <is>
          <t>徐汇区</t>
        </is>
      </c>
      <c r="B534" s="92" t="inlineStr">
        <is>
          <t>微信用户</t>
        </is>
      </c>
      <c r="C534" s="92" t="n">
        <v>1</v>
      </c>
      <c r="D534" s="92" t="inlineStr">
        <is>
          <t>TSFCY7</t>
        </is>
      </c>
      <c r="E534" s="92" t="inlineStr">
        <is>
          <t>棒约翰</t>
        </is>
      </c>
      <c r="F534" s="92" t="n">
        <v>1</v>
      </c>
      <c r="G534" s="92" t="n">
        <v>1</v>
      </c>
      <c r="H534" s="92" t="n">
        <v>3207</v>
      </c>
      <c r="I534" s="92" t="inlineStr">
        <is>
          <t>油烟监测设备</t>
        </is>
      </c>
      <c r="J534" s="92" t="n">
        <v>2023</v>
      </c>
      <c r="K534" s="92" t="n">
        <v>9</v>
      </c>
      <c r="L534" s="92" t="n">
        <v>8</v>
      </c>
      <c r="M534" s="91">
        <f>COUNTIFS(D:D,D534,J:J,J534,K:K,K534)</f>
        <v/>
      </c>
      <c r="N534" s="91">
        <f>1/M534</f>
        <v/>
      </c>
    </row>
    <row r="535">
      <c r="A535" s="92" t="inlineStr">
        <is>
          <t>徐汇区</t>
        </is>
      </c>
      <c r="B535" s="92" t="inlineStr">
        <is>
          <t>微信用户
微信用户
微信用户
微信用户
微信用户
微信用户
微信用户
微信用户</t>
        </is>
      </c>
      <c r="C535" s="92" t="n">
        <v>1</v>
      </c>
      <c r="D535" s="92" t="inlineStr">
        <is>
          <t>TSFCY7</t>
        </is>
      </c>
      <c r="E535" s="92" t="inlineStr">
        <is>
          <t>棒约翰</t>
        </is>
      </c>
      <c r="F535" s="92" t="n">
        <v>0</v>
      </c>
      <c r="G535" s="92" t="n">
        <v>1</v>
      </c>
      <c r="H535" s="92" t="n">
        <v>2302</v>
      </c>
      <c r="I535" s="92" t="inlineStr">
        <is>
          <t>设备安装检验</t>
        </is>
      </c>
      <c r="J535" s="92" t="n">
        <v>2023</v>
      </c>
      <c r="K535" s="92" t="n">
        <v>8</v>
      </c>
      <c r="L535" s="92" t="n">
        <v>8</v>
      </c>
      <c r="M535" s="91">
        <f>COUNTIFS(D:D,D535,J:J,J535,K:K,K535)</f>
        <v/>
      </c>
      <c r="N535" s="91">
        <f>1/M535</f>
        <v/>
      </c>
    </row>
    <row r="536">
      <c r="A536" s="92" t="inlineStr">
        <is>
          <t>徐汇区</t>
        </is>
      </c>
      <c r="B536" s="92" t="inlineStr">
        <is>
          <t>微信用户
微信用户
微信用户
微信用户
微信用户
微信用户
微信用户
微信用户</t>
        </is>
      </c>
      <c r="C536" s="92" t="n">
        <v>1</v>
      </c>
      <c r="D536" s="92" t="inlineStr">
        <is>
          <t>TSFCY7</t>
        </is>
      </c>
      <c r="E536" s="92" t="inlineStr">
        <is>
          <t>棒约翰</t>
        </is>
      </c>
      <c r="F536" s="92" t="n">
        <v>0</v>
      </c>
      <c r="G536" s="92" t="n">
        <v>1</v>
      </c>
      <c r="H536" s="92" t="n">
        <v>2301</v>
      </c>
      <c r="I536" s="92" t="inlineStr">
        <is>
          <t>产品质检</t>
        </is>
      </c>
      <c r="J536" s="92" t="n">
        <v>2023</v>
      </c>
      <c r="K536" s="92" t="n">
        <v>7</v>
      </c>
      <c r="L536" s="92" t="n">
        <v>8</v>
      </c>
      <c r="M536" s="91">
        <f>COUNTIFS(D:D,D536,J:J,J536,K:K,K536)</f>
        <v/>
      </c>
      <c r="N536" s="91">
        <f>1/M536</f>
        <v/>
      </c>
    </row>
    <row r="537">
      <c r="A537" s="92" t="inlineStr">
        <is>
          <t>徐汇区</t>
        </is>
      </c>
      <c r="B537" s="92" t="inlineStr">
        <is>
          <t>微信用户
微信用户
微信用户
微信用户</t>
        </is>
      </c>
      <c r="C537" s="92" t="n">
        <v>1</v>
      </c>
      <c r="D537" s="92" t="inlineStr">
        <is>
          <t>TSFCY7</t>
        </is>
      </c>
      <c r="E537" s="92" t="inlineStr">
        <is>
          <t>棒约翰</t>
        </is>
      </c>
      <c r="F537" s="92" t="n">
        <v>0</v>
      </c>
      <c r="G537" s="92" t="n">
        <v>0</v>
      </c>
      <c r="H537" s="92" t="n">
        <v>2103</v>
      </c>
      <c r="I537" s="92" t="inlineStr">
        <is>
          <t>监管信息公示牌</t>
        </is>
      </c>
      <c r="J537" s="92" t="n">
        <v>2023</v>
      </c>
      <c r="K537" s="92" t="n">
        <v>6</v>
      </c>
      <c r="L537" s="92" t="n">
        <v>11</v>
      </c>
      <c r="M537" s="91">
        <f>COUNTIFS(D:D,D537,J:J,J537,K:K,K537)</f>
        <v/>
      </c>
      <c r="N537" s="91">
        <f>1/M537</f>
        <v/>
      </c>
    </row>
    <row r="538">
      <c r="A538" s="92" t="inlineStr">
        <is>
          <t>徐汇区</t>
        </is>
      </c>
      <c r="B538" s="92" t="inlineStr">
        <is>
          <t>微信用户
微信用户
微信用户
微信用户
微信用户
微信用户
微信用户
微信用户</t>
        </is>
      </c>
      <c r="C538" s="92" t="n">
        <v>1</v>
      </c>
      <c r="D538" s="92" t="inlineStr">
        <is>
          <t>TSFCY7</t>
        </is>
      </c>
      <c r="E538" s="92" t="inlineStr">
        <is>
          <t>棒约翰</t>
        </is>
      </c>
      <c r="F538" s="92" t="n">
        <v>0</v>
      </c>
      <c r="G538" s="92" t="n">
        <v>1</v>
      </c>
      <c r="H538" s="92" t="n">
        <v>2201</v>
      </c>
      <c r="I538" s="92" t="inlineStr">
        <is>
          <t>产品质检</t>
        </is>
      </c>
      <c r="J538" s="92" t="n">
        <v>2023</v>
      </c>
      <c r="K538" s="92" t="n">
        <v>4</v>
      </c>
      <c r="L538" s="92" t="n">
        <v>8</v>
      </c>
      <c r="M538" s="91">
        <f>COUNTIFS(D:D,D538,J:J,J538,K:K,K538)</f>
        <v/>
      </c>
      <c r="N538" s="91">
        <f>1/M538</f>
        <v/>
      </c>
    </row>
    <row r="539">
      <c r="A539" s="92" t="inlineStr">
        <is>
          <t>徐汇区</t>
        </is>
      </c>
      <c r="B539" s="92" t="inlineStr">
        <is>
          <t>微信用户
微信用户
微信用户
微信用户
微信用户
微信用户
微信用户
微信用户</t>
        </is>
      </c>
      <c r="C539" s="92" t="n">
        <v>1</v>
      </c>
      <c r="D539" s="92" t="inlineStr">
        <is>
          <t>TSFCY7</t>
        </is>
      </c>
      <c r="E539" s="92" t="inlineStr">
        <is>
          <t>棒约翰</t>
        </is>
      </c>
      <c r="F539" s="92" t="n">
        <v>0</v>
      </c>
      <c r="G539" s="92" t="n">
        <v>1</v>
      </c>
      <c r="H539" s="92" t="n">
        <v>2203</v>
      </c>
      <c r="I539" s="92" t="inlineStr">
        <is>
          <t>清洗合同</t>
        </is>
      </c>
      <c r="J539" s="92" t="n">
        <v>2023</v>
      </c>
      <c r="K539" s="92" t="n">
        <v>4</v>
      </c>
      <c r="L539" s="92" t="n">
        <v>8</v>
      </c>
      <c r="M539" s="91">
        <f>COUNTIFS(D:D,D539,J:J,J539,K:K,K539)</f>
        <v/>
      </c>
      <c r="N539" s="91">
        <f>1/M539</f>
        <v/>
      </c>
    </row>
    <row r="540">
      <c r="A540" s="92" t="inlineStr">
        <is>
          <t>徐汇区</t>
        </is>
      </c>
      <c r="B540" s="92" t="inlineStr">
        <is>
          <t>微信用户
微信用户
微信用户
微信用户</t>
        </is>
      </c>
      <c r="C540" s="92" t="n">
        <v>1</v>
      </c>
      <c r="D540" s="92" t="inlineStr">
        <is>
          <t>TSFCY7</t>
        </is>
      </c>
      <c r="E540" s="92" t="inlineStr">
        <is>
          <t>棒约翰</t>
        </is>
      </c>
      <c r="F540" s="92" t="n">
        <v>0</v>
      </c>
      <c r="G540" s="92" t="n">
        <v>0</v>
      </c>
      <c r="H540" s="92" t="n">
        <v>2100</v>
      </c>
      <c r="I540" s="92" t="inlineStr">
        <is>
          <t>营业执照</t>
        </is>
      </c>
      <c r="J540" s="92" t="n">
        <v>2023</v>
      </c>
      <c r="K540" s="92" t="n">
        <v>3</v>
      </c>
      <c r="L540" s="92" t="n">
        <v>11</v>
      </c>
      <c r="M540" s="91">
        <f>COUNTIFS(D:D,D540,J:J,J540,K:K,K540)</f>
        <v/>
      </c>
      <c r="N540" s="91">
        <f>1/M540</f>
        <v/>
      </c>
    </row>
    <row r="541">
      <c r="A541" s="92" t="inlineStr">
        <is>
          <t>徐汇区</t>
        </is>
      </c>
      <c r="B541" s="92" t="inlineStr">
        <is>
          <t>微信用户
微信用户
微信用户
微信用户</t>
        </is>
      </c>
      <c r="C541" s="92" t="n">
        <v>1</v>
      </c>
      <c r="D541" s="92" t="inlineStr">
        <is>
          <t>TSFCY7</t>
        </is>
      </c>
      <c r="E541" s="92" t="inlineStr">
        <is>
          <t>棒约翰</t>
        </is>
      </c>
      <c r="F541" s="92" t="n">
        <v>0</v>
      </c>
      <c r="G541" s="92" t="n">
        <v>0</v>
      </c>
      <c r="H541" s="92" t="n">
        <v>2101</v>
      </c>
      <c r="I541" s="92" t="inlineStr">
        <is>
          <t>食品经营许可证</t>
        </is>
      </c>
      <c r="J541" s="92" t="n">
        <v>2023</v>
      </c>
      <c r="K541" s="92" t="n">
        <v>3</v>
      </c>
      <c r="L541" s="92" t="n">
        <v>11</v>
      </c>
      <c r="M541" s="91">
        <f>COUNTIFS(D:D,D541,J:J,J541,K:K,K541)</f>
        <v/>
      </c>
      <c r="N541" s="91">
        <f>1/M541</f>
        <v/>
      </c>
    </row>
    <row r="542">
      <c r="A542" s="92" t="inlineStr">
        <is>
          <t>徐汇区</t>
        </is>
      </c>
      <c r="B542" s="92" t="inlineStr">
        <is>
          <t>微信用户
微信用户
微信用户</t>
        </is>
      </c>
      <c r="C542" s="92" t="n">
        <v>1</v>
      </c>
      <c r="D542" s="92" t="inlineStr">
        <is>
          <t>TSFCY7</t>
        </is>
      </c>
      <c r="E542" s="92" t="inlineStr">
        <is>
          <t>棒约翰</t>
        </is>
      </c>
      <c r="F542" s="92" t="n">
        <v>0</v>
      </c>
      <c r="G542" s="92" t="n">
        <v>0</v>
      </c>
      <c r="H542" s="92" t="n">
        <v>2102</v>
      </c>
      <c r="I542" s="92" t="inlineStr">
        <is>
          <t>餐饮服务许可证</t>
        </is>
      </c>
      <c r="J542" s="92" t="n">
        <v>2023</v>
      </c>
      <c r="K542" s="92" t="n">
        <v>3</v>
      </c>
      <c r="L542" s="92" t="n">
        <v>6</v>
      </c>
      <c r="M542" s="91">
        <f>COUNTIFS(D:D,D542,J:J,J542,K:K,K542)</f>
        <v/>
      </c>
      <c r="N542" s="91">
        <f>1/M542</f>
        <v/>
      </c>
    </row>
    <row r="543">
      <c r="A543" s="92" t="inlineStr">
        <is>
          <t>徐汇区</t>
        </is>
      </c>
      <c r="B543" s="92" t="inlineStr">
        <is>
          <t>微信用户
微信用户
微信用户
微信用户
微信用户
微信用户
微信用户
微信用户</t>
        </is>
      </c>
      <c r="C543" s="92" t="n">
        <v>1</v>
      </c>
      <c r="D543" s="92" t="inlineStr">
        <is>
          <t>TSFCY7</t>
        </is>
      </c>
      <c r="E543" s="92" t="inlineStr">
        <is>
          <t>棒约翰</t>
        </is>
      </c>
      <c r="F543" s="92" t="n">
        <v>0</v>
      </c>
      <c r="G543" s="92" t="n">
        <v>1</v>
      </c>
      <c r="H543" s="92" t="n">
        <v>2200</v>
      </c>
      <c r="I543" s="92" t="inlineStr">
        <is>
          <t>设备安装合同</t>
        </is>
      </c>
      <c r="J543" s="92" t="n">
        <v>2023</v>
      </c>
      <c r="K543" s="92" t="n">
        <v>2</v>
      </c>
      <c r="L543" s="92" t="n">
        <v>8</v>
      </c>
      <c r="M543" s="91">
        <f>COUNTIFS(D:D,D543,J:J,J543,K:K,K543)</f>
        <v/>
      </c>
      <c r="N543" s="91">
        <f>1/M543</f>
        <v/>
      </c>
    </row>
    <row r="544">
      <c r="A544" s="92" t="inlineStr">
        <is>
          <t>徐汇区</t>
        </is>
      </c>
      <c r="B544" s="92" t="inlineStr">
        <is>
          <t>微信用户
微信用户
微信用户
微信用户
微信用户
微信用户
微信用户
微信用户</t>
        </is>
      </c>
      <c r="C544" s="92" t="n">
        <v>1</v>
      </c>
      <c r="D544" s="92" t="inlineStr">
        <is>
          <t>TSFCY7</t>
        </is>
      </c>
      <c r="E544" s="92" t="inlineStr">
        <is>
          <t>棒约翰</t>
        </is>
      </c>
      <c r="F544" s="92" t="n">
        <v>0</v>
      </c>
      <c r="G544" s="92" t="n">
        <v>1</v>
      </c>
      <c r="H544" s="92" t="n">
        <v>2300</v>
      </c>
      <c r="I544" s="92" t="inlineStr">
        <is>
          <t>设备安装合同</t>
        </is>
      </c>
      <c r="J544" s="92" t="n">
        <v>2023</v>
      </c>
      <c r="K544" s="92" t="n">
        <v>2</v>
      </c>
      <c r="L544" s="92" t="n">
        <v>8</v>
      </c>
      <c r="M544" s="91">
        <f>COUNTIFS(D:D,D544,J:J,J544,K:K,K544)</f>
        <v/>
      </c>
      <c r="N544" s="91">
        <f>1/M544</f>
        <v/>
      </c>
    </row>
    <row r="545">
      <c r="A545" s="92" t="inlineStr">
        <is>
          <t>徐汇区</t>
        </is>
      </c>
      <c r="B545" s="92" t="inlineStr">
        <is>
          <t>微信用户
微信用户
微信用户
微信用户
微信用户
微信用户
微信用户
微信用户</t>
        </is>
      </c>
      <c r="C545" s="92" t="n">
        <v>1</v>
      </c>
      <c r="D545" s="92" t="inlineStr">
        <is>
          <t>TSFCY7</t>
        </is>
      </c>
      <c r="E545" s="92" t="inlineStr">
        <is>
          <t>棒约翰</t>
        </is>
      </c>
      <c r="F545" s="92" t="n">
        <v>0</v>
      </c>
      <c r="G545" s="92" t="n">
        <v>1</v>
      </c>
      <c r="H545" s="92" t="n">
        <v>2202</v>
      </c>
      <c r="I545" s="92" t="inlineStr">
        <is>
          <t>净化器合格证</t>
        </is>
      </c>
      <c r="J545" s="92" t="n">
        <v>2023</v>
      </c>
      <c r="K545" s="92" t="n">
        <v>1</v>
      </c>
      <c r="L545" s="92" t="n">
        <v>8</v>
      </c>
      <c r="M545" s="91">
        <f>COUNTIFS(D:D,D545,J:J,J545,K:K,K545)</f>
        <v/>
      </c>
      <c r="N545" s="91">
        <f>1/M545</f>
        <v/>
      </c>
    </row>
    <row r="546">
      <c r="A546" s="92" t="inlineStr">
        <is>
          <t>徐汇区</t>
        </is>
      </c>
      <c r="B546" s="92" t="inlineStr">
        <is>
          <t>微信用户
微信用户
微信用户
微信用户
微信用户
微信用户
微信用户
微信用户
微信用户</t>
        </is>
      </c>
      <c r="C546" s="92" t="n">
        <v>1</v>
      </c>
      <c r="D546" s="92" t="inlineStr">
        <is>
          <t>TSFCY8</t>
        </is>
      </c>
      <c r="E546" s="92" t="inlineStr">
        <is>
          <t>麦当劳</t>
        </is>
      </c>
      <c r="F546" s="92" t="n">
        <v>0</v>
      </c>
      <c r="G546" s="92" t="n">
        <v>1</v>
      </c>
      <c r="H546" s="92" t="n">
        <v>2203</v>
      </c>
      <c r="I546" s="92" t="inlineStr">
        <is>
          <t>清洗合同</t>
        </is>
      </c>
      <c r="J546" s="92" t="n">
        <v>2023</v>
      </c>
      <c r="K546" s="92" t="n">
        <v>9</v>
      </c>
      <c r="L546" s="92" t="n">
        <v>4</v>
      </c>
      <c r="M546" s="91">
        <f>COUNTIFS(D:D,D546,J:J,J546,K:K,K546)</f>
        <v/>
      </c>
      <c r="N546" s="91">
        <f>1/M546</f>
        <v/>
      </c>
    </row>
    <row r="547">
      <c r="A547" s="92" t="inlineStr">
        <is>
          <t>徐汇区</t>
        </is>
      </c>
      <c r="B547" s="92" t="inlineStr">
        <is>
          <t>微信用户</t>
        </is>
      </c>
      <c r="C547" s="92" t="n">
        <v>1</v>
      </c>
      <c r="D547" s="92" t="inlineStr">
        <is>
          <t>TSFCY8</t>
        </is>
      </c>
      <c r="E547" s="92" t="inlineStr">
        <is>
          <t>麦当劳</t>
        </is>
      </c>
      <c r="F547" s="92" t="n">
        <v>0</v>
      </c>
      <c r="G547" s="92" t="n">
        <v>1</v>
      </c>
      <c r="H547" s="92" t="n">
        <v>2204</v>
      </c>
      <c r="I547" s="92" t="inlineStr">
        <is>
          <t>清洗记录</t>
        </is>
      </c>
      <c r="J547" s="92" t="n">
        <v>2023</v>
      </c>
      <c r="K547" s="92" t="n">
        <v>9</v>
      </c>
      <c r="L547" s="92" t="n">
        <v>4</v>
      </c>
      <c r="M547" s="91">
        <f>COUNTIFS(D:D,D547,J:J,J547,K:K,K547)</f>
        <v/>
      </c>
      <c r="N547" s="91">
        <f>1/M547</f>
        <v/>
      </c>
    </row>
    <row r="548">
      <c r="A548" s="92" t="inlineStr">
        <is>
          <t>徐汇区</t>
        </is>
      </c>
      <c r="B548" s="92" t="inlineStr">
        <is>
          <t>微信用户</t>
        </is>
      </c>
      <c r="C548" s="92" t="n">
        <v>1</v>
      </c>
      <c r="D548" s="92" t="inlineStr">
        <is>
          <t>TSFCY8</t>
        </is>
      </c>
      <c r="E548" s="92" t="inlineStr">
        <is>
          <t>麦当劳</t>
        </is>
      </c>
      <c r="F548" s="92" t="n">
        <v>0</v>
      </c>
      <c r="G548" s="92" t="n">
        <v>1</v>
      </c>
      <c r="H548" s="92" t="n">
        <v>2205</v>
      </c>
      <c r="I548" s="92" t="inlineStr">
        <is>
          <t>设备维修保养</t>
        </is>
      </c>
      <c r="J548" s="92" t="n">
        <v>2023</v>
      </c>
      <c r="K548" s="92" t="n">
        <v>9</v>
      </c>
      <c r="L548" s="92" t="n">
        <v>4</v>
      </c>
      <c r="M548" s="91">
        <f>COUNTIFS(D:D,D548,J:J,J548,K:K,K548)</f>
        <v/>
      </c>
      <c r="N548" s="91">
        <f>1/M548</f>
        <v/>
      </c>
    </row>
    <row r="549">
      <c r="A549" s="92" t="inlineStr">
        <is>
          <t>徐汇区</t>
        </is>
      </c>
      <c r="B549" s="92" t="inlineStr">
        <is>
          <t>微信用户
微信用户
微信用户
微信用户
微信用户
微信用户
微信用户
微信用户
微信用户</t>
        </is>
      </c>
      <c r="C549" s="92" t="n">
        <v>1</v>
      </c>
      <c r="D549" s="92" t="inlineStr">
        <is>
          <t>TSFCY8</t>
        </is>
      </c>
      <c r="E549" s="92" t="inlineStr">
        <is>
          <t>麦当劳</t>
        </is>
      </c>
      <c r="F549" s="92" t="n">
        <v>0</v>
      </c>
      <c r="G549" s="92" t="n">
        <v>1</v>
      </c>
      <c r="H549" s="92" t="n">
        <v>2301</v>
      </c>
      <c r="I549" s="92" t="inlineStr">
        <is>
          <t>产品质检</t>
        </is>
      </c>
      <c r="J549" s="92" t="n">
        <v>2023</v>
      </c>
      <c r="K549" s="92" t="n">
        <v>9</v>
      </c>
      <c r="L549" s="92" t="n">
        <v>4</v>
      </c>
      <c r="M549" s="91">
        <f>COUNTIFS(D:D,D549,J:J,J549,K:K,K549)</f>
        <v/>
      </c>
      <c r="N549" s="91">
        <f>1/M549</f>
        <v/>
      </c>
    </row>
    <row r="550">
      <c r="A550" s="92" t="inlineStr">
        <is>
          <t>徐汇区</t>
        </is>
      </c>
      <c r="B550" s="92" t="inlineStr">
        <is>
          <t>微信用户</t>
        </is>
      </c>
      <c r="C550" s="92" t="n">
        <v>1</v>
      </c>
      <c r="D550" s="92" t="inlineStr">
        <is>
          <t>TSFCY8</t>
        </is>
      </c>
      <c r="E550" s="92" t="inlineStr">
        <is>
          <t>麦当劳</t>
        </is>
      </c>
      <c r="F550" s="92" t="n">
        <v>0</v>
      </c>
      <c r="G550" s="92" t="n">
        <v>1</v>
      </c>
      <c r="H550" s="92" t="n">
        <v>2303</v>
      </c>
      <c r="I550" s="92" t="inlineStr">
        <is>
          <t>运行维护合同</t>
        </is>
      </c>
      <c r="J550" s="92" t="n">
        <v>2023</v>
      </c>
      <c r="K550" s="92" t="n">
        <v>9</v>
      </c>
      <c r="L550" s="92" t="n">
        <v>4</v>
      </c>
      <c r="M550" s="91">
        <f>COUNTIFS(D:D,D550,J:J,J550,K:K,K550)</f>
        <v/>
      </c>
      <c r="N550" s="91">
        <f>1/M550</f>
        <v/>
      </c>
    </row>
    <row r="551">
      <c r="A551" s="92" t="inlineStr">
        <is>
          <t>徐汇区</t>
        </is>
      </c>
      <c r="B551" s="92" t="inlineStr">
        <is>
          <t>微信用户</t>
        </is>
      </c>
      <c r="C551" s="92" t="n">
        <v>1</v>
      </c>
      <c r="D551" s="92" t="inlineStr">
        <is>
          <t>TSFCY8</t>
        </is>
      </c>
      <c r="E551" s="92" t="inlineStr">
        <is>
          <t>麦当劳</t>
        </is>
      </c>
      <c r="F551" s="92" t="n">
        <v>0</v>
      </c>
      <c r="G551" s="92" t="n">
        <v>1</v>
      </c>
      <c r="H551" s="92" t="n">
        <v>2304</v>
      </c>
      <c r="I551" s="92" t="inlineStr">
        <is>
          <t>设备运维记录</t>
        </is>
      </c>
      <c r="J551" s="92" t="n">
        <v>2023</v>
      </c>
      <c r="K551" s="92" t="n">
        <v>9</v>
      </c>
      <c r="L551" s="92" t="n">
        <v>4</v>
      </c>
      <c r="M551" s="91">
        <f>COUNTIFS(D:D,D551,J:J,J551,K:K,K551)</f>
        <v/>
      </c>
      <c r="N551" s="91">
        <f>1/M551</f>
        <v/>
      </c>
    </row>
    <row r="552">
      <c r="A552" s="92" t="inlineStr">
        <is>
          <t>徐汇区</t>
        </is>
      </c>
      <c r="B552" s="92" t="inlineStr">
        <is>
          <t>微信用户</t>
        </is>
      </c>
      <c r="C552" s="92" t="n">
        <v>1</v>
      </c>
      <c r="D552" s="92" t="inlineStr">
        <is>
          <t>TSFCY8</t>
        </is>
      </c>
      <c r="E552" s="92" t="inlineStr">
        <is>
          <t>麦当劳</t>
        </is>
      </c>
      <c r="F552" s="92" t="n">
        <v>0</v>
      </c>
      <c r="G552" s="92" t="n">
        <v>1</v>
      </c>
      <c r="H552" s="92" t="n">
        <v>2400</v>
      </c>
      <c r="I552" s="92" t="inlineStr">
        <is>
          <t>餐厨垃圾处置</t>
        </is>
      </c>
      <c r="J552" s="92" t="n">
        <v>2023</v>
      </c>
      <c r="K552" s="92" t="n">
        <v>9</v>
      </c>
      <c r="L552" s="92" t="n">
        <v>4</v>
      </c>
      <c r="M552" s="91">
        <f>COUNTIFS(D:D,D552,J:J,J552,K:K,K552)</f>
        <v/>
      </c>
      <c r="N552" s="91">
        <f>1/M552</f>
        <v/>
      </c>
    </row>
    <row r="553">
      <c r="A553" s="92" t="inlineStr">
        <is>
          <t>徐汇区</t>
        </is>
      </c>
      <c r="B553" s="92" t="inlineStr">
        <is>
          <t>微信用户</t>
        </is>
      </c>
      <c r="C553" s="92" t="n">
        <v>1</v>
      </c>
      <c r="D553" s="92" t="inlineStr">
        <is>
          <t>TSFCY8</t>
        </is>
      </c>
      <c r="E553" s="92" t="inlineStr">
        <is>
          <t>麦当劳</t>
        </is>
      </c>
      <c r="F553" s="92" t="n">
        <v>0</v>
      </c>
      <c r="G553" s="92" t="n">
        <v>1</v>
      </c>
      <c r="H553" s="92" t="n">
        <v>2401</v>
      </c>
      <c r="I553" s="92" t="inlineStr">
        <is>
          <t>废弃油脂处置</t>
        </is>
      </c>
      <c r="J553" s="92" t="n">
        <v>2023</v>
      </c>
      <c r="K553" s="92" t="n">
        <v>9</v>
      </c>
      <c r="L553" s="92" t="n">
        <v>4</v>
      </c>
      <c r="M553" s="91">
        <f>COUNTIFS(D:D,D553,J:J,J553,K:K,K553)</f>
        <v/>
      </c>
      <c r="N553" s="91">
        <f>1/M553</f>
        <v/>
      </c>
    </row>
    <row r="554">
      <c r="A554" s="92" t="inlineStr">
        <is>
          <t>徐汇区</t>
        </is>
      </c>
      <c r="B554" s="92" t="inlineStr">
        <is>
          <t>微信用户</t>
        </is>
      </c>
      <c r="C554" s="92" t="n">
        <v>1</v>
      </c>
      <c r="D554" s="92" t="inlineStr">
        <is>
          <t>TSFCY8</t>
        </is>
      </c>
      <c r="E554" s="92" t="inlineStr">
        <is>
          <t>麦当劳</t>
        </is>
      </c>
      <c r="F554" s="92" t="n">
        <v>0</v>
      </c>
      <c r="G554" s="92" t="n">
        <v>1</v>
      </c>
      <c r="H554" s="92" t="n">
        <v>2402</v>
      </c>
      <c r="I554" s="92" t="inlineStr">
        <is>
          <t>卫生培训记录</t>
        </is>
      </c>
      <c r="J554" s="92" t="n">
        <v>2023</v>
      </c>
      <c r="K554" s="92" t="n">
        <v>9</v>
      </c>
      <c r="L554" s="92" t="n">
        <v>4</v>
      </c>
      <c r="M554" s="91">
        <f>COUNTIFS(D:D,D554,J:J,J554,K:K,K554)</f>
        <v/>
      </c>
      <c r="N554" s="91">
        <f>1/M554</f>
        <v/>
      </c>
    </row>
    <row r="555">
      <c r="A555" s="92" t="inlineStr">
        <is>
          <t>徐汇区</t>
        </is>
      </c>
      <c r="B555" s="92" t="inlineStr">
        <is>
          <t>微信用户</t>
        </is>
      </c>
      <c r="C555" s="92" t="n">
        <v>1</v>
      </c>
      <c r="D555" s="92" t="inlineStr">
        <is>
          <t>TSFCY8</t>
        </is>
      </c>
      <c r="E555" s="92" t="inlineStr">
        <is>
          <t>麦当劳</t>
        </is>
      </c>
      <c r="F555" s="92" t="n">
        <v>0</v>
      </c>
      <c r="G555" s="92" t="n">
        <v>1</v>
      </c>
      <c r="H555" s="92" t="n">
        <v>2403</v>
      </c>
      <c r="I555" s="92" t="inlineStr">
        <is>
          <t>食品及原料采购记录</t>
        </is>
      </c>
      <c r="J555" s="92" t="n">
        <v>2023</v>
      </c>
      <c r="K555" s="92" t="n">
        <v>9</v>
      </c>
      <c r="L555" s="92" t="n">
        <v>4</v>
      </c>
      <c r="M555" s="91">
        <f>COUNTIFS(D:D,D555,J:J,J555,K:K,K555)</f>
        <v/>
      </c>
      <c r="N555" s="91">
        <f>1/M555</f>
        <v/>
      </c>
    </row>
    <row r="556">
      <c r="A556" s="92" t="inlineStr">
        <is>
          <t>徐汇区</t>
        </is>
      </c>
      <c r="B556" s="92" t="inlineStr">
        <is>
          <t>微信用户</t>
        </is>
      </c>
      <c r="C556" s="92" t="n">
        <v>1</v>
      </c>
      <c r="D556" s="92" t="inlineStr">
        <is>
          <t>TSFCY8</t>
        </is>
      </c>
      <c r="E556" s="92" t="inlineStr">
        <is>
          <t>麦当劳</t>
        </is>
      </c>
      <c r="F556" s="92" t="n">
        <v>1</v>
      </c>
      <c r="G556" s="92" t="n">
        <v>1</v>
      </c>
      <c r="H556" s="92" t="n">
        <v>3200</v>
      </c>
      <c r="I556" s="92" t="inlineStr">
        <is>
          <t>后厨全景</t>
        </is>
      </c>
      <c r="J556" s="92" t="n">
        <v>2023</v>
      </c>
      <c r="K556" s="92" t="n">
        <v>9</v>
      </c>
      <c r="L556" s="92" t="n">
        <v>4</v>
      </c>
      <c r="M556" s="91">
        <f>COUNTIFS(D:D,D556,J:J,J556,K:K,K556)</f>
        <v/>
      </c>
      <c r="N556" s="91">
        <f>1/M556</f>
        <v/>
      </c>
    </row>
    <row r="557">
      <c r="A557" s="92" t="inlineStr">
        <is>
          <t>徐汇区</t>
        </is>
      </c>
      <c r="B557" s="92" t="inlineStr">
        <is>
          <t>微信用户</t>
        </is>
      </c>
      <c r="C557" s="92" t="n">
        <v>1</v>
      </c>
      <c r="D557" s="92" t="inlineStr">
        <is>
          <t>TSFCY8</t>
        </is>
      </c>
      <c r="E557" s="92" t="inlineStr">
        <is>
          <t>麦当劳</t>
        </is>
      </c>
      <c r="F557" s="92" t="n">
        <v>1</v>
      </c>
      <c r="G557" s="92" t="n">
        <v>1</v>
      </c>
      <c r="H557" s="92" t="n">
        <v>3201</v>
      </c>
      <c r="I557" s="92" t="inlineStr">
        <is>
          <t>后厨涉户外门窗关闭</t>
        </is>
      </c>
      <c r="J557" s="92" t="n">
        <v>2023</v>
      </c>
      <c r="K557" s="92" t="n">
        <v>9</v>
      </c>
      <c r="L557" s="92" t="n">
        <v>4</v>
      </c>
      <c r="M557" s="91">
        <f>COUNTIFS(D:D,D557,J:J,J557,K:K,K557)</f>
        <v/>
      </c>
      <c r="N557" s="91">
        <f>1/M557</f>
        <v/>
      </c>
    </row>
    <row r="558">
      <c r="A558" s="92" t="inlineStr">
        <is>
          <t>徐汇区</t>
        </is>
      </c>
      <c r="B558" s="92" t="inlineStr">
        <is>
          <t>微信用户</t>
        </is>
      </c>
      <c r="C558" s="92" t="n">
        <v>1</v>
      </c>
      <c r="D558" s="92" t="inlineStr">
        <is>
          <t>TSFCY8</t>
        </is>
      </c>
      <c r="E558" s="92" t="inlineStr">
        <is>
          <t>麦当劳</t>
        </is>
      </c>
      <c r="F558" s="92" t="n">
        <v>1</v>
      </c>
      <c r="G558" s="92" t="n">
        <v>1</v>
      </c>
      <c r="H558" s="92" t="n">
        <v>3202</v>
      </c>
      <c r="I558" s="92" t="inlineStr">
        <is>
          <t>后厨排气扇</t>
        </is>
      </c>
      <c r="J558" s="92" t="n">
        <v>2023</v>
      </c>
      <c r="K558" s="92" t="n">
        <v>9</v>
      </c>
      <c r="L558" s="92" t="n">
        <v>4</v>
      </c>
      <c r="M558" s="91">
        <f>COUNTIFS(D:D,D558,J:J,J558,K:K,K558)</f>
        <v/>
      </c>
      <c r="N558" s="91">
        <f>1/M558</f>
        <v/>
      </c>
    </row>
    <row r="559">
      <c r="A559" s="92" t="inlineStr">
        <is>
          <t>徐汇区</t>
        </is>
      </c>
      <c r="B559" s="92" t="inlineStr">
        <is>
          <t>微信用户</t>
        </is>
      </c>
      <c r="C559" s="92" t="n">
        <v>1</v>
      </c>
      <c r="D559" s="92" t="inlineStr">
        <is>
          <t>TSFCY8</t>
        </is>
      </c>
      <c r="E559" s="92" t="inlineStr">
        <is>
          <t>麦当劳</t>
        </is>
      </c>
      <c r="F559" s="92" t="n">
        <v>1</v>
      </c>
      <c r="G559" s="92" t="n">
        <v>1</v>
      </c>
      <c r="H559" s="92" t="n">
        <v>3203</v>
      </c>
      <c r="I559" s="92" t="inlineStr">
        <is>
          <t>后厨灶台</t>
        </is>
      </c>
      <c r="J559" s="92" t="n">
        <v>2023</v>
      </c>
      <c r="K559" s="92" t="n">
        <v>9</v>
      </c>
      <c r="L559" s="92" t="n">
        <v>4</v>
      </c>
      <c r="M559" s="91">
        <f>COUNTIFS(D:D,D559,J:J,J559,K:K,K559)</f>
        <v/>
      </c>
      <c r="N559" s="91">
        <f>1/M559</f>
        <v/>
      </c>
    </row>
    <row r="560">
      <c r="A560" s="92" t="inlineStr">
        <is>
          <t>徐汇区</t>
        </is>
      </c>
      <c r="B560" s="92" t="inlineStr">
        <is>
          <t>微信用户</t>
        </is>
      </c>
      <c r="C560" s="92" t="n">
        <v>1</v>
      </c>
      <c r="D560" s="92" t="inlineStr">
        <is>
          <t>TSFCY8</t>
        </is>
      </c>
      <c r="E560" s="92" t="inlineStr">
        <is>
          <t>麦当劳</t>
        </is>
      </c>
      <c r="F560" s="92" t="n">
        <v>1</v>
      </c>
      <c r="G560" s="92" t="n">
        <v>1</v>
      </c>
      <c r="H560" s="92" t="n">
        <v>3204</v>
      </c>
      <c r="I560" s="92" t="inlineStr">
        <is>
          <t>集气罩</t>
        </is>
      </c>
      <c r="J560" s="92" t="n">
        <v>2023</v>
      </c>
      <c r="K560" s="92" t="n">
        <v>9</v>
      </c>
      <c r="L560" s="92" t="n">
        <v>4</v>
      </c>
      <c r="M560" s="91">
        <f>COUNTIFS(D:D,D560,J:J,J560,K:K,K560)</f>
        <v/>
      </c>
      <c r="N560" s="91">
        <f>1/M560</f>
        <v/>
      </c>
    </row>
    <row r="561">
      <c r="A561" s="92" t="inlineStr">
        <is>
          <t>徐汇区</t>
        </is>
      </c>
      <c r="B561" s="92" t="inlineStr">
        <is>
          <t>微信用户</t>
        </is>
      </c>
      <c r="C561" s="92" t="n">
        <v>1</v>
      </c>
      <c r="D561" s="92" t="inlineStr">
        <is>
          <t>TSFCY8</t>
        </is>
      </c>
      <c r="E561" s="92" t="inlineStr">
        <is>
          <t>麦当劳</t>
        </is>
      </c>
      <c r="F561" s="92" t="n">
        <v>1</v>
      </c>
      <c r="G561" s="92" t="n">
        <v>1</v>
      </c>
      <c r="H561" s="92" t="n">
        <v>3205</v>
      </c>
      <c r="I561" s="92" t="inlineStr">
        <is>
          <t>排烟管道</t>
        </is>
      </c>
      <c r="J561" s="92" t="n">
        <v>2023</v>
      </c>
      <c r="K561" s="92" t="n">
        <v>9</v>
      </c>
      <c r="L561" s="92" t="n">
        <v>4</v>
      </c>
      <c r="M561" s="91">
        <f>COUNTIFS(D:D,D561,J:J,J561,K:K,K561)</f>
        <v/>
      </c>
      <c r="N561" s="91">
        <f>1/M561</f>
        <v/>
      </c>
    </row>
    <row r="562">
      <c r="A562" s="92" t="inlineStr">
        <is>
          <t>徐汇区</t>
        </is>
      </c>
      <c r="B562" s="92" t="inlineStr">
        <is>
          <t>微信用户</t>
        </is>
      </c>
      <c r="C562" s="92" t="n">
        <v>1</v>
      </c>
      <c r="D562" s="92" t="inlineStr">
        <is>
          <t>TSFCY8</t>
        </is>
      </c>
      <c r="E562" s="92" t="inlineStr">
        <is>
          <t>麦当劳</t>
        </is>
      </c>
      <c r="F562" s="92" t="n">
        <v>1</v>
      </c>
      <c r="G562" s="92" t="n">
        <v>1</v>
      </c>
      <c r="H562" s="92" t="n">
        <v>3206</v>
      </c>
      <c r="I562" s="92" t="inlineStr">
        <is>
          <t>油烟净化装置/控制柜运行</t>
        </is>
      </c>
      <c r="J562" s="92" t="n">
        <v>2023</v>
      </c>
      <c r="K562" s="92" t="n">
        <v>9</v>
      </c>
      <c r="L562" s="92" t="n">
        <v>4</v>
      </c>
      <c r="M562" s="91">
        <f>COUNTIFS(D:D,D562,J:J,J562,K:K,K562)</f>
        <v/>
      </c>
      <c r="N562" s="91">
        <f>1/M562</f>
        <v/>
      </c>
    </row>
    <row r="563">
      <c r="A563" s="92" t="inlineStr">
        <is>
          <t>徐汇区</t>
        </is>
      </c>
      <c r="B563" s="92" t="inlineStr">
        <is>
          <t>微信用户</t>
        </is>
      </c>
      <c r="C563" s="92" t="n">
        <v>1</v>
      </c>
      <c r="D563" s="92" t="inlineStr">
        <is>
          <t>TSFCY8</t>
        </is>
      </c>
      <c r="E563" s="92" t="inlineStr">
        <is>
          <t>麦当劳</t>
        </is>
      </c>
      <c r="F563" s="92" t="n">
        <v>1</v>
      </c>
      <c r="G563" s="92" t="n">
        <v>1</v>
      </c>
      <c r="H563" s="92" t="n">
        <v>3207</v>
      </c>
      <c r="I563" s="92" t="inlineStr">
        <is>
          <t>油烟监测设备</t>
        </is>
      </c>
      <c r="J563" s="92" t="n">
        <v>2023</v>
      </c>
      <c r="K563" s="92" t="n">
        <v>9</v>
      </c>
      <c r="L563" s="92" t="n">
        <v>4</v>
      </c>
      <c r="M563" s="91">
        <f>COUNTIFS(D:D,D563,J:J,J563,K:K,K563)</f>
        <v/>
      </c>
      <c r="N563" s="91">
        <f>1/M563</f>
        <v/>
      </c>
    </row>
    <row r="564">
      <c r="A564" s="92" t="inlineStr">
        <is>
          <t>徐汇区</t>
        </is>
      </c>
      <c r="B564" s="92" t="inlineStr">
        <is>
          <t>微信用户
微信用户
微信用户
微信用户
微信用户
微信用户
微信用户
微信用户
微信用户</t>
        </is>
      </c>
      <c r="C564" s="92" t="n">
        <v>1</v>
      </c>
      <c r="D564" s="92" t="inlineStr">
        <is>
          <t>TSFCY8</t>
        </is>
      </c>
      <c r="E564" s="92" t="inlineStr">
        <is>
          <t>麦当劳</t>
        </is>
      </c>
      <c r="F564" s="92" t="n">
        <v>0</v>
      </c>
      <c r="G564" s="92" t="n">
        <v>1</v>
      </c>
      <c r="H564" s="92" t="n">
        <v>2202</v>
      </c>
      <c r="I564" s="92" t="inlineStr">
        <is>
          <t>净化器合格证</t>
        </is>
      </c>
      <c r="J564" s="92" t="n">
        <v>2023</v>
      </c>
      <c r="K564" s="92" t="n">
        <v>7</v>
      </c>
      <c r="L564" s="92" t="n">
        <v>4</v>
      </c>
      <c r="M564" s="91">
        <f>COUNTIFS(D:D,D564,J:J,J564,K:K,K564)</f>
        <v/>
      </c>
      <c r="N564" s="91">
        <f>1/M564</f>
        <v/>
      </c>
    </row>
    <row r="565">
      <c r="A565" s="92" t="inlineStr">
        <is>
          <t>徐汇区</t>
        </is>
      </c>
      <c r="B565" s="92" t="inlineStr">
        <is>
          <t>微信用户
微信用户
微信用户
微信用户
微信用户
微信用户
微信用户
微信用户
微信用户</t>
        </is>
      </c>
      <c r="C565" s="92" t="n">
        <v>1</v>
      </c>
      <c r="D565" s="92" t="inlineStr">
        <is>
          <t>TSFCY8</t>
        </is>
      </c>
      <c r="E565" s="92" t="inlineStr">
        <is>
          <t>麦当劳</t>
        </is>
      </c>
      <c r="F565" s="92" t="n">
        <v>0</v>
      </c>
      <c r="G565" s="92" t="n">
        <v>1</v>
      </c>
      <c r="H565" s="92" t="n">
        <v>2300</v>
      </c>
      <c r="I565" s="92" t="inlineStr">
        <is>
          <t>设备安装合同</t>
        </is>
      </c>
      <c r="J565" s="92" t="n">
        <v>2023</v>
      </c>
      <c r="K565" s="92" t="n">
        <v>7</v>
      </c>
      <c r="L565" s="92" t="n">
        <v>4</v>
      </c>
      <c r="M565" s="91">
        <f>COUNTIFS(D:D,D565,J:J,J565,K:K,K565)</f>
        <v/>
      </c>
      <c r="N565" s="91">
        <f>1/M565</f>
        <v/>
      </c>
    </row>
    <row r="566">
      <c r="A566" s="92" t="inlineStr">
        <is>
          <t>徐汇区</t>
        </is>
      </c>
      <c r="B566" s="92" t="inlineStr">
        <is>
          <t>微信用户
微信用户
微信用户
微信用户
微信用户</t>
        </is>
      </c>
      <c r="C566" s="92" t="n">
        <v>1</v>
      </c>
      <c r="D566" s="92" t="inlineStr">
        <is>
          <t>TSFCY8</t>
        </is>
      </c>
      <c r="E566" s="92" t="inlineStr">
        <is>
          <t>麦当劳</t>
        </is>
      </c>
      <c r="F566" s="92" t="n">
        <v>0</v>
      </c>
      <c r="G566" s="92" t="n">
        <v>0</v>
      </c>
      <c r="H566" s="92" t="n">
        <v>2102</v>
      </c>
      <c r="I566" s="92" t="inlineStr">
        <is>
          <t>餐饮服务许可证</t>
        </is>
      </c>
      <c r="J566" s="92" t="n">
        <v>2023</v>
      </c>
      <c r="K566" s="92" t="n">
        <v>6</v>
      </c>
      <c r="L566" s="92" t="n">
        <v>11</v>
      </c>
      <c r="M566" s="91">
        <f>COUNTIFS(D:D,D566,J:J,J566,K:K,K566)</f>
        <v/>
      </c>
      <c r="N566" s="91">
        <f>1/M566</f>
        <v/>
      </c>
    </row>
    <row r="567">
      <c r="A567" s="92" t="inlineStr">
        <is>
          <t>徐汇区</t>
        </is>
      </c>
      <c r="B567" s="92" t="inlineStr">
        <is>
          <t>微信用户
微信用户
微信用户
微信用户
微信用户
微信用户
微信用户
微信用户
微信用户</t>
        </is>
      </c>
      <c r="C567" s="92" t="n">
        <v>1</v>
      </c>
      <c r="D567" s="92" t="inlineStr">
        <is>
          <t>TSFCY8</t>
        </is>
      </c>
      <c r="E567" s="92" t="inlineStr">
        <is>
          <t>麦当劳</t>
        </is>
      </c>
      <c r="F567" s="92" t="n">
        <v>0</v>
      </c>
      <c r="G567" s="92" t="n">
        <v>1</v>
      </c>
      <c r="H567" s="92" t="n">
        <v>2302</v>
      </c>
      <c r="I567" s="92" t="inlineStr">
        <is>
          <t>设备安装检验</t>
        </is>
      </c>
      <c r="J567" s="92" t="n">
        <v>2023</v>
      </c>
      <c r="K567" s="92" t="n">
        <v>6</v>
      </c>
      <c r="L567" s="92" t="n">
        <v>4</v>
      </c>
      <c r="M567" s="91">
        <f>COUNTIFS(D:D,D567,J:J,J567,K:K,K567)</f>
        <v/>
      </c>
      <c r="N567" s="91">
        <f>1/M567</f>
        <v/>
      </c>
    </row>
    <row r="568">
      <c r="A568" s="92" t="inlineStr">
        <is>
          <t>徐汇区</t>
        </is>
      </c>
      <c r="B568" s="92" t="inlineStr">
        <is>
          <t>微信用户
微信用户
微信用户
微信用户
微信用户
微信用户
微信用户
微信用户
微信用户</t>
        </is>
      </c>
      <c r="C568" s="92" t="n">
        <v>1</v>
      </c>
      <c r="D568" s="92" t="inlineStr">
        <is>
          <t>TSFCY8</t>
        </is>
      </c>
      <c r="E568" s="92" t="inlineStr">
        <is>
          <t>麦当劳</t>
        </is>
      </c>
      <c r="F568" s="92" t="n">
        <v>0</v>
      </c>
      <c r="G568" s="92" t="n">
        <v>1</v>
      </c>
      <c r="H568" s="92" t="n">
        <v>2200</v>
      </c>
      <c r="I568" s="92" t="inlineStr">
        <is>
          <t>设备安装合同</t>
        </is>
      </c>
      <c r="J568" s="92" t="n">
        <v>2023</v>
      </c>
      <c r="K568" s="92" t="n">
        <v>5</v>
      </c>
      <c r="L568" s="92" t="n">
        <v>4</v>
      </c>
      <c r="M568" s="91">
        <f>COUNTIFS(D:D,D568,J:J,J568,K:K,K568)</f>
        <v/>
      </c>
      <c r="N568" s="91">
        <f>1/M568</f>
        <v/>
      </c>
    </row>
    <row r="569">
      <c r="A569" s="92" t="inlineStr">
        <is>
          <t>徐汇区</t>
        </is>
      </c>
      <c r="B569" s="92" t="inlineStr">
        <is>
          <t>微信用户
微信用户
微信用户
微信用户
微信用户</t>
        </is>
      </c>
      <c r="C569" s="92" t="n">
        <v>1</v>
      </c>
      <c r="D569" s="92" t="inlineStr">
        <is>
          <t>TSFCY8</t>
        </is>
      </c>
      <c r="E569" s="92" t="inlineStr">
        <is>
          <t>麦当劳</t>
        </is>
      </c>
      <c r="F569" s="92" t="n">
        <v>0</v>
      </c>
      <c r="G569" s="92" t="n">
        <v>0</v>
      </c>
      <c r="H569" s="92" t="n">
        <v>2100</v>
      </c>
      <c r="I569" s="92" t="inlineStr">
        <is>
          <t>营业执照</t>
        </is>
      </c>
      <c r="J569" s="92" t="n">
        <v>2023</v>
      </c>
      <c r="K569" s="92" t="n">
        <v>3</v>
      </c>
      <c r="L569" s="92" t="n">
        <v>11</v>
      </c>
      <c r="M569" s="91">
        <f>COUNTIFS(D:D,D569,J:J,J569,K:K,K569)</f>
        <v/>
      </c>
      <c r="N569" s="91">
        <f>1/M569</f>
        <v/>
      </c>
    </row>
    <row r="570">
      <c r="A570" s="92" t="inlineStr">
        <is>
          <t>徐汇区</t>
        </is>
      </c>
      <c r="B570" s="92" t="inlineStr">
        <is>
          <t>微信用户
微信用户
微信用户
微信用户
微信用户</t>
        </is>
      </c>
      <c r="C570" s="92" t="n">
        <v>1</v>
      </c>
      <c r="D570" s="92" t="inlineStr">
        <is>
          <t>TSFCY8</t>
        </is>
      </c>
      <c r="E570" s="92" t="inlineStr">
        <is>
          <t>麦当劳</t>
        </is>
      </c>
      <c r="F570" s="92" t="n">
        <v>0</v>
      </c>
      <c r="G570" s="92" t="n">
        <v>0</v>
      </c>
      <c r="H570" s="92" t="n">
        <v>2101</v>
      </c>
      <c r="I570" s="92" t="inlineStr">
        <is>
          <t>食品经营许可证</t>
        </is>
      </c>
      <c r="J570" s="92" t="n">
        <v>2023</v>
      </c>
      <c r="K570" s="92" t="n">
        <v>1</v>
      </c>
      <c r="L570" s="92" t="n">
        <v>4</v>
      </c>
      <c r="M570" s="91">
        <f>COUNTIFS(D:D,D570,J:J,J570,K:K,K570)</f>
        <v/>
      </c>
      <c r="N570" s="91">
        <f>1/M570</f>
        <v/>
      </c>
    </row>
    <row r="571">
      <c r="A571" s="92" t="inlineStr">
        <is>
          <t>徐汇区</t>
        </is>
      </c>
      <c r="B571" s="92" t="inlineStr">
        <is>
          <t>微信用户
微信用户
微信用户
微信用户
微信用户</t>
        </is>
      </c>
      <c r="C571" s="92" t="n">
        <v>1</v>
      </c>
      <c r="D571" s="92" t="inlineStr">
        <is>
          <t>TSFCY8</t>
        </is>
      </c>
      <c r="E571" s="92" t="inlineStr">
        <is>
          <t>麦当劳</t>
        </is>
      </c>
      <c r="F571" s="92" t="n">
        <v>0</v>
      </c>
      <c r="G571" s="92" t="n">
        <v>0</v>
      </c>
      <c r="H571" s="92" t="n">
        <v>2103</v>
      </c>
      <c r="I571" s="92" t="inlineStr">
        <is>
          <t>监管信息公示牌</t>
        </is>
      </c>
      <c r="J571" s="92" t="n">
        <v>2023</v>
      </c>
      <c r="K571" s="92" t="n">
        <v>1</v>
      </c>
      <c r="L571" s="92" t="n">
        <v>4</v>
      </c>
      <c r="M571" s="91">
        <f>COUNTIFS(D:D,D571,J:J,J571,K:K,K571)</f>
        <v/>
      </c>
      <c r="N571" s="91">
        <f>1/M571</f>
        <v/>
      </c>
    </row>
    <row r="572">
      <c r="A572" s="92" t="inlineStr">
        <is>
          <t>徐汇区</t>
        </is>
      </c>
      <c r="B572" s="92" t="inlineStr">
        <is>
          <t>微信用户
微信用户
微信用户
微信用户
微信用户
微信用户
微信用户
微信用户
微信用户</t>
        </is>
      </c>
      <c r="C572" s="92" t="n">
        <v>1</v>
      </c>
      <c r="D572" s="92" t="inlineStr">
        <is>
          <t>TSFCY8</t>
        </is>
      </c>
      <c r="E572" s="92" t="inlineStr">
        <is>
          <t>麦当劳</t>
        </is>
      </c>
      <c r="F572" s="92" t="n">
        <v>0</v>
      </c>
      <c r="G572" s="92" t="n">
        <v>1</v>
      </c>
      <c r="H572" s="92" t="n">
        <v>2201</v>
      </c>
      <c r="I572" s="92" t="inlineStr">
        <is>
          <t>产品质检</t>
        </is>
      </c>
      <c r="J572" s="92" t="n">
        <v>2023</v>
      </c>
      <c r="K572" s="92" t="n">
        <v>1</v>
      </c>
      <c r="L572" s="92" t="n">
        <v>4</v>
      </c>
      <c r="M572" s="91">
        <f>COUNTIFS(D:D,D572,J:J,J572,K:K,K572)</f>
        <v/>
      </c>
      <c r="N572" s="91">
        <f>1/M572</f>
        <v/>
      </c>
    </row>
    <row r="573">
      <c r="A573" s="92" t="inlineStr">
        <is>
          <t>徐汇区</t>
        </is>
      </c>
      <c r="B573" s="92" t="inlineStr">
        <is>
          <t>微信用户</t>
        </is>
      </c>
      <c r="C573" s="92" t="n">
        <v>1</v>
      </c>
      <c r="D573" s="92" t="inlineStr">
        <is>
          <t>TSFCY9</t>
        </is>
      </c>
      <c r="E573" s="92" t="inlineStr">
        <is>
          <t>小铁君</t>
        </is>
      </c>
      <c r="F573" s="92" t="n">
        <v>0</v>
      </c>
      <c r="G573" s="92" t="n">
        <v>1</v>
      </c>
      <c r="H573" s="92" t="n">
        <v>2204</v>
      </c>
      <c r="I573" s="92" t="inlineStr">
        <is>
          <t>清洗记录</t>
        </is>
      </c>
      <c r="J573" s="92" t="n">
        <v>2023</v>
      </c>
      <c r="K573" s="92" t="n">
        <v>9</v>
      </c>
      <c r="L573" s="92" t="n">
        <v>5</v>
      </c>
      <c r="M573" s="91">
        <f>COUNTIFS(D:D,D573,J:J,J573,K:K,K573)</f>
        <v/>
      </c>
      <c r="N573" s="91">
        <f>1/M573</f>
        <v/>
      </c>
    </row>
    <row r="574">
      <c r="A574" s="92" t="inlineStr">
        <is>
          <t>徐汇区</t>
        </is>
      </c>
      <c r="B574" s="92" t="inlineStr">
        <is>
          <t>微信用户</t>
        </is>
      </c>
      <c r="C574" s="92" t="n">
        <v>1</v>
      </c>
      <c r="D574" s="92" t="inlineStr">
        <is>
          <t>TSFCY9</t>
        </is>
      </c>
      <c r="E574" s="92" t="inlineStr">
        <is>
          <t>小铁君</t>
        </is>
      </c>
      <c r="F574" s="92" t="n">
        <v>0</v>
      </c>
      <c r="G574" s="92" t="n">
        <v>1</v>
      </c>
      <c r="H574" s="92" t="n">
        <v>2205</v>
      </c>
      <c r="I574" s="92" t="inlineStr">
        <is>
          <t>设备维修保养</t>
        </is>
      </c>
      <c r="J574" s="92" t="n">
        <v>2023</v>
      </c>
      <c r="K574" s="92" t="n">
        <v>9</v>
      </c>
      <c r="L574" s="92" t="n">
        <v>5</v>
      </c>
      <c r="M574" s="91">
        <f>COUNTIFS(D:D,D574,J:J,J574,K:K,K574)</f>
        <v/>
      </c>
      <c r="N574" s="91">
        <f>1/M574</f>
        <v/>
      </c>
    </row>
    <row r="575">
      <c r="A575" s="92" t="inlineStr">
        <is>
          <t>徐汇区</t>
        </is>
      </c>
      <c r="B575" s="92" t="inlineStr">
        <is>
          <t>微信用户</t>
        </is>
      </c>
      <c r="C575" s="92" t="n">
        <v>1</v>
      </c>
      <c r="D575" s="92" t="inlineStr">
        <is>
          <t>TSFCY9</t>
        </is>
      </c>
      <c r="E575" s="92" t="inlineStr">
        <is>
          <t>小铁君</t>
        </is>
      </c>
      <c r="F575" s="92" t="n">
        <v>0</v>
      </c>
      <c r="G575" s="92" t="n">
        <v>1</v>
      </c>
      <c r="H575" s="92" t="n">
        <v>2303</v>
      </c>
      <c r="I575" s="92" t="inlineStr">
        <is>
          <t>运行维护合同</t>
        </is>
      </c>
      <c r="J575" s="92" t="n">
        <v>2023</v>
      </c>
      <c r="K575" s="92" t="n">
        <v>9</v>
      </c>
      <c r="L575" s="92" t="n">
        <v>5</v>
      </c>
      <c r="M575" s="91">
        <f>COUNTIFS(D:D,D575,J:J,J575,K:K,K575)</f>
        <v/>
      </c>
      <c r="N575" s="91">
        <f>1/M575</f>
        <v/>
      </c>
    </row>
    <row r="576">
      <c r="A576" s="92" t="inlineStr">
        <is>
          <t>徐汇区</t>
        </is>
      </c>
      <c r="B576" s="92" t="inlineStr">
        <is>
          <t>微信用户</t>
        </is>
      </c>
      <c r="C576" s="92" t="n">
        <v>1</v>
      </c>
      <c r="D576" s="92" t="inlineStr">
        <is>
          <t>TSFCY9</t>
        </is>
      </c>
      <c r="E576" s="92" t="inlineStr">
        <is>
          <t>小铁君</t>
        </is>
      </c>
      <c r="F576" s="92" t="n">
        <v>0</v>
      </c>
      <c r="G576" s="92" t="n">
        <v>1</v>
      </c>
      <c r="H576" s="92" t="n">
        <v>2304</v>
      </c>
      <c r="I576" s="92" t="inlineStr">
        <is>
          <t>设备运维记录</t>
        </is>
      </c>
      <c r="J576" s="92" t="n">
        <v>2023</v>
      </c>
      <c r="K576" s="92" t="n">
        <v>9</v>
      </c>
      <c r="L576" s="92" t="n">
        <v>5</v>
      </c>
      <c r="M576" s="91">
        <f>COUNTIFS(D:D,D576,J:J,J576,K:K,K576)</f>
        <v/>
      </c>
      <c r="N576" s="91">
        <f>1/M576</f>
        <v/>
      </c>
    </row>
    <row r="577">
      <c r="A577" s="92" t="inlineStr">
        <is>
          <t>徐汇区</t>
        </is>
      </c>
      <c r="B577" s="92" t="inlineStr">
        <is>
          <t>微信用户</t>
        </is>
      </c>
      <c r="C577" s="92" t="n">
        <v>1</v>
      </c>
      <c r="D577" s="92" t="inlineStr">
        <is>
          <t>TSFCY9</t>
        </is>
      </c>
      <c r="E577" s="92" t="inlineStr">
        <is>
          <t>小铁君</t>
        </is>
      </c>
      <c r="F577" s="92" t="n">
        <v>0</v>
      </c>
      <c r="G577" s="92" t="n">
        <v>1</v>
      </c>
      <c r="H577" s="92" t="n">
        <v>2400</v>
      </c>
      <c r="I577" s="92" t="inlineStr">
        <is>
          <t>餐厨垃圾处置</t>
        </is>
      </c>
      <c r="J577" s="92" t="n">
        <v>2023</v>
      </c>
      <c r="K577" s="92" t="n">
        <v>9</v>
      </c>
      <c r="L577" s="92" t="n">
        <v>5</v>
      </c>
      <c r="M577" s="91">
        <f>COUNTIFS(D:D,D577,J:J,J577,K:K,K577)</f>
        <v/>
      </c>
      <c r="N577" s="91">
        <f>1/M577</f>
        <v/>
      </c>
    </row>
    <row r="578">
      <c r="A578" s="92" t="inlineStr">
        <is>
          <t>徐汇区</t>
        </is>
      </c>
      <c r="B578" s="92" t="inlineStr">
        <is>
          <t>微信用户</t>
        </is>
      </c>
      <c r="C578" s="92" t="n">
        <v>1</v>
      </c>
      <c r="D578" s="92" t="inlineStr">
        <is>
          <t>TSFCY9</t>
        </is>
      </c>
      <c r="E578" s="92" t="inlineStr">
        <is>
          <t>小铁君</t>
        </is>
      </c>
      <c r="F578" s="92" t="n">
        <v>0</v>
      </c>
      <c r="G578" s="92" t="n">
        <v>1</v>
      </c>
      <c r="H578" s="92" t="n">
        <v>2401</v>
      </c>
      <c r="I578" s="92" t="inlineStr">
        <is>
          <t>废弃油脂处置</t>
        </is>
      </c>
      <c r="J578" s="92" t="n">
        <v>2023</v>
      </c>
      <c r="K578" s="92" t="n">
        <v>9</v>
      </c>
      <c r="L578" s="92" t="n">
        <v>5</v>
      </c>
      <c r="M578" s="91">
        <f>COUNTIFS(D:D,D578,J:J,J578,K:K,K578)</f>
        <v/>
      </c>
      <c r="N578" s="91">
        <f>1/M578</f>
        <v/>
      </c>
    </row>
    <row r="579">
      <c r="A579" s="92" t="inlineStr">
        <is>
          <t>徐汇区</t>
        </is>
      </c>
      <c r="B579" s="92" t="inlineStr">
        <is>
          <t>微信用户</t>
        </is>
      </c>
      <c r="C579" s="92" t="n">
        <v>1</v>
      </c>
      <c r="D579" s="92" t="inlineStr">
        <is>
          <t>TSFCY9</t>
        </is>
      </c>
      <c r="E579" s="92" t="inlineStr">
        <is>
          <t>小铁君</t>
        </is>
      </c>
      <c r="F579" s="92" t="n">
        <v>0</v>
      </c>
      <c r="G579" s="92" t="n">
        <v>1</v>
      </c>
      <c r="H579" s="92" t="n">
        <v>2402</v>
      </c>
      <c r="I579" s="92" t="inlineStr">
        <is>
          <t>卫生培训记录</t>
        </is>
      </c>
      <c r="J579" s="92" t="n">
        <v>2023</v>
      </c>
      <c r="K579" s="92" t="n">
        <v>9</v>
      </c>
      <c r="L579" s="92" t="n">
        <v>5</v>
      </c>
      <c r="M579" s="91">
        <f>COUNTIFS(D:D,D579,J:J,J579,K:K,K579)</f>
        <v/>
      </c>
      <c r="N579" s="91">
        <f>1/M579</f>
        <v/>
      </c>
    </row>
    <row r="580">
      <c r="A580" s="92" t="inlineStr">
        <is>
          <t>徐汇区</t>
        </is>
      </c>
      <c r="B580" s="92" t="inlineStr">
        <is>
          <t>微信用户</t>
        </is>
      </c>
      <c r="C580" s="92" t="n">
        <v>1</v>
      </c>
      <c r="D580" s="92" t="inlineStr">
        <is>
          <t>TSFCY9</t>
        </is>
      </c>
      <c r="E580" s="92" t="inlineStr">
        <is>
          <t>小铁君</t>
        </is>
      </c>
      <c r="F580" s="92" t="n">
        <v>0</v>
      </c>
      <c r="G580" s="92" t="n">
        <v>1</v>
      </c>
      <c r="H580" s="92" t="n">
        <v>2403</v>
      </c>
      <c r="I580" s="92" t="inlineStr">
        <is>
          <t>食品及原料采购记录</t>
        </is>
      </c>
      <c r="J580" s="92" t="n">
        <v>2023</v>
      </c>
      <c r="K580" s="92" t="n">
        <v>9</v>
      </c>
      <c r="L580" s="92" t="n">
        <v>5</v>
      </c>
      <c r="M580" s="91">
        <f>COUNTIFS(D:D,D580,J:J,J580,K:K,K580)</f>
        <v/>
      </c>
      <c r="N580" s="91">
        <f>1/M580</f>
        <v/>
      </c>
    </row>
    <row r="581">
      <c r="A581" s="92" t="inlineStr">
        <is>
          <t>徐汇区</t>
        </is>
      </c>
      <c r="B581" s="92" t="inlineStr">
        <is>
          <t>微信用户</t>
        </is>
      </c>
      <c r="C581" s="92" t="n">
        <v>1</v>
      </c>
      <c r="D581" s="92" t="inlineStr">
        <is>
          <t>TSFCY9</t>
        </is>
      </c>
      <c r="E581" s="92" t="inlineStr">
        <is>
          <t>小铁君</t>
        </is>
      </c>
      <c r="F581" s="92" t="n">
        <v>1</v>
      </c>
      <c r="G581" s="92" t="n">
        <v>1</v>
      </c>
      <c r="H581" s="92" t="n">
        <v>3200</v>
      </c>
      <c r="I581" s="92" t="inlineStr">
        <is>
          <t>后厨全景</t>
        </is>
      </c>
      <c r="J581" s="92" t="n">
        <v>2023</v>
      </c>
      <c r="K581" s="92" t="n">
        <v>9</v>
      </c>
      <c r="L581" s="92" t="n">
        <v>5</v>
      </c>
      <c r="M581" s="91">
        <f>COUNTIFS(D:D,D581,J:J,J581,K:K,K581)</f>
        <v/>
      </c>
      <c r="N581" s="91">
        <f>1/M581</f>
        <v/>
      </c>
    </row>
    <row r="582">
      <c r="A582" s="92" t="inlineStr">
        <is>
          <t>徐汇区</t>
        </is>
      </c>
      <c r="B582" s="92" t="inlineStr">
        <is>
          <t>微信用户</t>
        </is>
      </c>
      <c r="C582" s="92" t="n">
        <v>1</v>
      </c>
      <c r="D582" s="92" t="inlineStr">
        <is>
          <t>TSFCY9</t>
        </is>
      </c>
      <c r="E582" s="92" t="inlineStr">
        <is>
          <t>小铁君</t>
        </is>
      </c>
      <c r="F582" s="92" t="n">
        <v>1</v>
      </c>
      <c r="G582" s="92" t="n">
        <v>1</v>
      </c>
      <c r="H582" s="92" t="n">
        <v>3201</v>
      </c>
      <c r="I582" s="92" t="inlineStr">
        <is>
          <t>后厨涉户外门窗关闭</t>
        </is>
      </c>
      <c r="J582" s="92" t="n">
        <v>2023</v>
      </c>
      <c r="K582" s="92" t="n">
        <v>9</v>
      </c>
      <c r="L582" s="92" t="n">
        <v>5</v>
      </c>
      <c r="M582" s="91">
        <f>COUNTIFS(D:D,D582,J:J,J582,K:K,K582)</f>
        <v/>
      </c>
      <c r="N582" s="91">
        <f>1/M582</f>
        <v/>
      </c>
    </row>
    <row r="583">
      <c r="A583" s="92" t="inlineStr">
        <is>
          <t>徐汇区</t>
        </is>
      </c>
      <c r="B583" s="92" t="inlineStr">
        <is>
          <t>微信用户</t>
        </is>
      </c>
      <c r="C583" s="92" t="n">
        <v>1</v>
      </c>
      <c r="D583" s="92" t="inlineStr">
        <is>
          <t>TSFCY9</t>
        </is>
      </c>
      <c r="E583" s="92" t="inlineStr">
        <is>
          <t>小铁君</t>
        </is>
      </c>
      <c r="F583" s="92" t="n">
        <v>1</v>
      </c>
      <c r="G583" s="92" t="n">
        <v>1</v>
      </c>
      <c r="H583" s="92" t="n">
        <v>3202</v>
      </c>
      <c r="I583" s="92" t="inlineStr">
        <is>
          <t>后厨排气扇</t>
        </is>
      </c>
      <c r="J583" s="92" t="n">
        <v>2023</v>
      </c>
      <c r="K583" s="92" t="n">
        <v>9</v>
      </c>
      <c r="L583" s="92" t="n">
        <v>5</v>
      </c>
      <c r="M583" s="91">
        <f>COUNTIFS(D:D,D583,J:J,J583,K:K,K583)</f>
        <v/>
      </c>
      <c r="N583" s="91">
        <f>1/M583</f>
        <v/>
      </c>
    </row>
    <row r="584">
      <c r="A584" s="92" t="inlineStr">
        <is>
          <t>徐汇区</t>
        </is>
      </c>
      <c r="B584" s="92" t="inlineStr">
        <is>
          <t>微信用户</t>
        </is>
      </c>
      <c r="C584" s="92" t="n">
        <v>1</v>
      </c>
      <c r="D584" s="92" t="inlineStr">
        <is>
          <t>TSFCY9</t>
        </is>
      </c>
      <c r="E584" s="92" t="inlineStr">
        <is>
          <t>小铁君</t>
        </is>
      </c>
      <c r="F584" s="92" t="n">
        <v>1</v>
      </c>
      <c r="G584" s="92" t="n">
        <v>1</v>
      </c>
      <c r="H584" s="92" t="n">
        <v>3203</v>
      </c>
      <c r="I584" s="92" t="inlineStr">
        <is>
          <t>后厨灶台</t>
        </is>
      </c>
      <c r="J584" s="92" t="n">
        <v>2023</v>
      </c>
      <c r="K584" s="92" t="n">
        <v>9</v>
      </c>
      <c r="L584" s="92" t="n">
        <v>5</v>
      </c>
      <c r="M584" s="91">
        <f>COUNTIFS(D:D,D584,J:J,J584,K:K,K584)</f>
        <v/>
      </c>
      <c r="N584" s="91">
        <f>1/M584</f>
        <v/>
      </c>
    </row>
    <row r="585">
      <c r="A585" s="92" t="inlineStr">
        <is>
          <t>徐汇区</t>
        </is>
      </c>
      <c r="B585" s="92" t="inlineStr">
        <is>
          <t>微信用户</t>
        </is>
      </c>
      <c r="C585" s="92" t="n">
        <v>1</v>
      </c>
      <c r="D585" s="92" t="inlineStr">
        <is>
          <t>TSFCY9</t>
        </is>
      </c>
      <c r="E585" s="92" t="inlineStr">
        <is>
          <t>小铁君</t>
        </is>
      </c>
      <c r="F585" s="92" t="n">
        <v>1</v>
      </c>
      <c r="G585" s="92" t="n">
        <v>1</v>
      </c>
      <c r="H585" s="92" t="n">
        <v>3204</v>
      </c>
      <c r="I585" s="92" t="inlineStr">
        <is>
          <t>集气罩</t>
        </is>
      </c>
      <c r="J585" s="92" t="n">
        <v>2023</v>
      </c>
      <c r="K585" s="92" t="n">
        <v>9</v>
      </c>
      <c r="L585" s="92" t="n">
        <v>5</v>
      </c>
      <c r="M585" s="91">
        <f>COUNTIFS(D:D,D585,J:J,J585,K:K,K585)</f>
        <v/>
      </c>
      <c r="N585" s="91">
        <f>1/M585</f>
        <v/>
      </c>
    </row>
    <row r="586">
      <c r="A586" s="92" t="inlineStr">
        <is>
          <t>徐汇区</t>
        </is>
      </c>
      <c r="B586" s="92" t="inlineStr">
        <is>
          <t>微信用户</t>
        </is>
      </c>
      <c r="C586" s="92" t="n">
        <v>1</v>
      </c>
      <c r="D586" s="92" t="inlineStr">
        <is>
          <t>TSFCY9</t>
        </is>
      </c>
      <c r="E586" s="92" t="inlineStr">
        <is>
          <t>小铁君</t>
        </is>
      </c>
      <c r="F586" s="92" t="n">
        <v>1</v>
      </c>
      <c r="G586" s="92" t="n">
        <v>1</v>
      </c>
      <c r="H586" s="92" t="n">
        <v>3205</v>
      </c>
      <c r="I586" s="92" t="inlineStr">
        <is>
          <t>排烟管道</t>
        </is>
      </c>
      <c r="J586" s="92" t="n">
        <v>2023</v>
      </c>
      <c r="K586" s="92" t="n">
        <v>9</v>
      </c>
      <c r="L586" s="92" t="n">
        <v>5</v>
      </c>
      <c r="M586" s="91">
        <f>COUNTIFS(D:D,D586,J:J,J586,K:K,K586)</f>
        <v/>
      </c>
      <c r="N586" s="91">
        <f>1/M586</f>
        <v/>
      </c>
    </row>
    <row r="587">
      <c r="A587" s="92" t="inlineStr">
        <is>
          <t>徐汇区</t>
        </is>
      </c>
      <c r="B587" s="92" t="inlineStr">
        <is>
          <t>微信用户</t>
        </is>
      </c>
      <c r="C587" s="92" t="n">
        <v>1</v>
      </c>
      <c r="D587" s="92" t="inlineStr">
        <is>
          <t>TSFCY9</t>
        </is>
      </c>
      <c r="E587" s="92" t="inlineStr">
        <is>
          <t>小铁君</t>
        </is>
      </c>
      <c r="F587" s="92" t="n">
        <v>1</v>
      </c>
      <c r="G587" s="92" t="n">
        <v>1</v>
      </c>
      <c r="H587" s="92" t="n">
        <v>3206</v>
      </c>
      <c r="I587" s="92" t="inlineStr">
        <is>
          <t>油烟净化装置/控制柜运行</t>
        </is>
      </c>
      <c r="J587" s="92" t="n">
        <v>2023</v>
      </c>
      <c r="K587" s="92" t="n">
        <v>9</v>
      </c>
      <c r="L587" s="92" t="n">
        <v>5</v>
      </c>
      <c r="M587" s="91">
        <f>COUNTIFS(D:D,D587,J:J,J587,K:K,K587)</f>
        <v/>
      </c>
      <c r="N587" s="91">
        <f>1/M587</f>
        <v/>
      </c>
    </row>
    <row r="588">
      <c r="A588" s="92" t="inlineStr">
        <is>
          <t>徐汇区</t>
        </is>
      </c>
      <c r="B588" s="92" t="inlineStr">
        <is>
          <t>微信用户</t>
        </is>
      </c>
      <c r="C588" s="92" t="n">
        <v>1</v>
      </c>
      <c r="D588" s="92" t="inlineStr">
        <is>
          <t>TSFCY9</t>
        </is>
      </c>
      <c r="E588" s="92" t="inlineStr">
        <is>
          <t>小铁君</t>
        </is>
      </c>
      <c r="F588" s="92" t="n">
        <v>1</v>
      </c>
      <c r="G588" s="92" t="n">
        <v>1</v>
      </c>
      <c r="H588" s="92" t="n">
        <v>3207</v>
      </c>
      <c r="I588" s="92" t="inlineStr">
        <is>
          <t>油烟监测设备</t>
        </is>
      </c>
      <c r="J588" s="92" t="n">
        <v>2023</v>
      </c>
      <c r="K588" s="92" t="n">
        <v>9</v>
      </c>
      <c r="L588" s="92" t="n">
        <v>5</v>
      </c>
      <c r="M588" s="91">
        <f>COUNTIFS(D:D,D588,J:J,J588,K:K,K588)</f>
        <v/>
      </c>
      <c r="N588" s="91">
        <f>1/M588</f>
        <v/>
      </c>
    </row>
    <row r="589">
      <c r="A589" s="92" t="inlineStr">
        <is>
          <t>徐汇区</t>
        </is>
      </c>
      <c r="B589" s="92" t="inlineStr">
        <is>
          <t>微信用户
微信用户
微信用户
微信用户
微信用户
微信用户
微信用户</t>
        </is>
      </c>
      <c r="C589" s="92" t="n">
        <v>1</v>
      </c>
      <c r="D589" s="92" t="inlineStr">
        <is>
          <t>TSFCY9</t>
        </is>
      </c>
      <c r="E589" s="92" t="inlineStr">
        <is>
          <t>小铁君</t>
        </is>
      </c>
      <c r="F589" s="92" t="n">
        <v>0</v>
      </c>
      <c r="G589" s="92" t="n">
        <v>1</v>
      </c>
      <c r="H589" s="92" t="n">
        <v>2300</v>
      </c>
      <c r="I589" s="92" t="inlineStr">
        <is>
          <t>设备安装合同</t>
        </is>
      </c>
      <c r="J589" s="92" t="n">
        <v>2023</v>
      </c>
      <c r="K589" s="92" t="n">
        <v>8</v>
      </c>
      <c r="L589" s="92" t="n">
        <v>1</v>
      </c>
      <c r="M589" s="91">
        <f>COUNTIFS(D:D,D589,J:J,J589,K:K,K589)</f>
        <v/>
      </c>
      <c r="N589" s="91">
        <f>1/M589</f>
        <v/>
      </c>
    </row>
    <row r="590">
      <c r="A590" s="92" t="inlineStr">
        <is>
          <t>徐汇区</t>
        </is>
      </c>
      <c r="B590" s="92" t="inlineStr">
        <is>
          <t>微信用户
微信用户
微信用户
微信用户</t>
        </is>
      </c>
      <c r="C590" s="92" t="n">
        <v>1</v>
      </c>
      <c r="D590" s="92" t="inlineStr">
        <is>
          <t>TSFCY9</t>
        </is>
      </c>
      <c r="E590" s="92" t="inlineStr">
        <is>
          <t>小铁君</t>
        </is>
      </c>
      <c r="F590" s="92" t="n">
        <v>0</v>
      </c>
      <c r="G590" s="92" t="n">
        <v>0</v>
      </c>
      <c r="H590" s="92" t="n">
        <v>2102</v>
      </c>
      <c r="I590" s="92" t="inlineStr">
        <is>
          <t>餐饮服务许可证</t>
        </is>
      </c>
      <c r="J590" s="92" t="n">
        <v>2023</v>
      </c>
      <c r="K590" s="92" t="n">
        <v>6</v>
      </c>
      <c r="L590" s="92" t="n">
        <v>11</v>
      </c>
      <c r="M590" s="91">
        <f>COUNTIFS(D:D,D590,J:J,J590,K:K,K590)</f>
        <v/>
      </c>
      <c r="N590" s="91">
        <f>1/M590</f>
        <v/>
      </c>
    </row>
    <row r="591">
      <c r="A591" s="92" t="inlineStr">
        <is>
          <t>徐汇区</t>
        </is>
      </c>
      <c r="B591" s="92" t="inlineStr">
        <is>
          <t>微信用户
微信用户
微信用户
微信用户
微信用户
微信用户
微信用户</t>
        </is>
      </c>
      <c r="C591" s="92" t="n">
        <v>1</v>
      </c>
      <c r="D591" s="92" t="inlineStr">
        <is>
          <t>TSFCY9</t>
        </is>
      </c>
      <c r="E591" s="92" t="inlineStr">
        <is>
          <t>小铁君</t>
        </is>
      </c>
      <c r="F591" s="92" t="n">
        <v>0</v>
      </c>
      <c r="G591" s="92" t="n">
        <v>1</v>
      </c>
      <c r="H591" s="92" t="n">
        <v>2301</v>
      </c>
      <c r="I591" s="92" t="inlineStr">
        <is>
          <t>产品质检</t>
        </is>
      </c>
      <c r="J591" s="92" t="n">
        <v>2023</v>
      </c>
      <c r="K591" s="92" t="n">
        <v>6</v>
      </c>
      <c r="L591" s="92" t="n">
        <v>3</v>
      </c>
      <c r="M591" s="91">
        <f>COUNTIFS(D:D,D591,J:J,J591,K:K,K591)</f>
        <v/>
      </c>
      <c r="N591" s="91">
        <f>1/M591</f>
        <v/>
      </c>
    </row>
    <row r="592">
      <c r="A592" s="92" t="inlineStr">
        <is>
          <t>徐汇区</t>
        </is>
      </c>
      <c r="B592" s="92" t="inlineStr">
        <is>
          <t>微信用户
微信用户
微信用户
微信用户</t>
        </is>
      </c>
      <c r="C592" s="92" t="n">
        <v>1</v>
      </c>
      <c r="D592" s="92" t="inlineStr">
        <is>
          <t>TSFCY9</t>
        </is>
      </c>
      <c r="E592" s="92" t="inlineStr">
        <is>
          <t>小铁君</t>
        </is>
      </c>
      <c r="F592" s="92" t="n">
        <v>0</v>
      </c>
      <c r="G592" s="92" t="n">
        <v>0</v>
      </c>
      <c r="H592" s="92" t="n">
        <v>2101</v>
      </c>
      <c r="I592" s="92" t="inlineStr">
        <is>
          <t>食品经营许可证</t>
        </is>
      </c>
      <c r="J592" s="92" t="n">
        <v>2023</v>
      </c>
      <c r="K592" s="92" t="n">
        <v>5</v>
      </c>
      <c r="L592" s="92" t="n">
        <v>11</v>
      </c>
      <c r="M592" s="91">
        <f>COUNTIFS(D:D,D592,J:J,J592,K:K,K592)</f>
        <v/>
      </c>
      <c r="N592" s="91">
        <f>1/M592</f>
        <v/>
      </c>
    </row>
    <row r="593">
      <c r="A593" s="92" t="inlineStr">
        <is>
          <t>徐汇区</t>
        </is>
      </c>
      <c r="B593" s="92" t="inlineStr">
        <is>
          <t>微信用户
微信用户
微信用户
微信用户</t>
        </is>
      </c>
      <c r="C593" s="92" t="n">
        <v>1</v>
      </c>
      <c r="D593" s="92" t="inlineStr">
        <is>
          <t>TSFCY9</t>
        </is>
      </c>
      <c r="E593" s="92" t="inlineStr">
        <is>
          <t>小铁君</t>
        </is>
      </c>
      <c r="F593" s="92" t="n">
        <v>0</v>
      </c>
      <c r="G593" s="92" t="n">
        <v>0</v>
      </c>
      <c r="H593" s="92" t="n">
        <v>2103</v>
      </c>
      <c r="I593" s="92" t="inlineStr">
        <is>
          <t>监管信息公示牌</t>
        </is>
      </c>
      <c r="J593" s="92" t="n">
        <v>2023</v>
      </c>
      <c r="K593" s="92" t="n">
        <v>5</v>
      </c>
      <c r="L593" s="92" t="n">
        <v>11</v>
      </c>
      <c r="M593" s="91">
        <f>COUNTIFS(D:D,D593,J:J,J593,K:K,K593)</f>
        <v/>
      </c>
      <c r="N593" s="91">
        <f>1/M593</f>
        <v/>
      </c>
    </row>
    <row r="594">
      <c r="A594" s="92" t="inlineStr">
        <is>
          <t>徐汇区</t>
        </is>
      </c>
      <c r="B594" s="92" t="inlineStr">
        <is>
          <t>微信用户
微信用户
微信用户
微信用户
微信用户
微信用户
微信用户</t>
        </is>
      </c>
      <c r="C594" s="92" t="n">
        <v>1</v>
      </c>
      <c r="D594" s="92" t="inlineStr">
        <is>
          <t>TSFCY9</t>
        </is>
      </c>
      <c r="E594" s="92" t="inlineStr">
        <is>
          <t>小铁君</t>
        </is>
      </c>
      <c r="F594" s="92" t="n">
        <v>0</v>
      </c>
      <c r="G594" s="92" t="n">
        <v>1</v>
      </c>
      <c r="H594" s="92" t="n">
        <v>2302</v>
      </c>
      <c r="I594" s="92" t="inlineStr">
        <is>
          <t>设备安装检验</t>
        </is>
      </c>
      <c r="J594" s="92" t="n">
        <v>2023</v>
      </c>
      <c r="K594" s="92" t="n">
        <v>4</v>
      </c>
      <c r="L594" s="92" t="n">
        <v>5</v>
      </c>
      <c r="M594" s="91">
        <f>COUNTIFS(D:D,D594,J:J,J594,K:K,K594)</f>
        <v/>
      </c>
      <c r="N594" s="91">
        <f>1/M594</f>
        <v/>
      </c>
    </row>
    <row r="595">
      <c r="A595" s="92" t="inlineStr">
        <is>
          <t>徐汇区</t>
        </is>
      </c>
      <c r="B595" s="92" t="inlineStr">
        <is>
          <t>微信用户
微信用户
微信用户
微信用户
微信用户
微信用户
微信用户</t>
        </is>
      </c>
      <c r="C595" s="92" t="n">
        <v>1</v>
      </c>
      <c r="D595" s="92" t="inlineStr">
        <is>
          <t>TSFCY9</t>
        </is>
      </c>
      <c r="E595" s="92" t="inlineStr">
        <is>
          <t>小铁君</t>
        </is>
      </c>
      <c r="F595" s="92" t="n">
        <v>0</v>
      </c>
      <c r="G595" s="92" t="n">
        <v>1</v>
      </c>
      <c r="H595" s="92" t="n">
        <v>2201</v>
      </c>
      <c r="I595" s="92" t="inlineStr">
        <is>
          <t>产品质检</t>
        </is>
      </c>
      <c r="J595" s="92" t="n">
        <v>2023</v>
      </c>
      <c r="K595" s="92" t="n">
        <v>3</v>
      </c>
      <c r="L595" s="92" t="n">
        <v>11</v>
      </c>
      <c r="M595" s="91">
        <f>COUNTIFS(D:D,D595,J:J,J595,K:K,K595)</f>
        <v/>
      </c>
      <c r="N595" s="91">
        <f>1/M595</f>
        <v/>
      </c>
    </row>
    <row r="596">
      <c r="A596" s="92" t="inlineStr">
        <is>
          <t>徐汇区</t>
        </is>
      </c>
      <c r="B596" s="92" t="inlineStr">
        <is>
          <t>微信用户
微信用户
微信用户
微信用户
微信用户
微信用户
微信用户</t>
        </is>
      </c>
      <c r="C596" s="92" t="n">
        <v>1</v>
      </c>
      <c r="D596" s="92" t="inlineStr">
        <is>
          <t>TSFCY9</t>
        </is>
      </c>
      <c r="E596" s="92" t="inlineStr">
        <is>
          <t>小铁君</t>
        </is>
      </c>
      <c r="F596" s="92" t="n">
        <v>0</v>
      </c>
      <c r="G596" s="92" t="n">
        <v>1</v>
      </c>
      <c r="H596" s="92" t="n">
        <v>2202</v>
      </c>
      <c r="I596" s="92" t="inlineStr">
        <is>
          <t>净化器合格证</t>
        </is>
      </c>
      <c r="J596" s="92" t="n">
        <v>2023</v>
      </c>
      <c r="K596" s="92" t="n">
        <v>3</v>
      </c>
      <c r="L596" s="92" t="n">
        <v>11</v>
      </c>
      <c r="M596" s="91">
        <f>COUNTIFS(D:D,D596,J:J,J596,K:K,K596)</f>
        <v/>
      </c>
      <c r="N596" s="91">
        <f>1/M596</f>
        <v/>
      </c>
    </row>
    <row r="597">
      <c r="A597" s="92" t="inlineStr">
        <is>
          <t>徐汇区</t>
        </is>
      </c>
      <c r="B597" s="92" t="inlineStr">
        <is>
          <t>微信用户
微信用户
微信用户
微信用户</t>
        </is>
      </c>
      <c r="C597" s="92" t="n">
        <v>1</v>
      </c>
      <c r="D597" s="92" t="inlineStr">
        <is>
          <t>TSFCY9</t>
        </is>
      </c>
      <c r="E597" s="92" t="inlineStr">
        <is>
          <t>小铁君</t>
        </is>
      </c>
      <c r="F597" s="92" t="n">
        <v>0</v>
      </c>
      <c r="G597" s="92" t="n">
        <v>0</v>
      </c>
      <c r="H597" s="92" t="n">
        <v>2100</v>
      </c>
      <c r="I597" s="92" t="inlineStr">
        <is>
          <t>营业执照</t>
        </is>
      </c>
      <c r="J597" s="92" t="n">
        <v>2023</v>
      </c>
      <c r="K597" s="92" t="n">
        <v>2</v>
      </c>
      <c r="L597" s="92" t="n">
        <v>18</v>
      </c>
      <c r="M597" s="91">
        <f>COUNTIFS(D:D,D597,J:J,J597,K:K,K597)</f>
        <v/>
      </c>
      <c r="N597" s="91">
        <f>1/M597</f>
        <v/>
      </c>
    </row>
    <row r="598">
      <c r="A598" s="92" t="inlineStr">
        <is>
          <t>徐汇区</t>
        </is>
      </c>
      <c r="B598" s="92" t="inlineStr">
        <is>
          <t>微信用户
微信用户
微信用户
微信用户
微信用户
微信用户
微信用户</t>
        </is>
      </c>
      <c r="C598" s="92" t="n">
        <v>1</v>
      </c>
      <c r="D598" s="92" t="inlineStr">
        <is>
          <t>TSFCY9</t>
        </is>
      </c>
      <c r="E598" s="92" t="inlineStr">
        <is>
          <t>小铁君</t>
        </is>
      </c>
      <c r="F598" s="92" t="n">
        <v>0</v>
      </c>
      <c r="G598" s="92" t="n">
        <v>1</v>
      </c>
      <c r="H598" s="92" t="n">
        <v>2200</v>
      </c>
      <c r="I598" s="92" t="inlineStr">
        <is>
          <t>设备安装合同</t>
        </is>
      </c>
      <c r="J598" s="92" t="n">
        <v>2023</v>
      </c>
      <c r="K598" s="92" t="n">
        <v>2</v>
      </c>
      <c r="L598" s="92" t="n">
        <v>18</v>
      </c>
      <c r="M598" s="91">
        <f>COUNTIFS(D:D,D598,J:J,J598,K:K,K598)</f>
        <v/>
      </c>
      <c r="N598" s="91">
        <f>1/M598</f>
        <v/>
      </c>
    </row>
    <row r="599">
      <c r="A599" s="92" t="inlineStr">
        <is>
          <t>徐汇区</t>
        </is>
      </c>
      <c r="B599" s="92" t="inlineStr">
        <is>
          <t>微信用户
微信用户
微信用户
微信用户
微信用户
微信用户
微信用户</t>
        </is>
      </c>
      <c r="C599" s="92" t="n">
        <v>1</v>
      </c>
      <c r="D599" s="92" t="inlineStr">
        <is>
          <t>TSFCY9</t>
        </is>
      </c>
      <c r="E599" s="92" t="inlineStr">
        <is>
          <t>小铁君</t>
        </is>
      </c>
      <c r="F599" s="92" t="n">
        <v>0</v>
      </c>
      <c r="G599" s="92" t="n">
        <v>1</v>
      </c>
      <c r="H599" s="92" t="n">
        <v>2203</v>
      </c>
      <c r="I599" s="92" t="inlineStr">
        <is>
          <t>清洗合同</t>
        </is>
      </c>
      <c r="J599" s="92" t="n">
        <v>2023</v>
      </c>
      <c r="K599" s="92" t="n">
        <v>2</v>
      </c>
      <c r="L599" s="92" t="n">
        <v>18</v>
      </c>
      <c r="M599" s="91">
        <f>COUNTIFS(D:D,D599,J:J,J599,K:K,K599)</f>
        <v/>
      </c>
      <c r="N599" s="91">
        <f>1/M599</f>
        <v/>
      </c>
    </row>
    <row r="600">
      <c r="A600" s="92" t="inlineStr">
        <is>
          <t>徐汇区</t>
        </is>
      </c>
      <c r="B600" s="92" t="inlineStr">
        <is>
          <t>任飞翔</t>
        </is>
      </c>
      <c r="C600" s="92" t="n">
        <v>1</v>
      </c>
      <c r="D600" s="92" t="inlineStr">
        <is>
          <t>TYQCY1</t>
        </is>
      </c>
      <c r="E600" s="92" t="inlineStr">
        <is>
          <t>蘑咕美食空间</t>
        </is>
      </c>
      <c r="F600" s="92" t="n">
        <v>0</v>
      </c>
      <c r="G600" s="92" t="n">
        <v>1</v>
      </c>
      <c r="H600" s="92" t="n">
        <v>2204</v>
      </c>
      <c r="I600" s="92" t="inlineStr">
        <is>
          <t>清洗记录</t>
        </is>
      </c>
      <c r="J600" s="92" t="n">
        <v>2023</v>
      </c>
      <c r="K600" s="92" t="n">
        <v>9</v>
      </c>
      <c r="L600" s="92" t="n">
        <v>15</v>
      </c>
      <c r="M600" s="91">
        <f>COUNTIFS(D:D,D600,J:J,J600,K:K,K600)</f>
        <v/>
      </c>
      <c r="N600" s="91">
        <f>1/M600</f>
        <v/>
      </c>
    </row>
    <row r="601">
      <c r="A601" s="92" t="inlineStr">
        <is>
          <t>徐汇区</t>
        </is>
      </c>
      <c r="B601" s="92" t="inlineStr">
        <is>
          <t>任飞翔</t>
        </is>
      </c>
      <c r="C601" s="92" t="n">
        <v>1</v>
      </c>
      <c r="D601" s="92" t="inlineStr">
        <is>
          <t>TYQCY1</t>
        </is>
      </c>
      <c r="E601" s="92" t="inlineStr">
        <is>
          <t>蘑咕美食空间</t>
        </is>
      </c>
      <c r="F601" s="92" t="n">
        <v>0</v>
      </c>
      <c r="G601" s="92" t="n">
        <v>1</v>
      </c>
      <c r="H601" s="92" t="n">
        <v>2205</v>
      </c>
      <c r="I601" s="92" t="inlineStr">
        <is>
          <t>设备维修保养</t>
        </is>
      </c>
      <c r="J601" s="92" t="n">
        <v>2023</v>
      </c>
      <c r="K601" s="92" t="n">
        <v>9</v>
      </c>
      <c r="L601" s="92" t="n">
        <v>15</v>
      </c>
      <c r="M601" s="91">
        <f>COUNTIFS(D:D,D601,J:J,J601,K:K,K601)</f>
        <v/>
      </c>
      <c r="N601" s="91">
        <f>1/M601</f>
        <v/>
      </c>
    </row>
    <row r="602">
      <c r="A602" s="92" t="inlineStr">
        <is>
          <t>徐汇区</t>
        </is>
      </c>
      <c r="B602" s="92" t="inlineStr">
        <is>
          <t>任飞翔</t>
        </is>
      </c>
      <c r="C602" s="92" t="n">
        <v>1</v>
      </c>
      <c r="D602" s="92" t="inlineStr">
        <is>
          <t>TYQCY1</t>
        </is>
      </c>
      <c r="E602" s="92" t="inlineStr">
        <is>
          <t>蘑咕美食空间</t>
        </is>
      </c>
      <c r="F602" s="92" t="n">
        <v>0</v>
      </c>
      <c r="G602" s="92" t="n">
        <v>1</v>
      </c>
      <c r="H602" s="92" t="n">
        <v>2303</v>
      </c>
      <c r="I602" s="92" t="inlineStr">
        <is>
          <t>运行维护合同</t>
        </is>
      </c>
      <c r="J602" s="92" t="n">
        <v>2023</v>
      </c>
      <c r="K602" s="92" t="n">
        <v>9</v>
      </c>
      <c r="L602" s="92" t="n">
        <v>15</v>
      </c>
      <c r="M602" s="91">
        <f>COUNTIFS(D:D,D602,J:J,J602,K:K,K602)</f>
        <v/>
      </c>
      <c r="N602" s="91">
        <f>1/M602</f>
        <v/>
      </c>
    </row>
    <row r="603">
      <c r="A603" s="92" t="inlineStr">
        <is>
          <t>徐汇区</t>
        </is>
      </c>
      <c r="B603" s="92" t="inlineStr">
        <is>
          <t>任飞翔</t>
        </is>
      </c>
      <c r="C603" s="92" t="n">
        <v>1</v>
      </c>
      <c r="D603" s="92" t="inlineStr">
        <is>
          <t>TYQCY1</t>
        </is>
      </c>
      <c r="E603" s="92" t="inlineStr">
        <is>
          <t>蘑咕美食空间</t>
        </is>
      </c>
      <c r="F603" s="92" t="n">
        <v>0</v>
      </c>
      <c r="G603" s="92" t="n">
        <v>1</v>
      </c>
      <c r="H603" s="92" t="n">
        <v>2304</v>
      </c>
      <c r="I603" s="92" t="inlineStr">
        <is>
          <t>设备运维记录</t>
        </is>
      </c>
      <c r="J603" s="92" t="n">
        <v>2023</v>
      </c>
      <c r="K603" s="92" t="n">
        <v>9</v>
      </c>
      <c r="L603" s="92" t="n">
        <v>15</v>
      </c>
      <c r="M603" s="91">
        <f>COUNTIFS(D:D,D603,J:J,J603,K:K,K603)</f>
        <v/>
      </c>
      <c r="N603" s="91">
        <f>1/M603</f>
        <v/>
      </c>
    </row>
    <row r="604">
      <c r="A604" s="92" t="inlineStr">
        <is>
          <t>徐汇区</t>
        </is>
      </c>
      <c r="B604" s="92" t="inlineStr">
        <is>
          <t>任飞翔</t>
        </is>
      </c>
      <c r="C604" s="92" t="n">
        <v>1</v>
      </c>
      <c r="D604" s="92" t="inlineStr">
        <is>
          <t>TYQCY1</t>
        </is>
      </c>
      <c r="E604" s="92" t="inlineStr">
        <is>
          <t>蘑咕美食空间</t>
        </is>
      </c>
      <c r="F604" s="92" t="n">
        <v>0</v>
      </c>
      <c r="G604" s="92" t="n">
        <v>1</v>
      </c>
      <c r="H604" s="92" t="n">
        <v>2400</v>
      </c>
      <c r="I604" s="92" t="inlineStr">
        <is>
          <t>餐厨垃圾处置</t>
        </is>
      </c>
      <c r="J604" s="92" t="n">
        <v>2023</v>
      </c>
      <c r="K604" s="92" t="n">
        <v>9</v>
      </c>
      <c r="L604" s="92" t="n">
        <v>15</v>
      </c>
      <c r="M604" s="91">
        <f>COUNTIFS(D:D,D604,J:J,J604,K:K,K604)</f>
        <v/>
      </c>
      <c r="N604" s="91">
        <f>1/M604</f>
        <v/>
      </c>
    </row>
    <row r="605">
      <c r="A605" s="92" t="inlineStr">
        <is>
          <t>徐汇区</t>
        </is>
      </c>
      <c r="B605" s="92" t="inlineStr">
        <is>
          <t>任飞翔</t>
        </is>
      </c>
      <c r="C605" s="92" t="n">
        <v>1</v>
      </c>
      <c r="D605" s="92" t="inlineStr">
        <is>
          <t>TYQCY1</t>
        </is>
      </c>
      <c r="E605" s="92" t="inlineStr">
        <is>
          <t>蘑咕美食空间</t>
        </is>
      </c>
      <c r="F605" s="92" t="n">
        <v>0</v>
      </c>
      <c r="G605" s="92" t="n">
        <v>1</v>
      </c>
      <c r="H605" s="92" t="n">
        <v>2401</v>
      </c>
      <c r="I605" s="92" t="inlineStr">
        <is>
          <t>废弃油脂处置</t>
        </is>
      </c>
      <c r="J605" s="92" t="n">
        <v>2023</v>
      </c>
      <c r="K605" s="92" t="n">
        <v>9</v>
      </c>
      <c r="L605" s="92" t="n">
        <v>15</v>
      </c>
      <c r="M605" s="91">
        <f>COUNTIFS(D:D,D605,J:J,J605,K:K,K605)</f>
        <v/>
      </c>
      <c r="N605" s="91">
        <f>1/M605</f>
        <v/>
      </c>
    </row>
    <row r="606">
      <c r="A606" s="92" t="inlineStr">
        <is>
          <t>徐汇区</t>
        </is>
      </c>
      <c r="B606" s="92" t="inlineStr">
        <is>
          <t>任飞翔</t>
        </is>
      </c>
      <c r="C606" s="92" t="n">
        <v>1</v>
      </c>
      <c r="D606" s="92" t="inlineStr">
        <is>
          <t>TYQCY1</t>
        </is>
      </c>
      <c r="E606" s="92" t="inlineStr">
        <is>
          <t>蘑咕美食空间</t>
        </is>
      </c>
      <c r="F606" s="92" t="n">
        <v>0</v>
      </c>
      <c r="G606" s="92" t="n">
        <v>1</v>
      </c>
      <c r="H606" s="92" t="n">
        <v>2402</v>
      </c>
      <c r="I606" s="92" t="inlineStr">
        <is>
          <t>卫生培训记录</t>
        </is>
      </c>
      <c r="J606" s="92" t="n">
        <v>2023</v>
      </c>
      <c r="K606" s="92" t="n">
        <v>9</v>
      </c>
      <c r="L606" s="92" t="n">
        <v>15</v>
      </c>
      <c r="M606" s="91">
        <f>COUNTIFS(D:D,D606,J:J,J606,K:K,K606)</f>
        <v/>
      </c>
      <c r="N606" s="91">
        <f>1/M606</f>
        <v/>
      </c>
    </row>
    <row r="607">
      <c r="A607" s="92" t="inlineStr">
        <is>
          <t>徐汇区</t>
        </is>
      </c>
      <c r="B607" s="92" t="inlineStr">
        <is>
          <t>任飞翔</t>
        </is>
      </c>
      <c r="C607" s="92" t="n">
        <v>1</v>
      </c>
      <c r="D607" s="92" t="inlineStr">
        <is>
          <t>TYQCY1</t>
        </is>
      </c>
      <c r="E607" s="92" t="inlineStr">
        <is>
          <t>蘑咕美食空间</t>
        </is>
      </c>
      <c r="F607" s="92" t="n">
        <v>0</v>
      </c>
      <c r="G607" s="92" t="n">
        <v>1</v>
      </c>
      <c r="H607" s="92" t="n">
        <v>2403</v>
      </c>
      <c r="I607" s="92" t="inlineStr">
        <is>
          <t>食品及原料采购记录</t>
        </is>
      </c>
      <c r="J607" s="92" t="n">
        <v>2023</v>
      </c>
      <c r="K607" s="92" t="n">
        <v>9</v>
      </c>
      <c r="L607" s="92" t="n">
        <v>15</v>
      </c>
      <c r="M607" s="91">
        <f>COUNTIFS(D:D,D607,J:J,J607,K:K,K607)</f>
        <v/>
      </c>
      <c r="N607" s="91">
        <f>1/M607</f>
        <v/>
      </c>
    </row>
    <row r="608">
      <c r="A608" s="92" t="inlineStr">
        <is>
          <t>徐汇区</t>
        </is>
      </c>
      <c r="B608" s="92" t="inlineStr">
        <is>
          <t>任飞翔</t>
        </is>
      </c>
      <c r="C608" s="92" t="n">
        <v>1</v>
      </c>
      <c r="D608" s="92" t="inlineStr">
        <is>
          <t>TYQCY1</t>
        </is>
      </c>
      <c r="E608" s="92" t="inlineStr">
        <is>
          <t>蘑咕美食空间</t>
        </is>
      </c>
      <c r="F608" s="92" t="n">
        <v>1</v>
      </c>
      <c r="G608" s="92" t="n">
        <v>1</v>
      </c>
      <c r="H608" s="92" t="n">
        <v>3200</v>
      </c>
      <c r="I608" s="92" t="inlineStr">
        <is>
          <t>后厨全景</t>
        </is>
      </c>
      <c r="J608" s="92" t="n">
        <v>2023</v>
      </c>
      <c r="K608" s="92" t="n">
        <v>9</v>
      </c>
      <c r="L608" s="92" t="n">
        <v>15</v>
      </c>
      <c r="M608" s="91">
        <f>COUNTIFS(D:D,D608,J:J,J608,K:K,K608)</f>
        <v/>
      </c>
      <c r="N608" s="91">
        <f>1/M608</f>
        <v/>
      </c>
    </row>
    <row r="609">
      <c r="A609" s="92" t="inlineStr">
        <is>
          <t>徐汇区</t>
        </is>
      </c>
      <c r="B609" s="92" t="inlineStr">
        <is>
          <t>任飞翔</t>
        </is>
      </c>
      <c r="C609" s="92" t="n">
        <v>1</v>
      </c>
      <c r="D609" s="92" t="inlineStr">
        <is>
          <t>TYQCY1</t>
        </is>
      </c>
      <c r="E609" s="92" t="inlineStr">
        <is>
          <t>蘑咕美食空间</t>
        </is>
      </c>
      <c r="F609" s="92" t="n">
        <v>1</v>
      </c>
      <c r="G609" s="92" t="n">
        <v>1</v>
      </c>
      <c r="H609" s="92" t="n">
        <v>3201</v>
      </c>
      <c r="I609" s="92" t="inlineStr">
        <is>
          <t>后厨涉户外门窗关闭</t>
        </is>
      </c>
      <c r="J609" s="92" t="n">
        <v>2023</v>
      </c>
      <c r="K609" s="92" t="n">
        <v>9</v>
      </c>
      <c r="L609" s="92" t="n">
        <v>15</v>
      </c>
      <c r="M609" s="91">
        <f>COUNTIFS(D:D,D609,J:J,J609,K:K,K609)</f>
        <v/>
      </c>
      <c r="N609" s="91">
        <f>1/M609</f>
        <v/>
      </c>
    </row>
    <row r="610">
      <c r="A610" s="92" t="inlineStr">
        <is>
          <t>徐汇区</t>
        </is>
      </c>
      <c r="B610" s="92" t="inlineStr">
        <is>
          <t>任飞翔</t>
        </is>
      </c>
      <c r="C610" s="92" t="n">
        <v>1</v>
      </c>
      <c r="D610" s="92" t="inlineStr">
        <is>
          <t>TYQCY1</t>
        </is>
      </c>
      <c r="E610" s="92" t="inlineStr">
        <is>
          <t>蘑咕美食空间</t>
        </is>
      </c>
      <c r="F610" s="92" t="n">
        <v>1</v>
      </c>
      <c r="G610" s="92" t="n">
        <v>1</v>
      </c>
      <c r="H610" s="92" t="n">
        <v>3202</v>
      </c>
      <c r="I610" s="92" t="inlineStr">
        <is>
          <t>后厨排气扇</t>
        </is>
      </c>
      <c r="J610" s="92" t="n">
        <v>2023</v>
      </c>
      <c r="K610" s="92" t="n">
        <v>9</v>
      </c>
      <c r="L610" s="92" t="n">
        <v>15</v>
      </c>
      <c r="M610" s="91">
        <f>COUNTIFS(D:D,D610,J:J,J610,K:K,K610)</f>
        <v/>
      </c>
      <c r="N610" s="91">
        <f>1/M610</f>
        <v/>
      </c>
    </row>
    <row r="611">
      <c r="A611" s="92" t="inlineStr">
        <is>
          <t>徐汇区</t>
        </is>
      </c>
      <c r="B611" s="92" t="inlineStr">
        <is>
          <t>任飞翔</t>
        </is>
      </c>
      <c r="C611" s="92" t="n">
        <v>1</v>
      </c>
      <c r="D611" s="92" t="inlineStr">
        <is>
          <t>TYQCY1</t>
        </is>
      </c>
      <c r="E611" s="92" t="inlineStr">
        <is>
          <t>蘑咕美食空间</t>
        </is>
      </c>
      <c r="F611" s="92" t="n">
        <v>1</v>
      </c>
      <c r="G611" s="92" t="n">
        <v>1</v>
      </c>
      <c r="H611" s="92" t="n">
        <v>3203</v>
      </c>
      <c r="I611" s="92" t="inlineStr">
        <is>
          <t>后厨灶台</t>
        </is>
      </c>
      <c r="J611" s="92" t="n">
        <v>2023</v>
      </c>
      <c r="K611" s="92" t="n">
        <v>9</v>
      </c>
      <c r="L611" s="92" t="n">
        <v>15</v>
      </c>
      <c r="M611" s="91">
        <f>COUNTIFS(D:D,D611,J:J,J611,K:K,K611)</f>
        <v/>
      </c>
      <c r="N611" s="91">
        <f>1/M611</f>
        <v/>
      </c>
    </row>
    <row r="612">
      <c r="A612" s="92" t="inlineStr">
        <is>
          <t>徐汇区</t>
        </is>
      </c>
      <c r="B612" s="92" t="inlineStr">
        <is>
          <t>任飞翔</t>
        </is>
      </c>
      <c r="C612" s="92" t="n">
        <v>1</v>
      </c>
      <c r="D612" s="92" t="inlineStr">
        <is>
          <t>TYQCY1</t>
        </is>
      </c>
      <c r="E612" s="92" t="inlineStr">
        <is>
          <t>蘑咕美食空间</t>
        </is>
      </c>
      <c r="F612" s="92" t="n">
        <v>1</v>
      </c>
      <c r="G612" s="92" t="n">
        <v>1</v>
      </c>
      <c r="H612" s="92" t="n">
        <v>3204</v>
      </c>
      <c r="I612" s="92" t="inlineStr">
        <is>
          <t>集气罩</t>
        </is>
      </c>
      <c r="J612" s="92" t="n">
        <v>2023</v>
      </c>
      <c r="K612" s="92" t="n">
        <v>9</v>
      </c>
      <c r="L612" s="92" t="n">
        <v>15</v>
      </c>
      <c r="M612" s="91">
        <f>COUNTIFS(D:D,D612,J:J,J612,K:K,K612)</f>
        <v/>
      </c>
      <c r="N612" s="91">
        <f>1/M612</f>
        <v/>
      </c>
    </row>
    <row r="613">
      <c r="A613" s="92" t="inlineStr">
        <is>
          <t>徐汇区</t>
        </is>
      </c>
      <c r="B613" s="92" t="inlineStr">
        <is>
          <t>任飞翔</t>
        </is>
      </c>
      <c r="C613" s="92" t="n">
        <v>1</v>
      </c>
      <c r="D613" s="92" t="inlineStr">
        <is>
          <t>TYQCY1</t>
        </is>
      </c>
      <c r="E613" s="92" t="inlineStr">
        <is>
          <t>蘑咕美食空间</t>
        </is>
      </c>
      <c r="F613" s="92" t="n">
        <v>1</v>
      </c>
      <c r="G613" s="92" t="n">
        <v>1</v>
      </c>
      <c r="H613" s="92" t="n">
        <v>3205</v>
      </c>
      <c r="I613" s="92" t="inlineStr">
        <is>
          <t>排烟管道</t>
        </is>
      </c>
      <c r="J613" s="92" t="n">
        <v>2023</v>
      </c>
      <c r="K613" s="92" t="n">
        <v>9</v>
      </c>
      <c r="L613" s="92" t="n">
        <v>15</v>
      </c>
      <c r="M613" s="91">
        <f>COUNTIFS(D:D,D613,J:J,J613,K:K,K613)</f>
        <v/>
      </c>
      <c r="N613" s="91">
        <f>1/M613</f>
        <v/>
      </c>
    </row>
    <row r="614">
      <c r="A614" s="92" t="inlineStr">
        <is>
          <t>徐汇区</t>
        </is>
      </c>
      <c r="B614" s="92" t="inlineStr">
        <is>
          <t>任飞翔</t>
        </is>
      </c>
      <c r="C614" s="92" t="n">
        <v>1</v>
      </c>
      <c r="D614" s="92" t="inlineStr">
        <is>
          <t>TYQCY1</t>
        </is>
      </c>
      <c r="E614" s="92" t="inlineStr">
        <is>
          <t>蘑咕美食空间</t>
        </is>
      </c>
      <c r="F614" s="92" t="n">
        <v>1</v>
      </c>
      <c r="G614" s="92" t="n">
        <v>1</v>
      </c>
      <c r="H614" s="92" t="n">
        <v>3206</v>
      </c>
      <c r="I614" s="92" t="inlineStr">
        <is>
          <t>油烟净化装置/控制柜运行</t>
        </is>
      </c>
      <c r="J614" s="92" t="n">
        <v>2023</v>
      </c>
      <c r="K614" s="92" t="n">
        <v>9</v>
      </c>
      <c r="L614" s="92" t="n">
        <v>15</v>
      </c>
      <c r="M614" s="91">
        <f>COUNTIFS(D:D,D614,J:J,J614,K:K,K614)</f>
        <v/>
      </c>
      <c r="N614" s="91">
        <f>1/M614</f>
        <v/>
      </c>
    </row>
    <row r="615">
      <c r="A615" s="92" t="inlineStr">
        <is>
          <t>徐汇区</t>
        </is>
      </c>
      <c r="B615" s="92" t="inlineStr">
        <is>
          <t>任飞翔</t>
        </is>
      </c>
      <c r="C615" s="92" t="n">
        <v>1</v>
      </c>
      <c r="D615" s="92" t="inlineStr">
        <is>
          <t>TYQCY1</t>
        </is>
      </c>
      <c r="E615" s="92" t="inlineStr">
        <is>
          <t>蘑咕美食空间</t>
        </is>
      </c>
      <c r="F615" s="92" t="n">
        <v>1</v>
      </c>
      <c r="G615" s="92" t="n">
        <v>1</v>
      </c>
      <c r="H615" s="92" t="n">
        <v>3207</v>
      </c>
      <c r="I615" s="92" t="inlineStr">
        <is>
          <t>油烟监测设备</t>
        </is>
      </c>
      <c r="J615" s="92" t="n">
        <v>2023</v>
      </c>
      <c r="K615" s="92" t="n">
        <v>9</v>
      </c>
      <c r="L615" s="92" t="n">
        <v>15</v>
      </c>
      <c r="M615" s="91">
        <f>COUNTIFS(D:D,D615,J:J,J615,K:K,K615)</f>
        <v/>
      </c>
      <c r="N615" s="91">
        <f>1/M615</f>
        <v/>
      </c>
    </row>
    <row r="616">
      <c r="A616" s="92" t="inlineStr">
        <is>
          <t>徐汇区</t>
        </is>
      </c>
      <c r="B616" s="92" t="inlineStr">
        <is>
          <t>任飞翔
任飞翔
任飞翔
任飞翔
任飞翔</t>
        </is>
      </c>
      <c r="C616" s="92" t="n">
        <v>1</v>
      </c>
      <c r="D616" s="92" t="inlineStr">
        <is>
          <t>TYQCY1</t>
        </is>
      </c>
      <c r="E616" s="92" t="inlineStr">
        <is>
          <t>蘑咕美食空间</t>
        </is>
      </c>
      <c r="F616" s="92" t="n">
        <v>0</v>
      </c>
      <c r="G616" s="92" t="n">
        <v>1</v>
      </c>
      <c r="H616" s="92" t="n">
        <v>2202</v>
      </c>
      <c r="I616" s="92" t="inlineStr">
        <is>
          <t>净化器合格证</t>
        </is>
      </c>
      <c r="J616" s="92" t="n">
        <v>2023</v>
      </c>
      <c r="K616" s="92" t="n">
        <v>8</v>
      </c>
      <c r="L616" s="92" t="n">
        <v>25</v>
      </c>
      <c r="M616" s="91">
        <f>COUNTIFS(D:D,D616,J:J,J616,K:K,K616)</f>
        <v/>
      </c>
      <c r="N616" s="91">
        <f>1/M616</f>
        <v/>
      </c>
    </row>
    <row r="617">
      <c r="A617" s="92" t="inlineStr">
        <is>
          <t>徐汇区</t>
        </is>
      </c>
      <c r="B617" s="92" t="inlineStr">
        <is>
          <t>任飞翔
任飞翔</t>
        </is>
      </c>
      <c r="C617" s="92" t="n">
        <v>1</v>
      </c>
      <c r="D617" s="92" t="inlineStr">
        <is>
          <t>TYQCY1</t>
        </is>
      </c>
      <c r="E617" s="92" t="inlineStr">
        <is>
          <t>蘑咕美食空间</t>
        </is>
      </c>
      <c r="F617" s="92" t="n">
        <v>0</v>
      </c>
      <c r="G617" s="92" t="n">
        <v>1</v>
      </c>
      <c r="H617" s="92" t="n">
        <v>2203</v>
      </c>
      <c r="I617" s="92" t="inlineStr">
        <is>
          <t>清洗合同</t>
        </is>
      </c>
      <c r="J617" s="92" t="n">
        <v>2023</v>
      </c>
      <c r="K617" s="92" t="n">
        <v>8</v>
      </c>
      <c r="L617" s="92" t="n">
        <v>25</v>
      </c>
      <c r="M617" s="91">
        <f>COUNTIFS(D:D,D617,J:J,J617,K:K,K617)</f>
        <v/>
      </c>
      <c r="N617" s="91">
        <f>1/M617</f>
        <v/>
      </c>
    </row>
    <row r="618">
      <c r="A618" s="92" t="inlineStr">
        <is>
          <t>徐汇区</t>
        </is>
      </c>
      <c r="B618" s="92" t="inlineStr">
        <is>
          <t>任飞翔
任飞翔
任飞翔
任飞翔
任飞翔</t>
        </is>
      </c>
      <c r="C618" s="92" t="n">
        <v>1</v>
      </c>
      <c r="D618" s="92" t="inlineStr">
        <is>
          <t>TYQCY1</t>
        </is>
      </c>
      <c r="E618" s="92" t="inlineStr">
        <is>
          <t>蘑咕美食空间</t>
        </is>
      </c>
      <c r="F618" s="92" t="n">
        <v>0</v>
      </c>
      <c r="G618" s="92" t="n">
        <v>1</v>
      </c>
      <c r="H618" s="92" t="n">
        <v>2301</v>
      </c>
      <c r="I618" s="92" t="inlineStr">
        <is>
          <t>产品质检</t>
        </is>
      </c>
      <c r="J618" s="92" t="n">
        <v>2023</v>
      </c>
      <c r="K618" s="92" t="n">
        <v>8</v>
      </c>
      <c r="L618" s="92" t="n">
        <v>25</v>
      </c>
      <c r="M618" s="91">
        <f>COUNTIFS(D:D,D618,J:J,J618,K:K,K618)</f>
        <v/>
      </c>
      <c r="N618" s="91">
        <f>1/M618</f>
        <v/>
      </c>
    </row>
    <row r="619">
      <c r="A619" s="92" t="inlineStr">
        <is>
          <t>徐汇区</t>
        </is>
      </c>
      <c r="B619" s="92" t="inlineStr">
        <is>
          <t>任飞翔
任飞翔
任飞翔
任飞翔
任飞翔</t>
        </is>
      </c>
      <c r="C619" s="92" t="n">
        <v>1</v>
      </c>
      <c r="D619" s="92" t="inlineStr">
        <is>
          <t>TYQCY1</t>
        </is>
      </c>
      <c r="E619" s="92" t="inlineStr">
        <is>
          <t>蘑咕美食空间</t>
        </is>
      </c>
      <c r="F619" s="92" t="n">
        <v>0</v>
      </c>
      <c r="G619" s="92" t="n">
        <v>1</v>
      </c>
      <c r="H619" s="92" t="n">
        <v>2302</v>
      </c>
      <c r="I619" s="92" t="inlineStr">
        <is>
          <t>设备安装检验</t>
        </is>
      </c>
      <c r="J619" s="92" t="n">
        <v>2023</v>
      </c>
      <c r="K619" s="92" t="n">
        <v>8</v>
      </c>
      <c r="L619" s="92" t="n">
        <v>25</v>
      </c>
      <c r="M619" s="91">
        <f>COUNTIFS(D:D,D619,J:J,J619,K:K,K619)</f>
        <v/>
      </c>
      <c r="N619" s="91">
        <f>1/M619</f>
        <v/>
      </c>
    </row>
    <row r="620">
      <c r="A620" s="92" t="inlineStr">
        <is>
          <t>徐汇区</t>
        </is>
      </c>
      <c r="B620" s="92" t="inlineStr">
        <is>
          <t>任飞翔
任飞翔
任飞翔
任飞翔</t>
        </is>
      </c>
      <c r="C620" s="92" t="n">
        <v>1</v>
      </c>
      <c r="D620" s="92" t="inlineStr">
        <is>
          <t>TYQCY1</t>
        </is>
      </c>
      <c r="E620" s="92" t="inlineStr">
        <is>
          <t>蘑咕美食空间</t>
        </is>
      </c>
      <c r="F620" s="92" t="n">
        <v>0</v>
      </c>
      <c r="G620" s="92" t="n">
        <v>0</v>
      </c>
      <c r="H620" s="92" t="n">
        <v>2101</v>
      </c>
      <c r="I620" s="92" t="inlineStr">
        <is>
          <t>食品经营许可证</t>
        </is>
      </c>
      <c r="J620" s="92" t="n">
        <v>2023</v>
      </c>
      <c r="K620" s="92" t="n">
        <v>6</v>
      </c>
      <c r="L620" s="92" t="n">
        <v>11</v>
      </c>
      <c r="M620" s="91">
        <f>COUNTIFS(D:D,D620,J:J,J620,K:K,K620)</f>
        <v/>
      </c>
      <c r="N620" s="91">
        <f>1/M620</f>
        <v/>
      </c>
    </row>
    <row r="621">
      <c r="A621" s="92" t="inlineStr">
        <is>
          <t>徐汇区</t>
        </is>
      </c>
      <c r="B621" s="92" t="inlineStr">
        <is>
          <t>任飞翔
任飞翔
任飞翔
任飞翔</t>
        </is>
      </c>
      <c r="C621" s="92" t="n">
        <v>1</v>
      </c>
      <c r="D621" s="92" t="inlineStr">
        <is>
          <t>TYQCY1</t>
        </is>
      </c>
      <c r="E621" s="92" t="inlineStr">
        <is>
          <t>蘑咕美食空间</t>
        </is>
      </c>
      <c r="F621" s="92" t="n">
        <v>0</v>
      </c>
      <c r="G621" s="92" t="n">
        <v>0</v>
      </c>
      <c r="H621" s="92" t="n">
        <v>2103</v>
      </c>
      <c r="I621" s="92" t="inlineStr">
        <is>
          <t>监管信息公示牌</t>
        </is>
      </c>
      <c r="J621" s="92" t="n">
        <v>2023</v>
      </c>
      <c r="K621" s="92" t="n">
        <v>6</v>
      </c>
      <c r="L621" s="92" t="n">
        <v>11</v>
      </c>
      <c r="M621" s="91">
        <f>COUNTIFS(D:D,D621,J:J,J621,K:K,K621)</f>
        <v/>
      </c>
      <c r="N621" s="91">
        <f>1/M621</f>
        <v/>
      </c>
    </row>
    <row r="622">
      <c r="A622" s="92" t="inlineStr">
        <is>
          <t>徐汇区</t>
        </is>
      </c>
      <c r="B622" s="92" t="inlineStr">
        <is>
          <t>任飞翔
任飞翔
任飞翔
任飞翔
任飞翔</t>
        </is>
      </c>
      <c r="C622" s="92" t="n">
        <v>1</v>
      </c>
      <c r="D622" s="92" t="inlineStr">
        <is>
          <t>TYQCY1</t>
        </is>
      </c>
      <c r="E622" s="92" t="inlineStr">
        <is>
          <t>蘑咕美食空间</t>
        </is>
      </c>
      <c r="F622" s="92" t="n">
        <v>0</v>
      </c>
      <c r="G622" s="92" t="n">
        <v>1</v>
      </c>
      <c r="H622" s="92" t="n">
        <v>2200</v>
      </c>
      <c r="I622" s="92" t="inlineStr">
        <is>
          <t>设备安装合同</t>
        </is>
      </c>
      <c r="J622" s="92" t="n">
        <v>2023</v>
      </c>
      <c r="K622" s="92" t="n">
        <v>6</v>
      </c>
      <c r="L622" s="92" t="n">
        <v>11</v>
      </c>
      <c r="M622" s="91">
        <f>COUNTIFS(D:D,D622,J:J,J622,K:K,K622)</f>
        <v/>
      </c>
      <c r="N622" s="91">
        <f>1/M622</f>
        <v/>
      </c>
    </row>
    <row r="623">
      <c r="A623" s="92" t="inlineStr">
        <is>
          <t>徐汇区</t>
        </is>
      </c>
      <c r="B623" s="92" t="inlineStr">
        <is>
          <t>任飞翔
任飞翔
任飞翔
任飞翔
任飞翔</t>
        </is>
      </c>
      <c r="C623" s="92" t="n">
        <v>1</v>
      </c>
      <c r="D623" s="92" t="inlineStr">
        <is>
          <t>TYQCY1</t>
        </is>
      </c>
      <c r="E623" s="92" t="inlineStr">
        <is>
          <t>蘑咕美食空间</t>
        </is>
      </c>
      <c r="F623" s="92" t="n">
        <v>0</v>
      </c>
      <c r="G623" s="92" t="n">
        <v>1</v>
      </c>
      <c r="H623" s="92" t="n">
        <v>2300</v>
      </c>
      <c r="I623" s="92" t="inlineStr">
        <is>
          <t>设备安装合同</t>
        </is>
      </c>
      <c r="J623" s="92" t="n">
        <v>2023</v>
      </c>
      <c r="K623" s="92" t="n">
        <v>6</v>
      </c>
      <c r="L623" s="92" t="n">
        <v>11</v>
      </c>
      <c r="M623" s="91">
        <f>COUNTIFS(D:D,D623,J:J,J623,K:K,K623)</f>
        <v/>
      </c>
      <c r="N623" s="91">
        <f>1/M623</f>
        <v/>
      </c>
    </row>
    <row r="624">
      <c r="A624" s="92" t="inlineStr">
        <is>
          <t>徐汇区</t>
        </is>
      </c>
      <c r="B624" s="92" t="inlineStr">
        <is>
          <t>任飞翔
任飞翔
任飞翔
任飞翔</t>
        </is>
      </c>
      <c r="C624" s="92" t="n">
        <v>1</v>
      </c>
      <c r="D624" s="92" t="inlineStr">
        <is>
          <t>TYQCY1</t>
        </is>
      </c>
      <c r="E624" s="92" t="inlineStr">
        <is>
          <t>蘑咕美食空间</t>
        </is>
      </c>
      <c r="F624" s="92" t="n">
        <v>0</v>
      </c>
      <c r="G624" s="92" t="n">
        <v>0</v>
      </c>
      <c r="H624" s="92" t="n">
        <v>2100</v>
      </c>
      <c r="I624" s="92" t="inlineStr">
        <is>
          <t>营业执照</t>
        </is>
      </c>
      <c r="J624" s="92" t="n">
        <v>2023</v>
      </c>
      <c r="K624" s="92" t="n">
        <v>3</v>
      </c>
      <c r="L624" s="92" t="n">
        <v>11</v>
      </c>
      <c r="M624" s="91">
        <f>COUNTIFS(D:D,D624,J:J,J624,K:K,K624)</f>
        <v/>
      </c>
      <c r="N624" s="91">
        <f>1/M624</f>
        <v/>
      </c>
    </row>
    <row r="625">
      <c r="A625" s="92" t="inlineStr">
        <is>
          <t>徐汇区</t>
        </is>
      </c>
      <c r="B625" s="92" t="inlineStr">
        <is>
          <t>任飞翔
任飞翔
任飞翔
任飞翔</t>
        </is>
      </c>
      <c r="C625" s="92" t="n">
        <v>1</v>
      </c>
      <c r="D625" s="92" t="inlineStr">
        <is>
          <t>TYQCY1</t>
        </is>
      </c>
      <c r="E625" s="92" t="inlineStr">
        <is>
          <t>蘑咕美食空间</t>
        </is>
      </c>
      <c r="F625" s="92" t="n">
        <v>0</v>
      </c>
      <c r="G625" s="92" t="n">
        <v>0</v>
      </c>
      <c r="H625" s="92" t="n">
        <v>2102</v>
      </c>
      <c r="I625" s="92" t="inlineStr">
        <is>
          <t>餐饮服务许可证</t>
        </is>
      </c>
      <c r="J625" s="92" t="n">
        <v>2023</v>
      </c>
      <c r="K625" s="92" t="n">
        <v>3</v>
      </c>
      <c r="L625" s="92" t="n">
        <v>11</v>
      </c>
      <c r="M625" s="91">
        <f>COUNTIFS(D:D,D625,J:J,J625,K:K,K625)</f>
        <v/>
      </c>
      <c r="N625" s="91">
        <f>1/M625</f>
        <v/>
      </c>
    </row>
    <row r="626">
      <c r="A626" s="92" t="inlineStr">
        <is>
          <t>徐汇区</t>
        </is>
      </c>
      <c r="B626" s="92" t="inlineStr">
        <is>
          <t>任飞翔
任飞翔
任飞翔
任飞翔
任飞翔</t>
        </is>
      </c>
      <c r="C626" s="92" t="n">
        <v>1</v>
      </c>
      <c r="D626" s="92" t="inlineStr">
        <is>
          <t>TYQCY1</t>
        </is>
      </c>
      <c r="E626" s="92" t="inlineStr">
        <is>
          <t>蘑咕美食空间</t>
        </is>
      </c>
      <c r="F626" s="92" t="n">
        <v>0</v>
      </c>
      <c r="G626" s="92" t="n">
        <v>1</v>
      </c>
      <c r="H626" s="92" t="n">
        <v>2201</v>
      </c>
      <c r="I626" s="92" t="inlineStr">
        <is>
          <t>产品质检</t>
        </is>
      </c>
      <c r="J626" s="92" t="n">
        <v>2023</v>
      </c>
      <c r="K626" s="92" t="n">
        <v>2</v>
      </c>
      <c r="L626" s="92" t="n">
        <v>28</v>
      </c>
      <c r="M626" s="91">
        <f>COUNTIFS(D:D,D626,J:J,J626,K:K,K626)</f>
        <v/>
      </c>
      <c r="N626" s="91">
        <f>1/M626</f>
        <v/>
      </c>
    </row>
    <row r="627">
      <c r="A627" s="92" t="inlineStr">
        <is>
          <t>徐汇区</t>
        </is>
      </c>
      <c r="B627" s="92" t="n"/>
      <c r="C627" s="92" t="n">
        <v>1</v>
      </c>
      <c r="D627" s="92" t="inlineStr">
        <is>
          <t>TYQCY10</t>
        </is>
      </c>
      <c r="E627" s="92" t="inlineStr">
        <is>
          <t>枚青</t>
        </is>
      </c>
      <c r="F627" s="92" t="n">
        <v>0</v>
      </c>
      <c r="G627" s="92" t="n">
        <v>0</v>
      </c>
      <c r="H627" s="92" t="n">
        <v>2103</v>
      </c>
      <c r="I627" s="92" t="inlineStr">
        <is>
          <t>监管信息公示牌</t>
        </is>
      </c>
      <c r="J627" s="92" t="n">
        <v>2023</v>
      </c>
      <c r="K627" s="92" t="n">
        <v>3</v>
      </c>
      <c r="L627" s="92" t="n">
        <v>11</v>
      </c>
      <c r="M627" s="91">
        <f>COUNTIFS(D:D,D627,J:J,J627,K:K,K627)</f>
        <v/>
      </c>
      <c r="N627" s="91">
        <f>1/M627</f>
        <v/>
      </c>
    </row>
    <row r="628">
      <c r="A628" s="92" t="inlineStr">
        <is>
          <t>徐汇区</t>
        </is>
      </c>
      <c r="B628" s="92" t="n"/>
      <c r="C628" s="92" t="n">
        <v>1</v>
      </c>
      <c r="D628" s="92" t="inlineStr">
        <is>
          <t>TYQCY10</t>
        </is>
      </c>
      <c r="E628" s="92" t="inlineStr">
        <is>
          <t>枚青</t>
        </is>
      </c>
      <c r="F628" s="92" t="n">
        <v>0</v>
      </c>
      <c r="G628" s="92" t="n">
        <v>1</v>
      </c>
      <c r="H628" s="92" t="n">
        <v>2202</v>
      </c>
      <c r="I628" s="92" t="inlineStr">
        <is>
          <t>净化器合格证</t>
        </is>
      </c>
      <c r="J628" s="92" t="n">
        <v>2023</v>
      </c>
      <c r="K628" s="92" t="n">
        <v>3</v>
      </c>
      <c r="L628" s="92" t="n">
        <v>11</v>
      </c>
      <c r="M628" s="91">
        <f>COUNTIFS(D:D,D628,J:J,J628,K:K,K628)</f>
        <v/>
      </c>
      <c r="N628" s="91">
        <f>1/M628</f>
        <v/>
      </c>
    </row>
    <row r="629">
      <c r="A629" s="92" t="inlineStr">
        <is>
          <t>徐汇区</t>
        </is>
      </c>
      <c r="B629" s="92" t="n"/>
      <c r="C629" s="92" t="n">
        <v>1</v>
      </c>
      <c r="D629" s="92" t="inlineStr">
        <is>
          <t>TYQCY10</t>
        </is>
      </c>
      <c r="E629" s="92" t="inlineStr">
        <is>
          <t>枚青</t>
        </is>
      </c>
      <c r="F629" s="92" t="n">
        <v>0</v>
      </c>
      <c r="G629" s="92" t="n">
        <v>1</v>
      </c>
      <c r="H629" s="92" t="n">
        <v>2301</v>
      </c>
      <c r="I629" s="92" t="inlineStr">
        <is>
          <t>产品质检</t>
        </is>
      </c>
      <c r="J629" s="92" t="n">
        <v>2023</v>
      </c>
      <c r="K629" s="92" t="n">
        <v>3</v>
      </c>
      <c r="L629" s="92" t="n">
        <v>11</v>
      </c>
      <c r="M629" s="91">
        <f>COUNTIFS(D:D,D629,J:J,J629,K:K,K629)</f>
        <v/>
      </c>
      <c r="N629" s="91">
        <f>1/M629</f>
        <v/>
      </c>
    </row>
    <row r="630">
      <c r="A630" s="92" t="inlineStr">
        <is>
          <t>徐汇区</t>
        </is>
      </c>
      <c r="B630" s="92" t="n"/>
      <c r="C630" s="92" t="n">
        <v>1</v>
      </c>
      <c r="D630" s="92" t="inlineStr">
        <is>
          <t>TYQCY10</t>
        </is>
      </c>
      <c r="E630" s="92" t="inlineStr">
        <is>
          <t>枚青</t>
        </is>
      </c>
      <c r="F630" s="92" t="n">
        <v>0</v>
      </c>
      <c r="G630" s="92" t="n">
        <v>1</v>
      </c>
      <c r="H630" s="92" t="n">
        <v>2302</v>
      </c>
      <c r="I630" s="92" t="inlineStr">
        <is>
          <t>设备安装检验</t>
        </is>
      </c>
      <c r="J630" s="92" t="n">
        <v>2023</v>
      </c>
      <c r="K630" s="92" t="n">
        <v>3</v>
      </c>
      <c r="L630" s="92" t="n">
        <v>11</v>
      </c>
      <c r="M630" s="91">
        <f>COUNTIFS(D:D,D630,J:J,J630,K:K,K630)</f>
        <v/>
      </c>
      <c r="N630" s="91">
        <f>1/M630</f>
        <v/>
      </c>
    </row>
    <row r="631">
      <c r="A631" s="92" t="inlineStr">
        <is>
          <t>徐汇区</t>
        </is>
      </c>
      <c r="B631" s="92" t="n"/>
      <c r="C631" s="92" t="n">
        <v>1</v>
      </c>
      <c r="D631" s="92" t="inlineStr">
        <is>
          <t>TYQCY10</t>
        </is>
      </c>
      <c r="E631" s="92" t="inlineStr">
        <is>
          <t>枚青</t>
        </is>
      </c>
      <c r="F631" s="92" t="n">
        <v>0</v>
      </c>
      <c r="G631" s="92" t="n">
        <v>0</v>
      </c>
      <c r="H631" s="92" t="n">
        <v>2100</v>
      </c>
      <c r="I631" s="92" t="inlineStr">
        <is>
          <t>营业执照</t>
        </is>
      </c>
      <c r="J631" s="92" t="n">
        <v>2023</v>
      </c>
      <c r="K631" s="92" t="n">
        <v>2</v>
      </c>
      <c r="L631" s="92" t="n">
        <v>28</v>
      </c>
      <c r="M631" s="91">
        <f>COUNTIFS(D:D,D631,J:J,J631,K:K,K631)</f>
        <v/>
      </c>
      <c r="N631" s="91">
        <f>1/M631</f>
        <v/>
      </c>
    </row>
    <row r="632">
      <c r="A632" s="92" t="inlineStr">
        <is>
          <t>徐汇区</t>
        </is>
      </c>
      <c r="B632" s="92" t="n"/>
      <c r="C632" s="92" t="n">
        <v>1</v>
      </c>
      <c r="D632" s="92" t="inlineStr">
        <is>
          <t>TYQCY10</t>
        </is>
      </c>
      <c r="E632" s="92" t="inlineStr">
        <is>
          <t>枚青</t>
        </is>
      </c>
      <c r="F632" s="92" t="n">
        <v>0</v>
      </c>
      <c r="G632" s="92" t="n">
        <v>0</v>
      </c>
      <c r="H632" s="92" t="n">
        <v>2101</v>
      </c>
      <c r="I632" s="92" t="inlineStr">
        <is>
          <t>食品经营许可证</t>
        </is>
      </c>
      <c r="J632" s="92" t="n">
        <v>2023</v>
      </c>
      <c r="K632" s="92" t="n">
        <v>2</v>
      </c>
      <c r="L632" s="92" t="n">
        <v>28</v>
      </c>
      <c r="M632" s="91">
        <f>COUNTIFS(D:D,D632,J:J,J632,K:K,K632)</f>
        <v/>
      </c>
      <c r="N632" s="91">
        <f>1/M632</f>
        <v/>
      </c>
    </row>
    <row r="633">
      <c r="A633" s="92" t="inlineStr">
        <is>
          <t>徐汇区</t>
        </is>
      </c>
      <c r="B633" s="92" t="n"/>
      <c r="C633" s="92" t="n">
        <v>1</v>
      </c>
      <c r="D633" s="92" t="inlineStr">
        <is>
          <t>TYQCY10</t>
        </is>
      </c>
      <c r="E633" s="92" t="inlineStr">
        <is>
          <t>枚青</t>
        </is>
      </c>
      <c r="F633" s="92" t="n">
        <v>0</v>
      </c>
      <c r="G633" s="92" t="n">
        <v>0</v>
      </c>
      <c r="H633" s="92" t="n">
        <v>2102</v>
      </c>
      <c r="I633" s="92" t="inlineStr">
        <is>
          <t>餐饮服务许可证</t>
        </is>
      </c>
      <c r="J633" s="92" t="n">
        <v>2023</v>
      </c>
      <c r="K633" s="92" t="n">
        <v>2</v>
      </c>
      <c r="L633" s="92" t="n">
        <v>28</v>
      </c>
      <c r="M633" s="91">
        <f>COUNTIFS(D:D,D633,J:J,J633,K:K,K633)</f>
        <v/>
      </c>
      <c r="N633" s="91">
        <f>1/M633</f>
        <v/>
      </c>
    </row>
    <row r="634">
      <c r="A634" s="92" t="inlineStr">
        <is>
          <t>徐汇区</t>
        </is>
      </c>
      <c r="B634" s="92" t="n"/>
      <c r="C634" s="92" t="n">
        <v>1</v>
      </c>
      <c r="D634" s="92" t="inlineStr">
        <is>
          <t>TYQCY10</t>
        </is>
      </c>
      <c r="E634" s="92" t="inlineStr">
        <is>
          <t>枚青</t>
        </is>
      </c>
      <c r="F634" s="92" t="n">
        <v>0</v>
      </c>
      <c r="G634" s="92" t="n">
        <v>1</v>
      </c>
      <c r="H634" s="92" t="n">
        <v>2200</v>
      </c>
      <c r="I634" s="92" t="inlineStr">
        <is>
          <t>设备安装合同</t>
        </is>
      </c>
      <c r="J634" s="92" t="n">
        <v>2023</v>
      </c>
      <c r="K634" s="92" t="n">
        <v>2</v>
      </c>
      <c r="L634" s="92" t="n">
        <v>28</v>
      </c>
      <c r="M634" s="91">
        <f>COUNTIFS(D:D,D634,J:J,J634,K:K,K634)</f>
        <v/>
      </c>
      <c r="N634" s="91">
        <f>1/M634</f>
        <v/>
      </c>
    </row>
    <row r="635">
      <c r="A635" s="92" t="inlineStr">
        <is>
          <t>徐汇区</t>
        </is>
      </c>
      <c r="B635" s="92" t="n"/>
      <c r="C635" s="92" t="n">
        <v>1</v>
      </c>
      <c r="D635" s="92" t="inlineStr">
        <is>
          <t>TYQCY10</t>
        </is>
      </c>
      <c r="E635" s="92" t="inlineStr">
        <is>
          <t>枚青</t>
        </is>
      </c>
      <c r="F635" s="92" t="n">
        <v>0</v>
      </c>
      <c r="G635" s="92" t="n">
        <v>1</v>
      </c>
      <c r="H635" s="92" t="n">
        <v>2201</v>
      </c>
      <c r="I635" s="92" t="inlineStr">
        <is>
          <t>产品质检</t>
        </is>
      </c>
      <c r="J635" s="92" t="n">
        <v>2023</v>
      </c>
      <c r="K635" s="92" t="n">
        <v>2</v>
      </c>
      <c r="L635" s="92" t="n">
        <v>28</v>
      </c>
      <c r="M635" s="91">
        <f>COUNTIFS(D:D,D635,J:J,J635,K:K,K635)</f>
        <v/>
      </c>
      <c r="N635" s="91">
        <f>1/M635</f>
        <v/>
      </c>
    </row>
    <row r="636">
      <c r="A636" s="92" t="inlineStr">
        <is>
          <t>徐汇区</t>
        </is>
      </c>
      <c r="B636" s="92" t="n"/>
      <c r="C636" s="92" t="n">
        <v>1</v>
      </c>
      <c r="D636" s="92" t="inlineStr">
        <is>
          <t>TYQCY10</t>
        </is>
      </c>
      <c r="E636" s="92" t="inlineStr">
        <is>
          <t>枚青</t>
        </is>
      </c>
      <c r="F636" s="92" t="n">
        <v>0</v>
      </c>
      <c r="G636" s="92" t="n">
        <v>1</v>
      </c>
      <c r="H636" s="92" t="n">
        <v>2300</v>
      </c>
      <c r="I636" s="92" t="inlineStr">
        <is>
          <t>设备安装合同</t>
        </is>
      </c>
      <c r="J636" s="92" t="n">
        <v>2023</v>
      </c>
      <c r="K636" s="92" t="n">
        <v>2</v>
      </c>
      <c r="L636" s="92" t="n">
        <v>28</v>
      </c>
      <c r="M636" s="91">
        <f>COUNTIFS(D:D,D636,J:J,J636,K:K,K636)</f>
        <v/>
      </c>
      <c r="N636" s="91">
        <f>1/M636</f>
        <v/>
      </c>
    </row>
    <row r="637">
      <c r="A637" s="92" t="inlineStr">
        <is>
          <t>徐汇区</t>
        </is>
      </c>
      <c r="B637" s="92" t="n"/>
      <c r="C637" s="92" t="n">
        <v>1</v>
      </c>
      <c r="D637" s="92" t="inlineStr">
        <is>
          <t>TYQCY100</t>
        </is>
      </c>
      <c r="E637" s="92" t="inlineStr">
        <is>
          <t>名羊天下</t>
        </is>
      </c>
      <c r="F637" s="92" t="n">
        <v>0</v>
      </c>
      <c r="G637" s="92" t="n">
        <v>0</v>
      </c>
      <c r="H637" s="92" t="n">
        <v>2101</v>
      </c>
      <c r="I637" s="92" t="inlineStr">
        <is>
          <t>食品经营许可证</t>
        </is>
      </c>
      <c r="J637" s="92" t="n">
        <v>2023</v>
      </c>
      <c r="K637" s="92" t="n">
        <v>3</v>
      </c>
      <c r="L637" s="92" t="n">
        <v>11</v>
      </c>
      <c r="M637" s="91">
        <f>COUNTIFS(D:D,D637,J:J,J637,K:K,K637)</f>
        <v/>
      </c>
      <c r="N637" s="91">
        <f>1/M637</f>
        <v/>
      </c>
    </row>
    <row r="638">
      <c r="A638" s="92" t="inlineStr">
        <is>
          <t>徐汇区</t>
        </is>
      </c>
      <c r="B638" s="92" t="n"/>
      <c r="C638" s="92" t="n">
        <v>1</v>
      </c>
      <c r="D638" s="92" t="inlineStr">
        <is>
          <t>TYQCY100</t>
        </is>
      </c>
      <c r="E638" s="92" t="inlineStr">
        <is>
          <t>名羊天下</t>
        </is>
      </c>
      <c r="F638" s="92" t="n">
        <v>0</v>
      </c>
      <c r="G638" s="92" t="n">
        <v>0</v>
      </c>
      <c r="H638" s="92" t="n">
        <v>2100</v>
      </c>
      <c r="I638" s="92" t="inlineStr">
        <is>
          <t>营业执照</t>
        </is>
      </c>
      <c r="J638" s="92" t="n">
        <v>2023</v>
      </c>
      <c r="K638" s="92" t="n">
        <v>2</v>
      </c>
      <c r="L638" s="92" t="n">
        <v>28</v>
      </c>
      <c r="M638" s="91">
        <f>COUNTIFS(D:D,D638,J:J,J638,K:K,K638)</f>
        <v/>
      </c>
      <c r="N638" s="91">
        <f>1/M638</f>
        <v/>
      </c>
    </row>
    <row r="639">
      <c r="A639" s="92" t="inlineStr">
        <is>
          <t>徐汇区</t>
        </is>
      </c>
      <c r="B639" s="92" t="n"/>
      <c r="C639" s="92" t="n">
        <v>1</v>
      </c>
      <c r="D639" s="92" t="inlineStr">
        <is>
          <t>TYQCY100</t>
        </is>
      </c>
      <c r="E639" s="92" t="inlineStr">
        <is>
          <t>名羊天下</t>
        </is>
      </c>
      <c r="F639" s="92" t="n">
        <v>0</v>
      </c>
      <c r="G639" s="92" t="n">
        <v>0</v>
      </c>
      <c r="H639" s="92" t="n">
        <v>2103</v>
      </c>
      <c r="I639" s="92" t="inlineStr">
        <is>
          <t>监管信息公示牌</t>
        </is>
      </c>
      <c r="J639" s="92" t="n">
        <v>2023</v>
      </c>
      <c r="K639" s="92" t="n">
        <v>2</v>
      </c>
      <c r="L639" s="92" t="n">
        <v>28</v>
      </c>
      <c r="M639" s="91">
        <f>COUNTIFS(D:D,D639,J:J,J639,K:K,K639)</f>
        <v/>
      </c>
      <c r="N639" s="91">
        <f>1/M639</f>
        <v/>
      </c>
    </row>
    <row r="640">
      <c r="A640" s="92" t="inlineStr">
        <is>
          <t>徐汇区</t>
        </is>
      </c>
      <c r="B640" s="92" t="n"/>
      <c r="C640" s="92" t="n">
        <v>1</v>
      </c>
      <c r="D640" s="92" t="inlineStr">
        <is>
          <t>TYQCY100</t>
        </is>
      </c>
      <c r="E640" s="92" t="inlineStr">
        <is>
          <t>名羊天下</t>
        </is>
      </c>
      <c r="F640" s="92" t="n">
        <v>0</v>
      </c>
      <c r="G640" s="92" t="n">
        <v>1</v>
      </c>
      <c r="H640" s="92" t="n">
        <v>2201</v>
      </c>
      <c r="I640" s="92" t="inlineStr">
        <is>
          <t>产品质检</t>
        </is>
      </c>
      <c r="J640" s="92" t="n">
        <v>2023</v>
      </c>
      <c r="K640" s="92" t="n">
        <v>2</v>
      </c>
      <c r="L640" s="92" t="n">
        <v>28</v>
      </c>
      <c r="M640" s="91">
        <f>COUNTIFS(D:D,D640,J:J,J640,K:K,K640)</f>
        <v/>
      </c>
      <c r="N640" s="91">
        <f>1/M640</f>
        <v/>
      </c>
    </row>
    <row r="641">
      <c r="A641" s="92" t="inlineStr">
        <is>
          <t>徐汇区</t>
        </is>
      </c>
      <c r="B641" s="92" t="n"/>
      <c r="C641" s="92" t="n">
        <v>1</v>
      </c>
      <c r="D641" s="92" t="inlineStr">
        <is>
          <t>TYQCY100</t>
        </is>
      </c>
      <c r="E641" s="92" t="inlineStr">
        <is>
          <t>名羊天下</t>
        </is>
      </c>
      <c r="F641" s="92" t="n">
        <v>0</v>
      </c>
      <c r="G641" s="92" t="n">
        <v>1</v>
      </c>
      <c r="H641" s="92" t="n">
        <v>2202</v>
      </c>
      <c r="I641" s="92" t="inlineStr">
        <is>
          <t>净化器合格证</t>
        </is>
      </c>
      <c r="J641" s="92" t="n">
        <v>2023</v>
      </c>
      <c r="K641" s="92" t="n">
        <v>2</v>
      </c>
      <c r="L641" s="92" t="n">
        <v>28</v>
      </c>
      <c r="M641" s="91">
        <f>COUNTIFS(D:D,D641,J:J,J641,K:K,K641)</f>
        <v/>
      </c>
      <c r="N641" s="91">
        <f>1/M641</f>
        <v/>
      </c>
    </row>
    <row r="642">
      <c r="A642" s="92" t="inlineStr">
        <is>
          <t>徐汇区</t>
        </is>
      </c>
      <c r="B642" s="92" t="n"/>
      <c r="C642" s="92" t="n">
        <v>1</v>
      </c>
      <c r="D642" s="92" t="inlineStr">
        <is>
          <t>TYQCY100</t>
        </is>
      </c>
      <c r="E642" s="92" t="inlineStr">
        <is>
          <t>名羊天下</t>
        </is>
      </c>
      <c r="F642" s="92" t="n">
        <v>0</v>
      </c>
      <c r="G642" s="92" t="n">
        <v>1</v>
      </c>
      <c r="H642" s="92" t="n">
        <v>2301</v>
      </c>
      <c r="I642" s="92" t="inlineStr">
        <is>
          <t>产品质检</t>
        </is>
      </c>
      <c r="J642" s="92" t="n">
        <v>2023</v>
      </c>
      <c r="K642" s="92" t="n">
        <v>2</v>
      </c>
      <c r="L642" s="92" t="n">
        <v>28</v>
      </c>
      <c r="M642" s="91">
        <f>COUNTIFS(D:D,D642,J:J,J642,K:K,K642)</f>
        <v/>
      </c>
      <c r="N642" s="91">
        <f>1/M642</f>
        <v/>
      </c>
    </row>
    <row r="643">
      <c r="A643" s="92" t="inlineStr">
        <is>
          <t>徐汇区</t>
        </is>
      </c>
      <c r="B643" s="92" t="inlineStr">
        <is>
          <t>微信用户
微信用户
微信用户
微信用户</t>
        </is>
      </c>
      <c r="C643" s="92" t="n">
        <v>1</v>
      </c>
      <c r="D643" s="92" t="inlineStr">
        <is>
          <t>TYQCY101</t>
        </is>
      </c>
      <c r="E643" s="92" t="inlineStr">
        <is>
          <t>新辣道</t>
        </is>
      </c>
      <c r="F643" s="92" t="n">
        <v>0</v>
      </c>
      <c r="G643" s="92" t="n">
        <v>1</v>
      </c>
      <c r="H643" s="92" t="n">
        <v>2202</v>
      </c>
      <c r="I643" s="92" t="inlineStr">
        <is>
          <t>净化器合格证</t>
        </is>
      </c>
      <c r="J643" s="92" t="n">
        <v>2023</v>
      </c>
      <c r="K643" s="92" t="n">
        <v>6</v>
      </c>
      <c r="L643" s="92" t="n">
        <v>11</v>
      </c>
      <c r="M643" s="91">
        <f>COUNTIFS(D:D,D643,J:J,J643,K:K,K643)</f>
        <v/>
      </c>
      <c r="N643" s="91">
        <f>1/M643</f>
        <v/>
      </c>
    </row>
    <row r="644">
      <c r="A644" s="92" t="inlineStr">
        <is>
          <t>徐汇区</t>
        </is>
      </c>
      <c r="B644" s="92" t="inlineStr">
        <is>
          <t>微信用户
微信用户
微信用户
微信用户</t>
        </is>
      </c>
      <c r="C644" s="92" t="n">
        <v>1</v>
      </c>
      <c r="D644" s="92" t="inlineStr">
        <is>
          <t>TYQCY101</t>
        </is>
      </c>
      <c r="E644" s="92" t="inlineStr">
        <is>
          <t>新辣道</t>
        </is>
      </c>
      <c r="F644" s="92" t="n">
        <v>0</v>
      </c>
      <c r="G644" s="92" t="n">
        <v>0</v>
      </c>
      <c r="H644" s="92" t="n">
        <v>2102</v>
      </c>
      <c r="I644" s="92" t="inlineStr">
        <is>
          <t>餐饮服务许可证</t>
        </is>
      </c>
      <c r="J644" s="92" t="n">
        <v>2023</v>
      </c>
      <c r="K644" s="92" t="n">
        <v>5</v>
      </c>
      <c r="L644" s="92" t="n">
        <v>11</v>
      </c>
      <c r="M644" s="91">
        <f>COUNTIFS(D:D,D644,J:J,J644,K:K,K644)</f>
        <v/>
      </c>
      <c r="N644" s="91">
        <f>1/M644</f>
        <v/>
      </c>
    </row>
    <row r="645">
      <c r="A645" s="92" t="inlineStr">
        <is>
          <t>徐汇区</t>
        </is>
      </c>
      <c r="B645" s="92" t="inlineStr">
        <is>
          <t>微信用户
微信用户
微信用户
微信用户
微信用户</t>
        </is>
      </c>
      <c r="C645" s="92" t="n">
        <v>1</v>
      </c>
      <c r="D645" s="92" t="inlineStr">
        <is>
          <t>TYQCY101</t>
        </is>
      </c>
      <c r="E645" s="92" t="inlineStr">
        <is>
          <t>新辣道</t>
        </is>
      </c>
      <c r="F645" s="92" t="n">
        <v>0</v>
      </c>
      <c r="G645" s="92" t="n">
        <v>1</v>
      </c>
      <c r="H645" s="92" t="n">
        <v>2301</v>
      </c>
      <c r="I645" s="92" t="inlineStr">
        <is>
          <t>产品质检</t>
        </is>
      </c>
      <c r="J645" s="92" t="n">
        <v>2023</v>
      </c>
      <c r="K645" s="92" t="n">
        <v>5</v>
      </c>
      <c r="L645" s="92" t="n">
        <v>4</v>
      </c>
      <c r="M645" s="91">
        <f>COUNTIFS(D:D,D645,J:J,J645,K:K,K645)</f>
        <v/>
      </c>
      <c r="N645" s="91">
        <f>1/M645</f>
        <v/>
      </c>
    </row>
    <row r="646">
      <c r="A646" s="92" t="inlineStr">
        <is>
          <t>徐汇区</t>
        </is>
      </c>
      <c r="B646" s="92" t="inlineStr">
        <is>
          <t>微信用户
微信用户
微信用户
微信用户
微信用户</t>
        </is>
      </c>
      <c r="C646" s="92" t="n">
        <v>1</v>
      </c>
      <c r="D646" s="92" t="inlineStr">
        <is>
          <t>TYQCY101</t>
        </is>
      </c>
      <c r="E646" s="92" t="inlineStr">
        <is>
          <t>新辣道</t>
        </is>
      </c>
      <c r="F646" s="92" t="n">
        <v>0</v>
      </c>
      <c r="G646" s="92" t="n">
        <v>1</v>
      </c>
      <c r="H646" s="92" t="n">
        <v>2302</v>
      </c>
      <c r="I646" s="92" t="inlineStr">
        <is>
          <t>设备安装检验</t>
        </is>
      </c>
      <c r="J646" s="92" t="n">
        <v>2023</v>
      </c>
      <c r="K646" s="92" t="n">
        <v>5</v>
      </c>
      <c r="L646" s="92" t="n">
        <v>4</v>
      </c>
      <c r="M646" s="91">
        <f>COUNTIFS(D:D,D646,J:J,J646,K:K,K646)</f>
        <v/>
      </c>
      <c r="N646" s="91">
        <f>1/M646</f>
        <v/>
      </c>
    </row>
    <row r="647">
      <c r="A647" s="92" t="inlineStr">
        <is>
          <t>徐汇区</t>
        </is>
      </c>
      <c r="B647" s="92" t="inlineStr">
        <is>
          <t>微信用户
微信用户
微信用户
微信用户</t>
        </is>
      </c>
      <c r="C647" s="92" t="n">
        <v>1</v>
      </c>
      <c r="D647" s="92" t="inlineStr">
        <is>
          <t>TYQCY101</t>
        </is>
      </c>
      <c r="E647" s="92" t="inlineStr">
        <is>
          <t>新辣道</t>
        </is>
      </c>
      <c r="F647" s="92" t="n">
        <v>0</v>
      </c>
      <c r="G647" s="92" t="n">
        <v>0</v>
      </c>
      <c r="H647" s="92" t="n">
        <v>2101</v>
      </c>
      <c r="I647" s="92" t="inlineStr">
        <is>
          <t>食品经营许可证</t>
        </is>
      </c>
      <c r="J647" s="92" t="n">
        <v>2023</v>
      </c>
      <c r="K647" s="92" t="n">
        <v>3</v>
      </c>
      <c r="L647" s="92" t="n">
        <v>11</v>
      </c>
      <c r="M647" s="91">
        <f>COUNTIFS(D:D,D647,J:J,J647,K:K,K647)</f>
        <v/>
      </c>
      <c r="N647" s="91">
        <f>1/M647</f>
        <v/>
      </c>
    </row>
    <row r="648">
      <c r="A648" s="92" t="inlineStr">
        <is>
          <t>徐汇区</t>
        </is>
      </c>
      <c r="B648" s="92" t="inlineStr">
        <is>
          <t>微信用户
微信用户
微信用户
微信用户</t>
        </is>
      </c>
      <c r="C648" s="92" t="n">
        <v>1</v>
      </c>
      <c r="D648" s="92" t="inlineStr">
        <is>
          <t>TYQCY101</t>
        </is>
      </c>
      <c r="E648" s="92" t="inlineStr">
        <is>
          <t>新辣道</t>
        </is>
      </c>
      <c r="F648" s="92" t="n">
        <v>0</v>
      </c>
      <c r="G648" s="92" t="n">
        <v>1</v>
      </c>
      <c r="H648" s="92" t="n">
        <v>2200</v>
      </c>
      <c r="I648" s="92" t="inlineStr">
        <is>
          <t>设备安装合同</t>
        </is>
      </c>
      <c r="J648" s="92" t="n">
        <v>2023</v>
      </c>
      <c r="K648" s="92" t="n">
        <v>3</v>
      </c>
      <c r="L648" s="92" t="n">
        <v>2</v>
      </c>
      <c r="M648" s="91">
        <f>COUNTIFS(D:D,D648,J:J,J648,K:K,K648)</f>
        <v/>
      </c>
      <c r="N648" s="91">
        <f>1/M648</f>
        <v/>
      </c>
    </row>
    <row r="649">
      <c r="A649" s="92" t="inlineStr">
        <is>
          <t>徐汇区</t>
        </is>
      </c>
      <c r="B649" s="92" t="inlineStr">
        <is>
          <t>微信用户
微信用户</t>
        </is>
      </c>
      <c r="C649" s="92" t="n">
        <v>1</v>
      </c>
      <c r="D649" s="92" t="inlineStr">
        <is>
          <t>TYQCY101</t>
        </is>
      </c>
      <c r="E649" s="92" t="inlineStr">
        <is>
          <t>新辣道</t>
        </is>
      </c>
      <c r="F649" s="92" t="n">
        <v>0</v>
      </c>
      <c r="G649" s="92" t="n">
        <v>1</v>
      </c>
      <c r="H649" s="92" t="n">
        <v>2203</v>
      </c>
      <c r="I649" s="92" t="inlineStr">
        <is>
          <t>清洗合同</t>
        </is>
      </c>
      <c r="J649" s="92" t="n">
        <v>2023</v>
      </c>
      <c r="K649" s="92" t="n">
        <v>3</v>
      </c>
      <c r="L649" s="92" t="n">
        <v>2</v>
      </c>
      <c r="M649" s="91">
        <f>COUNTIFS(D:D,D649,J:J,J649,K:K,K649)</f>
        <v/>
      </c>
      <c r="N649" s="91">
        <f>1/M649</f>
        <v/>
      </c>
    </row>
    <row r="650">
      <c r="A650" s="92" t="inlineStr">
        <is>
          <t>徐汇区</t>
        </is>
      </c>
      <c r="B650" s="92" t="inlineStr">
        <is>
          <t>微信用户
微信用户
微信用户
微信用户
微信用户</t>
        </is>
      </c>
      <c r="C650" s="92" t="n">
        <v>1</v>
      </c>
      <c r="D650" s="92" t="inlineStr">
        <is>
          <t>TYQCY101</t>
        </is>
      </c>
      <c r="E650" s="92" t="inlineStr">
        <is>
          <t>新辣道</t>
        </is>
      </c>
      <c r="F650" s="92" t="n">
        <v>0</v>
      </c>
      <c r="G650" s="92" t="n">
        <v>1</v>
      </c>
      <c r="H650" s="92" t="n">
        <v>2300</v>
      </c>
      <c r="I650" s="92" t="inlineStr">
        <is>
          <t>设备安装合同</t>
        </is>
      </c>
      <c r="J650" s="92" t="n">
        <v>2023</v>
      </c>
      <c r="K650" s="92" t="n">
        <v>3</v>
      </c>
      <c r="L650" s="92" t="n">
        <v>2</v>
      </c>
      <c r="M650" s="91">
        <f>COUNTIFS(D:D,D650,J:J,J650,K:K,K650)</f>
        <v/>
      </c>
      <c r="N650" s="91">
        <f>1/M650</f>
        <v/>
      </c>
    </row>
    <row r="651">
      <c r="A651" s="92" t="inlineStr">
        <is>
          <t>徐汇区</t>
        </is>
      </c>
      <c r="B651" s="92" t="inlineStr">
        <is>
          <t>微信用户
微信用户
微信用户
微信用户</t>
        </is>
      </c>
      <c r="C651" s="92" t="n">
        <v>1</v>
      </c>
      <c r="D651" s="92" t="inlineStr">
        <is>
          <t>TYQCY101</t>
        </is>
      </c>
      <c r="E651" s="92" t="inlineStr">
        <is>
          <t>新辣道</t>
        </is>
      </c>
      <c r="F651" s="92" t="n">
        <v>0</v>
      </c>
      <c r="G651" s="92" t="n">
        <v>0</v>
      </c>
      <c r="H651" s="92" t="n">
        <v>2100</v>
      </c>
      <c r="I651" s="92" t="inlineStr">
        <is>
          <t>营业执照</t>
        </is>
      </c>
      <c r="J651" s="92" t="n">
        <v>2023</v>
      </c>
      <c r="K651" s="92" t="n">
        <v>2</v>
      </c>
      <c r="L651" s="92" t="n">
        <v>28</v>
      </c>
      <c r="M651" s="91">
        <f>COUNTIFS(D:D,D651,J:J,J651,K:K,K651)</f>
        <v/>
      </c>
      <c r="N651" s="91">
        <f>1/M651</f>
        <v/>
      </c>
    </row>
    <row r="652">
      <c r="A652" s="92" t="inlineStr">
        <is>
          <t>徐汇区</t>
        </is>
      </c>
      <c r="B652" s="92" t="inlineStr">
        <is>
          <t>微信用户
微信用户
微信用户
微信用户</t>
        </is>
      </c>
      <c r="C652" s="92" t="n">
        <v>1</v>
      </c>
      <c r="D652" s="92" t="inlineStr">
        <is>
          <t>TYQCY101</t>
        </is>
      </c>
      <c r="E652" s="92" t="inlineStr">
        <is>
          <t>新辣道</t>
        </is>
      </c>
      <c r="F652" s="92" t="n">
        <v>0</v>
      </c>
      <c r="G652" s="92" t="n">
        <v>0</v>
      </c>
      <c r="H652" s="92" t="n">
        <v>2103</v>
      </c>
      <c r="I652" s="92" t="inlineStr">
        <is>
          <t>监管信息公示牌</t>
        </is>
      </c>
      <c r="J652" s="92" t="n">
        <v>2023</v>
      </c>
      <c r="K652" s="92" t="n">
        <v>2</v>
      </c>
      <c r="L652" s="92" t="n">
        <v>28</v>
      </c>
      <c r="M652" s="91">
        <f>COUNTIFS(D:D,D652,J:J,J652,K:K,K652)</f>
        <v/>
      </c>
      <c r="N652" s="91">
        <f>1/M652</f>
        <v/>
      </c>
    </row>
    <row r="653">
      <c r="A653" s="92" t="inlineStr">
        <is>
          <t>徐汇区</t>
        </is>
      </c>
      <c r="B653" s="92" t="inlineStr">
        <is>
          <t>微信用户
微信用户
微信用户
微信用户</t>
        </is>
      </c>
      <c r="C653" s="92" t="n">
        <v>1</v>
      </c>
      <c r="D653" s="92" t="inlineStr">
        <is>
          <t>TYQCY101</t>
        </is>
      </c>
      <c r="E653" s="92" t="inlineStr">
        <is>
          <t>新辣道</t>
        </is>
      </c>
      <c r="F653" s="92" t="n">
        <v>0</v>
      </c>
      <c r="G653" s="92" t="n">
        <v>1</v>
      </c>
      <c r="H653" s="92" t="n">
        <v>2201</v>
      </c>
      <c r="I653" s="92" t="inlineStr">
        <is>
          <t>产品质检</t>
        </is>
      </c>
      <c r="J653" s="92" t="n">
        <v>2023</v>
      </c>
      <c r="K653" s="92" t="n">
        <v>2</v>
      </c>
      <c r="L653" s="92" t="n">
        <v>28</v>
      </c>
      <c r="M653" s="91">
        <f>COUNTIFS(D:D,D653,J:J,J653,K:K,K653)</f>
        <v/>
      </c>
      <c r="N653" s="91">
        <f>1/M653</f>
        <v/>
      </c>
    </row>
    <row r="654">
      <c r="A654" s="92" t="inlineStr">
        <is>
          <t>徐汇区</t>
        </is>
      </c>
      <c r="B654" s="92" t="n"/>
      <c r="C654" s="92" t="n">
        <v>1</v>
      </c>
      <c r="D654" s="92" t="inlineStr">
        <is>
          <t>TYQCY102</t>
        </is>
      </c>
      <c r="E654" s="92" t="inlineStr">
        <is>
          <t>皖约</t>
        </is>
      </c>
      <c r="F654" s="92" t="n">
        <v>0</v>
      </c>
      <c r="G654" s="92" t="n">
        <v>0</v>
      </c>
      <c r="H654" s="92" t="n">
        <v>2100</v>
      </c>
      <c r="I654" s="92" t="inlineStr">
        <is>
          <t>营业执照</t>
        </is>
      </c>
      <c r="J654" s="92" t="n">
        <v>2023</v>
      </c>
      <c r="K654" s="92" t="n">
        <v>3</v>
      </c>
      <c r="L654" s="92" t="n">
        <v>11</v>
      </c>
      <c r="M654" s="91">
        <f>COUNTIFS(D:D,D654,J:J,J654,K:K,K654)</f>
        <v/>
      </c>
      <c r="N654" s="91">
        <f>1/M654</f>
        <v/>
      </c>
    </row>
    <row r="655">
      <c r="A655" s="92" t="inlineStr">
        <is>
          <t>徐汇区</t>
        </is>
      </c>
      <c r="B655" s="92" t="n"/>
      <c r="C655" s="92" t="n">
        <v>1</v>
      </c>
      <c r="D655" s="92" t="inlineStr">
        <is>
          <t>TYQCY102</t>
        </is>
      </c>
      <c r="E655" s="92" t="inlineStr">
        <is>
          <t>皖约</t>
        </is>
      </c>
      <c r="F655" s="92" t="n">
        <v>0</v>
      </c>
      <c r="G655" s="92" t="n">
        <v>0</v>
      </c>
      <c r="H655" s="92" t="n">
        <v>2101</v>
      </c>
      <c r="I655" s="92" t="inlineStr">
        <is>
          <t>食品经营许可证</t>
        </is>
      </c>
      <c r="J655" s="92" t="n">
        <v>2023</v>
      </c>
      <c r="K655" s="92" t="n">
        <v>3</v>
      </c>
      <c r="L655" s="92" t="n">
        <v>11</v>
      </c>
      <c r="M655" s="91">
        <f>COUNTIFS(D:D,D655,J:J,J655,K:K,K655)</f>
        <v/>
      </c>
      <c r="N655" s="91">
        <f>1/M655</f>
        <v/>
      </c>
    </row>
    <row r="656">
      <c r="A656" s="92" t="inlineStr">
        <is>
          <t>徐汇区</t>
        </is>
      </c>
      <c r="B656" s="92" t="n"/>
      <c r="C656" s="92" t="n">
        <v>1</v>
      </c>
      <c r="D656" s="92" t="inlineStr">
        <is>
          <t>TYQCY102</t>
        </is>
      </c>
      <c r="E656" s="92" t="inlineStr">
        <is>
          <t>皖约</t>
        </is>
      </c>
      <c r="F656" s="92" t="n">
        <v>0</v>
      </c>
      <c r="G656" s="92" t="n">
        <v>0</v>
      </c>
      <c r="H656" s="92" t="n">
        <v>2103</v>
      </c>
      <c r="I656" s="92" t="inlineStr">
        <is>
          <t>监管信息公示牌</t>
        </is>
      </c>
      <c r="J656" s="92" t="n">
        <v>2023</v>
      </c>
      <c r="K656" s="92" t="n">
        <v>3</v>
      </c>
      <c r="L656" s="92" t="n">
        <v>11</v>
      </c>
      <c r="M656" s="91">
        <f>COUNTIFS(D:D,D656,J:J,J656,K:K,K656)</f>
        <v/>
      </c>
      <c r="N656" s="91">
        <f>1/M656</f>
        <v/>
      </c>
    </row>
    <row r="657">
      <c r="A657" s="92" t="inlineStr">
        <is>
          <t>徐汇区</t>
        </is>
      </c>
      <c r="B657" s="92" t="n"/>
      <c r="C657" s="92" t="n">
        <v>1</v>
      </c>
      <c r="D657" s="92" t="inlineStr">
        <is>
          <t>TYQCY102</t>
        </is>
      </c>
      <c r="E657" s="92" t="inlineStr">
        <is>
          <t>皖约</t>
        </is>
      </c>
      <c r="F657" s="92" t="n">
        <v>0</v>
      </c>
      <c r="G657" s="92" t="n">
        <v>1</v>
      </c>
      <c r="H657" s="92" t="n">
        <v>2300</v>
      </c>
      <c r="I657" s="92" t="inlineStr">
        <is>
          <t>设备安装合同</t>
        </is>
      </c>
      <c r="J657" s="92" t="n">
        <v>2023</v>
      </c>
      <c r="K657" s="92" t="n">
        <v>3</v>
      </c>
      <c r="L657" s="92" t="n">
        <v>11</v>
      </c>
      <c r="M657" s="91">
        <f>COUNTIFS(D:D,D657,J:J,J657,K:K,K657)</f>
        <v/>
      </c>
      <c r="N657" s="91">
        <f>1/M657</f>
        <v/>
      </c>
    </row>
    <row r="658">
      <c r="A658" s="92" t="inlineStr">
        <is>
          <t>徐汇区</t>
        </is>
      </c>
      <c r="B658" s="92" t="n"/>
      <c r="C658" s="92" t="n">
        <v>1</v>
      </c>
      <c r="D658" s="92" t="inlineStr">
        <is>
          <t>TYQCY102</t>
        </is>
      </c>
      <c r="E658" s="92" t="inlineStr">
        <is>
          <t>皖约</t>
        </is>
      </c>
      <c r="F658" s="92" t="n">
        <v>0</v>
      </c>
      <c r="G658" s="92" t="n">
        <v>1</v>
      </c>
      <c r="H658" s="92" t="n">
        <v>2301</v>
      </c>
      <c r="I658" s="92" t="inlineStr">
        <is>
          <t>产品质检</t>
        </is>
      </c>
      <c r="J658" s="92" t="n">
        <v>2023</v>
      </c>
      <c r="K658" s="92" t="n">
        <v>3</v>
      </c>
      <c r="L658" s="92" t="n">
        <v>11</v>
      </c>
      <c r="M658" s="91">
        <f>COUNTIFS(D:D,D658,J:J,J658,K:K,K658)</f>
        <v/>
      </c>
      <c r="N658" s="91">
        <f>1/M658</f>
        <v/>
      </c>
    </row>
    <row r="659">
      <c r="A659" s="92" t="inlineStr">
        <is>
          <t>徐汇区</t>
        </is>
      </c>
      <c r="B659" s="92" t="n"/>
      <c r="C659" s="92" t="n">
        <v>1</v>
      </c>
      <c r="D659" s="92" t="inlineStr">
        <is>
          <t>TYQCY102</t>
        </is>
      </c>
      <c r="E659" s="92" t="inlineStr">
        <is>
          <t>皖约</t>
        </is>
      </c>
      <c r="F659" s="92" t="n">
        <v>0</v>
      </c>
      <c r="G659" s="92" t="n">
        <v>1</v>
      </c>
      <c r="H659" s="92" t="n">
        <v>2302</v>
      </c>
      <c r="I659" s="92" t="inlineStr">
        <is>
          <t>设备安装检验</t>
        </is>
      </c>
      <c r="J659" s="92" t="n">
        <v>2023</v>
      </c>
      <c r="K659" s="92" t="n">
        <v>3</v>
      </c>
      <c r="L659" s="92" t="n">
        <v>11</v>
      </c>
      <c r="M659" s="91">
        <f>COUNTIFS(D:D,D659,J:J,J659,K:K,K659)</f>
        <v/>
      </c>
      <c r="N659" s="91">
        <f>1/M659</f>
        <v/>
      </c>
    </row>
    <row r="660">
      <c r="A660" s="92" t="inlineStr">
        <is>
          <t>徐汇区</t>
        </is>
      </c>
      <c r="B660" s="92" t="n"/>
      <c r="C660" s="92" t="n">
        <v>1</v>
      </c>
      <c r="D660" s="92" t="inlineStr">
        <is>
          <t>TYQCY103</t>
        </is>
      </c>
      <c r="E660" s="92" t="inlineStr">
        <is>
          <t>贰壹村</t>
        </is>
      </c>
      <c r="F660" s="92" t="n">
        <v>0</v>
      </c>
      <c r="G660" s="92" t="n">
        <v>0</v>
      </c>
      <c r="H660" s="92" t="n">
        <v>2103</v>
      </c>
      <c r="I660" s="92" t="inlineStr">
        <is>
          <t>监管信息公示牌</t>
        </is>
      </c>
      <c r="J660" s="92" t="n">
        <v>2023</v>
      </c>
      <c r="K660" s="92" t="n">
        <v>3</v>
      </c>
      <c r="L660" s="92" t="n">
        <v>11</v>
      </c>
      <c r="M660" s="91">
        <f>COUNTIFS(D:D,D660,J:J,J660,K:K,K660)</f>
        <v/>
      </c>
      <c r="N660" s="91">
        <f>1/M660</f>
        <v/>
      </c>
    </row>
    <row r="661">
      <c r="A661" s="92" t="inlineStr">
        <is>
          <t>徐汇区</t>
        </is>
      </c>
      <c r="B661" s="92" t="n"/>
      <c r="C661" s="92" t="n">
        <v>1</v>
      </c>
      <c r="D661" s="92" t="inlineStr">
        <is>
          <t>TYQCY103</t>
        </is>
      </c>
      <c r="E661" s="92" t="inlineStr">
        <is>
          <t>贰壹村</t>
        </is>
      </c>
      <c r="F661" s="92" t="n">
        <v>0</v>
      </c>
      <c r="G661" s="92" t="n">
        <v>1</v>
      </c>
      <c r="H661" s="92" t="n">
        <v>2200</v>
      </c>
      <c r="I661" s="92" t="inlineStr">
        <is>
          <t>设备安装合同</t>
        </is>
      </c>
      <c r="J661" s="92" t="n">
        <v>2023</v>
      </c>
      <c r="K661" s="92" t="n">
        <v>3</v>
      </c>
      <c r="L661" s="92" t="n">
        <v>11</v>
      </c>
      <c r="M661" s="91">
        <f>COUNTIFS(D:D,D661,J:J,J661,K:K,K661)</f>
        <v/>
      </c>
      <c r="N661" s="91">
        <f>1/M661</f>
        <v/>
      </c>
    </row>
    <row r="662">
      <c r="A662" s="92" t="inlineStr">
        <is>
          <t>徐汇区</t>
        </is>
      </c>
      <c r="B662" s="92" t="n"/>
      <c r="C662" s="92" t="n">
        <v>1</v>
      </c>
      <c r="D662" s="92" t="inlineStr">
        <is>
          <t>TYQCY103</t>
        </is>
      </c>
      <c r="E662" s="92" t="inlineStr">
        <is>
          <t>贰壹村</t>
        </is>
      </c>
      <c r="F662" s="92" t="n">
        <v>0</v>
      </c>
      <c r="G662" s="92" t="n">
        <v>1</v>
      </c>
      <c r="H662" s="92" t="n">
        <v>2301</v>
      </c>
      <c r="I662" s="92" t="inlineStr">
        <is>
          <t>产品质检</t>
        </is>
      </c>
      <c r="J662" s="92" t="n">
        <v>2023</v>
      </c>
      <c r="K662" s="92" t="n">
        <v>3</v>
      </c>
      <c r="L662" s="92" t="n">
        <v>11</v>
      </c>
      <c r="M662" s="91">
        <f>COUNTIFS(D:D,D662,J:J,J662,K:K,K662)</f>
        <v/>
      </c>
      <c r="N662" s="91">
        <f>1/M662</f>
        <v/>
      </c>
    </row>
    <row r="663">
      <c r="A663" s="92" t="inlineStr">
        <is>
          <t>徐汇区</t>
        </is>
      </c>
      <c r="B663" s="92" t="n"/>
      <c r="C663" s="92" t="n">
        <v>1</v>
      </c>
      <c r="D663" s="92" t="inlineStr">
        <is>
          <t>TYQCY103</t>
        </is>
      </c>
      <c r="E663" s="92" t="inlineStr">
        <is>
          <t>贰壹村</t>
        </is>
      </c>
      <c r="F663" s="92" t="n">
        <v>0</v>
      </c>
      <c r="G663" s="92" t="n">
        <v>1</v>
      </c>
      <c r="H663" s="92" t="n">
        <v>2302</v>
      </c>
      <c r="I663" s="92" t="inlineStr">
        <is>
          <t>设备安装检验</t>
        </is>
      </c>
      <c r="J663" s="92" t="n">
        <v>2023</v>
      </c>
      <c r="K663" s="92" t="n">
        <v>3</v>
      </c>
      <c r="L663" s="92" t="n">
        <v>11</v>
      </c>
      <c r="M663" s="91">
        <f>COUNTIFS(D:D,D663,J:J,J663,K:K,K663)</f>
        <v/>
      </c>
      <c r="N663" s="91">
        <f>1/M663</f>
        <v/>
      </c>
    </row>
    <row r="664">
      <c r="A664" s="92" t="inlineStr">
        <is>
          <t>徐汇区</t>
        </is>
      </c>
      <c r="B664" s="92" t="n"/>
      <c r="C664" s="92" t="n">
        <v>1</v>
      </c>
      <c r="D664" s="92" t="inlineStr">
        <is>
          <t>TYQCY103</t>
        </is>
      </c>
      <c r="E664" s="92" t="inlineStr">
        <is>
          <t>贰壹村</t>
        </is>
      </c>
      <c r="F664" s="92" t="n">
        <v>0</v>
      </c>
      <c r="G664" s="92" t="n">
        <v>0</v>
      </c>
      <c r="H664" s="92" t="n">
        <v>2100</v>
      </c>
      <c r="I664" s="92" t="inlineStr">
        <is>
          <t>营业执照</t>
        </is>
      </c>
      <c r="J664" s="92" t="n">
        <v>2023</v>
      </c>
      <c r="K664" s="92" t="n">
        <v>2</v>
      </c>
      <c r="L664" s="92" t="n">
        <v>28</v>
      </c>
      <c r="M664" s="91">
        <f>COUNTIFS(D:D,D664,J:J,J664,K:K,K664)</f>
        <v/>
      </c>
      <c r="N664" s="91">
        <f>1/M664</f>
        <v/>
      </c>
    </row>
    <row r="665">
      <c r="A665" s="92" t="inlineStr">
        <is>
          <t>徐汇区</t>
        </is>
      </c>
      <c r="B665" s="92" t="n"/>
      <c r="C665" s="92" t="n">
        <v>1</v>
      </c>
      <c r="D665" s="92" t="inlineStr">
        <is>
          <t>TYQCY103</t>
        </is>
      </c>
      <c r="E665" s="92" t="inlineStr">
        <is>
          <t>贰壹村</t>
        </is>
      </c>
      <c r="F665" s="92" t="n">
        <v>0</v>
      </c>
      <c r="G665" s="92" t="n">
        <v>0</v>
      </c>
      <c r="H665" s="92" t="n">
        <v>2101</v>
      </c>
      <c r="I665" s="92" t="inlineStr">
        <is>
          <t>食品经营许可证</t>
        </is>
      </c>
      <c r="J665" s="92" t="n">
        <v>2023</v>
      </c>
      <c r="K665" s="92" t="n">
        <v>2</v>
      </c>
      <c r="L665" s="92" t="n">
        <v>28</v>
      </c>
      <c r="M665" s="91">
        <f>COUNTIFS(D:D,D665,J:J,J665,K:K,K665)</f>
        <v/>
      </c>
      <c r="N665" s="91">
        <f>1/M665</f>
        <v/>
      </c>
    </row>
    <row r="666">
      <c r="A666" s="92" t="inlineStr">
        <is>
          <t>徐汇区</t>
        </is>
      </c>
      <c r="B666" s="92" t="n"/>
      <c r="C666" s="92" t="n">
        <v>1</v>
      </c>
      <c r="D666" s="92" t="inlineStr">
        <is>
          <t>TYQCY103</t>
        </is>
      </c>
      <c r="E666" s="92" t="inlineStr">
        <is>
          <t>贰壹村</t>
        </is>
      </c>
      <c r="F666" s="92" t="n">
        <v>0</v>
      </c>
      <c r="G666" s="92" t="n">
        <v>1</v>
      </c>
      <c r="H666" s="92" t="n">
        <v>2201</v>
      </c>
      <c r="I666" s="92" t="inlineStr">
        <is>
          <t>产品质检</t>
        </is>
      </c>
      <c r="J666" s="92" t="n">
        <v>2023</v>
      </c>
      <c r="K666" s="92" t="n">
        <v>2</v>
      </c>
      <c r="L666" s="92" t="n">
        <v>28</v>
      </c>
      <c r="M666" s="91">
        <f>COUNTIFS(D:D,D666,J:J,J666,K:K,K666)</f>
        <v/>
      </c>
      <c r="N666" s="91">
        <f>1/M666</f>
        <v/>
      </c>
    </row>
    <row r="667">
      <c r="A667" s="92" t="inlineStr">
        <is>
          <t>徐汇区</t>
        </is>
      </c>
      <c r="B667" s="92" t="n"/>
      <c r="C667" s="92" t="n">
        <v>1</v>
      </c>
      <c r="D667" s="92" t="inlineStr">
        <is>
          <t>TYQCY103</t>
        </is>
      </c>
      <c r="E667" s="92" t="inlineStr">
        <is>
          <t>贰壹村</t>
        </is>
      </c>
      <c r="F667" s="92" t="n">
        <v>0</v>
      </c>
      <c r="G667" s="92" t="n">
        <v>1</v>
      </c>
      <c r="H667" s="92" t="n">
        <v>2202</v>
      </c>
      <c r="I667" s="92" t="inlineStr">
        <is>
          <t>净化器合格证</t>
        </is>
      </c>
      <c r="J667" s="92" t="n">
        <v>2023</v>
      </c>
      <c r="K667" s="92" t="n">
        <v>2</v>
      </c>
      <c r="L667" s="92" t="n">
        <v>28</v>
      </c>
      <c r="M667" s="91">
        <f>COUNTIFS(D:D,D667,J:J,J667,K:K,K667)</f>
        <v/>
      </c>
      <c r="N667" s="91">
        <f>1/M667</f>
        <v/>
      </c>
    </row>
    <row r="668">
      <c r="A668" s="92" t="inlineStr">
        <is>
          <t>徐汇区</t>
        </is>
      </c>
      <c r="B668" s="92" t="n"/>
      <c r="C668" s="92" t="n">
        <v>1</v>
      </c>
      <c r="D668" s="92" t="inlineStr">
        <is>
          <t>TYQCY103</t>
        </is>
      </c>
      <c r="E668" s="92" t="inlineStr">
        <is>
          <t>贰壹村</t>
        </is>
      </c>
      <c r="F668" s="92" t="n">
        <v>0</v>
      </c>
      <c r="G668" s="92" t="n">
        <v>1</v>
      </c>
      <c r="H668" s="92" t="n">
        <v>2300</v>
      </c>
      <c r="I668" s="92" t="inlineStr">
        <is>
          <t>设备安装合同</t>
        </is>
      </c>
      <c r="J668" s="92" t="n">
        <v>2023</v>
      </c>
      <c r="K668" s="92" t="n">
        <v>2</v>
      </c>
      <c r="L668" s="92" t="n">
        <v>28</v>
      </c>
      <c r="M668" s="91">
        <f>COUNTIFS(D:D,D668,J:J,J668,K:K,K668)</f>
        <v/>
      </c>
      <c r="N668" s="91">
        <f>1/M668</f>
        <v/>
      </c>
    </row>
    <row r="669">
      <c r="A669" s="92" t="inlineStr">
        <is>
          <t>徐汇区</t>
        </is>
      </c>
      <c r="B669" s="92" t="n"/>
      <c r="C669" s="92" t="n">
        <v>1</v>
      </c>
      <c r="D669" s="92" t="inlineStr">
        <is>
          <t>TYQCY105</t>
        </is>
      </c>
      <c r="E669" s="92" t="inlineStr">
        <is>
          <t>80后 I can</t>
        </is>
      </c>
      <c r="F669" s="92" t="n">
        <v>0</v>
      </c>
      <c r="G669" s="92" t="n">
        <v>0</v>
      </c>
      <c r="H669" s="92" t="n">
        <v>2100</v>
      </c>
      <c r="I669" s="92" t="inlineStr">
        <is>
          <t>营业执照</t>
        </is>
      </c>
      <c r="J669" s="92" t="n">
        <v>2023</v>
      </c>
      <c r="K669" s="92" t="n">
        <v>3</v>
      </c>
      <c r="L669" s="92" t="n">
        <v>11</v>
      </c>
      <c r="M669" s="91">
        <f>COUNTIFS(D:D,D669,J:J,J669,K:K,K669)</f>
        <v/>
      </c>
      <c r="N669" s="91">
        <f>1/M669</f>
        <v/>
      </c>
    </row>
    <row r="670">
      <c r="A670" s="92" t="inlineStr">
        <is>
          <t>徐汇区</t>
        </is>
      </c>
      <c r="B670" s="92" t="n"/>
      <c r="C670" s="92" t="n">
        <v>1</v>
      </c>
      <c r="D670" s="92" t="inlineStr">
        <is>
          <t>TYQCY105</t>
        </is>
      </c>
      <c r="E670" s="92" t="inlineStr">
        <is>
          <t>80后 I can</t>
        </is>
      </c>
      <c r="F670" s="92" t="n">
        <v>0</v>
      </c>
      <c r="G670" s="92" t="n">
        <v>0</v>
      </c>
      <c r="H670" s="92" t="n">
        <v>2101</v>
      </c>
      <c r="I670" s="92" t="inlineStr">
        <is>
          <t>食品经营许可证</t>
        </is>
      </c>
      <c r="J670" s="92" t="n">
        <v>2023</v>
      </c>
      <c r="K670" s="92" t="n">
        <v>3</v>
      </c>
      <c r="L670" s="92" t="n">
        <v>11</v>
      </c>
      <c r="M670" s="91">
        <f>COUNTIFS(D:D,D670,J:J,J670,K:K,K670)</f>
        <v/>
      </c>
      <c r="N670" s="91">
        <f>1/M670</f>
        <v/>
      </c>
    </row>
    <row r="671">
      <c r="A671" s="92" t="inlineStr">
        <is>
          <t>徐汇区</t>
        </is>
      </c>
      <c r="B671" s="92" t="n"/>
      <c r="C671" s="92" t="n">
        <v>1</v>
      </c>
      <c r="D671" s="92" t="inlineStr">
        <is>
          <t>TYQCY105</t>
        </is>
      </c>
      <c r="E671" s="92" t="inlineStr">
        <is>
          <t>80后 I can</t>
        </is>
      </c>
      <c r="F671" s="92" t="n">
        <v>0</v>
      </c>
      <c r="G671" s="92" t="n">
        <v>0</v>
      </c>
      <c r="H671" s="92" t="n">
        <v>2103</v>
      </c>
      <c r="I671" s="92" t="inlineStr">
        <is>
          <t>监管信息公示牌</t>
        </is>
      </c>
      <c r="J671" s="92" t="n">
        <v>2023</v>
      </c>
      <c r="K671" s="92" t="n">
        <v>3</v>
      </c>
      <c r="L671" s="92" t="n">
        <v>11</v>
      </c>
      <c r="M671" s="91">
        <f>COUNTIFS(D:D,D671,J:J,J671,K:K,K671)</f>
        <v/>
      </c>
      <c r="N671" s="91">
        <f>1/M671</f>
        <v/>
      </c>
    </row>
    <row r="672">
      <c r="A672" s="92" t="inlineStr">
        <is>
          <t>徐汇区</t>
        </is>
      </c>
      <c r="B672" s="92" t="n"/>
      <c r="C672" s="92" t="n">
        <v>1</v>
      </c>
      <c r="D672" s="92" t="inlineStr">
        <is>
          <t>TYQCY105</t>
        </is>
      </c>
      <c r="E672" s="92" t="inlineStr">
        <is>
          <t>80后 I can</t>
        </is>
      </c>
      <c r="F672" s="92" t="n">
        <v>0</v>
      </c>
      <c r="G672" s="92" t="n">
        <v>1</v>
      </c>
      <c r="H672" s="92" t="n">
        <v>2201</v>
      </c>
      <c r="I672" s="92" t="inlineStr">
        <is>
          <t>产品质检</t>
        </is>
      </c>
      <c r="J672" s="92" t="n">
        <v>2023</v>
      </c>
      <c r="K672" s="92" t="n">
        <v>3</v>
      </c>
      <c r="L672" s="92" t="n">
        <v>11</v>
      </c>
      <c r="M672" s="91">
        <f>COUNTIFS(D:D,D672,J:J,J672,K:K,K672)</f>
        <v/>
      </c>
      <c r="N672" s="91">
        <f>1/M672</f>
        <v/>
      </c>
    </row>
    <row r="673">
      <c r="A673" s="92" t="inlineStr">
        <is>
          <t>徐汇区</t>
        </is>
      </c>
      <c r="B673" s="92" t="n"/>
      <c r="C673" s="92" t="n">
        <v>1</v>
      </c>
      <c r="D673" s="92" t="inlineStr">
        <is>
          <t>TYQCY105</t>
        </is>
      </c>
      <c r="E673" s="92" t="inlineStr">
        <is>
          <t>80后 I can</t>
        </is>
      </c>
      <c r="F673" s="92" t="n">
        <v>0</v>
      </c>
      <c r="G673" s="92" t="n">
        <v>1</v>
      </c>
      <c r="H673" s="92" t="n">
        <v>2202</v>
      </c>
      <c r="I673" s="92" t="inlineStr">
        <is>
          <t>净化器合格证</t>
        </is>
      </c>
      <c r="J673" s="92" t="n">
        <v>2023</v>
      </c>
      <c r="K673" s="92" t="n">
        <v>3</v>
      </c>
      <c r="L673" s="92" t="n">
        <v>11</v>
      </c>
      <c r="M673" s="91">
        <f>COUNTIFS(D:D,D673,J:J,J673,K:K,K673)</f>
        <v/>
      </c>
      <c r="N673" s="91">
        <f>1/M673</f>
        <v/>
      </c>
    </row>
    <row r="674">
      <c r="A674" s="92" t="inlineStr">
        <is>
          <t>徐汇区</t>
        </is>
      </c>
      <c r="B674" s="92" t="inlineStr">
        <is>
          <t>微信用户</t>
        </is>
      </c>
      <c r="C674" s="92" t="n">
        <v>1</v>
      </c>
      <c r="D674" s="92" t="inlineStr">
        <is>
          <t>TYQCY106</t>
        </is>
      </c>
      <c r="E674" s="92" t="inlineStr">
        <is>
          <t>璟宴</t>
        </is>
      </c>
      <c r="F674" s="92" t="n">
        <v>0</v>
      </c>
      <c r="G674" s="92" t="n">
        <v>1</v>
      </c>
      <c r="H674" s="92" t="n">
        <v>2204</v>
      </c>
      <c r="I674" s="92" t="inlineStr">
        <is>
          <t>清洗记录</t>
        </is>
      </c>
      <c r="J674" s="92" t="n">
        <v>2023</v>
      </c>
      <c r="K674" s="92" t="n">
        <v>9</v>
      </c>
      <c r="L674" s="92" t="n">
        <v>30</v>
      </c>
      <c r="M674" s="91">
        <f>COUNTIFS(D:D,D674,J:J,J674,K:K,K674)</f>
        <v/>
      </c>
      <c r="N674" s="91">
        <f>1/M674</f>
        <v/>
      </c>
    </row>
    <row r="675">
      <c r="A675" s="92" t="inlineStr">
        <is>
          <t>徐汇区</t>
        </is>
      </c>
      <c r="B675" s="92" t="inlineStr">
        <is>
          <t>微信用户</t>
        </is>
      </c>
      <c r="C675" s="92" t="n">
        <v>1</v>
      </c>
      <c r="D675" s="92" t="inlineStr">
        <is>
          <t>TYQCY106</t>
        </is>
      </c>
      <c r="E675" s="92" t="inlineStr">
        <is>
          <t>璟宴</t>
        </is>
      </c>
      <c r="F675" s="92" t="n">
        <v>0</v>
      </c>
      <c r="G675" s="92" t="n">
        <v>1</v>
      </c>
      <c r="H675" s="92" t="n">
        <v>2205</v>
      </c>
      <c r="I675" s="92" t="inlineStr">
        <is>
          <t>设备维修保养</t>
        </is>
      </c>
      <c r="J675" s="92" t="n">
        <v>2023</v>
      </c>
      <c r="K675" s="92" t="n">
        <v>9</v>
      </c>
      <c r="L675" s="92" t="n">
        <v>30</v>
      </c>
      <c r="M675" s="91">
        <f>COUNTIFS(D:D,D675,J:J,J675,K:K,K675)</f>
        <v/>
      </c>
      <c r="N675" s="91">
        <f>1/M675</f>
        <v/>
      </c>
    </row>
    <row r="676">
      <c r="A676" s="92" t="inlineStr">
        <is>
          <t>徐汇区</t>
        </is>
      </c>
      <c r="B676" s="92" t="inlineStr">
        <is>
          <t>微信用户</t>
        </is>
      </c>
      <c r="C676" s="92" t="n">
        <v>1</v>
      </c>
      <c r="D676" s="92" t="inlineStr">
        <is>
          <t>TYQCY106</t>
        </is>
      </c>
      <c r="E676" s="92" t="inlineStr">
        <is>
          <t>璟宴</t>
        </is>
      </c>
      <c r="F676" s="92" t="n">
        <v>0</v>
      </c>
      <c r="G676" s="92" t="n">
        <v>1</v>
      </c>
      <c r="H676" s="92" t="n">
        <v>2303</v>
      </c>
      <c r="I676" s="92" t="inlineStr">
        <is>
          <t>运行维护合同</t>
        </is>
      </c>
      <c r="J676" s="92" t="n">
        <v>2023</v>
      </c>
      <c r="K676" s="92" t="n">
        <v>9</v>
      </c>
      <c r="L676" s="92" t="n">
        <v>30</v>
      </c>
      <c r="M676" s="91">
        <f>COUNTIFS(D:D,D676,J:J,J676,K:K,K676)</f>
        <v/>
      </c>
      <c r="N676" s="91">
        <f>1/M676</f>
        <v/>
      </c>
    </row>
    <row r="677">
      <c r="A677" s="92" t="inlineStr">
        <is>
          <t>徐汇区</t>
        </is>
      </c>
      <c r="B677" s="92" t="inlineStr">
        <is>
          <t>微信用户</t>
        </is>
      </c>
      <c r="C677" s="92" t="n">
        <v>1</v>
      </c>
      <c r="D677" s="92" t="inlineStr">
        <is>
          <t>TYQCY106</t>
        </is>
      </c>
      <c r="E677" s="92" t="inlineStr">
        <is>
          <t>璟宴</t>
        </is>
      </c>
      <c r="F677" s="92" t="n">
        <v>0</v>
      </c>
      <c r="G677" s="92" t="n">
        <v>1</v>
      </c>
      <c r="H677" s="92" t="n">
        <v>2304</v>
      </c>
      <c r="I677" s="92" t="inlineStr">
        <is>
          <t>设备运维记录</t>
        </is>
      </c>
      <c r="J677" s="92" t="n">
        <v>2023</v>
      </c>
      <c r="K677" s="92" t="n">
        <v>9</v>
      </c>
      <c r="L677" s="92" t="n">
        <v>30</v>
      </c>
      <c r="M677" s="91">
        <f>COUNTIFS(D:D,D677,J:J,J677,K:K,K677)</f>
        <v/>
      </c>
      <c r="N677" s="91">
        <f>1/M677</f>
        <v/>
      </c>
    </row>
    <row r="678">
      <c r="A678" s="92" t="inlineStr">
        <is>
          <t>徐汇区</t>
        </is>
      </c>
      <c r="B678" s="92" t="inlineStr">
        <is>
          <t>微信用户</t>
        </is>
      </c>
      <c r="C678" s="92" t="n">
        <v>1</v>
      </c>
      <c r="D678" s="92" t="inlineStr">
        <is>
          <t>TYQCY106</t>
        </is>
      </c>
      <c r="E678" s="92" t="inlineStr">
        <is>
          <t>璟宴</t>
        </is>
      </c>
      <c r="F678" s="92" t="n">
        <v>0</v>
      </c>
      <c r="G678" s="92" t="n">
        <v>1</v>
      </c>
      <c r="H678" s="92" t="n">
        <v>2400</v>
      </c>
      <c r="I678" s="92" t="inlineStr">
        <is>
          <t>餐厨垃圾处置</t>
        </is>
      </c>
      <c r="J678" s="92" t="n">
        <v>2023</v>
      </c>
      <c r="K678" s="92" t="n">
        <v>9</v>
      </c>
      <c r="L678" s="92" t="n">
        <v>30</v>
      </c>
      <c r="M678" s="91">
        <f>COUNTIFS(D:D,D678,J:J,J678,K:K,K678)</f>
        <v/>
      </c>
      <c r="N678" s="91">
        <f>1/M678</f>
        <v/>
      </c>
    </row>
    <row r="679">
      <c r="A679" s="92" t="inlineStr">
        <is>
          <t>徐汇区</t>
        </is>
      </c>
      <c r="B679" s="92" t="inlineStr">
        <is>
          <t>微信用户</t>
        </is>
      </c>
      <c r="C679" s="92" t="n">
        <v>1</v>
      </c>
      <c r="D679" s="92" t="inlineStr">
        <is>
          <t>TYQCY106</t>
        </is>
      </c>
      <c r="E679" s="92" t="inlineStr">
        <is>
          <t>璟宴</t>
        </is>
      </c>
      <c r="F679" s="92" t="n">
        <v>0</v>
      </c>
      <c r="G679" s="92" t="n">
        <v>1</v>
      </c>
      <c r="H679" s="92" t="n">
        <v>2401</v>
      </c>
      <c r="I679" s="92" t="inlineStr">
        <is>
          <t>废弃油脂处置</t>
        </is>
      </c>
      <c r="J679" s="92" t="n">
        <v>2023</v>
      </c>
      <c r="K679" s="92" t="n">
        <v>9</v>
      </c>
      <c r="L679" s="92" t="n">
        <v>30</v>
      </c>
      <c r="M679" s="91">
        <f>COUNTIFS(D:D,D679,J:J,J679,K:K,K679)</f>
        <v/>
      </c>
      <c r="N679" s="91">
        <f>1/M679</f>
        <v/>
      </c>
    </row>
    <row r="680">
      <c r="A680" s="92" t="inlineStr">
        <is>
          <t>徐汇区</t>
        </is>
      </c>
      <c r="B680" s="92" t="inlineStr">
        <is>
          <t>微信用户</t>
        </is>
      </c>
      <c r="C680" s="92" t="n">
        <v>1</v>
      </c>
      <c r="D680" s="92" t="inlineStr">
        <is>
          <t>TYQCY106</t>
        </is>
      </c>
      <c r="E680" s="92" t="inlineStr">
        <is>
          <t>璟宴</t>
        </is>
      </c>
      <c r="F680" s="92" t="n">
        <v>0</v>
      </c>
      <c r="G680" s="92" t="n">
        <v>1</v>
      </c>
      <c r="H680" s="92" t="n">
        <v>2402</v>
      </c>
      <c r="I680" s="92" t="inlineStr">
        <is>
          <t>卫生培训记录</t>
        </is>
      </c>
      <c r="J680" s="92" t="n">
        <v>2023</v>
      </c>
      <c r="K680" s="92" t="n">
        <v>9</v>
      </c>
      <c r="L680" s="92" t="n">
        <v>30</v>
      </c>
      <c r="M680" s="91">
        <f>COUNTIFS(D:D,D680,J:J,J680,K:K,K680)</f>
        <v/>
      </c>
      <c r="N680" s="91">
        <f>1/M680</f>
        <v/>
      </c>
    </row>
    <row r="681">
      <c r="A681" s="92" t="inlineStr">
        <is>
          <t>徐汇区</t>
        </is>
      </c>
      <c r="B681" s="92" t="inlineStr">
        <is>
          <t>微信用户</t>
        </is>
      </c>
      <c r="C681" s="92" t="n">
        <v>1</v>
      </c>
      <c r="D681" s="92" t="inlineStr">
        <is>
          <t>TYQCY106</t>
        </is>
      </c>
      <c r="E681" s="92" t="inlineStr">
        <is>
          <t>璟宴</t>
        </is>
      </c>
      <c r="F681" s="92" t="n">
        <v>0</v>
      </c>
      <c r="G681" s="92" t="n">
        <v>1</v>
      </c>
      <c r="H681" s="92" t="n">
        <v>2403</v>
      </c>
      <c r="I681" s="92" t="inlineStr">
        <is>
          <t>食品及原料采购记录</t>
        </is>
      </c>
      <c r="J681" s="92" t="n">
        <v>2023</v>
      </c>
      <c r="K681" s="92" t="n">
        <v>9</v>
      </c>
      <c r="L681" s="92" t="n">
        <v>30</v>
      </c>
      <c r="M681" s="91">
        <f>COUNTIFS(D:D,D681,J:J,J681,K:K,K681)</f>
        <v/>
      </c>
      <c r="N681" s="91">
        <f>1/M681</f>
        <v/>
      </c>
    </row>
    <row r="682">
      <c r="A682" s="92" t="inlineStr">
        <is>
          <t>徐汇区</t>
        </is>
      </c>
      <c r="B682" s="92" t="inlineStr">
        <is>
          <t>微信用户</t>
        </is>
      </c>
      <c r="C682" s="92" t="n">
        <v>1</v>
      </c>
      <c r="D682" s="92" t="inlineStr">
        <is>
          <t>TYQCY106</t>
        </is>
      </c>
      <c r="E682" s="92" t="inlineStr">
        <is>
          <t>璟宴</t>
        </is>
      </c>
      <c r="F682" s="92" t="n">
        <v>1</v>
      </c>
      <c r="G682" s="92" t="n">
        <v>1</v>
      </c>
      <c r="H682" s="92" t="n">
        <v>3200</v>
      </c>
      <c r="I682" s="92" t="inlineStr">
        <is>
          <t>后厨全景</t>
        </is>
      </c>
      <c r="J682" s="92" t="n">
        <v>2023</v>
      </c>
      <c r="K682" s="92" t="n">
        <v>9</v>
      </c>
      <c r="L682" s="92" t="n">
        <v>30</v>
      </c>
      <c r="M682" s="91">
        <f>COUNTIFS(D:D,D682,J:J,J682,K:K,K682)</f>
        <v/>
      </c>
      <c r="N682" s="91">
        <f>1/M682</f>
        <v/>
      </c>
    </row>
    <row r="683">
      <c r="A683" s="92" t="inlineStr">
        <is>
          <t>徐汇区</t>
        </is>
      </c>
      <c r="B683" s="92" t="inlineStr">
        <is>
          <t>微信用户</t>
        </is>
      </c>
      <c r="C683" s="92" t="n">
        <v>1</v>
      </c>
      <c r="D683" s="92" t="inlineStr">
        <is>
          <t>TYQCY106</t>
        </is>
      </c>
      <c r="E683" s="92" t="inlineStr">
        <is>
          <t>璟宴</t>
        </is>
      </c>
      <c r="F683" s="92" t="n">
        <v>1</v>
      </c>
      <c r="G683" s="92" t="n">
        <v>1</v>
      </c>
      <c r="H683" s="92" t="n">
        <v>3201</v>
      </c>
      <c r="I683" s="92" t="inlineStr">
        <is>
          <t>后厨涉户外门窗关闭</t>
        </is>
      </c>
      <c r="J683" s="92" t="n">
        <v>2023</v>
      </c>
      <c r="K683" s="92" t="n">
        <v>9</v>
      </c>
      <c r="L683" s="92" t="n">
        <v>30</v>
      </c>
      <c r="M683" s="91">
        <f>COUNTIFS(D:D,D683,J:J,J683,K:K,K683)</f>
        <v/>
      </c>
      <c r="N683" s="91">
        <f>1/M683</f>
        <v/>
      </c>
    </row>
    <row r="684">
      <c r="A684" s="92" t="inlineStr">
        <is>
          <t>徐汇区</t>
        </is>
      </c>
      <c r="B684" s="92" t="inlineStr">
        <is>
          <t>微信用户</t>
        </is>
      </c>
      <c r="C684" s="92" t="n">
        <v>1</v>
      </c>
      <c r="D684" s="92" t="inlineStr">
        <is>
          <t>TYQCY106</t>
        </is>
      </c>
      <c r="E684" s="92" t="inlineStr">
        <is>
          <t>璟宴</t>
        </is>
      </c>
      <c r="F684" s="92" t="n">
        <v>1</v>
      </c>
      <c r="G684" s="92" t="n">
        <v>1</v>
      </c>
      <c r="H684" s="92" t="n">
        <v>3202</v>
      </c>
      <c r="I684" s="92" t="inlineStr">
        <is>
          <t>后厨排气扇</t>
        </is>
      </c>
      <c r="J684" s="92" t="n">
        <v>2023</v>
      </c>
      <c r="K684" s="92" t="n">
        <v>9</v>
      </c>
      <c r="L684" s="92" t="n">
        <v>30</v>
      </c>
      <c r="M684" s="91">
        <f>COUNTIFS(D:D,D684,J:J,J684,K:K,K684)</f>
        <v/>
      </c>
      <c r="N684" s="91">
        <f>1/M684</f>
        <v/>
      </c>
    </row>
    <row r="685">
      <c r="A685" s="92" t="inlineStr">
        <is>
          <t>徐汇区</t>
        </is>
      </c>
      <c r="B685" s="92" t="inlineStr">
        <is>
          <t>微信用户</t>
        </is>
      </c>
      <c r="C685" s="92" t="n">
        <v>1</v>
      </c>
      <c r="D685" s="92" t="inlineStr">
        <is>
          <t>TYQCY106</t>
        </is>
      </c>
      <c r="E685" s="92" t="inlineStr">
        <is>
          <t>璟宴</t>
        </is>
      </c>
      <c r="F685" s="92" t="n">
        <v>1</v>
      </c>
      <c r="G685" s="92" t="n">
        <v>1</v>
      </c>
      <c r="H685" s="92" t="n">
        <v>3203</v>
      </c>
      <c r="I685" s="92" t="inlineStr">
        <is>
          <t>后厨灶台</t>
        </is>
      </c>
      <c r="J685" s="92" t="n">
        <v>2023</v>
      </c>
      <c r="K685" s="92" t="n">
        <v>9</v>
      </c>
      <c r="L685" s="92" t="n">
        <v>30</v>
      </c>
      <c r="M685" s="91">
        <f>COUNTIFS(D:D,D685,J:J,J685,K:K,K685)</f>
        <v/>
      </c>
      <c r="N685" s="91">
        <f>1/M685</f>
        <v/>
      </c>
    </row>
    <row r="686">
      <c r="A686" s="92" t="inlineStr">
        <is>
          <t>徐汇区</t>
        </is>
      </c>
      <c r="B686" s="92" t="inlineStr">
        <is>
          <t>微信用户</t>
        </is>
      </c>
      <c r="C686" s="92" t="n">
        <v>1</v>
      </c>
      <c r="D686" s="92" t="inlineStr">
        <is>
          <t>TYQCY106</t>
        </is>
      </c>
      <c r="E686" s="92" t="inlineStr">
        <is>
          <t>璟宴</t>
        </is>
      </c>
      <c r="F686" s="92" t="n">
        <v>1</v>
      </c>
      <c r="G686" s="92" t="n">
        <v>1</v>
      </c>
      <c r="H686" s="92" t="n">
        <v>3204</v>
      </c>
      <c r="I686" s="92" t="inlineStr">
        <is>
          <t>集气罩</t>
        </is>
      </c>
      <c r="J686" s="92" t="n">
        <v>2023</v>
      </c>
      <c r="K686" s="92" t="n">
        <v>9</v>
      </c>
      <c r="L686" s="92" t="n">
        <v>30</v>
      </c>
      <c r="M686" s="91">
        <f>COUNTIFS(D:D,D686,J:J,J686,K:K,K686)</f>
        <v/>
      </c>
      <c r="N686" s="91">
        <f>1/M686</f>
        <v/>
      </c>
    </row>
    <row r="687">
      <c r="A687" s="92" t="inlineStr">
        <is>
          <t>徐汇区</t>
        </is>
      </c>
      <c r="B687" s="92" t="inlineStr">
        <is>
          <t>微信用户</t>
        </is>
      </c>
      <c r="C687" s="92" t="n">
        <v>1</v>
      </c>
      <c r="D687" s="92" t="inlineStr">
        <is>
          <t>TYQCY106</t>
        </is>
      </c>
      <c r="E687" s="92" t="inlineStr">
        <is>
          <t>璟宴</t>
        </is>
      </c>
      <c r="F687" s="92" t="n">
        <v>1</v>
      </c>
      <c r="G687" s="92" t="n">
        <v>1</v>
      </c>
      <c r="H687" s="92" t="n">
        <v>3205</v>
      </c>
      <c r="I687" s="92" t="inlineStr">
        <is>
          <t>排烟管道</t>
        </is>
      </c>
      <c r="J687" s="92" t="n">
        <v>2023</v>
      </c>
      <c r="K687" s="92" t="n">
        <v>9</v>
      </c>
      <c r="L687" s="92" t="n">
        <v>30</v>
      </c>
      <c r="M687" s="91">
        <f>COUNTIFS(D:D,D687,J:J,J687,K:K,K687)</f>
        <v/>
      </c>
      <c r="N687" s="91">
        <f>1/M687</f>
        <v/>
      </c>
    </row>
    <row r="688">
      <c r="A688" s="92" t="inlineStr">
        <is>
          <t>徐汇区</t>
        </is>
      </c>
      <c r="B688" s="92" t="inlineStr">
        <is>
          <t>微信用户</t>
        </is>
      </c>
      <c r="C688" s="92" t="n">
        <v>1</v>
      </c>
      <c r="D688" s="92" t="inlineStr">
        <is>
          <t>TYQCY106</t>
        </is>
      </c>
      <c r="E688" s="92" t="inlineStr">
        <is>
          <t>璟宴</t>
        </is>
      </c>
      <c r="F688" s="92" t="n">
        <v>1</v>
      </c>
      <c r="G688" s="92" t="n">
        <v>1</v>
      </c>
      <c r="H688" s="92" t="n">
        <v>3206</v>
      </c>
      <c r="I688" s="92" t="inlineStr">
        <is>
          <t>油烟净化装置/控制柜运行</t>
        </is>
      </c>
      <c r="J688" s="92" t="n">
        <v>2023</v>
      </c>
      <c r="K688" s="92" t="n">
        <v>9</v>
      </c>
      <c r="L688" s="92" t="n">
        <v>30</v>
      </c>
      <c r="M688" s="91">
        <f>COUNTIFS(D:D,D688,J:J,J688,K:K,K688)</f>
        <v/>
      </c>
      <c r="N688" s="91">
        <f>1/M688</f>
        <v/>
      </c>
    </row>
    <row r="689">
      <c r="A689" s="92" t="inlineStr">
        <is>
          <t>徐汇区</t>
        </is>
      </c>
      <c r="B689" s="92" t="inlineStr">
        <is>
          <t>微信用户</t>
        </is>
      </c>
      <c r="C689" s="92" t="n">
        <v>1</v>
      </c>
      <c r="D689" s="92" t="inlineStr">
        <is>
          <t>TYQCY106</t>
        </is>
      </c>
      <c r="E689" s="92" t="inlineStr">
        <is>
          <t>璟宴</t>
        </is>
      </c>
      <c r="F689" s="92" t="n">
        <v>1</v>
      </c>
      <c r="G689" s="92" t="n">
        <v>1</v>
      </c>
      <c r="H689" s="92" t="n">
        <v>3207</v>
      </c>
      <c r="I689" s="92" t="inlineStr">
        <is>
          <t>油烟监测设备</t>
        </is>
      </c>
      <c r="J689" s="92" t="n">
        <v>2023</v>
      </c>
      <c r="K689" s="92" t="n">
        <v>9</v>
      </c>
      <c r="L689" s="92" t="n">
        <v>30</v>
      </c>
      <c r="M689" s="91">
        <f>COUNTIFS(D:D,D689,J:J,J689,K:K,K689)</f>
        <v/>
      </c>
      <c r="N689" s="91">
        <f>1/M689</f>
        <v/>
      </c>
    </row>
    <row r="690">
      <c r="A690" s="92" t="inlineStr">
        <is>
          <t>徐汇区</t>
        </is>
      </c>
      <c r="B690" s="92" t="inlineStr">
        <is>
          <t>微信用户
微信用户
微信用户
微信用户</t>
        </is>
      </c>
      <c r="C690" s="92" t="n">
        <v>1</v>
      </c>
      <c r="D690" s="92" t="inlineStr">
        <is>
          <t>TYQCY106</t>
        </is>
      </c>
      <c r="E690" s="92" t="inlineStr">
        <is>
          <t>璟宴</t>
        </is>
      </c>
      <c r="F690" s="92" t="n">
        <v>0</v>
      </c>
      <c r="G690" s="92" t="n">
        <v>1</v>
      </c>
      <c r="H690" s="92" t="n">
        <v>2203</v>
      </c>
      <c r="I690" s="92" t="inlineStr">
        <is>
          <t>清洗合同</t>
        </is>
      </c>
      <c r="J690" s="92" t="n">
        <v>2023</v>
      </c>
      <c r="K690" s="92" t="n">
        <v>8</v>
      </c>
      <c r="L690" s="92" t="n">
        <v>31</v>
      </c>
      <c r="M690" s="91">
        <f>COUNTIFS(D:D,D690,J:J,J690,K:K,K690)</f>
        <v/>
      </c>
      <c r="N690" s="91">
        <f>1/M690</f>
        <v/>
      </c>
    </row>
    <row r="691">
      <c r="A691" s="92" t="inlineStr">
        <is>
          <t>徐汇区</t>
        </is>
      </c>
      <c r="B691" s="92" t="inlineStr">
        <is>
          <t>微信用户
微信用户
微信用户
微信用户
微信用户</t>
        </is>
      </c>
      <c r="C691" s="92" t="n">
        <v>1</v>
      </c>
      <c r="D691" s="92" t="inlineStr">
        <is>
          <t>TYQCY106</t>
        </is>
      </c>
      <c r="E691" s="92" t="inlineStr">
        <is>
          <t>璟宴</t>
        </is>
      </c>
      <c r="F691" s="92" t="n">
        <v>0</v>
      </c>
      <c r="G691" s="92" t="n">
        <v>1</v>
      </c>
      <c r="H691" s="92" t="n">
        <v>2302</v>
      </c>
      <c r="I691" s="92" t="inlineStr">
        <is>
          <t>设备安装检验</t>
        </is>
      </c>
      <c r="J691" s="92" t="n">
        <v>2023</v>
      </c>
      <c r="K691" s="92" t="n">
        <v>8</v>
      </c>
      <c r="L691" s="92" t="n">
        <v>31</v>
      </c>
      <c r="M691" s="91">
        <f>COUNTIFS(D:D,D691,J:J,J691,K:K,K691)</f>
        <v/>
      </c>
      <c r="N691" s="91">
        <f>1/M691</f>
        <v/>
      </c>
    </row>
    <row r="692">
      <c r="A692" s="92" t="inlineStr">
        <is>
          <t>徐汇区</t>
        </is>
      </c>
      <c r="B692" s="92" t="inlineStr">
        <is>
          <t>微信用户
微信用户
微信用户
微信用户</t>
        </is>
      </c>
      <c r="C692" s="92" t="n">
        <v>1</v>
      </c>
      <c r="D692" s="92" t="inlineStr">
        <is>
          <t>TYQCY106</t>
        </is>
      </c>
      <c r="E692" s="92" t="inlineStr">
        <is>
          <t>璟宴</t>
        </is>
      </c>
      <c r="F692" s="92" t="n">
        <v>0</v>
      </c>
      <c r="G692" s="92" t="n">
        <v>0</v>
      </c>
      <c r="H692" s="92" t="n">
        <v>2101</v>
      </c>
      <c r="I692" s="92" t="inlineStr">
        <is>
          <t>食品经营许可证</t>
        </is>
      </c>
      <c r="J692" s="92" t="n">
        <v>2023</v>
      </c>
      <c r="K692" s="92" t="n">
        <v>6</v>
      </c>
      <c r="L692" s="92" t="n">
        <v>11</v>
      </c>
      <c r="M692" s="91">
        <f>COUNTIFS(D:D,D692,J:J,J692,K:K,K692)</f>
        <v/>
      </c>
      <c r="N692" s="91">
        <f>1/M692</f>
        <v/>
      </c>
    </row>
    <row r="693">
      <c r="A693" s="92" t="inlineStr">
        <is>
          <t>徐汇区</t>
        </is>
      </c>
      <c r="B693" s="92" t="inlineStr">
        <is>
          <t>微信用户
微信用户
微信用户
微信用户
微信用户
微信用户</t>
        </is>
      </c>
      <c r="C693" s="92" t="n">
        <v>1</v>
      </c>
      <c r="D693" s="92" t="inlineStr">
        <is>
          <t>TYQCY106</t>
        </is>
      </c>
      <c r="E693" s="92" t="inlineStr">
        <is>
          <t>璟宴</t>
        </is>
      </c>
      <c r="F693" s="92" t="n">
        <v>0</v>
      </c>
      <c r="G693" s="92" t="n">
        <v>1</v>
      </c>
      <c r="H693" s="92" t="n">
        <v>2200</v>
      </c>
      <c r="I693" s="92" t="inlineStr">
        <is>
          <t>设备安装合同</t>
        </is>
      </c>
      <c r="J693" s="92" t="n">
        <v>2023</v>
      </c>
      <c r="K693" s="92" t="n">
        <v>6</v>
      </c>
      <c r="L693" s="92" t="n">
        <v>11</v>
      </c>
      <c r="M693" s="91">
        <f>COUNTIFS(D:D,D693,J:J,J693,K:K,K693)</f>
        <v/>
      </c>
      <c r="N693" s="91">
        <f>1/M693</f>
        <v/>
      </c>
    </row>
    <row r="694">
      <c r="A694" s="92" t="inlineStr">
        <is>
          <t>徐汇区</t>
        </is>
      </c>
      <c r="B694" s="92" t="inlineStr">
        <is>
          <t>微信用户
微信用户
微信用户
微信用户
微信用户
微信用户</t>
        </is>
      </c>
      <c r="C694" s="92" t="n">
        <v>1</v>
      </c>
      <c r="D694" s="92" t="inlineStr">
        <is>
          <t>TYQCY106</t>
        </is>
      </c>
      <c r="E694" s="92" t="inlineStr">
        <is>
          <t>璟宴</t>
        </is>
      </c>
      <c r="F694" s="92" t="n">
        <v>0</v>
      </c>
      <c r="G694" s="92" t="n">
        <v>1</v>
      </c>
      <c r="H694" s="92" t="n">
        <v>2202</v>
      </c>
      <c r="I694" s="92" t="inlineStr">
        <is>
          <t>净化器合格证</t>
        </is>
      </c>
      <c r="J694" s="92" t="n">
        <v>2023</v>
      </c>
      <c r="K694" s="92" t="n">
        <v>5</v>
      </c>
      <c r="L694" s="92" t="n">
        <v>11</v>
      </c>
      <c r="M694" s="91">
        <f>COUNTIFS(D:D,D694,J:J,J694,K:K,K694)</f>
        <v/>
      </c>
      <c r="N694" s="91">
        <f>1/M694</f>
        <v/>
      </c>
    </row>
    <row r="695">
      <c r="A695" s="92" t="inlineStr">
        <is>
          <t>徐汇区</t>
        </is>
      </c>
      <c r="B695" s="92" t="inlineStr">
        <is>
          <t>微信用户
微信用户
微信用户
微信用户</t>
        </is>
      </c>
      <c r="C695" s="92" t="n">
        <v>1</v>
      </c>
      <c r="D695" s="92" t="inlineStr">
        <is>
          <t>TYQCY106</t>
        </is>
      </c>
      <c r="E695" s="92" t="inlineStr">
        <is>
          <t>璟宴</t>
        </is>
      </c>
      <c r="F695" s="92" t="n">
        <v>0</v>
      </c>
      <c r="G695" s="92" t="n">
        <v>0</v>
      </c>
      <c r="H695" s="92" t="n">
        <v>2100</v>
      </c>
      <c r="I695" s="92" t="inlineStr">
        <is>
          <t>营业执照</t>
        </is>
      </c>
      <c r="J695" s="92" t="n">
        <v>2023</v>
      </c>
      <c r="K695" s="92" t="n">
        <v>3</v>
      </c>
      <c r="L695" s="92" t="n">
        <v>11</v>
      </c>
      <c r="M695" s="91">
        <f>COUNTIFS(D:D,D695,J:J,J695,K:K,K695)</f>
        <v/>
      </c>
      <c r="N695" s="91">
        <f>1/M695</f>
        <v/>
      </c>
    </row>
    <row r="696">
      <c r="A696" s="92" t="inlineStr">
        <is>
          <t>徐汇区</t>
        </is>
      </c>
      <c r="B696" s="92" t="inlineStr">
        <is>
          <t>微信用户
微信用户
微信用户
微信用户</t>
        </is>
      </c>
      <c r="C696" s="92" t="n">
        <v>1</v>
      </c>
      <c r="D696" s="92" t="inlineStr">
        <is>
          <t>TYQCY106</t>
        </is>
      </c>
      <c r="E696" s="92" t="inlineStr">
        <is>
          <t>璟宴</t>
        </is>
      </c>
      <c r="F696" s="92" t="n">
        <v>0</v>
      </c>
      <c r="G696" s="92" t="n">
        <v>0</v>
      </c>
      <c r="H696" s="92" t="n">
        <v>2103</v>
      </c>
      <c r="I696" s="92" t="inlineStr">
        <is>
          <t>监管信息公示牌</t>
        </is>
      </c>
      <c r="J696" s="92" t="n">
        <v>2023</v>
      </c>
      <c r="K696" s="92" t="n">
        <v>3</v>
      </c>
      <c r="L696" s="92" t="n">
        <v>11</v>
      </c>
      <c r="M696" s="91">
        <f>COUNTIFS(D:D,D696,J:J,J696,K:K,K696)</f>
        <v/>
      </c>
      <c r="N696" s="91">
        <f>1/M696</f>
        <v/>
      </c>
    </row>
    <row r="697">
      <c r="A697" s="92" t="inlineStr">
        <is>
          <t>徐汇区</t>
        </is>
      </c>
      <c r="B697" s="92" t="inlineStr">
        <is>
          <t>微信用户
微信用户
微信用户
微信用户
微信用户</t>
        </is>
      </c>
      <c r="C697" s="92" t="n">
        <v>1</v>
      </c>
      <c r="D697" s="92" t="inlineStr">
        <is>
          <t>TYQCY106</t>
        </is>
      </c>
      <c r="E697" s="92" t="inlineStr">
        <is>
          <t>璟宴</t>
        </is>
      </c>
      <c r="F697" s="92" t="n">
        <v>0</v>
      </c>
      <c r="G697" s="92" t="n">
        <v>1</v>
      </c>
      <c r="H697" s="92" t="n">
        <v>2300</v>
      </c>
      <c r="I697" s="92" t="inlineStr">
        <is>
          <t>设备安装合同</t>
        </is>
      </c>
      <c r="J697" s="92" t="n">
        <v>2023</v>
      </c>
      <c r="K697" s="92" t="n">
        <v>3</v>
      </c>
      <c r="L697" s="92" t="n">
        <v>11</v>
      </c>
      <c r="M697" s="91">
        <f>COUNTIFS(D:D,D697,J:J,J697,K:K,K697)</f>
        <v/>
      </c>
      <c r="N697" s="91">
        <f>1/M697</f>
        <v/>
      </c>
    </row>
    <row r="698">
      <c r="A698" s="92" t="inlineStr">
        <is>
          <t>徐汇区</t>
        </is>
      </c>
      <c r="B698" s="92" t="inlineStr">
        <is>
          <t>微信用户
微信用户
微信用户
微信用户</t>
        </is>
      </c>
      <c r="C698" s="92" t="n">
        <v>1</v>
      </c>
      <c r="D698" s="92" t="inlineStr">
        <is>
          <t>TYQCY106</t>
        </is>
      </c>
      <c r="E698" s="92" t="inlineStr">
        <is>
          <t>璟宴</t>
        </is>
      </c>
      <c r="F698" s="92" t="n">
        <v>0</v>
      </c>
      <c r="G698" s="92" t="n">
        <v>0</v>
      </c>
      <c r="H698" s="92" t="n">
        <v>2102</v>
      </c>
      <c r="I698" s="92" t="inlineStr">
        <is>
          <t>餐饮服务许可证</t>
        </is>
      </c>
      <c r="J698" s="92" t="n">
        <v>2023</v>
      </c>
      <c r="K698" s="92" t="n">
        <v>2</v>
      </c>
      <c r="L698" s="92" t="n">
        <v>13</v>
      </c>
      <c r="M698" s="91">
        <f>COUNTIFS(D:D,D698,J:J,J698,K:K,K698)</f>
        <v/>
      </c>
      <c r="N698" s="91">
        <f>1/M698</f>
        <v/>
      </c>
    </row>
    <row r="699">
      <c r="A699" s="92" t="inlineStr">
        <is>
          <t>徐汇区</t>
        </is>
      </c>
      <c r="B699" s="92" t="inlineStr">
        <is>
          <t>微信用户
微信用户
微信用户
微信用户
微信用户
微信用户</t>
        </is>
      </c>
      <c r="C699" s="92" t="n">
        <v>1</v>
      </c>
      <c r="D699" s="92" t="inlineStr">
        <is>
          <t>TYQCY106</t>
        </is>
      </c>
      <c r="E699" s="92" t="inlineStr">
        <is>
          <t>璟宴</t>
        </is>
      </c>
      <c r="F699" s="92" t="n">
        <v>0</v>
      </c>
      <c r="G699" s="92" t="n">
        <v>1</v>
      </c>
      <c r="H699" s="92" t="n">
        <v>2201</v>
      </c>
      <c r="I699" s="92" t="inlineStr">
        <is>
          <t>产品质检</t>
        </is>
      </c>
      <c r="J699" s="92" t="n">
        <v>2023</v>
      </c>
      <c r="K699" s="92" t="n">
        <v>2</v>
      </c>
      <c r="L699" s="92" t="n">
        <v>13</v>
      </c>
      <c r="M699" s="91">
        <f>COUNTIFS(D:D,D699,J:J,J699,K:K,K699)</f>
        <v/>
      </c>
      <c r="N699" s="91">
        <f>1/M699</f>
        <v/>
      </c>
    </row>
    <row r="700">
      <c r="A700" s="92" t="inlineStr">
        <is>
          <t>徐汇区</t>
        </is>
      </c>
      <c r="B700" s="92" t="inlineStr">
        <is>
          <t>微信用户
微信用户
微信用户
微信用户
微信用户</t>
        </is>
      </c>
      <c r="C700" s="92" t="n">
        <v>1</v>
      </c>
      <c r="D700" s="92" t="inlineStr">
        <is>
          <t>TYQCY106</t>
        </is>
      </c>
      <c r="E700" s="92" t="inlineStr">
        <is>
          <t>璟宴</t>
        </is>
      </c>
      <c r="F700" s="92" t="n">
        <v>0</v>
      </c>
      <c r="G700" s="92" t="n">
        <v>1</v>
      </c>
      <c r="H700" s="92" t="n">
        <v>2301</v>
      </c>
      <c r="I700" s="92" t="inlineStr">
        <is>
          <t>产品质检</t>
        </is>
      </c>
      <c r="J700" s="92" t="n">
        <v>2023</v>
      </c>
      <c r="K700" s="92" t="n">
        <v>2</v>
      </c>
      <c r="L700" s="92" t="n">
        <v>13</v>
      </c>
      <c r="M700" s="91">
        <f>COUNTIFS(D:D,D700,J:J,J700,K:K,K700)</f>
        <v/>
      </c>
      <c r="N700" s="91">
        <f>1/M700</f>
        <v/>
      </c>
    </row>
    <row r="701">
      <c r="A701" s="92" t="inlineStr">
        <is>
          <t>徐汇区</t>
        </is>
      </c>
      <c r="B701" s="92" t="n"/>
      <c r="C701" s="92" t="n">
        <v>1</v>
      </c>
      <c r="D701" s="92" t="inlineStr">
        <is>
          <t>TYQCY107</t>
        </is>
      </c>
      <c r="E701" s="92" t="inlineStr">
        <is>
          <t>望湘园</t>
        </is>
      </c>
      <c r="F701" s="92" t="n">
        <v>0</v>
      </c>
      <c r="G701" s="92" t="n">
        <v>1</v>
      </c>
      <c r="H701" s="92" t="n">
        <v>2201</v>
      </c>
      <c r="I701" s="92" t="inlineStr">
        <is>
          <t>产品质检</t>
        </is>
      </c>
      <c r="J701" s="92" t="n">
        <v>2023</v>
      </c>
      <c r="K701" s="92" t="n">
        <v>3</v>
      </c>
      <c r="L701" s="92" t="n">
        <v>11</v>
      </c>
      <c r="M701" s="91">
        <f>COUNTIFS(D:D,D701,J:J,J701,K:K,K701)</f>
        <v/>
      </c>
      <c r="N701" s="91">
        <f>1/M701</f>
        <v/>
      </c>
    </row>
    <row r="702">
      <c r="A702" s="92" t="inlineStr">
        <is>
          <t>徐汇区</t>
        </is>
      </c>
      <c r="B702" s="92" t="n"/>
      <c r="C702" s="92" t="n">
        <v>1</v>
      </c>
      <c r="D702" s="92" t="inlineStr">
        <is>
          <t>TYQCY107</t>
        </is>
      </c>
      <c r="E702" s="92" t="inlineStr">
        <is>
          <t>望湘园</t>
        </is>
      </c>
      <c r="F702" s="92" t="n">
        <v>0</v>
      </c>
      <c r="G702" s="92" t="n">
        <v>1</v>
      </c>
      <c r="H702" s="92" t="n">
        <v>2202</v>
      </c>
      <c r="I702" s="92" t="inlineStr">
        <is>
          <t>净化器合格证</t>
        </is>
      </c>
      <c r="J702" s="92" t="n">
        <v>2023</v>
      </c>
      <c r="K702" s="92" t="n">
        <v>3</v>
      </c>
      <c r="L702" s="92" t="n">
        <v>11</v>
      </c>
      <c r="M702" s="91">
        <f>COUNTIFS(D:D,D702,J:J,J702,K:K,K702)</f>
        <v/>
      </c>
      <c r="N702" s="91">
        <f>1/M702</f>
        <v/>
      </c>
    </row>
    <row r="703">
      <c r="A703" s="92" t="inlineStr">
        <is>
          <t>徐汇区</t>
        </is>
      </c>
      <c r="B703" s="92" t="n"/>
      <c r="C703" s="92" t="n">
        <v>1</v>
      </c>
      <c r="D703" s="92" t="inlineStr">
        <is>
          <t>TYQCY107</t>
        </is>
      </c>
      <c r="E703" s="92" t="inlineStr">
        <is>
          <t>望湘园</t>
        </is>
      </c>
      <c r="F703" s="92" t="n">
        <v>0</v>
      </c>
      <c r="G703" s="92" t="n">
        <v>1</v>
      </c>
      <c r="H703" s="92" t="n">
        <v>2200</v>
      </c>
      <c r="I703" s="92" t="inlineStr">
        <is>
          <t>设备安装合同</t>
        </is>
      </c>
      <c r="J703" s="92" t="n">
        <v>2023</v>
      </c>
      <c r="K703" s="92" t="n">
        <v>2</v>
      </c>
      <c r="L703" s="92" t="n">
        <v>28</v>
      </c>
      <c r="M703" s="91">
        <f>COUNTIFS(D:D,D703,J:J,J703,K:K,K703)</f>
        <v/>
      </c>
      <c r="N703" s="91">
        <f>1/M703</f>
        <v/>
      </c>
    </row>
    <row r="704">
      <c r="A704" s="92" t="inlineStr">
        <is>
          <t>徐汇区</t>
        </is>
      </c>
      <c r="B704" s="92" t="n"/>
      <c r="C704" s="92" t="n">
        <v>1</v>
      </c>
      <c r="D704" s="92" t="inlineStr">
        <is>
          <t>TYQCY107</t>
        </is>
      </c>
      <c r="E704" s="92" t="inlineStr">
        <is>
          <t>望湘园</t>
        </is>
      </c>
      <c r="F704" s="92" t="n">
        <v>0</v>
      </c>
      <c r="G704" s="92" t="n">
        <v>1</v>
      </c>
      <c r="H704" s="92" t="n">
        <v>2300</v>
      </c>
      <c r="I704" s="92" t="inlineStr">
        <is>
          <t>设备安装合同</t>
        </is>
      </c>
      <c r="J704" s="92" t="n">
        <v>2023</v>
      </c>
      <c r="K704" s="92" t="n">
        <v>2</v>
      </c>
      <c r="L704" s="92" t="n">
        <v>28</v>
      </c>
      <c r="M704" s="91">
        <f>COUNTIFS(D:D,D704,J:J,J704,K:K,K704)</f>
        <v/>
      </c>
      <c r="N704" s="91">
        <f>1/M704</f>
        <v/>
      </c>
    </row>
    <row r="705">
      <c r="A705" s="92" t="inlineStr">
        <is>
          <t>徐汇区</t>
        </is>
      </c>
      <c r="B705" s="92" t="n"/>
      <c r="C705" s="92" t="n">
        <v>1</v>
      </c>
      <c r="D705" s="92" t="inlineStr">
        <is>
          <t>TYQCY107</t>
        </is>
      </c>
      <c r="E705" s="92" t="inlineStr">
        <is>
          <t>望湘园</t>
        </is>
      </c>
      <c r="F705" s="92" t="n">
        <v>0</v>
      </c>
      <c r="G705" s="92" t="n">
        <v>1</v>
      </c>
      <c r="H705" s="92" t="n">
        <v>2301</v>
      </c>
      <c r="I705" s="92" t="inlineStr">
        <is>
          <t>产品质检</t>
        </is>
      </c>
      <c r="J705" s="92" t="n">
        <v>2023</v>
      </c>
      <c r="K705" s="92" t="n">
        <v>2</v>
      </c>
      <c r="L705" s="92" t="n">
        <v>28</v>
      </c>
      <c r="M705" s="91">
        <f>COUNTIFS(D:D,D705,J:J,J705,K:K,K705)</f>
        <v/>
      </c>
      <c r="N705" s="91">
        <f>1/M705</f>
        <v/>
      </c>
    </row>
    <row r="706">
      <c r="A706" s="92" t="inlineStr">
        <is>
          <t>徐汇区</t>
        </is>
      </c>
      <c r="B706" s="92" t="n"/>
      <c r="C706" s="92" t="n">
        <v>1</v>
      </c>
      <c r="D706" s="92" t="inlineStr">
        <is>
          <t>TYQCY107</t>
        </is>
      </c>
      <c r="E706" s="92" t="inlineStr">
        <is>
          <t>望湘园</t>
        </is>
      </c>
      <c r="F706" s="92" t="n">
        <v>0</v>
      </c>
      <c r="G706" s="92" t="n">
        <v>1</v>
      </c>
      <c r="H706" s="92" t="n">
        <v>2302</v>
      </c>
      <c r="I706" s="92" t="inlineStr">
        <is>
          <t>设备安装检验</t>
        </is>
      </c>
      <c r="J706" s="92" t="n">
        <v>2023</v>
      </c>
      <c r="K706" s="92" t="n">
        <v>2</v>
      </c>
      <c r="L706" s="92" t="n">
        <v>28</v>
      </c>
      <c r="M706" s="91">
        <f>COUNTIFS(D:D,D706,J:J,J706,K:K,K706)</f>
        <v/>
      </c>
      <c r="N706" s="91">
        <f>1/M706</f>
        <v/>
      </c>
    </row>
    <row r="707">
      <c r="A707" s="92" t="inlineStr">
        <is>
          <t>徐汇区</t>
        </is>
      </c>
      <c r="B707" s="92" t="n"/>
      <c r="C707" s="92" t="n">
        <v>1</v>
      </c>
      <c r="D707" s="92" t="inlineStr">
        <is>
          <t>TYQCY109</t>
        </is>
      </c>
      <c r="E707" s="92" t="inlineStr">
        <is>
          <t>米客新俱乐部</t>
        </is>
      </c>
      <c r="F707" s="92" t="n">
        <v>0</v>
      </c>
      <c r="G707" s="92" t="n">
        <v>0</v>
      </c>
      <c r="H707" s="92" t="n">
        <v>2100</v>
      </c>
      <c r="I707" s="92" t="inlineStr">
        <is>
          <t>营业执照</t>
        </is>
      </c>
      <c r="J707" s="92" t="n">
        <v>2023</v>
      </c>
      <c r="K707" s="92" t="n">
        <v>3</v>
      </c>
      <c r="L707" s="92" t="n">
        <v>11</v>
      </c>
      <c r="M707" s="91">
        <f>COUNTIFS(D:D,D707,J:J,J707,K:K,K707)</f>
        <v/>
      </c>
      <c r="N707" s="91">
        <f>1/M707</f>
        <v/>
      </c>
    </row>
    <row r="708">
      <c r="A708" s="92" t="inlineStr">
        <is>
          <t>徐汇区</t>
        </is>
      </c>
      <c r="B708" s="92" t="n"/>
      <c r="C708" s="92" t="n">
        <v>1</v>
      </c>
      <c r="D708" s="92" t="inlineStr">
        <is>
          <t>TYQCY11</t>
        </is>
      </c>
      <c r="E708" s="92" t="inlineStr">
        <is>
          <t>陈光记烧味饭店</t>
        </is>
      </c>
      <c r="F708" s="92" t="n">
        <v>0</v>
      </c>
      <c r="G708" s="92" t="n">
        <v>0</v>
      </c>
      <c r="H708" s="92" t="n">
        <v>2102</v>
      </c>
      <c r="I708" s="92" t="inlineStr">
        <is>
          <t>餐饮服务许可证</t>
        </is>
      </c>
      <c r="J708" s="92" t="n">
        <v>2023</v>
      </c>
      <c r="K708" s="92" t="n">
        <v>3</v>
      </c>
      <c r="L708" s="92" t="n">
        <v>11</v>
      </c>
      <c r="M708" s="91">
        <f>COUNTIFS(D:D,D708,J:J,J708,K:K,K708)</f>
        <v/>
      </c>
      <c r="N708" s="91">
        <f>1/M708</f>
        <v/>
      </c>
    </row>
    <row r="709">
      <c r="A709" s="92" t="inlineStr">
        <is>
          <t>徐汇区</t>
        </is>
      </c>
      <c r="B709" s="92" t="n"/>
      <c r="C709" s="92" t="n">
        <v>1</v>
      </c>
      <c r="D709" s="92" t="inlineStr">
        <is>
          <t>TYQCY11</t>
        </is>
      </c>
      <c r="E709" s="92" t="inlineStr">
        <is>
          <t>陈光记烧味饭店</t>
        </is>
      </c>
      <c r="F709" s="92" t="n">
        <v>0</v>
      </c>
      <c r="G709" s="92" t="n">
        <v>0</v>
      </c>
      <c r="H709" s="92" t="n">
        <v>2103</v>
      </c>
      <c r="I709" s="92" t="inlineStr">
        <is>
          <t>监管信息公示牌</t>
        </is>
      </c>
      <c r="J709" s="92" t="n">
        <v>2023</v>
      </c>
      <c r="K709" s="92" t="n">
        <v>3</v>
      </c>
      <c r="L709" s="92" t="n">
        <v>11</v>
      </c>
      <c r="M709" s="91">
        <f>COUNTIFS(D:D,D709,J:J,J709,K:K,K709)</f>
        <v/>
      </c>
      <c r="N709" s="91">
        <f>1/M709</f>
        <v/>
      </c>
    </row>
    <row r="710">
      <c r="A710" s="92" t="inlineStr">
        <is>
          <t>徐汇区</t>
        </is>
      </c>
      <c r="B710" s="92" t="n"/>
      <c r="C710" s="92" t="n">
        <v>1</v>
      </c>
      <c r="D710" s="92" t="inlineStr">
        <is>
          <t>TYQCY11</t>
        </is>
      </c>
      <c r="E710" s="92" t="inlineStr">
        <is>
          <t>陈光记烧味饭店</t>
        </is>
      </c>
      <c r="F710" s="92" t="n">
        <v>0</v>
      </c>
      <c r="G710" s="92" t="n">
        <v>1</v>
      </c>
      <c r="H710" s="92" t="n">
        <v>2201</v>
      </c>
      <c r="I710" s="92" t="inlineStr">
        <is>
          <t>产品质检</t>
        </is>
      </c>
      <c r="J710" s="92" t="n">
        <v>2023</v>
      </c>
      <c r="K710" s="92" t="n">
        <v>3</v>
      </c>
      <c r="L710" s="92" t="n">
        <v>11</v>
      </c>
      <c r="M710" s="91">
        <f>COUNTIFS(D:D,D710,J:J,J710,K:K,K710)</f>
        <v/>
      </c>
      <c r="N710" s="91">
        <f>1/M710</f>
        <v/>
      </c>
    </row>
    <row r="711">
      <c r="A711" s="92" t="inlineStr">
        <is>
          <t>徐汇区</t>
        </is>
      </c>
      <c r="B711" s="92" t="n"/>
      <c r="C711" s="92" t="n">
        <v>1</v>
      </c>
      <c r="D711" s="92" t="inlineStr">
        <is>
          <t>TYQCY11</t>
        </is>
      </c>
      <c r="E711" s="92" t="inlineStr">
        <is>
          <t>陈光记烧味饭店</t>
        </is>
      </c>
      <c r="F711" s="92" t="n">
        <v>0</v>
      </c>
      <c r="G711" s="92" t="n">
        <v>1</v>
      </c>
      <c r="H711" s="92" t="n">
        <v>2300</v>
      </c>
      <c r="I711" s="92" t="inlineStr">
        <is>
          <t>设备安装合同</t>
        </is>
      </c>
      <c r="J711" s="92" t="n">
        <v>2023</v>
      </c>
      <c r="K711" s="92" t="n">
        <v>3</v>
      </c>
      <c r="L711" s="92" t="n">
        <v>11</v>
      </c>
      <c r="M711" s="91">
        <f>COUNTIFS(D:D,D711,J:J,J711,K:K,K711)</f>
        <v/>
      </c>
      <c r="N711" s="91">
        <f>1/M711</f>
        <v/>
      </c>
    </row>
    <row r="712">
      <c r="A712" s="92" t="inlineStr">
        <is>
          <t>徐汇区</t>
        </is>
      </c>
      <c r="B712" s="92" t="n"/>
      <c r="C712" s="92" t="n">
        <v>1</v>
      </c>
      <c r="D712" s="92" t="inlineStr">
        <is>
          <t>TYQCY11</t>
        </is>
      </c>
      <c r="E712" s="92" t="inlineStr">
        <is>
          <t>陈光记烧味饭店</t>
        </is>
      </c>
      <c r="F712" s="92" t="n">
        <v>0</v>
      </c>
      <c r="G712" s="92" t="n">
        <v>0</v>
      </c>
      <c r="H712" s="92" t="n">
        <v>2100</v>
      </c>
      <c r="I712" s="92" t="inlineStr">
        <is>
          <t>营业执照</t>
        </is>
      </c>
      <c r="J712" s="92" t="n">
        <v>2023</v>
      </c>
      <c r="K712" s="92" t="n">
        <v>2</v>
      </c>
      <c r="L712" s="92" t="n">
        <v>28</v>
      </c>
      <c r="M712" s="91">
        <f>COUNTIFS(D:D,D712,J:J,J712,K:K,K712)</f>
        <v/>
      </c>
      <c r="N712" s="91">
        <f>1/M712</f>
        <v/>
      </c>
    </row>
    <row r="713">
      <c r="A713" s="92" t="inlineStr">
        <is>
          <t>徐汇区</t>
        </is>
      </c>
      <c r="B713" s="92" t="n"/>
      <c r="C713" s="92" t="n">
        <v>1</v>
      </c>
      <c r="D713" s="92" t="inlineStr">
        <is>
          <t>TYQCY11</t>
        </is>
      </c>
      <c r="E713" s="92" t="inlineStr">
        <is>
          <t>陈光记烧味饭店</t>
        </is>
      </c>
      <c r="F713" s="92" t="n">
        <v>0</v>
      </c>
      <c r="G713" s="92" t="n">
        <v>0</v>
      </c>
      <c r="H713" s="92" t="n">
        <v>2101</v>
      </c>
      <c r="I713" s="92" t="inlineStr">
        <is>
          <t>食品经营许可证</t>
        </is>
      </c>
      <c r="J713" s="92" t="n">
        <v>2023</v>
      </c>
      <c r="K713" s="92" t="n">
        <v>2</v>
      </c>
      <c r="L713" s="92" t="n">
        <v>28</v>
      </c>
      <c r="M713" s="91">
        <f>COUNTIFS(D:D,D713,J:J,J713,K:K,K713)</f>
        <v/>
      </c>
      <c r="N713" s="91">
        <f>1/M713</f>
        <v/>
      </c>
    </row>
    <row r="714">
      <c r="A714" s="92" t="inlineStr">
        <is>
          <t>徐汇区</t>
        </is>
      </c>
      <c r="B714" s="92" t="n"/>
      <c r="C714" s="92" t="n">
        <v>1</v>
      </c>
      <c r="D714" s="92" t="inlineStr">
        <is>
          <t>TYQCY11</t>
        </is>
      </c>
      <c r="E714" s="92" t="inlineStr">
        <is>
          <t>陈光记烧味饭店</t>
        </is>
      </c>
      <c r="F714" s="92" t="n">
        <v>0</v>
      </c>
      <c r="G714" s="92" t="n">
        <v>1</v>
      </c>
      <c r="H714" s="92" t="n">
        <v>2200</v>
      </c>
      <c r="I714" s="92" t="inlineStr">
        <is>
          <t>设备安装合同</t>
        </is>
      </c>
      <c r="J714" s="92" t="n">
        <v>2023</v>
      </c>
      <c r="K714" s="92" t="n">
        <v>2</v>
      </c>
      <c r="L714" s="92" t="n">
        <v>28</v>
      </c>
      <c r="M714" s="91">
        <f>COUNTIFS(D:D,D714,J:J,J714,K:K,K714)</f>
        <v/>
      </c>
      <c r="N714" s="91">
        <f>1/M714</f>
        <v/>
      </c>
    </row>
    <row r="715">
      <c r="A715" s="92" t="inlineStr">
        <is>
          <t>徐汇区</t>
        </is>
      </c>
      <c r="B715" s="92" t="n"/>
      <c r="C715" s="92" t="n">
        <v>1</v>
      </c>
      <c r="D715" s="92" t="inlineStr">
        <is>
          <t>TYQCY11</t>
        </is>
      </c>
      <c r="E715" s="92" t="inlineStr">
        <is>
          <t>陈光记烧味饭店</t>
        </is>
      </c>
      <c r="F715" s="92" t="n">
        <v>0</v>
      </c>
      <c r="G715" s="92" t="n">
        <v>1</v>
      </c>
      <c r="H715" s="92" t="n">
        <v>2202</v>
      </c>
      <c r="I715" s="92" t="inlineStr">
        <is>
          <t>净化器合格证</t>
        </is>
      </c>
      <c r="J715" s="92" t="n">
        <v>2023</v>
      </c>
      <c r="K715" s="92" t="n">
        <v>2</v>
      </c>
      <c r="L715" s="92" t="n">
        <v>28</v>
      </c>
      <c r="M715" s="91">
        <f>COUNTIFS(D:D,D715,J:J,J715,K:K,K715)</f>
        <v/>
      </c>
      <c r="N715" s="91">
        <f>1/M715</f>
        <v/>
      </c>
    </row>
    <row r="716">
      <c r="A716" s="92" t="inlineStr">
        <is>
          <t>徐汇区</t>
        </is>
      </c>
      <c r="B716" s="92" t="n"/>
      <c r="C716" s="92" t="n">
        <v>1</v>
      </c>
      <c r="D716" s="92" t="inlineStr">
        <is>
          <t>TYQCY11</t>
        </is>
      </c>
      <c r="E716" s="92" t="inlineStr">
        <is>
          <t>陈光记烧味饭店</t>
        </is>
      </c>
      <c r="F716" s="92" t="n">
        <v>0</v>
      </c>
      <c r="G716" s="92" t="n">
        <v>1</v>
      </c>
      <c r="H716" s="92" t="n">
        <v>2301</v>
      </c>
      <c r="I716" s="92" t="inlineStr">
        <is>
          <t>产品质检</t>
        </is>
      </c>
      <c r="J716" s="92" t="n">
        <v>2023</v>
      </c>
      <c r="K716" s="92" t="n">
        <v>2</v>
      </c>
      <c r="L716" s="92" t="n">
        <v>28</v>
      </c>
      <c r="M716" s="91">
        <f>COUNTIFS(D:D,D716,J:J,J716,K:K,K716)</f>
        <v/>
      </c>
      <c r="N716" s="91">
        <f>1/M716</f>
        <v/>
      </c>
    </row>
    <row r="717">
      <c r="A717" s="92" t="inlineStr">
        <is>
          <t>徐汇区</t>
        </is>
      </c>
      <c r="B717" s="92" t="n"/>
      <c r="C717" s="92" t="n">
        <v>1</v>
      </c>
      <c r="D717" s="92" t="inlineStr">
        <is>
          <t>TYQCY11</t>
        </is>
      </c>
      <c r="E717" s="92" t="inlineStr">
        <is>
          <t>陈光记烧味饭店</t>
        </is>
      </c>
      <c r="F717" s="92" t="n">
        <v>0</v>
      </c>
      <c r="G717" s="92" t="n">
        <v>1</v>
      </c>
      <c r="H717" s="92" t="n">
        <v>2302</v>
      </c>
      <c r="I717" s="92" t="inlineStr">
        <is>
          <t>设备安装检验</t>
        </is>
      </c>
      <c r="J717" s="92" t="n">
        <v>2023</v>
      </c>
      <c r="K717" s="92" t="n">
        <v>2</v>
      </c>
      <c r="L717" s="92" t="n">
        <v>28</v>
      </c>
      <c r="M717" s="91">
        <f>COUNTIFS(D:D,D717,J:J,J717,K:K,K717)</f>
        <v/>
      </c>
      <c r="N717" s="91">
        <f>1/M717</f>
        <v/>
      </c>
    </row>
    <row r="718">
      <c r="A718" s="92" t="inlineStr">
        <is>
          <t>徐汇区</t>
        </is>
      </c>
      <c r="B718" s="92" t="inlineStr">
        <is>
          <t>微信用户</t>
        </is>
      </c>
      <c r="C718" s="92" t="n">
        <v>1</v>
      </c>
      <c r="D718" s="92" t="inlineStr">
        <is>
          <t>TYQCY113</t>
        </is>
      </c>
      <c r="E718" s="92" t="inlineStr">
        <is>
          <t>桂林米粉177</t>
        </is>
      </c>
      <c r="F718" s="92" t="n">
        <v>0</v>
      </c>
      <c r="G718" s="92" t="n">
        <v>1</v>
      </c>
      <c r="H718" s="92" t="n">
        <v>2204</v>
      </c>
      <c r="I718" s="92" t="inlineStr">
        <is>
          <t>清洗记录</t>
        </is>
      </c>
      <c r="J718" s="92" t="n">
        <v>2023</v>
      </c>
      <c r="K718" s="92" t="n">
        <v>9</v>
      </c>
      <c r="L718" s="92" t="n">
        <v>13</v>
      </c>
      <c r="M718" s="91">
        <f>COUNTIFS(D:D,D718,J:J,J718,K:K,K718)</f>
        <v/>
      </c>
      <c r="N718" s="91">
        <f>1/M718</f>
        <v/>
      </c>
    </row>
    <row r="719">
      <c r="A719" s="92" t="inlineStr">
        <is>
          <t>徐汇区</t>
        </is>
      </c>
      <c r="B719" s="92" t="inlineStr">
        <is>
          <t>微信用户</t>
        </is>
      </c>
      <c r="C719" s="92" t="n">
        <v>1</v>
      </c>
      <c r="D719" s="92" t="inlineStr">
        <is>
          <t>TYQCY113</t>
        </is>
      </c>
      <c r="E719" s="92" t="inlineStr">
        <is>
          <t>桂林米粉177</t>
        </is>
      </c>
      <c r="F719" s="92" t="n">
        <v>0</v>
      </c>
      <c r="G719" s="92" t="n">
        <v>1</v>
      </c>
      <c r="H719" s="92" t="n">
        <v>2205</v>
      </c>
      <c r="I719" s="92" t="inlineStr">
        <is>
          <t>设备维修保养</t>
        </is>
      </c>
      <c r="J719" s="92" t="n">
        <v>2023</v>
      </c>
      <c r="K719" s="92" t="n">
        <v>9</v>
      </c>
      <c r="L719" s="92" t="n">
        <v>13</v>
      </c>
      <c r="M719" s="91">
        <f>COUNTIFS(D:D,D719,J:J,J719,K:K,K719)</f>
        <v/>
      </c>
      <c r="N719" s="91">
        <f>1/M719</f>
        <v/>
      </c>
    </row>
    <row r="720">
      <c r="A720" s="92" t="inlineStr">
        <is>
          <t>徐汇区</t>
        </is>
      </c>
      <c r="B720" s="92" t="inlineStr">
        <is>
          <t>微信用户</t>
        </is>
      </c>
      <c r="C720" s="92" t="n">
        <v>1</v>
      </c>
      <c r="D720" s="92" t="inlineStr">
        <is>
          <t>TYQCY113</t>
        </is>
      </c>
      <c r="E720" s="92" t="inlineStr">
        <is>
          <t>桂林米粉177</t>
        </is>
      </c>
      <c r="F720" s="92" t="n">
        <v>0</v>
      </c>
      <c r="G720" s="92" t="n">
        <v>1</v>
      </c>
      <c r="H720" s="92" t="n">
        <v>2303</v>
      </c>
      <c r="I720" s="92" t="inlineStr">
        <is>
          <t>运行维护合同</t>
        </is>
      </c>
      <c r="J720" s="92" t="n">
        <v>2023</v>
      </c>
      <c r="K720" s="92" t="n">
        <v>9</v>
      </c>
      <c r="L720" s="92" t="n">
        <v>13</v>
      </c>
      <c r="M720" s="91">
        <f>COUNTIFS(D:D,D720,J:J,J720,K:K,K720)</f>
        <v/>
      </c>
      <c r="N720" s="91">
        <f>1/M720</f>
        <v/>
      </c>
    </row>
    <row r="721">
      <c r="A721" s="92" t="inlineStr">
        <is>
          <t>徐汇区</t>
        </is>
      </c>
      <c r="B721" s="92" t="inlineStr">
        <is>
          <t>微信用户</t>
        </is>
      </c>
      <c r="C721" s="92" t="n">
        <v>1</v>
      </c>
      <c r="D721" s="92" t="inlineStr">
        <is>
          <t>TYQCY113</t>
        </is>
      </c>
      <c r="E721" s="92" t="inlineStr">
        <is>
          <t>桂林米粉177</t>
        </is>
      </c>
      <c r="F721" s="92" t="n">
        <v>0</v>
      </c>
      <c r="G721" s="92" t="n">
        <v>1</v>
      </c>
      <c r="H721" s="92" t="n">
        <v>2304</v>
      </c>
      <c r="I721" s="92" t="inlineStr">
        <is>
          <t>设备运维记录</t>
        </is>
      </c>
      <c r="J721" s="92" t="n">
        <v>2023</v>
      </c>
      <c r="K721" s="92" t="n">
        <v>9</v>
      </c>
      <c r="L721" s="92" t="n">
        <v>13</v>
      </c>
      <c r="M721" s="91">
        <f>COUNTIFS(D:D,D721,J:J,J721,K:K,K721)</f>
        <v/>
      </c>
      <c r="N721" s="91">
        <f>1/M721</f>
        <v/>
      </c>
    </row>
    <row r="722">
      <c r="A722" s="92" t="inlineStr">
        <is>
          <t>徐汇区</t>
        </is>
      </c>
      <c r="B722" s="92" t="inlineStr">
        <is>
          <t>微信用户</t>
        </is>
      </c>
      <c r="C722" s="92" t="n">
        <v>1</v>
      </c>
      <c r="D722" s="92" t="inlineStr">
        <is>
          <t>TYQCY113</t>
        </is>
      </c>
      <c r="E722" s="92" t="inlineStr">
        <is>
          <t>桂林米粉177</t>
        </is>
      </c>
      <c r="F722" s="92" t="n">
        <v>0</v>
      </c>
      <c r="G722" s="92" t="n">
        <v>1</v>
      </c>
      <c r="H722" s="92" t="n">
        <v>2400</v>
      </c>
      <c r="I722" s="92" t="inlineStr">
        <is>
          <t>餐厨垃圾处置</t>
        </is>
      </c>
      <c r="J722" s="92" t="n">
        <v>2023</v>
      </c>
      <c r="K722" s="92" t="n">
        <v>9</v>
      </c>
      <c r="L722" s="92" t="n">
        <v>13</v>
      </c>
      <c r="M722" s="91">
        <f>COUNTIFS(D:D,D722,J:J,J722,K:K,K722)</f>
        <v/>
      </c>
      <c r="N722" s="91">
        <f>1/M722</f>
        <v/>
      </c>
    </row>
    <row r="723">
      <c r="A723" s="92" t="inlineStr">
        <is>
          <t>徐汇区</t>
        </is>
      </c>
      <c r="B723" s="92" t="inlineStr">
        <is>
          <t>微信用户</t>
        </is>
      </c>
      <c r="C723" s="92" t="n">
        <v>1</v>
      </c>
      <c r="D723" s="92" t="inlineStr">
        <is>
          <t>TYQCY113</t>
        </is>
      </c>
      <c r="E723" s="92" t="inlineStr">
        <is>
          <t>桂林米粉177</t>
        </is>
      </c>
      <c r="F723" s="92" t="n">
        <v>0</v>
      </c>
      <c r="G723" s="92" t="n">
        <v>1</v>
      </c>
      <c r="H723" s="92" t="n">
        <v>2401</v>
      </c>
      <c r="I723" s="92" t="inlineStr">
        <is>
          <t>废弃油脂处置</t>
        </is>
      </c>
      <c r="J723" s="92" t="n">
        <v>2023</v>
      </c>
      <c r="K723" s="92" t="n">
        <v>9</v>
      </c>
      <c r="L723" s="92" t="n">
        <v>13</v>
      </c>
      <c r="M723" s="91">
        <f>COUNTIFS(D:D,D723,J:J,J723,K:K,K723)</f>
        <v/>
      </c>
      <c r="N723" s="91">
        <f>1/M723</f>
        <v/>
      </c>
    </row>
    <row r="724">
      <c r="A724" s="92" t="inlineStr">
        <is>
          <t>徐汇区</t>
        </is>
      </c>
      <c r="B724" s="92" t="inlineStr">
        <is>
          <t>微信用户</t>
        </is>
      </c>
      <c r="C724" s="92" t="n">
        <v>1</v>
      </c>
      <c r="D724" s="92" t="inlineStr">
        <is>
          <t>TYQCY113</t>
        </is>
      </c>
      <c r="E724" s="92" t="inlineStr">
        <is>
          <t>桂林米粉177</t>
        </is>
      </c>
      <c r="F724" s="92" t="n">
        <v>0</v>
      </c>
      <c r="G724" s="92" t="n">
        <v>1</v>
      </c>
      <c r="H724" s="92" t="n">
        <v>2402</v>
      </c>
      <c r="I724" s="92" t="inlineStr">
        <is>
          <t>卫生培训记录</t>
        </is>
      </c>
      <c r="J724" s="92" t="n">
        <v>2023</v>
      </c>
      <c r="K724" s="92" t="n">
        <v>9</v>
      </c>
      <c r="L724" s="92" t="n">
        <v>13</v>
      </c>
      <c r="M724" s="91">
        <f>COUNTIFS(D:D,D724,J:J,J724,K:K,K724)</f>
        <v/>
      </c>
      <c r="N724" s="91">
        <f>1/M724</f>
        <v/>
      </c>
    </row>
    <row r="725">
      <c r="A725" s="92" t="inlineStr">
        <is>
          <t>徐汇区</t>
        </is>
      </c>
      <c r="B725" s="92" t="inlineStr">
        <is>
          <t>微信用户</t>
        </is>
      </c>
      <c r="C725" s="92" t="n">
        <v>1</v>
      </c>
      <c r="D725" s="92" t="inlineStr">
        <is>
          <t>TYQCY113</t>
        </is>
      </c>
      <c r="E725" s="92" t="inlineStr">
        <is>
          <t>桂林米粉177</t>
        </is>
      </c>
      <c r="F725" s="92" t="n">
        <v>0</v>
      </c>
      <c r="G725" s="92" t="n">
        <v>1</v>
      </c>
      <c r="H725" s="92" t="n">
        <v>2403</v>
      </c>
      <c r="I725" s="92" t="inlineStr">
        <is>
          <t>食品及原料采购记录</t>
        </is>
      </c>
      <c r="J725" s="92" t="n">
        <v>2023</v>
      </c>
      <c r="K725" s="92" t="n">
        <v>9</v>
      </c>
      <c r="L725" s="92" t="n">
        <v>13</v>
      </c>
      <c r="M725" s="91">
        <f>COUNTIFS(D:D,D725,J:J,J725,K:K,K725)</f>
        <v/>
      </c>
      <c r="N725" s="91">
        <f>1/M725</f>
        <v/>
      </c>
    </row>
    <row r="726">
      <c r="A726" s="92" t="inlineStr">
        <is>
          <t>徐汇区</t>
        </is>
      </c>
      <c r="B726" s="92" t="inlineStr">
        <is>
          <t>微信用户</t>
        </is>
      </c>
      <c r="C726" s="92" t="n">
        <v>1</v>
      </c>
      <c r="D726" s="92" t="inlineStr">
        <is>
          <t>TYQCY113</t>
        </is>
      </c>
      <c r="E726" s="92" t="inlineStr">
        <is>
          <t>桂林米粉177</t>
        </is>
      </c>
      <c r="F726" s="92" t="n">
        <v>1</v>
      </c>
      <c r="G726" s="92" t="n">
        <v>1</v>
      </c>
      <c r="H726" s="92" t="n">
        <v>3200</v>
      </c>
      <c r="I726" s="92" t="inlineStr">
        <is>
          <t>后厨全景</t>
        </is>
      </c>
      <c r="J726" s="92" t="n">
        <v>2023</v>
      </c>
      <c r="K726" s="92" t="n">
        <v>9</v>
      </c>
      <c r="L726" s="92" t="n">
        <v>13</v>
      </c>
      <c r="M726" s="91">
        <f>COUNTIFS(D:D,D726,J:J,J726,K:K,K726)</f>
        <v/>
      </c>
      <c r="N726" s="91">
        <f>1/M726</f>
        <v/>
      </c>
    </row>
    <row r="727">
      <c r="A727" s="92" t="inlineStr">
        <is>
          <t>徐汇区</t>
        </is>
      </c>
      <c r="B727" s="92" t="inlineStr">
        <is>
          <t>微信用户</t>
        </is>
      </c>
      <c r="C727" s="92" t="n">
        <v>1</v>
      </c>
      <c r="D727" s="92" t="inlineStr">
        <is>
          <t>TYQCY113</t>
        </is>
      </c>
      <c r="E727" s="92" t="inlineStr">
        <is>
          <t>桂林米粉177</t>
        </is>
      </c>
      <c r="F727" s="92" t="n">
        <v>1</v>
      </c>
      <c r="G727" s="92" t="n">
        <v>1</v>
      </c>
      <c r="H727" s="92" t="n">
        <v>3201</v>
      </c>
      <c r="I727" s="92" t="inlineStr">
        <is>
          <t>后厨涉户外门窗关闭</t>
        </is>
      </c>
      <c r="J727" s="92" t="n">
        <v>2023</v>
      </c>
      <c r="K727" s="92" t="n">
        <v>9</v>
      </c>
      <c r="L727" s="92" t="n">
        <v>13</v>
      </c>
      <c r="M727" s="91">
        <f>COUNTIFS(D:D,D727,J:J,J727,K:K,K727)</f>
        <v/>
      </c>
      <c r="N727" s="91">
        <f>1/M727</f>
        <v/>
      </c>
    </row>
    <row r="728">
      <c r="A728" s="92" t="inlineStr">
        <is>
          <t>徐汇区</t>
        </is>
      </c>
      <c r="B728" s="92" t="inlineStr">
        <is>
          <t>微信用户</t>
        </is>
      </c>
      <c r="C728" s="92" t="n">
        <v>1</v>
      </c>
      <c r="D728" s="92" t="inlineStr">
        <is>
          <t>TYQCY113</t>
        </is>
      </c>
      <c r="E728" s="92" t="inlineStr">
        <is>
          <t>桂林米粉177</t>
        </is>
      </c>
      <c r="F728" s="92" t="n">
        <v>1</v>
      </c>
      <c r="G728" s="92" t="n">
        <v>1</v>
      </c>
      <c r="H728" s="92" t="n">
        <v>3202</v>
      </c>
      <c r="I728" s="92" t="inlineStr">
        <is>
          <t>后厨排气扇</t>
        </is>
      </c>
      <c r="J728" s="92" t="n">
        <v>2023</v>
      </c>
      <c r="K728" s="92" t="n">
        <v>9</v>
      </c>
      <c r="L728" s="92" t="n">
        <v>13</v>
      </c>
      <c r="M728" s="91">
        <f>COUNTIFS(D:D,D728,J:J,J728,K:K,K728)</f>
        <v/>
      </c>
      <c r="N728" s="91">
        <f>1/M728</f>
        <v/>
      </c>
    </row>
    <row r="729">
      <c r="A729" s="92" t="inlineStr">
        <is>
          <t>徐汇区</t>
        </is>
      </c>
      <c r="B729" s="92" t="inlineStr">
        <is>
          <t>微信用户</t>
        </is>
      </c>
      <c r="C729" s="92" t="n">
        <v>1</v>
      </c>
      <c r="D729" s="92" t="inlineStr">
        <is>
          <t>TYQCY113</t>
        </is>
      </c>
      <c r="E729" s="92" t="inlineStr">
        <is>
          <t>桂林米粉177</t>
        </is>
      </c>
      <c r="F729" s="92" t="n">
        <v>1</v>
      </c>
      <c r="G729" s="92" t="n">
        <v>1</v>
      </c>
      <c r="H729" s="92" t="n">
        <v>3203</v>
      </c>
      <c r="I729" s="92" t="inlineStr">
        <is>
          <t>后厨灶台</t>
        </is>
      </c>
      <c r="J729" s="92" t="n">
        <v>2023</v>
      </c>
      <c r="K729" s="92" t="n">
        <v>9</v>
      </c>
      <c r="L729" s="92" t="n">
        <v>13</v>
      </c>
      <c r="M729" s="91">
        <f>COUNTIFS(D:D,D729,J:J,J729,K:K,K729)</f>
        <v/>
      </c>
      <c r="N729" s="91">
        <f>1/M729</f>
        <v/>
      </c>
    </row>
    <row r="730">
      <c r="A730" s="92" t="inlineStr">
        <is>
          <t>徐汇区</t>
        </is>
      </c>
      <c r="B730" s="92" t="inlineStr">
        <is>
          <t>微信用户</t>
        </is>
      </c>
      <c r="C730" s="92" t="n">
        <v>1</v>
      </c>
      <c r="D730" s="92" t="inlineStr">
        <is>
          <t>TYQCY113</t>
        </is>
      </c>
      <c r="E730" s="92" t="inlineStr">
        <is>
          <t>桂林米粉177</t>
        </is>
      </c>
      <c r="F730" s="92" t="n">
        <v>1</v>
      </c>
      <c r="G730" s="92" t="n">
        <v>1</v>
      </c>
      <c r="H730" s="92" t="n">
        <v>3204</v>
      </c>
      <c r="I730" s="92" t="inlineStr">
        <is>
          <t>集气罩</t>
        </is>
      </c>
      <c r="J730" s="92" t="n">
        <v>2023</v>
      </c>
      <c r="K730" s="92" t="n">
        <v>9</v>
      </c>
      <c r="L730" s="92" t="n">
        <v>13</v>
      </c>
      <c r="M730" s="91">
        <f>COUNTIFS(D:D,D730,J:J,J730,K:K,K730)</f>
        <v/>
      </c>
      <c r="N730" s="91">
        <f>1/M730</f>
        <v/>
      </c>
    </row>
    <row r="731">
      <c r="A731" s="92" t="inlineStr">
        <is>
          <t>徐汇区</t>
        </is>
      </c>
      <c r="B731" s="92" t="inlineStr">
        <is>
          <t>微信用户</t>
        </is>
      </c>
      <c r="C731" s="92" t="n">
        <v>1</v>
      </c>
      <c r="D731" s="92" t="inlineStr">
        <is>
          <t>TYQCY113</t>
        </is>
      </c>
      <c r="E731" s="92" t="inlineStr">
        <is>
          <t>桂林米粉177</t>
        </is>
      </c>
      <c r="F731" s="92" t="n">
        <v>1</v>
      </c>
      <c r="G731" s="92" t="n">
        <v>1</v>
      </c>
      <c r="H731" s="92" t="n">
        <v>3205</v>
      </c>
      <c r="I731" s="92" t="inlineStr">
        <is>
          <t>排烟管道</t>
        </is>
      </c>
      <c r="J731" s="92" t="n">
        <v>2023</v>
      </c>
      <c r="K731" s="92" t="n">
        <v>9</v>
      </c>
      <c r="L731" s="92" t="n">
        <v>13</v>
      </c>
      <c r="M731" s="91">
        <f>COUNTIFS(D:D,D731,J:J,J731,K:K,K731)</f>
        <v/>
      </c>
      <c r="N731" s="91">
        <f>1/M731</f>
        <v/>
      </c>
    </row>
    <row r="732">
      <c r="A732" s="92" t="inlineStr">
        <is>
          <t>徐汇区</t>
        </is>
      </c>
      <c r="B732" s="92" t="inlineStr">
        <is>
          <t>微信用户</t>
        </is>
      </c>
      <c r="C732" s="92" t="n">
        <v>1</v>
      </c>
      <c r="D732" s="92" t="inlineStr">
        <is>
          <t>TYQCY113</t>
        </is>
      </c>
      <c r="E732" s="92" t="inlineStr">
        <is>
          <t>桂林米粉177</t>
        </is>
      </c>
      <c r="F732" s="92" t="n">
        <v>1</v>
      </c>
      <c r="G732" s="92" t="n">
        <v>1</v>
      </c>
      <c r="H732" s="92" t="n">
        <v>3206</v>
      </c>
      <c r="I732" s="92" t="inlineStr">
        <is>
          <t>油烟净化装置/控制柜运行</t>
        </is>
      </c>
      <c r="J732" s="92" t="n">
        <v>2023</v>
      </c>
      <c r="K732" s="92" t="n">
        <v>9</v>
      </c>
      <c r="L732" s="92" t="n">
        <v>13</v>
      </c>
      <c r="M732" s="91">
        <f>COUNTIFS(D:D,D732,J:J,J732,K:K,K732)</f>
        <v/>
      </c>
      <c r="N732" s="91">
        <f>1/M732</f>
        <v/>
      </c>
    </row>
    <row r="733">
      <c r="A733" s="92" t="inlineStr">
        <is>
          <t>徐汇区</t>
        </is>
      </c>
      <c r="B733" s="92" t="inlineStr">
        <is>
          <t>微信用户</t>
        </is>
      </c>
      <c r="C733" s="92" t="n">
        <v>1</v>
      </c>
      <c r="D733" s="92" t="inlineStr">
        <is>
          <t>TYQCY113</t>
        </is>
      </c>
      <c r="E733" s="92" t="inlineStr">
        <is>
          <t>桂林米粉177</t>
        </is>
      </c>
      <c r="F733" s="92" t="n">
        <v>1</v>
      </c>
      <c r="G733" s="92" t="n">
        <v>1</v>
      </c>
      <c r="H733" s="92" t="n">
        <v>3207</v>
      </c>
      <c r="I733" s="92" t="inlineStr">
        <is>
          <t>油烟监测设备</t>
        </is>
      </c>
      <c r="J733" s="92" t="n">
        <v>2023</v>
      </c>
      <c r="K733" s="92" t="n">
        <v>9</v>
      </c>
      <c r="L733" s="92" t="n">
        <v>13</v>
      </c>
      <c r="M733" s="91">
        <f>COUNTIFS(D:D,D733,J:J,J733,K:K,K733)</f>
        <v/>
      </c>
      <c r="N733" s="91">
        <f>1/M733</f>
        <v/>
      </c>
    </row>
    <row r="734">
      <c r="A734" s="92" t="inlineStr">
        <is>
          <t>徐汇区</t>
        </is>
      </c>
      <c r="B734" s="92" t="inlineStr">
        <is>
          <t>微信用户
微信用户
微信用户
微信用户
微信用户
微信用户
微信用户
微信用户</t>
        </is>
      </c>
      <c r="C734" s="92" t="n">
        <v>1</v>
      </c>
      <c r="D734" s="92" t="inlineStr">
        <is>
          <t>TYQCY113</t>
        </is>
      </c>
      <c r="E734" s="92" t="inlineStr">
        <is>
          <t>桂林米粉177</t>
        </is>
      </c>
      <c r="F734" s="92" t="n">
        <v>0</v>
      </c>
      <c r="G734" s="92" t="n">
        <v>1</v>
      </c>
      <c r="H734" s="92" t="n">
        <v>2203</v>
      </c>
      <c r="I734" s="92" t="inlineStr">
        <is>
          <t>清洗合同</t>
        </is>
      </c>
      <c r="J734" s="92" t="n">
        <v>2023</v>
      </c>
      <c r="K734" s="92" t="n">
        <v>7</v>
      </c>
      <c r="L734" s="92" t="n">
        <v>5</v>
      </c>
      <c r="M734" s="91">
        <f>COUNTIFS(D:D,D734,J:J,J734,K:K,K734)</f>
        <v/>
      </c>
      <c r="N734" s="91">
        <f>1/M734</f>
        <v/>
      </c>
    </row>
    <row r="735">
      <c r="A735" s="92" t="inlineStr">
        <is>
          <t>徐汇区</t>
        </is>
      </c>
      <c r="B735" s="92" t="inlineStr">
        <is>
          <t>微信用户
微信用户
微信用户
微信用户</t>
        </is>
      </c>
      <c r="C735" s="92" t="n">
        <v>1</v>
      </c>
      <c r="D735" s="92" t="inlineStr">
        <is>
          <t>TYQCY113</t>
        </is>
      </c>
      <c r="E735" s="92" t="inlineStr">
        <is>
          <t>桂林米粉177</t>
        </is>
      </c>
      <c r="F735" s="92" t="n">
        <v>0</v>
      </c>
      <c r="G735" s="92" t="n">
        <v>0</v>
      </c>
      <c r="H735" s="92" t="n">
        <v>2103</v>
      </c>
      <c r="I735" s="92" t="inlineStr">
        <is>
          <t>监管信息公示牌</t>
        </is>
      </c>
      <c r="J735" s="92" t="n">
        <v>2023</v>
      </c>
      <c r="K735" s="92" t="n">
        <v>6</v>
      </c>
      <c r="L735" s="92" t="n">
        <v>11</v>
      </c>
      <c r="M735" s="91">
        <f>COUNTIFS(D:D,D735,J:J,J735,K:K,K735)</f>
        <v/>
      </c>
      <c r="N735" s="91">
        <f>1/M735</f>
        <v/>
      </c>
    </row>
    <row r="736">
      <c r="A736" s="92" t="inlineStr">
        <is>
          <t>徐汇区</t>
        </is>
      </c>
      <c r="B736" s="92" t="inlineStr">
        <is>
          <t>微信用户
微信用户
微信用户
微信用户
微信用户
微信用户
微信用户
微信用户</t>
        </is>
      </c>
      <c r="C736" s="92" t="n">
        <v>1</v>
      </c>
      <c r="D736" s="92" t="inlineStr">
        <is>
          <t>TYQCY113</t>
        </is>
      </c>
      <c r="E736" s="92" t="inlineStr">
        <is>
          <t>桂林米粉177</t>
        </is>
      </c>
      <c r="F736" s="92" t="n">
        <v>0</v>
      </c>
      <c r="G736" s="92" t="n">
        <v>1</v>
      </c>
      <c r="H736" s="92" t="n">
        <v>2200</v>
      </c>
      <c r="I736" s="92" t="inlineStr">
        <is>
          <t>设备安装合同</t>
        </is>
      </c>
      <c r="J736" s="92" t="n">
        <v>2023</v>
      </c>
      <c r="K736" s="92" t="n">
        <v>6</v>
      </c>
      <c r="L736" s="92" t="n">
        <v>8</v>
      </c>
      <c r="M736" s="91">
        <f>COUNTIFS(D:D,D736,J:J,J736,K:K,K736)</f>
        <v/>
      </c>
      <c r="N736" s="91">
        <f>1/M736</f>
        <v/>
      </c>
    </row>
    <row r="737">
      <c r="A737" s="92" t="inlineStr">
        <is>
          <t>徐汇区</t>
        </is>
      </c>
      <c r="B737" s="92" t="inlineStr">
        <is>
          <t>微信用户
微信用户
微信用户
微信用户
微信用户
微信用户
微信用户
微信用户</t>
        </is>
      </c>
      <c r="C737" s="92" t="n">
        <v>1</v>
      </c>
      <c r="D737" s="92" t="inlineStr">
        <is>
          <t>TYQCY113</t>
        </is>
      </c>
      <c r="E737" s="92" t="inlineStr">
        <is>
          <t>桂林米粉177</t>
        </is>
      </c>
      <c r="F737" s="92" t="n">
        <v>0</v>
      </c>
      <c r="G737" s="92" t="n">
        <v>1</v>
      </c>
      <c r="H737" s="92" t="n">
        <v>2301</v>
      </c>
      <c r="I737" s="92" t="inlineStr">
        <is>
          <t>产品质检</t>
        </is>
      </c>
      <c r="J737" s="92" t="n">
        <v>2023</v>
      </c>
      <c r="K737" s="92" t="n">
        <v>6</v>
      </c>
      <c r="L737" s="92" t="n">
        <v>8</v>
      </c>
      <c r="M737" s="91">
        <f>COUNTIFS(D:D,D737,J:J,J737,K:K,K737)</f>
        <v/>
      </c>
      <c r="N737" s="91">
        <f>1/M737</f>
        <v/>
      </c>
    </row>
    <row r="738">
      <c r="A738" s="92" t="inlineStr">
        <is>
          <t>徐汇区</t>
        </is>
      </c>
      <c r="B738" s="92" t="inlineStr">
        <is>
          <t>微信用户
微信用户
微信用户
微信用户</t>
        </is>
      </c>
      <c r="C738" s="92" t="n">
        <v>1</v>
      </c>
      <c r="D738" s="92" t="inlineStr">
        <is>
          <t>TYQCY113</t>
        </is>
      </c>
      <c r="E738" s="92" t="inlineStr">
        <is>
          <t>桂林米粉177</t>
        </is>
      </c>
      <c r="F738" s="92" t="n">
        <v>0</v>
      </c>
      <c r="G738" s="92" t="n">
        <v>0</v>
      </c>
      <c r="H738" s="92" t="n">
        <v>2102</v>
      </c>
      <c r="I738" s="92" t="inlineStr">
        <is>
          <t>餐饮服务许可证</t>
        </is>
      </c>
      <c r="J738" s="92" t="n">
        <v>2023</v>
      </c>
      <c r="K738" s="92" t="n">
        <v>5</v>
      </c>
      <c r="L738" s="92" t="n">
        <v>11</v>
      </c>
      <c r="M738" s="91">
        <f>COUNTIFS(D:D,D738,J:J,J738,K:K,K738)</f>
        <v/>
      </c>
      <c r="N738" s="91">
        <f>1/M738</f>
        <v/>
      </c>
    </row>
    <row r="739">
      <c r="A739" s="92" t="inlineStr">
        <is>
          <t>徐汇区</t>
        </is>
      </c>
      <c r="B739" s="92" t="inlineStr">
        <is>
          <t>微信用户
微信用户
微信用户
微信用户
微信用户
微信用户
微信用户
微信用户</t>
        </is>
      </c>
      <c r="C739" s="92" t="n">
        <v>1</v>
      </c>
      <c r="D739" s="92" t="inlineStr">
        <is>
          <t>TYQCY113</t>
        </is>
      </c>
      <c r="E739" s="92" t="inlineStr">
        <is>
          <t>桂林米粉177</t>
        </is>
      </c>
      <c r="F739" s="92" t="n">
        <v>0</v>
      </c>
      <c r="G739" s="92" t="n">
        <v>1</v>
      </c>
      <c r="H739" s="92" t="n">
        <v>2300</v>
      </c>
      <c r="I739" s="92" t="inlineStr">
        <is>
          <t>设备安装合同</t>
        </is>
      </c>
      <c r="J739" s="92" t="n">
        <v>2023</v>
      </c>
      <c r="K739" s="92" t="n">
        <v>5</v>
      </c>
      <c r="L739" s="92" t="n">
        <v>5</v>
      </c>
      <c r="M739" s="91">
        <f>COUNTIFS(D:D,D739,J:J,J739,K:K,K739)</f>
        <v/>
      </c>
      <c r="N739" s="91">
        <f>1/M739</f>
        <v/>
      </c>
    </row>
    <row r="740">
      <c r="A740" s="92" t="inlineStr">
        <is>
          <t>徐汇区</t>
        </is>
      </c>
      <c r="B740" s="92" t="inlineStr">
        <is>
          <t>微信用户
微信用户
微信用户
微信用户
微信用户
微信用户
微信用户
微信用户</t>
        </is>
      </c>
      <c r="C740" s="92" t="n">
        <v>1</v>
      </c>
      <c r="D740" s="92" t="inlineStr">
        <is>
          <t>TYQCY113</t>
        </is>
      </c>
      <c r="E740" s="92" t="inlineStr">
        <is>
          <t>桂林米粉177</t>
        </is>
      </c>
      <c r="F740" s="92" t="n">
        <v>0</v>
      </c>
      <c r="G740" s="92" t="n">
        <v>1</v>
      </c>
      <c r="H740" s="92" t="n">
        <v>2201</v>
      </c>
      <c r="I740" s="92" t="inlineStr">
        <is>
          <t>产品质检</t>
        </is>
      </c>
      <c r="J740" s="92" t="n">
        <v>2023</v>
      </c>
      <c r="K740" s="92" t="n">
        <v>4</v>
      </c>
      <c r="L740" s="92" t="n">
        <v>5</v>
      </c>
      <c r="M740" s="91">
        <f>COUNTIFS(D:D,D740,J:J,J740,K:K,K740)</f>
        <v/>
      </c>
      <c r="N740" s="91">
        <f>1/M740</f>
        <v/>
      </c>
    </row>
    <row r="741">
      <c r="A741" s="92" t="inlineStr">
        <is>
          <t>徐汇区</t>
        </is>
      </c>
      <c r="B741" s="92" t="inlineStr">
        <is>
          <t>微信用户
微信用户
微信用户
微信用户
微信用户
微信用户
微信用户
微信用户</t>
        </is>
      </c>
      <c r="C741" s="92" t="n">
        <v>1</v>
      </c>
      <c r="D741" s="92" t="inlineStr">
        <is>
          <t>TYQCY113</t>
        </is>
      </c>
      <c r="E741" s="92" t="inlineStr">
        <is>
          <t>桂林米粉177</t>
        </is>
      </c>
      <c r="F741" s="92" t="n">
        <v>0</v>
      </c>
      <c r="G741" s="92" t="n">
        <v>1</v>
      </c>
      <c r="H741" s="92" t="n">
        <v>2202</v>
      </c>
      <c r="I741" s="92" t="inlineStr">
        <is>
          <t>净化器合格证</t>
        </is>
      </c>
      <c r="J741" s="92" t="n">
        <v>2023</v>
      </c>
      <c r="K741" s="92" t="n">
        <v>4</v>
      </c>
      <c r="L741" s="92" t="n">
        <v>5</v>
      </c>
      <c r="M741" s="91">
        <f>COUNTIFS(D:D,D741,J:J,J741,K:K,K741)</f>
        <v/>
      </c>
      <c r="N741" s="91">
        <f>1/M741</f>
        <v/>
      </c>
    </row>
    <row r="742">
      <c r="A742" s="92" t="inlineStr">
        <is>
          <t>徐汇区</t>
        </is>
      </c>
      <c r="B742" s="92" t="inlineStr">
        <is>
          <t>微信用户
微信用户
微信用户
微信用户
微信用户</t>
        </is>
      </c>
      <c r="C742" s="92" t="n">
        <v>1</v>
      </c>
      <c r="D742" s="92" t="inlineStr">
        <is>
          <t>TYQCY113</t>
        </is>
      </c>
      <c r="E742" s="92" t="inlineStr">
        <is>
          <t>桂林米粉177</t>
        </is>
      </c>
      <c r="F742" s="92" t="n">
        <v>0</v>
      </c>
      <c r="G742" s="92" t="n">
        <v>0</v>
      </c>
      <c r="H742" s="92" t="n">
        <v>2100</v>
      </c>
      <c r="I742" s="92" t="inlineStr">
        <is>
          <t>营业执照</t>
        </is>
      </c>
      <c r="J742" s="92" t="n">
        <v>2023</v>
      </c>
      <c r="K742" s="92" t="n">
        <v>3</v>
      </c>
      <c r="L742" s="92" t="n">
        <v>11</v>
      </c>
      <c r="M742" s="91">
        <f>COUNTIFS(D:D,D742,J:J,J742,K:K,K742)</f>
        <v/>
      </c>
      <c r="N742" s="91">
        <f>1/M742</f>
        <v/>
      </c>
    </row>
    <row r="743">
      <c r="A743" s="92" t="inlineStr">
        <is>
          <t>徐汇区</t>
        </is>
      </c>
      <c r="B743" s="92" t="inlineStr">
        <is>
          <t>微信用户
微信用户
微信用户
微信用户
微信用户</t>
        </is>
      </c>
      <c r="C743" s="92" t="n">
        <v>1</v>
      </c>
      <c r="D743" s="92" t="inlineStr">
        <is>
          <t>TYQCY113</t>
        </is>
      </c>
      <c r="E743" s="92" t="inlineStr">
        <is>
          <t>桂林米粉177</t>
        </is>
      </c>
      <c r="F743" s="92" t="n">
        <v>0</v>
      </c>
      <c r="G743" s="92" t="n">
        <v>0</v>
      </c>
      <c r="H743" s="92" t="n">
        <v>2101</v>
      </c>
      <c r="I743" s="92" t="inlineStr">
        <is>
          <t>食品经营许可证</t>
        </is>
      </c>
      <c r="J743" s="92" t="n">
        <v>2023</v>
      </c>
      <c r="K743" s="92" t="n">
        <v>3</v>
      </c>
      <c r="L743" s="92" t="n">
        <v>11</v>
      </c>
      <c r="M743" s="91">
        <f>COUNTIFS(D:D,D743,J:J,J743,K:K,K743)</f>
        <v/>
      </c>
      <c r="N743" s="91">
        <f>1/M743</f>
        <v/>
      </c>
    </row>
    <row r="744">
      <c r="A744" s="92" t="inlineStr">
        <is>
          <t>徐汇区</t>
        </is>
      </c>
      <c r="B744" s="92" t="inlineStr">
        <is>
          <t>微信用户
微信用户
微信用户
微信用户
微信用户
微信用户
微信用户
微信用户</t>
        </is>
      </c>
      <c r="C744" s="92" t="n">
        <v>1</v>
      </c>
      <c r="D744" s="92" t="inlineStr">
        <is>
          <t>TYQCY113</t>
        </is>
      </c>
      <c r="E744" s="92" t="inlineStr">
        <is>
          <t>桂林米粉177</t>
        </is>
      </c>
      <c r="F744" s="92" t="n">
        <v>0</v>
      </c>
      <c r="G744" s="92" t="n">
        <v>1</v>
      </c>
      <c r="H744" s="92" t="n">
        <v>2302</v>
      </c>
      <c r="I744" s="92" t="inlineStr">
        <is>
          <t>设备安装检验</t>
        </is>
      </c>
      <c r="J744" s="92" t="n">
        <v>2023</v>
      </c>
      <c r="K744" s="92" t="n">
        <v>3</v>
      </c>
      <c r="L744" s="92" t="n">
        <v>1</v>
      </c>
      <c r="M744" s="91">
        <f>COUNTIFS(D:D,D744,J:J,J744,K:K,K744)</f>
        <v/>
      </c>
      <c r="N744" s="91">
        <f>1/M744</f>
        <v/>
      </c>
    </row>
    <row r="745">
      <c r="A745" s="92" t="inlineStr">
        <is>
          <t>徐汇区</t>
        </is>
      </c>
      <c r="B745" s="92" t="n"/>
      <c r="C745" s="92" t="n">
        <v>1</v>
      </c>
      <c r="D745" s="92" t="inlineStr">
        <is>
          <t>TYQCY114</t>
        </is>
      </c>
      <c r="E745" s="92" t="inlineStr">
        <is>
          <t>麦烧烤</t>
        </is>
      </c>
      <c r="F745" s="92" t="n">
        <v>0</v>
      </c>
      <c r="G745" s="92" t="n">
        <v>1</v>
      </c>
      <c r="H745" s="92" t="n">
        <v>2200</v>
      </c>
      <c r="I745" s="92" t="inlineStr">
        <is>
          <t>设备安装合同</t>
        </is>
      </c>
      <c r="J745" s="92" t="n">
        <v>2023</v>
      </c>
      <c r="K745" s="92" t="n">
        <v>3</v>
      </c>
      <c r="L745" s="92" t="n">
        <v>11</v>
      </c>
      <c r="M745" s="91">
        <f>COUNTIFS(D:D,D745,J:J,J745,K:K,K745)</f>
        <v/>
      </c>
      <c r="N745" s="91">
        <f>1/M745</f>
        <v/>
      </c>
    </row>
    <row r="746">
      <c r="A746" s="92" t="inlineStr">
        <is>
          <t>徐汇区</t>
        </is>
      </c>
      <c r="B746" s="92" t="n"/>
      <c r="C746" s="92" t="n">
        <v>1</v>
      </c>
      <c r="D746" s="92" t="inlineStr">
        <is>
          <t>TYQCY114</t>
        </is>
      </c>
      <c r="E746" s="92" t="inlineStr">
        <is>
          <t>麦烧烤</t>
        </is>
      </c>
      <c r="F746" s="92" t="n">
        <v>0</v>
      </c>
      <c r="G746" s="92" t="n">
        <v>1</v>
      </c>
      <c r="H746" s="92" t="n">
        <v>2201</v>
      </c>
      <c r="I746" s="92" t="inlineStr">
        <is>
          <t>产品质检</t>
        </is>
      </c>
      <c r="J746" s="92" t="n">
        <v>2023</v>
      </c>
      <c r="K746" s="92" t="n">
        <v>3</v>
      </c>
      <c r="L746" s="92" t="n">
        <v>11</v>
      </c>
      <c r="M746" s="91">
        <f>COUNTIFS(D:D,D746,J:J,J746,K:K,K746)</f>
        <v/>
      </c>
      <c r="N746" s="91">
        <f>1/M746</f>
        <v/>
      </c>
    </row>
    <row r="747">
      <c r="A747" s="92" t="inlineStr">
        <is>
          <t>徐汇区</t>
        </is>
      </c>
      <c r="B747" s="92" t="n"/>
      <c r="C747" s="92" t="n">
        <v>1</v>
      </c>
      <c r="D747" s="92" t="inlineStr">
        <is>
          <t>TYQCY114</t>
        </is>
      </c>
      <c r="E747" s="92" t="inlineStr">
        <is>
          <t>麦烧烤</t>
        </is>
      </c>
      <c r="F747" s="92" t="n">
        <v>0</v>
      </c>
      <c r="G747" s="92" t="n">
        <v>1</v>
      </c>
      <c r="H747" s="92" t="n">
        <v>2202</v>
      </c>
      <c r="I747" s="92" t="inlineStr">
        <is>
          <t>净化器合格证</t>
        </is>
      </c>
      <c r="J747" s="92" t="n">
        <v>2023</v>
      </c>
      <c r="K747" s="92" t="n">
        <v>3</v>
      </c>
      <c r="L747" s="92" t="n">
        <v>11</v>
      </c>
      <c r="M747" s="91">
        <f>COUNTIFS(D:D,D747,J:J,J747,K:K,K747)</f>
        <v/>
      </c>
      <c r="N747" s="91">
        <f>1/M747</f>
        <v/>
      </c>
    </row>
    <row r="748">
      <c r="A748" s="92" t="inlineStr">
        <is>
          <t>徐汇区</t>
        </is>
      </c>
      <c r="B748" s="92" t="n"/>
      <c r="C748" s="92" t="n">
        <v>1</v>
      </c>
      <c r="D748" s="92" t="inlineStr">
        <is>
          <t>TYQCY114</t>
        </is>
      </c>
      <c r="E748" s="92" t="inlineStr">
        <is>
          <t>麦烧烤</t>
        </is>
      </c>
      <c r="F748" s="92" t="n">
        <v>0</v>
      </c>
      <c r="G748" s="92" t="n">
        <v>1</v>
      </c>
      <c r="H748" s="92" t="n">
        <v>2300</v>
      </c>
      <c r="I748" s="92" t="inlineStr">
        <is>
          <t>设备安装合同</t>
        </is>
      </c>
      <c r="J748" s="92" t="n">
        <v>2023</v>
      </c>
      <c r="K748" s="92" t="n">
        <v>3</v>
      </c>
      <c r="L748" s="92" t="n">
        <v>11</v>
      </c>
      <c r="M748" s="91">
        <f>COUNTIFS(D:D,D748,J:J,J748,K:K,K748)</f>
        <v/>
      </c>
      <c r="N748" s="91">
        <f>1/M748</f>
        <v/>
      </c>
    </row>
    <row r="749">
      <c r="A749" s="92" t="inlineStr">
        <is>
          <t>徐汇区</t>
        </is>
      </c>
      <c r="B749" s="92" t="n"/>
      <c r="C749" s="92" t="n">
        <v>1</v>
      </c>
      <c r="D749" s="92" t="inlineStr">
        <is>
          <t>TYQCY114</t>
        </is>
      </c>
      <c r="E749" s="92" t="inlineStr">
        <is>
          <t>麦烧烤</t>
        </is>
      </c>
      <c r="F749" s="92" t="n">
        <v>0</v>
      </c>
      <c r="G749" s="92" t="n">
        <v>1</v>
      </c>
      <c r="H749" s="92" t="n">
        <v>2301</v>
      </c>
      <c r="I749" s="92" t="inlineStr">
        <is>
          <t>产品质检</t>
        </is>
      </c>
      <c r="J749" s="92" t="n">
        <v>2023</v>
      </c>
      <c r="K749" s="92" t="n">
        <v>3</v>
      </c>
      <c r="L749" s="92" t="n">
        <v>11</v>
      </c>
      <c r="M749" s="91">
        <f>COUNTIFS(D:D,D749,J:J,J749,K:K,K749)</f>
        <v/>
      </c>
      <c r="N749" s="91">
        <f>1/M749</f>
        <v/>
      </c>
    </row>
    <row r="750">
      <c r="A750" s="92" t="inlineStr">
        <is>
          <t>徐汇区</t>
        </is>
      </c>
      <c r="B750" s="92" t="n"/>
      <c r="C750" s="92" t="n">
        <v>1</v>
      </c>
      <c r="D750" s="92" t="inlineStr">
        <is>
          <t>TYQCY114</t>
        </is>
      </c>
      <c r="E750" s="92" t="inlineStr">
        <is>
          <t>麦烧烤</t>
        </is>
      </c>
      <c r="F750" s="92" t="n">
        <v>0</v>
      </c>
      <c r="G750" s="92" t="n">
        <v>1</v>
      </c>
      <c r="H750" s="92" t="n">
        <v>2302</v>
      </c>
      <c r="I750" s="92" t="inlineStr">
        <is>
          <t>设备安装检验</t>
        </is>
      </c>
      <c r="J750" s="92" t="n">
        <v>2023</v>
      </c>
      <c r="K750" s="92" t="n">
        <v>2</v>
      </c>
      <c r="L750" s="92" t="n">
        <v>28</v>
      </c>
      <c r="M750" s="91">
        <f>COUNTIFS(D:D,D750,J:J,J750,K:K,K750)</f>
        <v/>
      </c>
      <c r="N750" s="91">
        <f>1/M750</f>
        <v/>
      </c>
    </row>
    <row r="751">
      <c r="A751" s="92" t="inlineStr">
        <is>
          <t>徐汇区</t>
        </is>
      </c>
      <c r="B751" s="92" t="inlineStr">
        <is>
          <t>微信用户
微信用户</t>
        </is>
      </c>
      <c r="C751" s="92" t="n">
        <v>1</v>
      </c>
      <c r="D751" s="92" t="inlineStr">
        <is>
          <t>TYQCY116</t>
        </is>
      </c>
      <c r="E751" s="92" t="inlineStr">
        <is>
          <t>大肆撸串</t>
        </is>
      </c>
      <c r="F751" s="92" t="n">
        <v>0</v>
      </c>
      <c r="G751" s="92" t="n">
        <v>1</v>
      </c>
      <c r="H751" s="92" t="n">
        <v>2204</v>
      </c>
      <c r="I751" s="92" t="inlineStr">
        <is>
          <t>清洗记录</t>
        </is>
      </c>
      <c r="J751" s="92" t="n">
        <v>2023</v>
      </c>
      <c r="K751" s="92" t="n">
        <v>9</v>
      </c>
      <c r="L751" s="92" t="n">
        <v>25</v>
      </c>
      <c r="M751" s="91">
        <f>COUNTIFS(D:D,D751,J:J,J751,K:K,K751)</f>
        <v/>
      </c>
      <c r="N751" s="91">
        <f>1/M751</f>
        <v/>
      </c>
    </row>
    <row r="752">
      <c r="A752" s="92" t="inlineStr">
        <is>
          <t>徐汇区</t>
        </is>
      </c>
      <c r="B752" s="92" t="inlineStr">
        <is>
          <t>微信用户
微信用户</t>
        </is>
      </c>
      <c r="C752" s="92" t="n">
        <v>1</v>
      </c>
      <c r="D752" s="92" t="inlineStr">
        <is>
          <t>TYQCY116</t>
        </is>
      </c>
      <c r="E752" s="92" t="inlineStr">
        <is>
          <t>大肆撸串</t>
        </is>
      </c>
      <c r="F752" s="92" t="n">
        <v>0</v>
      </c>
      <c r="G752" s="92" t="n">
        <v>1</v>
      </c>
      <c r="H752" s="92" t="n">
        <v>2205</v>
      </c>
      <c r="I752" s="92" t="inlineStr">
        <is>
          <t>设备维修保养</t>
        </is>
      </c>
      <c r="J752" s="92" t="n">
        <v>2023</v>
      </c>
      <c r="K752" s="92" t="n">
        <v>9</v>
      </c>
      <c r="L752" s="92" t="n">
        <v>25</v>
      </c>
      <c r="M752" s="91">
        <f>COUNTIFS(D:D,D752,J:J,J752,K:K,K752)</f>
        <v/>
      </c>
      <c r="N752" s="91">
        <f>1/M752</f>
        <v/>
      </c>
    </row>
    <row r="753">
      <c r="A753" s="92" t="inlineStr">
        <is>
          <t>徐汇区</t>
        </is>
      </c>
      <c r="B753" s="92" t="inlineStr">
        <is>
          <t>微信用户
微信用户</t>
        </is>
      </c>
      <c r="C753" s="92" t="n">
        <v>1</v>
      </c>
      <c r="D753" s="92" t="inlineStr">
        <is>
          <t>TYQCY116</t>
        </is>
      </c>
      <c r="E753" s="92" t="inlineStr">
        <is>
          <t>大肆撸串</t>
        </is>
      </c>
      <c r="F753" s="92" t="n">
        <v>0</v>
      </c>
      <c r="G753" s="92" t="n">
        <v>1</v>
      </c>
      <c r="H753" s="92" t="n">
        <v>2303</v>
      </c>
      <c r="I753" s="92" t="inlineStr">
        <is>
          <t>运行维护合同</t>
        </is>
      </c>
      <c r="J753" s="92" t="n">
        <v>2023</v>
      </c>
      <c r="K753" s="92" t="n">
        <v>9</v>
      </c>
      <c r="L753" s="92" t="n">
        <v>25</v>
      </c>
      <c r="M753" s="91">
        <f>COUNTIFS(D:D,D753,J:J,J753,K:K,K753)</f>
        <v/>
      </c>
      <c r="N753" s="91">
        <f>1/M753</f>
        <v/>
      </c>
    </row>
    <row r="754">
      <c r="A754" s="92" t="inlineStr">
        <is>
          <t>徐汇区</t>
        </is>
      </c>
      <c r="B754" s="92" t="inlineStr">
        <is>
          <t>微信用户
微信用户</t>
        </is>
      </c>
      <c r="C754" s="92" t="n">
        <v>1</v>
      </c>
      <c r="D754" s="92" t="inlineStr">
        <is>
          <t>TYQCY116</t>
        </is>
      </c>
      <c r="E754" s="92" t="inlineStr">
        <is>
          <t>大肆撸串</t>
        </is>
      </c>
      <c r="F754" s="92" t="n">
        <v>0</v>
      </c>
      <c r="G754" s="92" t="n">
        <v>1</v>
      </c>
      <c r="H754" s="92" t="n">
        <v>2304</v>
      </c>
      <c r="I754" s="92" t="inlineStr">
        <is>
          <t>设备运维记录</t>
        </is>
      </c>
      <c r="J754" s="92" t="n">
        <v>2023</v>
      </c>
      <c r="K754" s="92" t="n">
        <v>9</v>
      </c>
      <c r="L754" s="92" t="n">
        <v>25</v>
      </c>
      <c r="M754" s="91">
        <f>COUNTIFS(D:D,D754,J:J,J754,K:K,K754)</f>
        <v/>
      </c>
      <c r="N754" s="91">
        <f>1/M754</f>
        <v/>
      </c>
    </row>
    <row r="755">
      <c r="A755" s="92" t="inlineStr">
        <is>
          <t>徐汇区</t>
        </is>
      </c>
      <c r="B755" s="92" t="inlineStr">
        <is>
          <t>微信用户
微信用户</t>
        </is>
      </c>
      <c r="C755" s="92" t="n">
        <v>1</v>
      </c>
      <c r="D755" s="92" t="inlineStr">
        <is>
          <t>TYQCY116</t>
        </is>
      </c>
      <c r="E755" s="92" t="inlineStr">
        <is>
          <t>大肆撸串</t>
        </is>
      </c>
      <c r="F755" s="92" t="n">
        <v>0</v>
      </c>
      <c r="G755" s="92" t="n">
        <v>1</v>
      </c>
      <c r="H755" s="92" t="n">
        <v>2400</v>
      </c>
      <c r="I755" s="92" t="inlineStr">
        <is>
          <t>餐厨垃圾处置</t>
        </is>
      </c>
      <c r="J755" s="92" t="n">
        <v>2023</v>
      </c>
      <c r="K755" s="92" t="n">
        <v>9</v>
      </c>
      <c r="L755" s="92" t="n">
        <v>25</v>
      </c>
      <c r="M755" s="91">
        <f>COUNTIFS(D:D,D755,J:J,J755,K:K,K755)</f>
        <v/>
      </c>
      <c r="N755" s="91">
        <f>1/M755</f>
        <v/>
      </c>
    </row>
    <row r="756">
      <c r="A756" s="92" t="inlineStr">
        <is>
          <t>徐汇区</t>
        </is>
      </c>
      <c r="B756" s="92" t="inlineStr">
        <is>
          <t>微信用户
微信用户</t>
        </is>
      </c>
      <c r="C756" s="92" t="n">
        <v>1</v>
      </c>
      <c r="D756" s="92" t="inlineStr">
        <is>
          <t>TYQCY116</t>
        </is>
      </c>
      <c r="E756" s="92" t="inlineStr">
        <is>
          <t>大肆撸串</t>
        </is>
      </c>
      <c r="F756" s="92" t="n">
        <v>0</v>
      </c>
      <c r="G756" s="92" t="n">
        <v>1</v>
      </c>
      <c r="H756" s="92" t="n">
        <v>2401</v>
      </c>
      <c r="I756" s="92" t="inlineStr">
        <is>
          <t>废弃油脂处置</t>
        </is>
      </c>
      <c r="J756" s="92" t="n">
        <v>2023</v>
      </c>
      <c r="K756" s="92" t="n">
        <v>9</v>
      </c>
      <c r="L756" s="92" t="n">
        <v>25</v>
      </c>
      <c r="M756" s="91">
        <f>COUNTIFS(D:D,D756,J:J,J756,K:K,K756)</f>
        <v/>
      </c>
      <c r="N756" s="91">
        <f>1/M756</f>
        <v/>
      </c>
    </row>
    <row r="757">
      <c r="A757" s="92" t="inlineStr">
        <is>
          <t>徐汇区</t>
        </is>
      </c>
      <c r="B757" s="92" t="inlineStr">
        <is>
          <t>微信用户
微信用户</t>
        </is>
      </c>
      <c r="C757" s="92" t="n">
        <v>1</v>
      </c>
      <c r="D757" s="92" t="inlineStr">
        <is>
          <t>TYQCY116</t>
        </is>
      </c>
      <c r="E757" s="92" t="inlineStr">
        <is>
          <t>大肆撸串</t>
        </is>
      </c>
      <c r="F757" s="92" t="n">
        <v>0</v>
      </c>
      <c r="G757" s="92" t="n">
        <v>1</v>
      </c>
      <c r="H757" s="92" t="n">
        <v>2402</v>
      </c>
      <c r="I757" s="92" t="inlineStr">
        <is>
          <t>卫生培训记录</t>
        </is>
      </c>
      <c r="J757" s="92" t="n">
        <v>2023</v>
      </c>
      <c r="K757" s="92" t="n">
        <v>9</v>
      </c>
      <c r="L757" s="92" t="n">
        <v>25</v>
      </c>
      <c r="M757" s="91">
        <f>COUNTIFS(D:D,D757,J:J,J757,K:K,K757)</f>
        <v/>
      </c>
      <c r="N757" s="91">
        <f>1/M757</f>
        <v/>
      </c>
    </row>
    <row r="758">
      <c r="A758" s="92" t="inlineStr">
        <is>
          <t>徐汇区</t>
        </is>
      </c>
      <c r="B758" s="92" t="inlineStr">
        <is>
          <t>微信用户
微信用户</t>
        </is>
      </c>
      <c r="C758" s="92" t="n">
        <v>1</v>
      </c>
      <c r="D758" s="92" t="inlineStr">
        <is>
          <t>TYQCY116</t>
        </is>
      </c>
      <c r="E758" s="92" t="inlineStr">
        <is>
          <t>大肆撸串</t>
        </is>
      </c>
      <c r="F758" s="92" t="n">
        <v>0</v>
      </c>
      <c r="G758" s="92" t="n">
        <v>1</v>
      </c>
      <c r="H758" s="92" t="n">
        <v>2403</v>
      </c>
      <c r="I758" s="92" t="inlineStr">
        <is>
          <t>食品及原料采购记录</t>
        </is>
      </c>
      <c r="J758" s="92" t="n">
        <v>2023</v>
      </c>
      <c r="K758" s="92" t="n">
        <v>9</v>
      </c>
      <c r="L758" s="92" t="n">
        <v>25</v>
      </c>
      <c r="M758" s="91">
        <f>COUNTIFS(D:D,D758,J:J,J758,K:K,K758)</f>
        <v/>
      </c>
      <c r="N758" s="91">
        <f>1/M758</f>
        <v/>
      </c>
    </row>
    <row r="759">
      <c r="A759" s="92" t="inlineStr">
        <is>
          <t>徐汇区</t>
        </is>
      </c>
      <c r="B759" s="92" t="inlineStr">
        <is>
          <t>微信用户
微信用户</t>
        </is>
      </c>
      <c r="C759" s="92" t="n">
        <v>1</v>
      </c>
      <c r="D759" s="92" t="inlineStr">
        <is>
          <t>TYQCY116</t>
        </is>
      </c>
      <c r="E759" s="92" t="inlineStr">
        <is>
          <t>大肆撸串</t>
        </is>
      </c>
      <c r="F759" s="92" t="n">
        <v>1</v>
      </c>
      <c r="G759" s="92" t="n">
        <v>1</v>
      </c>
      <c r="H759" s="92" t="n">
        <v>3200</v>
      </c>
      <c r="I759" s="92" t="inlineStr">
        <is>
          <t>后厨全景</t>
        </is>
      </c>
      <c r="J759" s="92" t="n">
        <v>2023</v>
      </c>
      <c r="K759" s="92" t="n">
        <v>9</v>
      </c>
      <c r="L759" s="92" t="n">
        <v>25</v>
      </c>
      <c r="M759" s="91">
        <f>COUNTIFS(D:D,D759,J:J,J759,K:K,K759)</f>
        <v/>
      </c>
      <c r="N759" s="91">
        <f>1/M759</f>
        <v/>
      </c>
    </row>
    <row r="760">
      <c r="A760" s="92" t="inlineStr">
        <is>
          <t>徐汇区</t>
        </is>
      </c>
      <c r="B760" s="92" t="inlineStr">
        <is>
          <t>微信用户
微信用户</t>
        </is>
      </c>
      <c r="C760" s="92" t="n">
        <v>1</v>
      </c>
      <c r="D760" s="92" t="inlineStr">
        <is>
          <t>TYQCY116</t>
        </is>
      </c>
      <c r="E760" s="92" t="inlineStr">
        <is>
          <t>大肆撸串</t>
        </is>
      </c>
      <c r="F760" s="92" t="n">
        <v>1</v>
      </c>
      <c r="G760" s="92" t="n">
        <v>1</v>
      </c>
      <c r="H760" s="92" t="n">
        <v>3201</v>
      </c>
      <c r="I760" s="92" t="inlineStr">
        <is>
          <t>后厨涉户外门窗关闭</t>
        </is>
      </c>
      <c r="J760" s="92" t="n">
        <v>2023</v>
      </c>
      <c r="K760" s="92" t="n">
        <v>9</v>
      </c>
      <c r="L760" s="92" t="n">
        <v>25</v>
      </c>
      <c r="M760" s="91">
        <f>COUNTIFS(D:D,D760,J:J,J760,K:K,K760)</f>
        <v/>
      </c>
      <c r="N760" s="91">
        <f>1/M760</f>
        <v/>
      </c>
    </row>
    <row r="761">
      <c r="A761" s="92" t="inlineStr">
        <is>
          <t>徐汇区</t>
        </is>
      </c>
      <c r="B761" s="92" t="inlineStr">
        <is>
          <t>微信用户
微信用户</t>
        </is>
      </c>
      <c r="C761" s="92" t="n">
        <v>1</v>
      </c>
      <c r="D761" s="92" t="inlineStr">
        <is>
          <t>TYQCY116</t>
        </is>
      </c>
      <c r="E761" s="92" t="inlineStr">
        <is>
          <t>大肆撸串</t>
        </is>
      </c>
      <c r="F761" s="92" t="n">
        <v>1</v>
      </c>
      <c r="G761" s="92" t="n">
        <v>1</v>
      </c>
      <c r="H761" s="92" t="n">
        <v>3202</v>
      </c>
      <c r="I761" s="92" t="inlineStr">
        <is>
          <t>后厨排气扇</t>
        </is>
      </c>
      <c r="J761" s="92" t="n">
        <v>2023</v>
      </c>
      <c r="K761" s="92" t="n">
        <v>9</v>
      </c>
      <c r="L761" s="92" t="n">
        <v>25</v>
      </c>
      <c r="M761" s="91">
        <f>COUNTIFS(D:D,D761,J:J,J761,K:K,K761)</f>
        <v/>
      </c>
      <c r="N761" s="91">
        <f>1/M761</f>
        <v/>
      </c>
    </row>
    <row r="762">
      <c r="A762" s="92" t="inlineStr">
        <is>
          <t>徐汇区</t>
        </is>
      </c>
      <c r="B762" s="92" t="inlineStr">
        <is>
          <t>微信用户
微信用户</t>
        </is>
      </c>
      <c r="C762" s="92" t="n">
        <v>1</v>
      </c>
      <c r="D762" s="92" t="inlineStr">
        <is>
          <t>TYQCY116</t>
        </is>
      </c>
      <c r="E762" s="92" t="inlineStr">
        <is>
          <t>大肆撸串</t>
        </is>
      </c>
      <c r="F762" s="92" t="n">
        <v>1</v>
      </c>
      <c r="G762" s="92" t="n">
        <v>1</v>
      </c>
      <c r="H762" s="92" t="n">
        <v>3203</v>
      </c>
      <c r="I762" s="92" t="inlineStr">
        <is>
          <t>后厨灶台</t>
        </is>
      </c>
      <c r="J762" s="92" t="n">
        <v>2023</v>
      </c>
      <c r="K762" s="92" t="n">
        <v>9</v>
      </c>
      <c r="L762" s="92" t="n">
        <v>25</v>
      </c>
      <c r="M762" s="91">
        <f>COUNTIFS(D:D,D762,J:J,J762,K:K,K762)</f>
        <v/>
      </c>
      <c r="N762" s="91">
        <f>1/M762</f>
        <v/>
      </c>
    </row>
    <row r="763">
      <c r="A763" s="92" t="inlineStr">
        <is>
          <t>徐汇区</t>
        </is>
      </c>
      <c r="B763" s="92" t="inlineStr">
        <is>
          <t>微信用户
微信用户</t>
        </is>
      </c>
      <c r="C763" s="92" t="n">
        <v>1</v>
      </c>
      <c r="D763" s="92" t="inlineStr">
        <is>
          <t>TYQCY116</t>
        </is>
      </c>
      <c r="E763" s="92" t="inlineStr">
        <is>
          <t>大肆撸串</t>
        </is>
      </c>
      <c r="F763" s="92" t="n">
        <v>1</v>
      </c>
      <c r="G763" s="92" t="n">
        <v>1</v>
      </c>
      <c r="H763" s="92" t="n">
        <v>3204</v>
      </c>
      <c r="I763" s="92" t="inlineStr">
        <is>
          <t>集气罩</t>
        </is>
      </c>
      <c r="J763" s="92" t="n">
        <v>2023</v>
      </c>
      <c r="K763" s="92" t="n">
        <v>9</v>
      </c>
      <c r="L763" s="92" t="n">
        <v>25</v>
      </c>
      <c r="M763" s="91">
        <f>COUNTIFS(D:D,D763,J:J,J763,K:K,K763)</f>
        <v/>
      </c>
      <c r="N763" s="91">
        <f>1/M763</f>
        <v/>
      </c>
    </row>
    <row r="764">
      <c r="A764" s="92" t="inlineStr">
        <is>
          <t>徐汇区</t>
        </is>
      </c>
      <c r="B764" s="92" t="inlineStr">
        <is>
          <t>微信用户
微信用户</t>
        </is>
      </c>
      <c r="C764" s="92" t="n">
        <v>1</v>
      </c>
      <c r="D764" s="92" t="inlineStr">
        <is>
          <t>TYQCY116</t>
        </is>
      </c>
      <c r="E764" s="92" t="inlineStr">
        <is>
          <t>大肆撸串</t>
        </is>
      </c>
      <c r="F764" s="92" t="n">
        <v>1</v>
      </c>
      <c r="G764" s="92" t="n">
        <v>1</v>
      </c>
      <c r="H764" s="92" t="n">
        <v>3205</v>
      </c>
      <c r="I764" s="92" t="inlineStr">
        <is>
          <t>排烟管道</t>
        </is>
      </c>
      <c r="J764" s="92" t="n">
        <v>2023</v>
      </c>
      <c r="K764" s="92" t="n">
        <v>9</v>
      </c>
      <c r="L764" s="92" t="n">
        <v>25</v>
      </c>
      <c r="M764" s="91">
        <f>COUNTIFS(D:D,D764,J:J,J764,K:K,K764)</f>
        <v/>
      </c>
      <c r="N764" s="91">
        <f>1/M764</f>
        <v/>
      </c>
    </row>
    <row r="765">
      <c r="A765" s="92" t="inlineStr">
        <is>
          <t>徐汇区</t>
        </is>
      </c>
      <c r="B765" s="92" t="inlineStr">
        <is>
          <t>微信用户
微信用户</t>
        </is>
      </c>
      <c r="C765" s="92" t="n">
        <v>1</v>
      </c>
      <c r="D765" s="92" t="inlineStr">
        <is>
          <t>TYQCY116</t>
        </is>
      </c>
      <c r="E765" s="92" t="inlineStr">
        <is>
          <t>大肆撸串</t>
        </is>
      </c>
      <c r="F765" s="92" t="n">
        <v>1</v>
      </c>
      <c r="G765" s="92" t="n">
        <v>1</v>
      </c>
      <c r="H765" s="92" t="n">
        <v>3206</v>
      </c>
      <c r="I765" s="92" t="inlineStr">
        <is>
          <t>油烟净化装置/控制柜运行</t>
        </is>
      </c>
      <c r="J765" s="92" t="n">
        <v>2023</v>
      </c>
      <c r="K765" s="92" t="n">
        <v>9</v>
      </c>
      <c r="L765" s="92" t="n">
        <v>25</v>
      </c>
      <c r="M765" s="91">
        <f>COUNTIFS(D:D,D765,J:J,J765,K:K,K765)</f>
        <v/>
      </c>
      <c r="N765" s="91">
        <f>1/M765</f>
        <v/>
      </c>
    </row>
    <row r="766">
      <c r="A766" s="92" t="inlineStr">
        <is>
          <t>徐汇区</t>
        </is>
      </c>
      <c r="B766" s="92" t="inlineStr">
        <is>
          <t>微信用户
微信用户</t>
        </is>
      </c>
      <c r="C766" s="92" t="n">
        <v>1</v>
      </c>
      <c r="D766" s="92" t="inlineStr">
        <is>
          <t>TYQCY116</t>
        </is>
      </c>
      <c r="E766" s="92" t="inlineStr">
        <is>
          <t>大肆撸串</t>
        </is>
      </c>
      <c r="F766" s="92" t="n">
        <v>1</v>
      </c>
      <c r="G766" s="92" t="n">
        <v>1</v>
      </c>
      <c r="H766" s="92" t="n">
        <v>3207</v>
      </c>
      <c r="I766" s="92" t="inlineStr">
        <is>
          <t>油烟监测设备</t>
        </is>
      </c>
      <c r="J766" s="92" t="n">
        <v>2023</v>
      </c>
      <c r="K766" s="92" t="n">
        <v>9</v>
      </c>
      <c r="L766" s="92" t="n">
        <v>25</v>
      </c>
      <c r="M766" s="91">
        <f>COUNTIFS(D:D,D766,J:J,J766,K:K,K766)</f>
        <v/>
      </c>
      <c r="N766" s="91">
        <f>1/M766</f>
        <v/>
      </c>
    </row>
    <row r="767">
      <c r="A767" s="92" t="inlineStr">
        <is>
          <t>徐汇区</t>
        </is>
      </c>
      <c r="B767" s="92" t="inlineStr">
        <is>
          <t>微信用户
微信用户</t>
        </is>
      </c>
      <c r="C767" s="92" t="n">
        <v>1</v>
      </c>
      <c r="D767" s="92" t="inlineStr">
        <is>
          <t>TYQCY116</t>
        </is>
      </c>
      <c r="E767" s="92" t="inlineStr">
        <is>
          <t>大肆撸串</t>
        </is>
      </c>
      <c r="F767" s="92" t="n">
        <v>0</v>
      </c>
      <c r="G767" s="92" t="n">
        <v>1</v>
      </c>
      <c r="H767" s="92" t="n">
        <v>2201</v>
      </c>
      <c r="I767" s="92" t="inlineStr">
        <is>
          <t>产品质检</t>
        </is>
      </c>
      <c r="J767" s="92" t="n">
        <v>2023</v>
      </c>
      <c r="K767" s="92" t="n">
        <v>8</v>
      </c>
      <c r="L767" s="92" t="n">
        <v>27</v>
      </c>
      <c r="M767" s="91">
        <f>COUNTIFS(D:D,D767,J:J,J767,K:K,K767)</f>
        <v/>
      </c>
      <c r="N767" s="91">
        <f>1/M767</f>
        <v/>
      </c>
    </row>
    <row r="768">
      <c r="A768" s="92" t="inlineStr">
        <is>
          <t>徐汇区</t>
        </is>
      </c>
      <c r="B768" s="92" t="inlineStr">
        <is>
          <t>微信用户
微信用户</t>
        </is>
      </c>
      <c r="C768" s="92" t="n">
        <v>1</v>
      </c>
      <c r="D768" s="92" t="inlineStr">
        <is>
          <t>TYQCY116</t>
        </is>
      </c>
      <c r="E768" s="92" t="inlineStr">
        <is>
          <t>大肆撸串</t>
        </is>
      </c>
      <c r="F768" s="92" t="n">
        <v>0</v>
      </c>
      <c r="G768" s="92" t="n">
        <v>1</v>
      </c>
      <c r="H768" s="92" t="n">
        <v>2202</v>
      </c>
      <c r="I768" s="92" t="inlineStr">
        <is>
          <t>净化器合格证</t>
        </is>
      </c>
      <c r="J768" s="92" t="n">
        <v>2023</v>
      </c>
      <c r="K768" s="92" t="n">
        <v>8</v>
      </c>
      <c r="L768" s="92" t="n">
        <v>27</v>
      </c>
      <c r="M768" s="91">
        <f>COUNTIFS(D:D,D768,J:J,J768,K:K,K768)</f>
        <v/>
      </c>
      <c r="N768" s="91">
        <f>1/M768</f>
        <v/>
      </c>
    </row>
    <row r="769">
      <c r="A769" s="92" t="inlineStr">
        <is>
          <t>徐汇区</t>
        </is>
      </c>
      <c r="B769" s="92" t="inlineStr">
        <is>
          <t>微信用户
微信用户</t>
        </is>
      </c>
      <c r="C769" s="92" t="n">
        <v>1</v>
      </c>
      <c r="D769" s="92" t="inlineStr">
        <is>
          <t>TYQCY116</t>
        </is>
      </c>
      <c r="E769" s="92" t="inlineStr">
        <is>
          <t>大肆撸串</t>
        </is>
      </c>
      <c r="F769" s="92" t="n">
        <v>0</v>
      </c>
      <c r="G769" s="92" t="n">
        <v>1</v>
      </c>
      <c r="H769" s="92" t="n">
        <v>2203</v>
      </c>
      <c r="I769" s="92" t="inlineStr">
        <is>
          <t>清洗合同</t>
        </is>
      </c>
      <c r="J769" s="92" t="n">
        <v>2023</v>
      </c>
      <c r="K769" s="92" t="n">
        <v>8</v>
      </c>
      <c r="L769" s="92" t="n">
        <v>22</v>
      </c>
      <c r="M769" s="91">
        <f>COUNTIFS(D:D,D769,J:J,J769,K:K,K769)</f>
        <v/>
      </c>
      <c r="N769" s="91">
        <f>1/M769</f>
        <v/>
      </c>
    </row>
    <row r="770">
      <c r="A770" s="92" t="inlineStr">
        <is>
          <t>徐汇区</t>
        </is>
      </c>
      <c r="B770" s="92" t="inlineStr">
        <is>
          <t>微信用户
微信用户
微信用户
微信用户
微信用户
微信用户
微信用户
微信用户
微信用户
微信用户</t>
        </is>
      </c>
      <c r="C770" s="92" t="n">
        <v>1</v>
      </c>
      <c r="D770" s="92" t="inlineStr">
        <is>
          <t>TYQCY116</t>
        </is>
      </c>
      <c r="E770" s="92" t="inlineStr">
        <is>
          <t>大肆撸串</t>
        </is>
      </c>
      <c r="F770" s="92" t="n">
        <v>0</v>
      </c>
      <c r="G770" s="92" t="n">
        <v>0</v>
      </c>
      <c r="H770" s="92" t="n">
        <v>2100</v>
      </c>
      <c r="I770" s="92" t="inlineStr">
        <is>
          <t>营业执照</t>
        </is>
      </c>
      <c r="J770" s="92" t="n">
        <v>2023</v>
      </c>
      <c r="K770" s="92" t="n">
        <v>6</v>
      </c>
      <c r="L770" s="92" t="n">
        <v>11</v>
      </c>
      <c r="M770" s="91">
        <f>COUNTIFS(D:D,D770,J:J,J770,K:K,K770)</f>
        <v/>
      </c>
      <c r="N770" s="91">
        <f>1/M770</f>
        <v/>
      </c>
    </row>
    <row r="771">
      <c r="A771" s="92" t="inlineStr">
        <is>
          <t>徐汇区</t>
        </is>
      </c>
      <c r="B771" s="92" t="inlineStr">
        <is>
          <t>微信用户
微信用户
微信用户
微信用户
微信用户
微信用户
微信用户
微信用户</t>
        </is>
      </c>
      <c r="C771" s="92" t="n">
        <v>1</v>
      </c>
      <c r="D771" s="92" t="inlineStr">
        <is>
          <t>TYQCY116</t>
        </is>
      </c>
      <c r="E771" s="92" t="inlineStr">
        <is>
          <t>大肆撸串</t>
        </is>
      </c>
      <c r="F771" s="92" t="n">
        <v>0</v>
      </c>
      <c r="G771" s="92" t="n">
        <v>0</v>
      </c>
      <c r="H771" s="92" t="n">
        <v>2101</v>
      </c>
      <c r="I771" s="92" t="inlineStr">
        <is>
          <t>食品经营许可证</t>
        </is>
      </c>
      <c r="J771" s="92" t="n">
        <v>2023</v>
      </c>
      <c r="K771" s="92" t="n">
        <v>6</v>
      </c>
      <c r="L771" s="92" t="n">
        <v>11</v>
      </c>
      <c r="M771" s="91">
        <f>COUNTIFS(D:D,D771,J:J,J771,K:K,K771)</f>
        <v/>
      </c>
      <c r="N771" s="91">
        <f>1/M771</f>
        <v/>
      </c>
    </row>
    <row r="772">
      <c r="A772" s="92" t="inlineStr">
        <is>
          <t>徐汇区</t>
        </is>
      </c>
      <c r="B772" s="92" t="inlineStr">
        <is>
          <t>微信用户
微信用户
微信用户
微信用户
微信用户
微信用户
微信用户
微信用户</t>
        </is>
      </c>
      <c r="C772" s="92" t="n">
        <v>1</v>
      </c>
      <c r="D772" s="92" t="inlineStr">
        <is>
          <t>TYQCY116</t>
        </is>
      </c>
      <c r="E772" s="92" t="inlineStr">
        <is>
          <t>大肆撸串</t>
        </is>
      </c>
      <c r="F772" s="92" t="n">
        <v>0</v>
      </c>
      <c r="G772" s="92" t="n">
        <v>0</v>
      </c>
      <c r="H772" s="92" t="n">
        <v>2103</v>
      </c>
      <c r="I772" s="92" t="inlineStr">
        <is>
          <t>监管信息公示牌</t>
        </is>
      </c>
      <c r="J772" s="92" t="n">
        <v>2023</v>
      </c>
      <c r="K772" s="92" t="n">
        <v>6</v>
      </c>
      <c r="L772" s="92" t="n">
        <v>11</v>
      </c>
      <c r="M772" s="91">
        <f>COUNTIFS(D:D,D772,J:J,J772,K:K,K772)</f>
        <v/>
      </c>
      <c r="N772" s="91">
        <f>1/M772</f>
        <v/>
      </c>
    </row>
    <row r="773">
      <c r="A773" s="92" t="inlineStr">
        <is>
          <t>徐汇区</t>
        </is>
      </c>
      <c r="B773" s="92" t="inlineStr">
        <is>
          <t>微信用户
微信用户
微信用户
微信用户
微信用户
微信用户
微信用户
微信用户
微信用户
微信用户</t>
        </is>
      </c>
      <c r="C773" s="92" t="n">
        <v>1</v>
      </c>
      <c r="D773" s="92" t="inlineStr">
        <is>
          <t>TYQCY116</t>
        </is>
      </c>
      <c r="E773" s="92" t="inlineStr">
        <is>
          <t>大肆撸串</t>
        </is>
      </c>
      <c r="F773" s="92" t="n">
        <v>0</v>
      </c>
      <c r="G773" s="92" t="n">
        <v>1</v>
      </c>
      <c r="H773" s="92" t="n">
        <v>2200</v>
      </c>
      <c r="I773" s="92" t="inlineStr">
        <is>
          <t>设备安装合同</t>
        </is>
      </c>
      <c r="J773" s="92" t="n">
        <v>2023</v>
      </c>
      <c r="K773" s="92" t="n">
        <v>6</v>
      </c>
      <c r="L773" s="92" t="n">
        <v>11</v>
      </c>
      <c r="M773" s="91">
        <f>COUNTIFS(D:D,D773,J:J,J773,K:K,K773)</f>
        <v/>
      </c>
      <c r="N773" s="91">
        <f>1/M773</f>
        <v/>
      </c>
    </row>
    <row r="774">
      <c r="A774" s="92" t="inlineStr">
        <is>
          <t>徐汇区</t>
        </is>
      </c>
      <c r="B774" s="92" t="inlineStr">
        <is>
          <t>微信用户
微信用户
微信用户
微信用户
微信用户
微信用户
微信用户
微信用户
微信用户
微信用户</t>
        </is>
      </c>
      <c r="C774" s="92" t="n">
        <v>1</v>
      </c>
      <c r="D774" s="92" t="inlineStr">
        <is>
          <t>TYQCY116</t>
        </is>
      </c>
      <c r="E774" s="92" t="inlineStr">
        <is>
          <t>大肆撸串</t>
        </is>
      </c>
      <c r="F774" s="92" t="n">
        <v>0</v>
      </c>
      <c r="G774" s="92" t="n">
        <v>1</v>
      </c>
      <c r="H774" s="92" t="n">
        <v>2302</v>
      </c>
      <c r="I774" s="92" t="inlineStr">
        <is>
          <t>设备安装检验</t>
        </is>
      </c>
      <c r="J774" s="92" t="n">
        <v>2023</v>
      </c>
      <c r="K774" s="92" t="n">
        <v>5</v>
      </c>
      <c r="L774" s="92" t="n">
        <v>11</v>
      </c>
      <c r="M774" s="91">
        <f>COUNTIFS(D:D,D774,J:J,J774,K:K,K774)</f>
        <v/>
      </c>
      <c r="N774" s="91">
        <f>1/M774</f>
        <v/>
      </c>
    </row>
    <row r="775">
      <c r="A775" s="92" t="inlineStr">
        <is>
          <t>徐汇区</t>
        </is>
      </c>
      <c r="B775" s="92" t="inlineStr">
        <is>
          <t>微信用户
微信用户
微信用户
微信用户
微信用户
微信用户
微信用户
微信用户
微信用户
微信用户</t>
        </is>
      </c>
      <c r="C775" s="92" t="n">
        <v>1</v>
      </c>
      <c r="D775" s="92" t="inlineStr">
        <is>
          <t>TYQCY116</t>
        </is>
      </c>
      <c r="E775" s="92" t="inlineStr">
        <is>
          <t>大肆撸串</t>
        </is>
      </c>
      <c r="F775" s="92" t="n">
        <v>0</v>
      </c>
      <c r="G775" s="92" t="n">
        <v>1</v>
      </c>
      <c r="H775" s="92" t="n">
        <v>2300</v>
      </c>
      <c r="I775" s="92" t="inlineStr">
        <is>
          <t>设备安装合同</t>
        </is>
      </c>
      <c r="J775" s="92" t="n">
        <v>2023</v>
      </c>
      <c r="K775" s="92" t="n">
        <v>3</v>
      </c>
      <c r="L775" s="92" t="n">
        <v>11</v>
      </c>
      <c r="M775" s="91">
        <f>COUNTIFS(D:D,D775,J:J,J775,K:K,K775)</f>
        <v/>
      </c>
      <c r="N775" s="91">
        <f>1/M775</f>
        <v/>
      </c>
    </row>
    <row r="776">
      <c r="A776" s="92" t="inlineStr">
        <is>
          <t>徐汇区</t>
        </is>
      </c>
      <c r="B776" s="92" t="inlineStr">
        <is>
          <t>微信用户
微信用户
微信用户
微信用户
微信用户
微信用户
微信用户
微信用户</t>
        </is>
      </c>
      <c r="C776" s="92" t="n">
        <v>1</v>
      </c>
      <c r="D776" s="92" t="inlineStr">
        <is>
          <t>TYQCY116</t>
        </is>
      </c>
      <c r="E776" s="92" t="inlineStr">
        <is>
          <t>大肆撸串</t>
        </is>
      </c>
      <c r="F776" s="92" t="n">
        <v>0</v>
      </c>
      <c r="G776" s="92" t="n">
        <v>0</v>
      </c>
      <c r="H776" s="92" t="n">
        <v>2102</v>
      </c>
      <c r="I776" s="92" t="inlineStr">
        <is>
          <t>餐饮服务许可证</t>
        </is>
      </c>
      <c r="J776" s="92" t="n">
        <v>2023</v>
      </c>
      <c r="K776" s="92" t="n">
        <v>2</v>
      </c>
      <c r="L776" s="92" t="n">
        <v>28</v>
      </c>
      <c r="M776" s="91">
        <f>COUNTIFS(D:D,D776,J:J,J776,K:K,K776)</f>
        <v/>
      </c>
      <c r="N776" s="91">
        <f>1/M776</f>
        <v/>
      </c>
    </row>
    <row r="777">
      <c r="A777" s="92" t="inlineStr">
        <is>
          <t>徐汇区</t>
        </is>
      </c>
      <c r="B777" s="92" t="inlineStr">
        <is>
          <t>微信用户
微信用户
微信用户
微信用户
微信用户
微信用户
微信用户
微信用户
微信用户
微信用户</t>
        </is>
      </c>
      <c r="C777" s="92" t="n">
        <v>1</v>
      </c>
      <c r="D777" s="92" t="inlineStr">
        <is>
          <t>TYQCY116</t>
        </is>
      </c>
      <c r="E777" s="92" t="inlineStr">
        <is>
          <t>大肆撸串</t>
        </is>
      </c>
      <c r="F777" s="92" t="n">
        <v>0</v>
      </c>
      <c r="G777" s="92" t="n">
        <v>1</v>
      </c>
      <c r="H777" s="92" t="n">
        <v>2301</v>
      </c>
      <c r="I777" s="92" t="inlineStr">
        <is>
          <t>产品质检</t>
        </is>
      </c>
      <c r="J777" s="92" t="n">
        <v>2023</v>
      </c>
      <c r="K777" s="92" t="n">
        <v>2</v>
      </c>
      <c r="L777" s="92" t="n">
        <v>28</v>
      </c>
      <c r="M777" s="91">
        <f>COUNTIFS(D:D,D777,J:J,J777,K:K,K777)</f>
        <v/>
      </c>
      <c r="N777" s="91">
        <f>1/M777</f>
        <v/>
      </c>
    </row>
    <row r="778">
      <c r="A778" s="92" t="inlineStr">
        <is>
          <t>徐汇区</t>
        </is>
      </c>
      <c r="B778" s="92" t="inlineStr">
        <is>
          <t>微信用户
微信用户
微信用户</t>
        </is>
      </c>
      <c r="C778" s="92" t="n">
        <v>1</v>
      </c>
      <c r="D778" s="92" t="inlineStr">
        <is>
          <t>TYQCY117</t>
        </is>
      </c>
      <c r="E778" s="92" t="inlineStr">
        <is>
          <t>人生一串</t>
        </is>
      </c>
      <c r="F778" s="92" t="n">
        <v>0</v>
      </c>
      <c r="G778" s="92" t="n">
        <v>1</v>
      </c>
      <c r="H778" s="92" t="n">
        <v>2204</v>
      </c>
      <c r="I778" s="92" t="inlineStr">
        <is>
          <t>清洗记录</t>
        </is>
      </c>
      <c r="J778" s="92" t="n">
        <v>2023</v>
      </c>
      <c r="K778" s="92" t="n">
        <v>9</v>
      </c>
      <c r="L778" s="92" t="n">
        <v>23</v>
      </c>
      <c r="M778" s="91">
        <f>COUNTIFS(D:D,D778,J:J,J778,K:K,K778)</f>
        <v/>
      </c>
      <c r="N778" s="91">
        <f>1/M778</f>
        <v/>
      </c>
    </row>
    <row r="779">
      <c r="A779" s="92" t="inlineStr">
        <is>
          <t>徐汇区</t>
        </is>
      </c>
      <c r="B779" s="92" t="inlineStr">
        <is>
          <t>微信用户
微信用户
微信用户</t>
        </is>
      </c>
      <c r="C779" s="92" t="n">
        <v>1</v>
      </c>
      <c r="D779" s="92" t="inlineStr">
        <is>
          <t>TYQCY117</t>
        </is>
      </c>
      <c r="E779" s="92" t="inlineStr">
        <is>
          <t>人生一串</t>
        </is>
      </c>
      <c r="F779" s="92" t="n">
        <v>0</v>
      </c>
      <c r="G779" s="92" t="n">
        <v>1</v>
      </c>
      <c r="H779" s="92" t="n">
        <v>2205</v>
      </c>
      <c r="I779" s="92" t="inlineStr">
        <is>
          <t>设备维修保养</t>
        </is>
      </c>
      <c r="J779" s="92" t="n">
        <v>2023</v>
      </c>
      <c r="K779" s="92" t="n">
        <v>9</v>
      </c>
      <c r="L779" s="92" t="n">
        <v>23</v>
      </c>
      <c r="M779" s="91">
        <f>COUNTIFS(D:D,D779,J:J,J779,K:K,K779)</f>
        <v/>
      </c>
      <c r="N779" s="91">
        <f>1/M779</f>
        <v/>
      </c>
    </row>
    <row r="780">
      <c r="A780" s="92" t="inlineStr">
        <is>
          <t>徐汇区</t>
        </is>
      </c>
      <c r="B780" s="92" t="inlineStr">
        <is>
          <t>微信用户
微信用户
微信用户</t>
        </is>
      </c>
      <c r="C780" s="92" t="n">
        <v>1</v>
      </c>
      <c r="D780" s="92" t="inlineStr">
        <is>
          <t>TYQCY117</t>
        </is>
      </c>
      <c r="E780" s="92" t="inlineStr">
        <is>
          <t>人生一串</t>
        </is>
      </c>
      <c r="F780" s="92" t="n">
        <v>0</v>
      </c>
      <c r="G780" s="92" t="n">
        <v>1</v>
      </c>
      <c r="H780" s="92" t="n">
        <v>2303</v>
      </c>
      <c r="I780" s="92" t="inlineStr">
        <is>
          <t>运行维护合同</t>
        </is>
      </c>
      <c r="J780" s="92" t="n">
        <v>2023</v>
      </c>
      <c r="K780" s="92" t="n">
        <v>9</v>
      </c>
      <c r="L780" s="92" t="n">
        <v>23</v>
      </c>
      <c r="M780" s="91">
        <f>COUNTIFS(D:D,D780,J:J,J780,K:K,K780)</f>
        <v/>
      </c>
      <c r="N780" s="91">
        <f>1/M780</f>
        <v/>
      </c>
    </row>
    <row r="781">
      <c r="A781" s="92" t="inlineStr">
        <is>
          <t>徐汇区</t>
        </is>
      </c>
      <c r="B781" s="92" t="inlineStr">
        <is>
          <t>微信用户
微信用户
微信用户</t>
        </is>
      </c>
      <c r="C781" s="92" t="n">
        <v>1</v>
      </c>
      <c r="D781" s="92" t="inlineStr">
        <is>
          <t>TYQCY117</t>
        </is>
      </c>
      <c r="E781" s="92" t="inlineStr">
        <is>
          <t>人生一串</t>
        </is>
      </c>
      <c r="F781" s="92" t="n">
        <v>0</v>
      </c>
      <c r="G781" s="92" t="n">
        <v>1</v>
      </c>
      <c r="H781" s="92" t="n">
        <v>2304</v>
      </c>
      <c r="I781" s="92" t="inlineStr">
        <is>
          <t>设备运维记录</t>
        </is>
      </c>
      <c r="J781" s="92" t="n">
        <v>2023</v>
      </c>
      <c r="K781" s="92" t="n">
        <v>9</v>
      </c>
      <c r="L781" s="92" t="n">
        <v>23</v>
      </c>
      <c r="M781" s="91">
        <f>COUNTIFS(D:D,D781,J:J,J781,K:K,K781)</f>
        <v/>
      </c>
      <c r="N781" s="91">
        <f>1/M781</f>
        <v/>
      </c>
    </row>
    <row r="782">
      <c r="A782" s="92" t="inlineStr">
        <is>
          <t>徐汇区</t>
        </is>
      </c>
      <c r="B782" s="92" t="inlineStr">
        <is>
          <t>微信用户
微信用户
微信用户</t>
        </is>
      </c>
      <c r="C782" s="92" t="n">
        <v>1</v>
      </c>
      <c r="D782" s="92" t="inlineStr">
        <is>
          <t>TYQCY117</t>
        </is>
      </c>
      <c r="E782" s="92" t="inlineStr">
        <is>
          <t>人生一串</t>
        </is>
      </c>
      <c r="F782" s="92" t="n">
        <v>0</v>
      </c>
      <c r="G782" s="92" t="n">
        <v>1</v>
      </c>
      <c r="H782" s="92" t="n">
        <v>2400</v>
      </c>
      <c r="I782" s="92" t="inlineStr">
        <is>
          <t>餐厨垃圾处置</t>
        </is>
      </c>
      <c r="J782" s="92" t="n">
        <v>2023</v>
      </c>
      <c r="K782" s="92" t="n">
        <v>9</v>
      </c>
      <c r="L782" s="92" t="n">
        <v>23</v>
      </c>
      <c r="M782" s="91">
        <f>COUNTIFS(D:D,D782,J:J,J782,K:K,K782)</f>
        <v/>
      </c>
      <c r="N782" s="91">
        <f>1/M782</f>
        <v/>
      </c>
    </row>
    <row r="783">
      <c r="A783" s="92" t="inlineStr">
        <is>
          <t>徐汇区</t>
        </is>
      </c>
      <c r="B783" s="92" t="inlineStr">
        <is>
          <t>微信用户
微信用户
微信用户</t>
        </is>
      </c>
      <c r="C783" s="92" t="n">
        <v>1</v>
      </c>
      <c r="D783" s="92" t="inlineStr">
        <is>
          <t>TYQCY117</t>
        </is>
      </c>
      <c r="E783" s="92" t="inlineStr">
        <is>
          <t>人生一串</t>
        </is>
      </c>
      <c r="F783" s="92" t="n">
        <v>0</v>
      </c>
      <c r="G783" s="92" t="n">
        <v>1</v>
      </c>
      <c r="H783" s="92" t="n">
        <v>2401</v>
      </c>
      <c r="I783" s="92" t="inlineStr">
        <is>
          <t>废弃油脂处置</t>
        </is>
      </c>
      <c r="J783" s="92" t="n">
        <v>2023</v>
      </c>
      <c r="K783" s="92" t="n">
        <v>9</v>
      </c>
      <c r="L783" s="92" t="n">
        <v>23</v>
      </c>
      <c r="M783" s="91">
        <f>COUNTIFS(D:D,D783,J:J,J783,K:K,K783)</f>
        <v/>
      </c>
      <c r="N783" s="91">
        <f>1/M783</f>
        <v/>
      </c>
    </row>
    <row r="784">
      <c r="A784" s="92" t="inlineStr">
        <is>
          <t>徐汇区</t>
        </is>
      </c>
      <c r="B784" s="92" t="inlineStr">
        <is>
          <t>微信用户
微信用户
微信用户</t>
        </is>
      </c>
      <c r="C784" s="92" t="n">
        <v>1</v>
      </c>
      <c r="D784" s="92" t="inlineStr">
        <is>
          <t>TYQCY117</t>
        </is>
      </c>
      <c r="E784" s="92" t="inlineStr">
        <is>
          <t>人生一串</t>
        </is>
      </c>
      <c r="F784" s="92" t="n">
        <v>0</v>
      </c>
      <c r="G784" s="92" t="n">
        <v>1</v>
      </c>
      <c r="H784" s="92" t="n">
        <v>2402</v>
      </c>
      <c r="I784" s="92" t="inlineStr">
        <is>
          <t>卫生培训记录</t>
        </is>
      </c>
      <c r="J784" s="92" t="n">
        <v>2023</v>
      </c>
      <c r="K784" s="92" t="n">
        <v>9</v>
      </c>
      <c r="L784" s="92" t="n">
        <v>23</v>
      </c>
      <c r="M784" s="91">
        <f>COUNTIFS(D:D,D784,J:J,J784,K:K,K784)</f>
        <v/>
      </c>
      <c r="N784" s="91">
        <f>1/M784</f>
        <v/>
      </c>
    </row>
    <row r="785">
      <c r="A785" s="92" t="inlineStr">
        <is>
          <t>徐汇区</t>
        </is>
      </c>
      <c r="B785" s="92" t="inlineStr">
        <is>
          <t>微信用户
微信用户
微信用户</t>
        </is>
      </c>
      <c r="C785" s="92" t="n">
        <v>1</v>
      </c>
      <c r="D785" s="92" t="inlineStr">
        <is>
          <t>TYQCY117</t>
        </is>
      </c>
      <c r="E785" s="92" t="inlineStr">
        <is>
          <t>人生一串</t>
        </is>
      </c>
      <c r="F785" s="92" t="n">
        <v>0</v>
      </c>
      <c r="G785" s="92" t="n">
        <v>1</v>
      </c>
      <c r="H785" s="92" t="n">
        <v>2403</v>
      </c>
      <c r="I785" s="92" t="inlineStr">
        <is>
          <t>食品及原料采购记录</t>
        </is>
      </c>
      <c r="J785" s="92" t="n">
        <v>2023</v>
      </c>
      <c r="K785" s="92" t="n">
        <v>9</v>
      </c>
      <c r="L785" s="92" t="n">
        <v>23</v>
      </c>
      <c r="M785" s="91">
        <f>COUNTIFS(D:D,D785,J:J,J785,K:K,K785)</f>
        <v/>
      </c>
      <c r="N785" s="91">
        <f>1/M785</f>
        <v/>
      </c>
    </row>
    <row r="786">
      <c r="A786" s="92" t="inlineStr">
        <is>
          <t>徐汇区</t>
        </is>
      </c>
      <c r="B786" s="92" t="inlineStr">
        <is>
          <t>微信用户
微信用户
微信用户</t>
        </is>
      </c>
      <c r="C786" s="92" t="n">
        <v>1</v>
      </c>
      <c r="D786" s="92" t="inlineStr">
        <is>
          <t>TYQCY117</t>
        </is>
      </c>
      <c r="E786" s="92" t="inlineStr">
        <is>
          <t>人生一串</t>
        </is>
      </c>
      <c r="F786" s="92" t="n">
        <v>1</v>
      </c>
      <c r="G786" s="92" t="n">
        <v>1</v>
      </c>
      <c r="H786" s="92" t="n">
        <v>3200</v>
      </c>
      <c r="I786" s="92" t="inlineStr">
        <is>
          <t>后厨全景</t>
        </is>
      </c>
      <c r="J786" s="92" t="n">
        <v>2023</v>
      </c>
      <c r="K786" s="92" t="n">
        <v>9</v>
      </c>
      <c r="L786" s="92" t="n">
        <v>23</v>
      </c>
      <c r="M786" s="91">
        <f>COUNTIFS(D:D,D786,J:J,J786,K:K,K786)</f>
        <v/>
      </c>
      <c r="N786" s="91">
        <f>1/M786</f>
        <v/>
      </c>
    </row>
    <row r="787">
      <c r="A787" s="92" t="inlineStr">
        <is>
          <t>徐汇区</t>
        </is>
      </c>
      <c r="B787" s="92" t="inlineStr">
        <is>
          <t>微信用户
微信用户
微信用户</t>
        </is>
      </c>
      <c r="C787" s="92" t="n">
        <v>1</v>
      </c>
      <c r="D787" s="92" t="inlineStr">
        <is>
          <t>TYQCY117</t>
        </is>
      </c>
      <c r="E787" s="92" t="inlineStr">
        <is>
          <t>人生一串</t>
        </is>
      </c>
      <c r="F787" s="92" t="n">
        <v>1</v>
      </c>
      <c r="G787" s="92" t="n">
        <v>1</v>
      </c>
      <c r="H787" s="92" t="n">
        <v>3201</v>
      </c>
      <c r="I787" s="92" t="inlineStr">
        <is>
          <t>后厨涉户外门窗关闭</t>
        </is>
      </c>
      <c r="J787" s="92" t="n">
        <v>2023</v>
      </c>
      <c r="K787" s="92" t="n">
        <v>9</v>
      </c>
      <c r="L787" s="92" t="n">
        <v>23</v>
      </c>
      <c r="M787" s="91">
        <f>COUNTIFS(D:D,D787,J:J,J787,K:K,K787)</f>
        <v/>
      </c>
      <c r="N787" s="91">
        <f>1/M787</f>
        <v/>
      </c>
    </row>
    <row r="788">
      <c r="A788" s="92" t="inlineStr">
        <is>
          <t>徐汇区</t>
        </is>
      </c>
      <c r="B788" s="92" t="inlineStr">
        <is>
          <t>微信用户
微信用户
微信用户</t>
        </is>
      </c>
      <c r="C788" s="92" t="n">
        <v>1</v>
      </c>
      <c r="D788" s="92" t="inlineStr">
        <is>
          <t>TYQCY117</t>
        </is>
      </c>
      <c r="E788" s="92" t="inlineStr">
        <is>
          <t>人生一串</t>
        </is>
      </c>
      <c r="F788" s="92" t="n">
        <v>1</v>
      </c>
      <c r="G788" s="92" t="n">
        <v>1</v>
      </c>
      <c r="H788" s="92" t="n">
        <v>3202</v>
      </c>
      <c r="I788" s="92" t="inlineStr">
        <is>
          <t>后厨排气扇</t>
        </is>
      </c>
      <c r="J788" s="92" t="n">
        <v>2023</v>
      </c>
      <c r="K788" s="92" t="n">
        <v>9</v>
      </c>
      <c r="L788" s="92" t="n">
        <v>23</v>
      </c>
      <c r="M788" s="91">
        <f>COUNTIFS(D:D,D788,J:J,J788,K:K,K788)</f>
        <v/>
      </c>
      <c r="N788" s="91">
        <f>1/M788</f>
        <v/>
      </c>
    </row>
    <row r="789">
      <c r="A789" s="92" t="inlineStr">
        <is>
          <t>徐汇区</t>
        </is>
      </c>
      <c r="B789" s="92" t="inlineStr">
        <is>
          <t>微信用户
微信用户
微信用户</t>
        </is>
      </c>
      <c r="C789" s="92" t="n">
        <v>1</v>
      </c>
      <c r="D789" s="92" t="inlineStr">
        <is>
          <t>TYQCY117</t>
        </is>
      </c>
      <c r="E789" s="92" t="inlineStr">
        <is>
          <t>人生一串</t>
        </is>
      </c>
      <c r="F789" s="92" t="n">
        <v>1</v>
      </c>
      <c r="G789" s="92" t="n">
        <v>1</v>
      </c>
      <c r="H789" s="92" t="n">
        <v>3203</v>
      </c>
      <c r="I789" s="92" t="inlineStr">
        <is>
          <t>后厨灶台</t>
        </is>
      </c>
      <c r="J789" s="92" t="n">
        <v>2023</v>
      </c>
      <c r="K789" s="92" t="n">
        <v>9</v>
      </c>
      <c r="L789" s="92" t="n">
        <v>23</v>
      </c>
      <c r="M789" s="91">
        <f>COUNTIFS(D:D,D789,J:J,J789,K:K,K789)</f>
        <v/>
      </c>
      <c r="N789" s="91">
        <f>1/M789</f>
        <v/>
      </c>
    </row>
    <row r="790">
      <c r="A790" s="92" t="inlineStr">
        <is>
          <t>徐汇区</t>
        </is>
      </c>
      <c r="B790" s="92" t="inlineStr">
        <is>
          <t>微信用户
微信用户
微信用户</t>
        </is>
      </c>
      <c r="C790" s="92" t="n">
        <v>1</v>
      </c>
      <c r="D790" s="92" t="inlineStr">
        <is>
          <t>TYQCY117</t>
        </is>
      </c>
      <c r="E790" s="92" t="inlineStr">
        <is>
          <t>人生一串</t>
        </is>
      </c>
      <c r="F790" s="92" t="n">
        <v>1</v>
      </c>
      <c r="G790" s="92" t="n">
        <v>1</v>
      </c>
      <c r="H790" s="92" t="n">
        <v>3204</v>
      </c>
      <c r="I790" s="92" t="inlineStr">
        <is>
          <t>集气罩</t>
        </is>
      </c>
      <c r="J790" s="92" t="n">
        <v>2023</v>
      </c>
      <c r="K790" s="92" t="n">
        <v>9</v>
      </c>
      <c r="L790" s="92" t="n">
        <v>23</v>
      </c>
      <c r="M790" s="91">
        <f>COUNTIFS(D:D,D790,J:J,J790,K:K,K790)</f>
        <v/>
      </c>
      <c r="N790" s="91">
        <f>1/M790</f>
        <v/>
      </c>
    </row>
    <row r="791">
      <c r="A791" s="92" t="inlineStr">
        <is>
          <t>徐汇区</t>
        </is>
      </c>
      <c r="B791" s="92" t="inlineStr">
        <is>
          <t>微信用户
微信用户
微信用户</t>
        </is>
      </c>
      <c r="C791" s="92" t="n">
        <v>1</v>
      </c>
      <c r="D791" s="92" t="inlineStr">
        <is>
          <t>TYQCY117</t>
        </is>
      </c>
      <c r="E791" s="92" t="inlineStr">
        <is>
          <t>人生一串</t>
        </is>
      </c>
      <c r="F791" s="92" t="n">
        <v>1</v>
      </c>
      <c r="G791" s="92" t="n">
        <v>1</v>
      </c>
      <c r="H791" s="92" t="n">
        <v>3205</v>
      </c>
      <c r="I791" s="92" t="inlineStr">
        <is>
          <t>排烟管道</t>
        </is>
      </c>
      <c r="J791" s="92" t="n">
        <v>2023</v>
      </c>
      <c r="K791" s="92" t="n">
        <v>9</v>
      </c>
      <c r="L791" s="92" t="n">
        <v>23</v>
      </c>
      <c r="M791" s="91">
        <f>COUNTIFS(D:D,D791,J:J,J791,K:K,K791)</f>
        <v/>
      </c>
      <c r="N791" s="91">
        <f>1/M791</f>
        <v/>
      </c>
    </row>
    <row r="792">
      <c r="A792" s="92" t="inlineStr">
        <is>
          <t>徐汇区</t>
        </is>
      </c>
      <c r="B792" s="92" t="inlineStr">
        <is>
          <t>微信用户
微信用户
微信用户</t>
        </is>
      </c>
      <c r="C792" s="92" t="n">
        <v>1</v>
      </c>
      <c r="D792" s="92" t="inlineStr">
        <is>
          <t>TYQCY117</t>
        </is>
      </c>
      <c r="E792" s="92" t="inlineStr">
        <is>
          <t>人生一串</t>
        </is>
      </c>
      <c r="F792" s="92" t="n">
        <v>1</v>
      </c>
      <c r="G792" s="92" t="n">
        <v>1</v>
      </c>
      <c r="H792" s="92" t="n">
        <v>3206</v>
      </c>
      <c r="I792" s="92" t="inlineStr">
        <is>
          <t>油烟净化装置/控制柜运行</t>
        </is>
      </c>
      <c r="J792" s="92" t="n">
        <v>2023</v>
      </c>
      <c r="K792" s="92" t="n">
        <v>9</v>
      </c>
      <c r="L792" s="92" t="n">
        <v>23</v>
      </c>
      <c r="M792" s="91">
        <f>COUNTIFS(D:D,D792,J:J,J792,K:K,K792)</f>
        <v/>
      </c>
      <c r="N792" s="91">
        <f>1/M792</f>
        <v/>
      </c>
    </row>
    <row r="793">
      <c r="A793" s="92" t="inlineStr">
        <is>
          <t>徐汇区</t>
        </is>
      </c>
      <c r="B793" s="92" t="inlineStr">
        <is>
          <t>微信用户
微信用户
微信用户</t>
        </is>
      </c>
      <c r="C793" s="92" t="n">
        <v>1</v>
      </c>
      <c r="D793" s="92" t="inlineStr">
        <is>
          <t>TYQCY117</t>
        </is>
      </c>
      <c r="E793" s="92" t="inlineStr">
        <is>
          <t>人生一串</t>
        </is>
      </c>
      <c r="F793" s="92" t="n">
        <v>1</v>
      </c>
      <c r="G793" s="92" t="n">
        <v>1</v>
      </c>
      <c r="H793" s="92" t="n">
        <v>3207</v>
      </c>
      <c r="I793" s="92" t="inlineStr">
        <is>
          <t>油烟监测设备</t>
        </is>
      </c>
      <c r="J793" s="92" t="n">
        <v>2023</v>
      </c>
      <c r="K793" s="92" t="n">
        <v>9</v>
      </c>
      <c r="L793" s="92" t="n">
        <v>23</v>
      </c>
      <c r="M793" s="91">
        <f>COUNTIFS(D:D,D793,J:J,J793,K:K,K793)</f>
        <v/>
      </c>
      <c r="N793" s="91">
        <f>1/M793</f>
        <v/>
      </c>
    </row>
    <row r="794">
      <c r="A794" s="92" t="inlineStr">
        <is>
          <t>徐汇区</t>
        </is>
      </c>
      <c r="B794"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4" s="92" t="n">
        <v>1</v>
      </c>
      <c r="D794" s="92" t="inlineStr">
        <is>
          <t>TYQCY117</t>
        </is>
      </c>
      <c r="E794" s="92" t="inlineStr">
        <is>
          <t>人生一串</t>
        </is>
      </c>
      <c r="F794" s="92" t="n">
        <v>0</v>
      </c>
      <c r="G794" s="92" t="n">
        <v>1</v>
      </c>
      <c r="H794" s="92" t="n">
        <v>2200</v>
      </c>
      <c r="I794" s="92" t="inlineStr">
        <is>
          <t>设备安装合同</t>
        </is>
      </c>
      <c r="J794" s="92" t="n">
        <v>2023</v>
      </c>
      <c r="K794" s="92" t="n">
        <v>8</v>
      </c>
      <c r="L794" s="92" t="n">
        <v>1</v>
      </c>
      <c r="M794" s="91">
        <f>COUNTIFS(D:D,D794,J:J,J794,K:K,K794)</f>
        <v/>
      </c>
      <c r="N794" s="91">
        <f>1/M794</f>
        <v/>
      </c>
    </row>
    <row r="795">
      <c r="A795" s="92" t="inlineStr">
        <is>
          <t>徐汇区</t>
        </is>
      </c>
      <c r="B795" s="92" t="inlineStr">
        <is>
          <t>微信用户
微信用户
微信用户
微信用户
微信用户
微信用户
微信用户
微信用户
微信用户
微信用户
微信用户
微信用户
微信用户
微信用户
微信用户
微信用户
微信用户
微信用户</t>
        </is>
      </c>
      <c r="C795" s="92" t="n">
        <v>1</v>
      </c>
      <c r="D795" s="92" t="inlineStr">
        <is>
          <t>TYQCY117</t>
        </is>
      </c>
      <c r="E795" s="92" t="inlineStr">
        <is>
          <t>人生一串</t>
        </is>
      </c>
      <c r="F795" s="92" t="n">
        <v>0</v>
      </c>
      <c r="G795" s="92" t="n">
        <v>1</v>
      </c>
      <c r="H795" s="92" t="n">
        <v>2300</v>
      </c>
      <c r="I795" s="92" t="inlineStr">
        <is>
          <t>设备安装合同</t>
        </is>
      </c>
      <c r="J795" s="92" t="n">
        <v>2023</v>
      </c>
      <c r="K795" s="92" t="n">
        <v>8</v>
      </c>
      <c r="L795" s="92" t="n">
        <v>16</v>
      </c>
      <c r="M795" s="91">
        <f>COUNTIFS(D:D,D795,J:J,J795,K:K,K795)</f>
        <v/>
      </c>
      <c r="N795" s="91">
        <f>1/M795</f>
        <v/>
      </c>
    </row>
    <row r="796">
      <c r="A796" s="92" t="inlineStr">
        <is>
          <t>徐汇区</t>
        </is>
      </c>
      <c r="B79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6" s="92" t="n">
        <v>1</v>
      </c>
      <c r="D796" s="92" t="inlineStr">
        <is>
          <t>TYQCY117</t>
        </is>
      </c>
      <c r="E796" s="92" t="inlineStr">
        <is>
          <t>人生一串</t>
        </is>
      </c>
      <c r="F796" s="92" t="n">
        <v>0</v>
      </c>
      <c r="G796" s="92" t="n">
        <v>1</v>
      </c>
      <c r="H796" s="92" t="n">
        <v>2203</v>
      </c>
      <c r="I796" s="92" t="inlineStr">
        <is>
          <t>清洗合同</t>
        </is>
      </c>
      <c r="J796" s="92" t="n">
        <v>2023</v>
      </c>
      <c r="K796" s="92" t="n">
        <v>6</v>
      </c>
      <c r="L796" s="92" t="n">
        <v>7</v>
      </c>
      <c r="M796" s="91">
        <f>COUNTIFS(D:D,D796,J:J,J796,K:K,K796)</f>
        <v/>
      </c>
      <c r="N796" s="91">
        <f>1/M796</f>
        <v/>
      </c>
    </row>
    <row r="797">
      <c r="A797" s="92" t="inlineStr">
        <is>
          <t>徐汇区</t>
        </is>
      </c>
      <c r="B797" s="92" t="inlineStr">
        <is>
          <t>微信用户
微信用户
微信用户
微信用户
微信用户
微信用户
微信用户
微信用户
微信用户
微信用户
微信用户
微信用户
微信用户
微信用户
微信用户
微信用户
微信用户
微信用户</t>
        </is>
      </c>
      <c r="C797" s="92" t="n">
        <v>1</v>
      </c>
      <c r="D797" s="92" t="inlineStr">
        <is>
          <t>TYQCY117</t>
        </is>
      </c>
      <c r="E797" s="92" t="inlineStr">
        <is>
          <t>人生一串</t>
        </is>
      </c>
      <c r="F797" s="92" t="n">
        <v>0</v>
      </c>
      <c r="G797" s="92" t="n">
        <v>1</v>
      </c>
      <c r="H797" s="92" t="n">
        <v>2301</v>
      </c>
      <c r="I797" s="92" t="inlineStr">
        <is>
          <t>产品质检</t>
        </is>
      </c>
      <c r="J797" s="92" t="n">
        <v>2023</v>
      </c>
      <c r="K797" s="92" t="n">
        <v>6</v>
      </c>
      <c r="L797" s="92" t="n">
        <v>11</v>
      </c>
      <c r="M797" s="91">
        <f>COUNTIFS(D:D,D797,J:J,J797,K:K,K797)</f>
        <v/>
      </c>
      <c r="N797" s="91">
        <f>1/M797</f>
        <v/>
      </c>
    </row>
    <row r="798">
      <c r="A798" s="92" t="inlineStr">
        <is>
          <t>徐汇区</t>
        </is>
      </c>
      <c r="B798" s="92" t="inlineStr">
        <is>
          <t>微信用户
微信用户
微信用户
微信用户
微信用户
微信用户
微信用户
微信用户
微信用户
微信用户
微信用户
微信用户
微信用户
微信用户
微信用户
微信用户
微信用户
微信用户</t>
        </is>
      </c>
      <c r="C798" s="92" t="n">
        <v>1</v>
      </c>
      <c r="D798" s="92" t="inlineStr">
        <is>
          <t>TYQCY117</t>
        </is>
      </c>
      <c r="E798" s="92" t="inlineStr">
        <is>
          <t>人生一串</t>
        </is>
      </c>
      <c r="F798" s="92" t="n">
        <v>0</v>
      </c>
      <c r="G798" s="92" t="n">
        <v>1</v>
      </c>
      <c r="H798" s="92" t="n">
        <v>2302</v>
      </c>
      <c r="I798" s="92" t="inlineStr">
        <is>
          <t>设备安装检验</t>
        </is>
      </c>
      <c r="J798" s="92" t="n">
        <v>2023</v>
      </c>
      <c r="K798" s="92" t="n">
        <v>5</v>
      </c>
      <c r="L798" s="92" t="n">
        <v>11</v>
      </c>
      <c r="M798" s="91">
        <f>COUNTIFS(D:D,D798,J:J,J798,K:K,K798)</f>
        <v/>
      </c>
      <c r="N798" s="91">
        <f>1/M798</f>
        <v/>
      </c>
    </row>
    <row r="799">
      <c r="A799" s="92" t="inlineStr">
        <is>
          <t>徐汇区</t>
        </is>
      </c>
      <c r="B799"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9" s="92" t="n">
        <v>1</v>
      </c>
      <c r="D799" s="92" t="inlineStr">
        <is>
          <t>TYQCY117</t>
        </is>
      </c>
      <c r="E799" s="92" t="inlineStr">
        <is>
          <t>人生一串</t>
        </is>
      </c>
      <c r="F799" s="92" t="n">
        <v>0</v>
      </c>
      <c r="G799" s="92" t="n">
        <v>1</v>
      </c>
      <c r="H799" s="92" t="n">
        <v>2201</v>
      </c>
      <c r="I799" s="92" t="inlineStr">
        <is>
          <t>产品质检</t>
        </is>
      </c>
      <c r="J799" s="92" t="n">
        <v>2023</v>
      </c>
      <c r="K799" s="92" t="n">
        <v>4</v>
      </c>
      <c r="L799" s="92" t="n">
        <v>25</v>
      </c>
      <c r="M799" s="91">
        <f>COUNTIFS(D:D,D799,J:J,J799,K:K,K799)</f>
        <v/>
      </c>
      <c r="N799" s="91">
        <f>1/M799</f>
        <v/>
      </c>
    </row>
    <row r="800">
      <c r="A800" s="92" t="inlineStr">
        <is>
          <t>徐汇区</t>
        </is>
      </c>
      <c r="B800" s="92" t="inlineStr">
        <is>
          <t>微信用户
微信用户
微信用户
微信用户
微信用户
微信用户
微信用户
微信用户
微信用户
微信用户
微信用户
微信用户
微信用户
微信用户
微信用户</t>
        </is>
      </c>
      <c r="C800" s="92" t="n">
        <v>1</v>
      </c>
      <c r="D800" s="92" t="inlineStr">
        <is>
          <t>TYQCY117</t>
        </is>
      </c>
      <c r="E800" s="92" t="inlineStr">
        <is>
          <t>人生一串</t>
        </is>
      </c>
      <c r="F800" s="92" t="n">
        <v>0</v>
      </c>
      <c r="G800" s="92" t="n">
        <v>0</v>
      </c>
      <c r="H800" s="92" t="n">
        <v>2101</v>
      </c>
      <c r="I800" s="92" t="inlineStr">
        <is>
          <t>食品经营许可证</t>
        </is>
      </c>
      <c r="J800" s="92" t="n">
        <v>2023</v>
      </c>
      <c r="K800" s="92" t="n">
        <v>3</v>
      </c>
      <c r="L800" s="92" t="n">
        <v>11</v>
      </c>
      <c r="M800" s="91">
        <f>COUNTIFS(D:D,D800,J:J,J800,K:K,K800)</f>
        <v/>
      </c>
      <c r="N800" s="91">
        <f>1/M800</f>
        <v/>
      </c>
    </row>
    <row r="801">
      <c r="A801" s="92" t="inlineStr">
        <is>
          <t>徐汇区</t>
        </is>
      </c>
      <c r="B801" s="92" t="inlineStr">
        <is>
          <t>微信用户
微信用户
微信用户
微信用户
微信用户
微信用户
微信用户
微信用户
微信用户
微信用户
微信用户
微信用户</t>
        </is>
      </c>
      <c r="C801" s="92" t="n">
        <v>1</v>
      </c>
      <c r="D801" s="92" t="inlineStr">
        <is>
          <t>TYQCY117</t>
        </is>
      </c>
      <c r="E801" s="92" t="inlineStr">
        <is>
          <t>人生一串</t>
        </is>
      </c>
      <c r="F801" s="92" t="n">
        <v>0</v>
      </c>
      <c r="G801" s="92" t="n">
        <v>0</v>
      </c>
      <c r="H801" s="92" t="n">
        <v>2103</v>
      </c>
      <c r="I801" s="92" t="inlineStr">
        <is>
          <t>监管信息公示牌</t>
        </is>
      </c>
      <c r="J801" s="92" t="n">
        <v>2023</v>
      </c>
      <c r="K801" s="92" t="n">
        <v>3</v>
      </c>
      <c r="L801" s="92" t="n">
        <v>11</v>
      </c>
      <c r="M801" s="91">
        <f>COUNTIFS(D:D,D801,J:J,J801,K:K,K801)</f>
        <v/>
      </c>
      <c r="N801" s="91">
        <f>1/M801</f>
        <v/>
      </c>
    </row>
    <row r="802">
      <c r="A802" s="92" t="inlineStr">
        <is>
          <t>徐汇区</t>
        </is>
      </c>
      <c r="B80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02" s="92" t="n">
        <v>1</v>
      </c>
      <c r="D802" s="92" t="inlineStr">
        <is>
          <t>TYQCY117</t>
        </is>
      </c>
      <c r="E802" s="92" t="inlineStr">
        <is>
          <t>人生一串</t>
        </is>
      </c>
      <c r="F802" s="92" t="n">
        <v>0</v>
      </c>
      <c r="G802" s="92" t="n">
        <v>1</v>
      </c>
      <c r="H802" s="92" t="n">
        <v>2202</v>
      </c>
      <c r="I802" s="92" t="inlineStr">
        <is>
          <t>净化器合格证</t>
        </is>
      </c>
      <c r="J802" s="92" t="n">
        <v>2023</v>
      </c>
      <c r="K802" s="92" t="n">
        <v>3</v>
      </c>
      <c r="L802" s="92" t="n">
        <v>11</v>
      </c>
      <c r="M802" s="91">
        <f>COUNTIFS(D:D,D802,J:J,J802,K:K,K802)</f>
        <v/>
      </c>
      <c r="N802" s="91">
        <f>1/M802</f>
        <v/>
      </c>
    </row>
    <row r="803">
      <c r="A803" s="92" t="inlineStr">
        <is>
          <t>徐汇区</t>
        </is>
      </c>
      <c r="B803" s="92" t="inlineStr">
        <is>
          <t>微信用户
微信用户
微信用户
微信用户
微信用户
微信用户
微信用户
微信用户
微信用户
微信用户
微信用户
微信用户
微信用户
微信用户
微信用户</t>
        </is>
      </c>
      <c r="C803" s="92" t="n">
        <v>1</v>
      </c>
      <c r="D803" s="92" t="inlineStr">
        <is>
          <t>TYQCY117</t>
        </is>
      </c>
      <c r="E803" s="92" t="inlineStr">
        <is>
          <t>人生一串</t>
        </is>
      </c>
      <c r="F803" s="92" t="n">
        <v>0</v>
      </c>
      <c r="G803" s="92" t="n">
        <v>0</v>
      </c>
      <c r="H803" s="92" t="n">
        <v>2100</v>
      </c>
      <c r="I803" s="92" t="inlineStr">
        <is>
          <t>营业执照</t>
        </is>
      </c>
      <c r="J803" s="92" t="n">
        <v>2023</v>
      </c>
      <c r="K803" s="92" t="n">
        <v>2</v>
      </c>
      <c r="L803" s="92" t="n">
        <v>28</v>
      </c>
      <c r="M803" s="91">
        <f>COUNTIFS(D:D,D803,J:J,J803,K:K,K803)</f>
        <v/>
      </c>
      <c r="N803" s="91">
        <f>1/M803</f>
        <v/>
      </c>
    </row>
    <row r="804">
      <c r="A804" s="92" t="inlineStr">
        <is>
          <t>徐汇区</t>
        </is>
      </c>
      <c r="B804" s="92" t="inlineStr">
        <is>
          <t>微信用户
微信用户
微信用户
微信用户
微信用户
微信用户
微信用户
微信用户
微信用户
微信用户
微信用户
微信用户</t>
        </is>
      </c>
      <c r="C804" s="92" t="n">
        <v>1</v>
      </c>
      <c r="D804" s="92" t="inlineStr">
        <is>
          <t>TYQCY117</t>
        </is>
      </c>
      <c r="E804" s="92" t="inlineStr">
        <is>
          <t>人生一串</t>
        </is>
      </c>
      <c r="F804" s="92" t="n">
        <v>0</v>
      </c>
      <c r="G804" s="92" t="n">
        <v>0</v>
      </c>
      <c r="H804" s="92" t="n">
        <v>2102</v>
      </c>
      <c r="I804" s="92" t="inlineStr">
        <is>
          <t>餐饮服务许可证</t>
        </is>
      </c>
      <c r="J804" s="92" t="n">
        <v>2023</v>
      </c>
      <c r="K804" s="92" t="n">
        <v>2</v>
      </c>
      <c r="L804" s="92" t="n">
        <v>28</v>
      </c>
      <c r="M804" s="91">
        <f>COUNTIFS(D:D,D804,J:J,J804,K:K,K804)</f>
        <v/>
      </c>
      <c r="N804" s="91">
        <f>1/M804</f>
        <v/>
      </c>
    </row>
    <row r="805">
      <c r="A805" s="92" t="inlineStr">
        <is>
          <t>徐汇区</t>
        </is>
      </c>
      <c r="B805" s="92" t="inlineStr">
        <is>
          <t>微信用户
微信用户
微信用户</t>
        </is>
      </c>
      <c r="C805" s="92" t="n">
        <v>1</v>
      </c>
      <c r="D805" s="92" t="inlineStr">
        <is>
          <t>TYQCY118</t>
        </is>
      </c>
      <c r="E805" s="92" t="inlineStr">
        <is>
          <t>周师兄重庆火锅</t>
        </is>
      </c>
      <c r="F805" s="92" t="n">
        <v>0</v>
      </c>
      <c r="G805" s="92" t="n">
        <v>1</v>
      </c>
      <c r="H805" s="92" t="n">
        <v>2204</v>
      </c>
      <c r="I805" s="92" t="inlineStr">
        <is>
          <t>清洗记录</t>
        </is>
      </c>
      <c r="J805" s="92" t="n">
        <v>2023</v>
      </c>
      <c r="K805" s="92" t="n">
        <v>9</v>
      </c>
      <c r="L805" s="92" t="n">
        <v>9</v>
      </c>
      <c r="M805" s="91">
        <f>COUNTIFS(D:D,D805,J:J,J805,K:K,K805)</f>
        <v/>
      </c>
      <c r="N805" s="91">
        <f>1/M805</f>
        <v/>
      </c>
    </row>
    <row r="806">
      <c r="A806" s="92" t="inlineStr">
        <is>
          <t>徐汇区</t>
        </is>
      </c>
      <c r="B806" s="92" t="inlineStr">
        <is>
          <t>微信用户
微信用户
微信用户</t>
        </is>
      </c>
      <c r="C806" s="92" t="n">
        <v>1</v>
      </c>
      <c r="D806" s="92" t="inlineStr">
        <is>
          <t>TYQCY118</t>
        </is>
      </c>
      <c r="E806" s="92" t="inlineStr">
        <is>
          <t>周师兄重庆火锅</t>
        </is>
      </c>
      <c r="F806" s="92" t="n">
        <v>0</v>
      </c>
      <c r="G806" s="92" t="n">
        <v>1</v>
      </c>
      <c r="H806" s="92" t="n">
        <v>2205</v>
      </c>
      <c r="I806" s="92" t="inlineStr">
        <is>
          <t>设备维修保养</t>
        </is>
      </c>
      <c r="J806" s="92" t="n">
        <v>2023</v>
      </c>
      <c r="K806" s="92" t="n">
        <v>9</v>
      </c>
      <c r="L806" s="92" t="n">
        <v>9</v>
      </c>
      <c r="M806" s="91">
        <f>COUNTIFS(D:D,D806,J:J,J806,K:K,K806)</f>
        <v/>
      </c>
      <c r="N806" s="91">
        <f>1/M806</f>
        <v/>
      </c>
    </row>
    <row r="807">
      <c r="A807" s="92" t="inlineStr">
        <is>
          <t>徐汇区</t>
        </is>
      </c>
      <c r="B807" s="92" t="inlineStr">
        <is>
          <t>微信用户
微信用户
微信用户
微信用户
微信用户
微信用户
微信用户
微信用户
微信用户
微信用户
微信用户
微信用户
微信用户
微信用户
微信用户</t>
        </is>
      </c>
      <c r="C807" s="92" t="n">
        <v>1</v>
      </c>
      <c r="D807" s="92" t="inlineStr">
        <is>
          <t>TYQCY118</t>
        </is>
      </c>
      <c r="E807" s="92" t="inlineStr">
        <is>
          <t>周师兄重庆火锅</t>
        </is>
      </c>
      <c r="F807" s="92" t="n">
        <v>0</v>
      </c>
      <c r="G807" s="92" t="n">
        <v>1</v>
      </c>
      <c r="H807" s="92" t="n">
        <v>2301</v>
      </c>
      <c r="I807" s="92" t="inlineStr">
        <is>
          <t>产品质检</t>
        </is>
      </c>
      <c r="J807" s="92" t="n">
        <v>2023</v>
      </c>
      <c r="K807" s="92" t="n">
        <v>9</v>
      </c>
      <c r="L807" s="92" t="n">
        <v>9</v>
      </c>
      <c r="M807" s="91">
        <f>COUNTIFS(D:D,D807,J:J,J807,K:K,K807)</f>
        <v/>
      </c>
      <c r="N807" s="91">
        <f>1/M807</f>
        <v/>
      </c>
    </row>
    <row r="808">
      <c r="A808" s="92" t="inlineStr">
        <is>
          <t>徐汇区</t>
        </is>
      </c>
      <c r="B808" s="92" t="inlineStr">
        <is>
          <t>微信用户
微信用户
微信用户</t>
        </is>
      </c>
      <c r="C808" s="92" t="n">
        <v>1</v>
      </c>
      <c r="D808" s="92" t="inlineStr">
        <is>
          <t>TYQCY118</t>
        </is>
      </c>
      <c r="E808" s="92" t="inlineStr">
        <is>
          <t>周师兄重庆火锅</t>
        </is>
      </c>
      <c r="F808" s="92" t="n">
        <v>0</v>
      </c>
      <c r="G808" s="92" t="n">
        <v>1</v>
      </c>
      <c r="H808" s="92" t="n">
        <v>2303</v>
      </c>
      <c r="I808" s="92" t="inlineStr">
        <is>
          <t>运行维护合同</t>
        </is>
      </c>
      <c r="J808" s="92" t="n">
        <v>2023</v>
      </c>
      <c r="K808" s="92" t="n">
        <v>9</v>
      </c>
      <c r="L808" s="92" t="n">
        <v>9</v>
      </c>
      <c r="M808" s="91">
        <f>COUNTIFS(D:D,D808,J:J,J808,K:K,K808)</f>
        <v/>
      </c>
      <c r="N808" s="91">
        <f>1/M808</f>
        <v/>
      </c>
    </row>
    <row r="809">
      <c r="A809" s="92" t="inlineStr">
        <is>
          <t>徐汇区</t>
        </is>
      </c>
      <c r="B809" s="92" t="inlineStr">
        <is>
          <t>微信用户
微信用户
微信用户</t>
        </is>
      </c>
      <c r="C809" s="92" t="n">
        <v>1</v>
      </c>
      <c r="D809" s="92" t="inlineStr">
        <is>
          <t>TYQCY118</t>
        </is>
      </c>
      <c r="E809" s="92" t="inlineStr">
        <is>
          <t>周师兄重庆火锅</t>
        </is>
      </c>
      <c r="F809" s="92" t="n">
        <v>0</v>
      </c>
      <c r="G809" s="92" t="n">
        <v>1</v>
      </c>
      <c r="H809" s="92" t="n">
        <v>2304</v>
      </c>
      <c r="I809" s="92" t="inlineStr">
        <is>
          <t>设备运维记录</t>
        </is>
      </c>
      <c r="J809" s="92" t="n">
        <v>2023</v>
      </c>
      <c r="K809" s="92" t="n">
        <v>9</v>
      </c>
      <c r="L809" s="92" t="n">
        <v>9</v>
      </c>
      <c r="M809" s="91">
        <f>COUNTIFS(D:D,D809,J:J,J809,K:K,K809)</f>
        <v/>
      </c>
      <c r="N809" s="91">
        <f>1/M809</f>
        <v/>
      </c>
    </row>
    <row r="810">
      <c r="A810" s="92" t="inlineStr">
        <is>
          <t>徐汇区</t>
        </is>
      </c>
      <c r="B810" s="92" t="inlineStr">
        <is>
          <t>微信用户
微信用户
微信用户</t>
        </is>
      </c>
      <c r="C810" s="92" t="n">
        <v>1</v>
      </c>
      <c r="D810" s="92" t="inlineStr">
        <is>
          <t>TYQCY118</t>
        </is>
      </c>
      <c r="E810" s="92" t="inlineStr">
        <is>
          <t>周师兄重庆火锅</t>
        </is>
      </c>
      <c r="F810" s="92" t="n">
        <v>0</v>
      </c>
      <c r="G810" s="92" t="n">
        <v>1</v>
      </c>
      <c r="H810" s="92" t="n">
        <v>2400</v>
      </c>
      <c r="I810" s="92" t="inlineStr">
        <is>
          <t>餐厨垃圾处置</t>
        </is>
      </c>
      <c r="J810" s="92" t="n">
        <v>2023</v>
      </c>
      <c r="K810" s="92" t="n">
        <v>9</v>
      </c>
      <c r="L810" s="92" t="n">
        <v>9</v>
      </c>
      <c r="M810" s="91">
        <f>COUNTIFS(D:D,D810,J:J,J810,K:K,K810)</f>
        <v/>
      </c>
      <c r="N810" s="91">
        <f>1/M810</f>
        <v/>
      </c>
    </row>
    <row r="811">
      <c r="A811" s="92" t="inlineStr">
        <is>
          <t>徐汇区</t>
        </is>
      </c>
      <c r="B811" s="92" t="inlineStr">
        <is>
          <t>微信用户
微信用户
微信用户</t>
        </is>
      </c>
      <c r="C811" s="92" t="n">
        <v>1</v>
      </c>
      <c r="D811" s="92" t="inlineStr">
        <is>
          <t>TYQCY118</t>
        </is>
      </c>
      <c r="E811" s="92" t="inlineStr">
        <is>
          <t>周师兄重庆火锅</t>
        </is>
      </c>
      <c r="F811" s="92" t="n">
        <v>0</v>
      </c>
      <c r="G811" s="92" t="n">
        <v>1</v>
      </c>
      <c r="H811" s="92" t="n">
        <v>2401</v>
      </c>
      <c r="I811" s="92" t="inlineStr">
        <is>
          <t>废弃油脂处置</t>
        </is>
      </c>
      <c r="J811" s="92" t="n">
        <v>2023</v>
      </c>
      <c r="K811" s="92" t="n">
        <v>9</v>
      </c>
      <c r="L811" s="92" t="n">
        <v>9</v>
      </c>
      <c r="M811" s="91">
        <f>COUNTIFS(D:D,D811,J:J,J811,K:K,K811)</f>
        <v/>
      </c>
      <c r="N811" s="91">
        <f>1/M811</f>
        <v/>
      </c>
    </row>
    <row r="812">
      <c r="A812" s="92" t="inlineStr">
        <is>
          <t>徐汇区</t>
        </is>
      </c>
      <c r="B812" s="92" t="inlineStr">
        <is>
          <t>微信用户
微信用户
微信用户</t>
        </is>
      </c>
      <c r="C812" s="92" t="n">
        <v>1</v>
      </c>
      <c r="D812" s="92" t="inlineStr">
        <is>
          <t>TYQCY118</t>
        </is>
      </c>
      <c r="E812" s="92" t="inlineStr">
        <is>
          <t>周师兄重庆火锅</t>
        </is>
      </c>
      <c r="F812" s="92" t="n">
        <v>0</v>
      </c>
      <c r="G812" s="92" t="n">
        <v>1</v>
      </c>
      <c r="H812" s="92" t="n">
        <v>2402</v>
      </c>
      <c r="I812" s="92" t="inlineStr">
        <is>
          <t>卫生培训记录</t>
        </is>
      </c>
      <c r="J812" s="92" t="n">
        <v>2023</v>
      </c>
      <c r="K812" s="92" t="n">
        <v>9</v>
      </c>
      <c r="L812" s="92" t="n">
        <v>9</v>
      </c>
      <c r="M812" s="91">
        <f>COUNTIFS(D:D,D812,J:J,J812,K:K,K812)</f>
        <v/>
      </c>
      <c r="N812" s="91">
        <f>1/M812</f>
        <v/>
      </c>
    </row>
    <row r="813">
      <c r="A813" s="92" t="inlineStr">
        <is>
          <t>徐汇区</t>
        </is>
      </c>
      <c r="B813" s="92" t="inlineStr">
        <is>
          <t>微信用户
微信用户
微信用户</t>
        </is>
      </c>
      <c r="C813" s="92" t="n">
        <v>1</v>
      </c>
      <c r="D813" s="92" t="inlineStr">
        <is>
          <t>TYQCY118</t>
        </is>
      </c>
      <c r="E813" s="92" t="inlineStr">
        <is>
          <t>周师兄重庆火锅</t>
        </is>
      </c>
      <c r="F813" s="92" t="n">
        <v>0</v>
      </c>
      <c r="G813" s="92" t="n">
        <v>1</v>
      </c>
      <c r="H813" s="92" t="n">
        <v>2403</v>
      </c>
      <c r="I813" s="92" t="inlineStr">
        <is>
          <t>食品及原料采购记录</t>
        </is>
      </c>
      <c r="J813" s="92" t="n">
        <v>2023</v>
      </c>
      <c r="K813" s="92" t="n">
        <v>9</v>
      </c>
      <c r="L813" s="92" t="n">
        <v>9</v>
      </c>
      <c r="M813" s="91">
        <f>COUNTIFS(D:D,D813,J:J,J813,K:K,K813)</f>
        <v/>
      </c>
      <c r="N813" s="91">
        <f>1/M813</f>
        <v/>
      </c>
    </row>
    <row r="814">
      <c r="A814" s="92" t="inlineStr">
        <is>
          <t>徐汇区</t>
        </is>
      </c>
      <c r="B814" s="92" t="inlineStr">
        <is>
          <t>微信用户
微信用户
微信用户</t>
        </is>
      </c>
      <c r="C814" s="92" t="n">
        <v>1</v>
      </c>
      <c r="D814" s="92" t="inlineStr">
        <is>
          <t>TYQCY118</t>
        </is>
      </c>
      <c r="E814" s="92" t="inlineStr">
        <is>
          <t>周师兄重庆火锅</t>
        </is>
      </c>
      <c r="F814" s="92" t="n">
        <v>1</v>
      </c>
      <c r="G814" s="92" t="n">
        <v>1</v>
      </c>
      <c r="H814" s="92" t="n">
        <v>3200</v>
      </c>
      <c r="I814" s="92" t="inlineStr">
        <is>
          <t>后厨全景</t>
        </is>
      </c>
      <c r="J814" s="92" t="n">
        <v>2023</v>
      </c>
      <c r="K814" s="92" t="n">
        <v>9</v>
      </c>
      <c r="L814" s="92" t="n">
        <v>9</v>
      </c>
      <c r="M814" s="91">
        <f>COUNTIFS(D:D,D814,J:J,J814,K:K,K814)</f>
        <v/>
      </c>
      <c r="N814" s="91">
        <f>1/M814</f>
        <v/>
      </c>
    </row>
    <row r="815">
      <c r="A815" s="92" t="inlineStr">
        <is>
          <t>徐汇区</t>
        </is>
      </c>
      <c r="B815" s="92" t="inlineStr">
        <is>
          <t>微信用户
微信用户
微信用户</t>
        </is>
      </c>
      <c r="C815" s="92" t="n">
        <v>1</v>
      </c>
      <c r="D815" s="92" t="inlineStr">
        <is>
          <t>TYQCY118</t>
        </is>
      </c>
      <c r="E815" s="92" t="inlineStr">
        <is>
          <t>周师兄重庆火锅</t>
        </is>
      </c>
      <c r="F815" s="92" t="n">
        <v>1</v>
      </c>
      <c r="G815" s="92" t="n">
        <v>1</v>
      </c>
      <c r="H815" s="92" t="n">
        <v>3201</v>
      </c>
      <c r="I815" s="92" t="inlineStr">
        <is>
          <t>后厨涉户外门窗关闭</t>
        </is>
      </c>
      <c r="J815" s="92" t="n">
        <v>2023</v>
      </c>
      <c r="K815" s="92" t="n">
        <v>9</v>
      </c>
      <c r="L815" s="92" t="n">
        <v>9</v>
      </c>
      <c r="M815" s="91">
        <f>COUNTIFS(D:D,D815,J:J,J815,K:K,K815)</f>
        <v/>
      </c>
      <c r="N815" s="91">
        <f>1/M815</f>
        <v/>
      </c>
    </row>
    <row r="816">
      <c r="A816" s="92" t="inlineStr">
        <is>
          <t>徐汇区</t>
        </is>
      </c>
      <c r="B816" s="92" t="inlineStr">
        <is>
          <t>微信用户
微信用户
微信用户</t>
        </is>
      </c>
      <c r="C816" s="92" t="n">
        <v>1</v>
      </c>
      <c r="D816" s="92" t="inlineStr">
        <is>
          <t>TYQCY118</t>
        </is>
      </c>
      <c r="E816" s="92" t="inlineStr">
        <is>
          <t>周师兄重庆火锅</t>
        </is>
      </c>
      <c r="F816" s="92" t="n">
        <v>1</v>
      </c>
      <c r="G816" s="92" t="n">
        <v>1</v>
      </c>
      <c r="H816" s="92" t="n">
        <v>3202</v>
      </c>
      <c r="I816" s="92" t="inlineStr">
        <is>
          <t>后厨排气扇</t>
        </is>
      </c>
      <c r="J816" s="92" t="n">
        <v>2023</v>
      </c>
      <c r="K816" s="92" t="n">
        <v>9</v>
      </c>
      <c r="L816" s="92" t="n">
        <v>9</v>
      </c>
      <c r="M816" s="91">
        <f>COUNTIFS(D:D,D816,J:J,J816,K:K,K816)</f>
        <v/>
      </c>
      <c r="N816" s="91">
        <f>1/M816</f>
        <v/>
      </c>
    </row>
    <row r="817">
      <c r="A817" s="92" t="inlineStr">
        <is>
          <t>徐汇区</t>
        </is>
      </c>
      <c r="B817" s="92" t="inlineStr">
        <is>
          <t>微信用户
微信用户
微信用户</t>
        </is>
      </c>
      <c r="C817" s="92" t="n">
        <v>1</v>
      </c>
      <c r="D817" s="92" t="inlineStr">
        <is>
          <t>TYQCY118</t>
        </is>
      </c>
      <c r="E817" s="92" t="inlineStr">
        <is>
          <t>周师兄重庆火锅</t>
        </is>
      </c>
      <c r="F817" s="92" t="n">
        <v>1</v>
      </c>
      <c r="G817" s="92" t="n">
        <v>1</v>
      </c>
      <c r="H817" s="92" t="n">
        <v>3203</v>
      </c>
      <c r="I817" s="92" t="inlineStr">
        <is>
          <t>后厨灶台</t>
        </is>
      </c>
      <c r="J817" s="92" t="n">
        <v>2023</v>
      </c>
      <c r="K817" s="92" t="n">
        <v>9</v>
      </c>
      <c r="L817" s="92" t="n">
        <v>9</v>
      </c>
      <c r="M817" s="91">
        <f>COUNTIFS(D:D,D817,J:J,J817,K:K,K817)</f>
        <v/>
      </c>
      <c r="N817" s="91">
        <f>1/M817</f>
        <v/>
      </c>
    </row>
    <row r="818">
      <c r="A818" s="92" t="inlineStr">
        <is>
          <t>徐汇区</t>
        </is>
      </c>
      <c r="B818" s="92" t="inlineStr">
        <is>
          <t>微信用户
微信用户
微信用户</t>
        </is>
      </c>
      <c r="C818" s="92" t="n">
        <v>1</v>
      </c>
      <c r="D818" s="92" t="inlineStr">
        <is>
          <t>TYQCY118</t>
        </is>
      </c>
      <c r="E818" s="92" t="inlineStr">
        <is>
          <t>周师兄重庆火锅</t>
        </is>
      </c>
      <c r="F818" s="92" t="n">
        <v>1</v>
      </c>
      <c r="G818" s="92" t="n">
        <v>1</v>
      </c>
      <c r="H818" s="92" t="n">
        <v>3204</v>
      </c>
      <c r="I818" s="92" t="inlineStr">
        <is>
          <t>集气罩</t>
        </is>
      </c>
      <c r="J818" s="92" t="n">
        <v>2023</v>
      </c>
      <c r="K818" s="92" t="n">
        <v>9</v>
      </c>
      <c r="L818" s="92" t="n">
        <v>9</v>
      </c>
      <c r="M818" s="91">
        <f>COUNTIFS(D:D,D818,J:J,J818,K:K,K818)</f>
        <v/>
      </c>
      <c r="N818" s="91">
        <f>1/M818</f>
        <v/>
      </c>
    </row>
    <row r="819">
      <c r="A819" s="92" t="inlineStr">
        <is>
          <t>徐汇区</t>
        </is>
      </c>
      <c r="B819" s="92" t="inlineStr">
        <is>
          <t>微信用户
微信用户
微信用户</t>
        </is>
      </c>
      <c r="C819" s="92" t="n">
        <v>1</v>
      </c>
      <c r="D819" s="92" t="inlineStr">
        <is>
          <t>TYQCY118</t>
        </is>
      </c>
      <c r="E819" s="92" t="inlineStr">
        <is>
          <t>周师兄重庆火锅</t>
        </is>
      </c>
      <c r="F819" s="92" t="n">
        <v>1</v>
      </c>
      <c r="G819" s="92" t="n">
        <v>1</v>
      </c>
      <c r="H819" s="92" t="n">
        <v>3205</v>
      </c>
      <c r="I819" s="92" t="inlineStr">
        <is>
          <t>排烟管道</t>
        </is>
      </c>
      <c r="J819" s="92" t="n">
        <v>2023</v>
      </c>
      <c r="K819" s="92" t="n">
        <v>9</v>
      </c>
      <c r="L819" s="92" t="n">
        <v>9</v>
      </c>
      <c r="M819" s="91">
        <f>COUNTIFS(D:D,D819,J:J,J819,K:K,K819)</f>
        <v/>
      </c>
      <c r="N819" s="91">
        <f>1/M819</f>
        <v/>
      </c>
    </row>
    <row r="820">
      <c r="A820" s="92" t="inlineStr">
        <is>
          <t>徐汇区</t>
        </is>
      </c>
      <c r="B820" s="92" t="inlineStr">
        <is>
          <t>微信用户
微信用户
微信用户</t>
        </is>
      </c>
      <c r="C820" s="92" t="n">
        <v>1</v>
      </c>
      <c r="D820" s="92" t="inlineStr">
        <is>
          <t>TYQCY118</t>
        </is>
      </c>
      <c r="E820" s="92" t="inlineStr">
        <is>
          <t>周师兄重庆火锅</t>
        </is>
      </c>
      <c r="F820" s="92" t="n">
        <v>1</v>
      </c>
      <c r="G820" s="92" t="n">
        <v>1</v>
      </c>
      <c r="H820" s="92" t="n">
        <v>3206</v>
      </c>
      <c r="I820" s="92" t="inlineStr">
        <is>
          <t>油烟净化装置/控制柜运行</t>
        </is>
      </c>
      <c r="J820" s="92" t="n">
        <v>2023</v>
      </c>
      <c r="K820" s="92" t="n">
        <v>9</v>
      </c>
      <c r="L820" s="92" t="n">
        <v>9</v>
      </c>
      <c r="M820" s="91">
        <f>COUNTIFS(D:D,D820,J:J,J820,K:K,K820)</f>
        <v/>
      </c>
      <c r="N820" s="91">
        <f>1/M820</f>
        <v/>
      </c>
    </row>
    <row r="821">
      <c r="A821" s="92" t="inlineStr">
        <is>
          <t>徐汇区</t>
        </is>
      </c>
      <c r="B821" s="92" t="inlineStr">
        <is>
          <t>微信用户
微信用户
微信用户</t>
        </is>
      </c>
      <c r="C821" s="92" t="n">
        <v>1</v>
      </c>
      <c r="D821" s="92" t="inlineStr">
        <is>
          <t>TYQCY118</t>
        </is>
      </c>
      <c r="E821" s="92" t="inlineStr">
        <is>
          <t>周师兄重庆火锅</t>
        </is>
      </c>
      <c r="F821" s="92" t="n">
        <v>1</v>
      </c>
      <c r="G821" s="92" t="n">
        <v>1</v>
      </c>
      <c r="H821" s="92" t="n">
        <v>3207</v>
      </c>
      <c r="I821" s="92" t="inlineStr">
        <is>
          <t>油烟监测设备</t>
        </is>
      </c>
      <c r="J821" s="92" t="n">
        <v>2023</v>
      </c>
      <c r="K821" s="92" t="n">
        <v>9</v>
      </c>
      <c r="L821" s="92" t="n">
        <v>9</v>
      </c>
      <c r="M821" s="91">
        <f>COUNTIFS(D:D,D821,J:J,J821,K:K,K821)</f>
        <v/>
      </c>
      <c r="N821" s="91">
        <f>1/M821</f>
        <v/>
      </c>
    </row>
    <row r="822">
      <c r="A822" s="92" t="inlineStr">
        <is>
          <t>徐汇区</t>
        </is>
      </c>
      <c r="B82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22" s="92" t="n">
        <v>1</v>
      </c>
      <c r="D822" s="92" t="inlineStr">
        <is>
          <t>TYQCY118</t>
        </is>
      </c>
      <c r="E822" s="92" t="inlineStr">
        <is>
          <t>周师兄重庆火锅</t>
        </is>
      </c>
      <c r="F822" s="92" t="n">
        <v>0</v>
      </c>
      <c r="G822" s="92" t="n">
        <v>1</v>
      </c>
      <c r="H822" s="92" t="n">
        <v>2203</v>
      </c>
      <c r="I822" s="92" t="inlineStr">
        <is>
          <t>清洗合同</t>
        </is>
      </c>
      <c r="J822" s="92" t="n">
        <v>2023</v>
      </c>
      <c r="K822" s="92" t="n">
        <v>7</v>
      </c>
      <c r="L822" s="92" t="n">
        <v>9</v>
      </c>
      <c r="M822" s="91">
        <f>COUNTIFS(D:D,D822,J:J,J822,K:K,K822)</f>
        <v/>
      </c>
      <c r="N822" s="91">
        <f>1/M822</f>
        <v/>
      </c>
    </row>
    <row r="823">
      <c r="A823" s="92" t="inlineStr">
        <is>
          <t>徐汇区</t>
        </is>
      </c>
      <c r="B823" s="92" t="inlineStr">
        <is>
          <t>微信用户
微信用户
微信用户
微信用户
微信用户
微信用户
微信用户
微信用户
微信用户
微信用户
微信用户
微信用户
微信用户
微信用户
微信用户
微信用户
微信用户
微信用户</t>
        </is>
      </c>
      <c r="C823" s="92" t="n">
        <v>1</v>
      </c>
      <c r="D823" s="92" t="inlineStr">
        <is>
          <t>TYQCY118</t>
        </is>
      </c>
      <c r="E823" s="92" t="inlineStr">
        <is>
          <t>周师兄重庆火锅</t>
        </is>
      </c>
      <c r="F823" s="92" t="n">
        <v>0</v>
      </c>
      <c r="G823" s="92" t="n">
        <v>1</v>
      </c>
      <c r="H823" s="92" t="n">
        <v>2201</v>
      </c>
      <c r="I823" s="92" t="inlineStr">
        <is>
          <t>产品质检</t>
        </is>
      </c>
      <c r="J823" s="92" t="n">
        <v>2023</v>
      </c>
      <c r="K823" s="92" t="n">
        <v>6</v>
      </c>
      <c r="L823" s="92" t="n">
        <v>10</v>
      </c>
      <c r="M823" s="91">
        <f>COUNTIFS(D:D,D823,J:J,J823,K:K,K823)</f>
        <v/>
      </c>
      <c r="N823" s="91">
        <f>1/M823</f>
        <v/>
      </c>
    </row>
    <row r="824">
      <c r="A824" s="92" t="inlineStr">
        <is>
          <t>徐汇区</t>
        </is>
      </c>
      <c r="B824" s="92" t="inlineStr">
        <is>
          <t>微信用户
微信用户
微信用户
微信用户
微信用户
微信用户
微信用户
微信用户
微信用户
微信用户
微信用户
微信用户
微信用户
微信用户
微信用户</t>
        </is>
      </c>
      <c r="C824" s="92" t="n">
        <v>1</v>
      </c>
      <c r="D824" s="92" t="inlineStr">
        <is>
          <t>TYQCY118</t>
        </is>
      </c>
      <c r="E824" s="92" t="inlineStr">
        <is>
          <t>周师兄重庆火锅</t>
        </is>
      </c>
      <c r="F824" s="92" t="n">
        <v>0</v>
      </c>
      <c r="G824" s="92" t="n">
        <v>0</v>
      </c>
      <c r="H824" s="92" t="n">
        <v>2100</v>
      </c>
      <c r="I824" s="92" t="inlineStr">
        <is>
          <t>营业执照</t>
        </is>
      </c>
      <c r="J824" s="92" t="n">
        <v>2023</v>
      </c>
      <c r="K824" s="92" t="n">
        <v>5</v>
      </c>
      <c r="L824" s="92" t="n">
        <v>11</v>
      </c>
      <c r="M824" s="91">
        <f>COUNTIFS(D:D,D824,J:J,J824,K:K,K824)</f>
        <v/>
      </c>
      <c r="N824" s="91">
        <f>1/M824</f>
        <v/>
      </c>
    </row>
    <row r="825">
      <c r="A825" s="92" t="inlineStr">
        <is>
          <t>徐汇区</t>
        </is>
      </c>
      <c r="B825" s="92" t="inlineStr">
        <is>
          <t>微信用户
微信用户
微信用户
微信用户
微信用户
微信用户
微信用户
微信用户
微信用户
微信用户
微信用户
微信用户
微信用户
微信用户
微信用户
微信用户
微信用户
微信用户</t>
        </is>
      </c>
      <c r="C825" s="92" t="n">
        <v>1</v>
      </c>
      <c r="D825" s="92" t="inlineStr">
        <is>
          <t>TYQCY118</t>
        </is>
      </c>
      <c r="E825" s="92" t="inlineStr">
        <is>
          <t>周师兄重庆火锅</t>
        </is>
      </c>
      <c r="F825" s="92" t="n">
        <v>0</v>
      </c>
      <c r="G825" s="92" t="n">
        <v>1</v>
      </c>
      <c r="H825" s="92" t="n">
        <v>2200</v>
      </c>
      <c r="I825" s="92" t="inlineStr">
        <is>
          <t>设备安装合同</t>
        </is>
      </c>
      <c r="J825" s="92" t="n">
        <v>2023</v>
      </c>
      <c r="K825" s="92" t="n">
        <v>4</v>
      </c>
      <c r="L825" s="92" t="n">
        <v>11</v>
      </c>
      <c r="M825" s="91">
        <f>COUNTIFS(D:D,D825,J:J,J825,K:K,K825)</f>
        <v/>
      </c>
      <c r="N825" s="91">
        <f>1/M825</f>
        <v/>
      </c>
    </row>
    <row r="826">
      <c r="A826" s="92" t="inlineStr">
        <is>
          <t>徐汇区</t>
        </is>
      </c>
      <c r="B826" s="92" t="inlineStr">
        <is>
          <t>微信用户
微信用户
微信用户
微信用户
微信用户
微信用户
微信用户
微信用户
微信用户
微信用户
微信用户
微信用户
微信用户
微信用户
微信用户</t>
        </is>
      </c>
      <c r="C826" s="92" t="n">
        <v>1</v>
      </c>
      <c r="D826" s="92" t="inlineStr">
        <is>
          <t>TYQCY118</t>
        </is>
      </c>
      <c r="E826" s="92" t="inlineStr">
        <is>
          <t>周师兄重庆火锅</t>
        </is>
      </c>
      <c r="F826" s="92" t="n">
        <v>0</v>
      </c>
      <c r="G826" s="92" t="n">
        <v>1</v>
      </c>
      <c r="H826" s="92" t="n">
        <v>2300</v>
      </c>
      <c r="I826" s="92" t="inlineStr">
        <is>
          <t>设备安装合同</t>
        </is>
      </c>
      <c r="J826" s="92" t="n">
        <v>2023</v>
      </c>
      <c r="K826" s="92" t="n">
        <v>4</v>
      </c>
      <c r="L826" s="92" t="n">
        <v>11</v>
      </c>
      <c r="M826" s="91">
        <f>COUNTIFS(D:D,D826,J:J,J826,K:K,K826)</f>
        <v/>
      </c>
      <c r="N826" s="91">
        <f>1/M826</f>
        <v/>
      </c>
    </row>
    <row r="827">
      <c r="A827" s="92" t="inlineStr">
        <is>
          <t>徐汇区</t>
        </is>
      </c>
      <c r="B827" s="92" t="inlineStr">
        <is>
          <t>微信用户
微信用户
微信用户
微信用户
微信用户
微信用户
微信用户
微信用户
微信用户
微信用户
微信用户
微信用户
微信用户
微信用户
微信用户</t>
        </is>
      </c>
      <c r="C827" s="92" t="n">
        <v>1</v>
      </c>
      <c r="D827" s="92" t="inlineStr">
        <is>
          <t>TYQCY118</t>
        </is>
      </c>
      <c r="E827" s="92" t="inlineStr">
        <is>
          <t>周师兄重庆火锅</t>
        </is>
      </c>
      <c r="F827" s="92" t="n">
        <v>0</v>
      </c>
      <c r="G827" s="92" t="n">
        <v>0</v>
      </c>
      <c r="H827" s="92" t="n">
        <v>2101</v>
      </c>
      <c r="I827" s="92" t="inlineStr">
        <is>
          <t>食品经营许可证</t>
        </is>
      </c>
      <c r="J827" s="92" t="n">
        <v>2023</v>
      </c>
      <c r="K827" s="92" t="n">
        <v>3</v>
      </c>
      <c r="L827" s="92" t="n">
        <v>22</v>
      </c>
      <c r="M827" s="91">
        <f>COUNTIFS(D:D,D827,J:J,J827,K:K,K827)</f>
        <v/>
      </c>
      <c r="N827" s="91">
        <f>1/M827</f>
        <v/>
      </c>
    </row>
    <row r="828">
      <c r="A828" s="92" t="inlineStr">
        <is>
          <t>徐汇区</t>
        </is>
      </c>
      <c r="B828" s="92" t="inlineStr">
        <is>
          <t>微信用户
微信用户
微信用户
微信用户
微信用户
微信用户
微信用户
微信用户
微信用户
微信用户
微信用户
微信用户</t>
        </is>
      </c>
      <c r="C828" s="92" t="n">
        <v>1</v>
      </c>
      <c r="D828" s="92" t="inlineStr">
        <is>
          <t>TYQCY118</t>
        </is>
      </c>
      <c r="E828" s="92" t="inlineStr">
        <is>
          <t>周师兄重庆火锅</t>
        </is>
      </c>
      <c r="F828" s="92" t="n">
        <v>0</v>
      </c>
      <c r="G828" s="92" t="n">
        <v>0</v>
      </c>
      <c r="H828" s="92" t="n">
        <v>2102</v>
      </c>
      <c r="I828" s="92" t="inlineStr">
        <is>
          <t>餐饮服务许可证</t>
        </is>
      </c>
      <c r="J828" s="92" t="n">
        <v>2023</v>
      </c>
      <c r="K828" s="92" t="n">
        <v>3</v>
      </c>
      <c r="L828" s="92" t="n">
        <v>11</v>
      </c>
      <c r="M828" s="91">
        <f>COUNTIFS(D:D,D828,J:J,J828,K:K,K828)</f>
        <v/>
      </c>
      <c r="N828" s="91">
        <f>1/M828</f>
        <v/>
      </c>
    </row>
    <row r="829">
      <c r="A829" s="92" t="inlineStr">
        <is>
          <t>徐汇区</t>
        </is>
      </c>
      <c r="B829" s="92" t="inlineStr">
        <is>
          <t>微信用户
微信用户
微信用户
微信用户
微信用户
微信用户
微信用户
微信用户
微信用户
微信用户
微信用户
微信用户
微信用户
微信用户
微信用户
微信用户
微信用户
微信用户</t>
        </is>
      </c>
      <c r="C829" s="92" t="n">
        <v>1</v>
      </c>
      <c r="D829" s="92" t="inlineStr">
        <is>
          <t>TYQCY118</t>
        </is>
      </c>
      <c r="E829" s="92" t="inlineStr">
        <is>
          <t>周师兄重庆火锅</t>
        </is>
      </c>
      <c r="F829" s="92" t="n">
        <v>0</v>
      </c>
      <c r="G829" s="92" t="n">
        <v>1</v>
      </c>
      <c r="H829" s="92" t="n">
        <v>2202</v>
      </c>
      <c r="I829" s="92" t="inlineStr">
        <is>
          <t>净化器合格证</t>
        </is>
      </c>
      <c r="J829" s="92" t="n">
        <v>2023</v>
      </c>
      <c r="K829" s="92" t="n">
        <v>3</v>
      </c>
      <c r="L829" s="92" t="n">
        <v>11</v>
      </c>
      <c r="M829" s="91">
        <f>COUNTIFS(D:D,D829,J:J,J829,K:K,K829)</f>
        <v/>
      </c>
      <c r="N829" s="91">
        <f>1/M829</f>
        <v/>
      </c>
    </row>
    <row r="830">
      <c r="A830" s="92" t="inlineStr">
        <is>
          <t>徐汇区</t>
        </is>
      </c>
      <c r="B830" s="92" t="inlineStr">
        <is>
          <t>微信用户
微信用户
微信用户
微信用户
微信用户
微信用户
微信用户
微信用户
微信用户
微信用户
微信用户
微信用户
微信用户
微信用户
微信用户</t>
        </is>
      </c>
      <c r="C830" s="92" t="n">
        <v>1</v>
      </c>
      <c r="D830" s="92" t="inlineStr">
        <is>
          <t>TYQCY118</t>
        </is>
      </c>
      <c r="E830" s="92" t="inlineStr">
        <is>
          <t>周师兄重庆火锅</t>
        </is>
      </c>
      <c r="F830" s="92" t="n">
        <v>0</v>
      </c>
      <c r="G830" s="92" t="n">
        <v>1</v>
      </c>
      <c r="H830" s="92" t="n">
        <v>2302</v>
      </c>
      <c r="I830" s="92" t="inlineStr">
        <is>
          <t>设备安装检验</t>
        </is>
      </c>
      <c r="J830" s="92" t="n">
        <v>2023</v>
      </c>
      <c r="K830" s="92" t="n">
        <v>3</v>
      </c>
      <c r="L830" s="92" t="n">
        <v>11</v>
      </c>
      <c r="M830" s="91">
        <f>COUNTIFS(D:D,D830,J:J,J830,K:K,K830)</f>
        <v/>
      </c>
      <c r="N830" s="91">
        <f>1/M830</f>
        <v/>
      </c>
    </row>
    <row r="831">
      <c r="A831" s="92" t="inlineStr">
        <is>
          <t>徐汇区</t>
        </is>
      </c>
      <c r="B831" s="92" t="inlineStr">
        <is>
          <t>微信用户
微信用户
微信用户
微信用户
微信用户
微信用户
微信用户
微信用户
微信用户
微信用户
微信用户
微信用户</t>
        </is>
      </c>
      <c r="C831" s="92" t="n">
        <v>1</v>
      </c>
      <c r="D831" s="92" t="inlineStr">
        <is>
          <t>TYQCY118</t>
        </is>
      </c>
      <c r="E831" s="92" t="inlineStr">
        <is>
          <t>周师兄重庆火锅</t>
        </is>
      </c>
      <c r="F831" s="92" t="n">
        <v>0</v>
      </c>
      <c r="G831" s="92" t="n">
        <v>0</v>
      </c>
      <c r="H831" s="92" t="n">
        <v>2103</v>
      </c>
      <c r="I831" s="92" t="inlineStr">
        <is>
          <t>监管信息公示牌</t>
        </is>
      </c>
      <c r="J831" s="92" t="n">
        <v>2023</v>
      </c>
      <c r="K831" s="92" t="n">
        <v>2</v>
      </c>
      <c r="L831" s="92" t="n">
        <v>28</v>
      </c>
      <c r="M831" s="91">
        <f>COUNTIFS(D:D,D831,J:J,J831,K:K,K831)</f>
        <v/>
      </c>
      <c r="N831" s="91">
        <f>1/M831</f>
        <v/>
      </c>
    </row>
    <row r="832">
      <c r="A832" s="92" t="inlineStr">
        <is>
          <t>徐汇区</t>
        </is>
      </c>
      <c r="B832" s="92" t="inlineStr">
        <is>
          <t>微信用户</t>
        </is>
      </c>
      <c r="C832" s="92" t="n">
        <v>1</v>
      </c>
      <c r="D832" s="92" t="inlineStr">
        <is>
          <t>TYQCY119</t>
        </is>
      </c>
      <c r="E832" s="92" t="inlineStr">
        <is>
          <t>汕苑</t>
        </is>
      </c>
      <c r="F832" s="92" t="n">
        <v>0</v>
      </c>
      <c r="G832" s="92" t="n">
        <v>1</v>
      </c>
      <c r="H832" s="92" t="n">
        <v>2204</v>
      </c>
      <c r="I832" s="92" t="inlineStr">
        <is>
          <t>清洗记录</t>
        </is>
      </c>
      <c r="J832" s="92" t="n">
        <v>2023</v>
      </c>
      <c r="K832" s="92" t="n">
        <v>9</v>
      </c>
      <c r="L832" s="92" t="n">
        <v>9</v>
      </c>
      <c r="M832" s="91">
        <f>COUNTIFS(D:D,D832,J:J,J832,K:K,K832)</f>
        <v/>
      </c>
      <c r="N832" s="91">
        <f>1/M832</f>
        <v/>
      </c>
    </row>
    <row r="833">
      <c r="A833" s="92" t="inlineStr">
        <is>
          <t>徐汇区</t>
        </is>
      </c>
      <c r="B833" s="92" t="inlineStr">
        <is>
          <t>微信用户</t>
        </is>
      </c>
      <c r="C833" s="92" t="n">
        <v>1</v>
      </c>
      <c r="D833" s="92" t="inlineStr">
        <is>
          <t>TYQCY119</t>
        </is>
      </c>
      <c r="E833" s="92" t="inlineStr">
        <is>
          <t>汕苑</t>
        </is>
      </c>
      <c r="F833" s="92" t="n">
        <v>0</v>
      </c>
      <c r="G833" s="92" t="n">
        <v>1</v>
      </c>
      <c r="H833" s="92" t="n">
        <v>2205</v>
      </c>
      <c r="I833" s="92" t="inlineStr">
        <is>
          <t>设备维修保养</t>
        </is>
      </c>
      <c r="J833" s="92" t="n">
        <v>2023</v>
      </c>
      <c r="K833" s="92" t="n">
        <v>9</v>
      </c>
      <c r="L833" s="92" t="n">
        <v>9</v>
      </c>
      <c r="M833" s="91">
        <f>COUNTIFS(D:D,D833,J:J,J833,K:K,K833)</f>
        <v/>
      </c>
      <c r="N833" s="91">
        <f>1/M833</f>
        <v/>
      </c>
    </row>
    <row r="834">
      <c r="A834" s="92" t="inlineStr">
        <is>
          <t>徐汇区</t>
        </is>
      </c>
      <c r="B834" s="92" t="inlineStr">
        <is>
          <t>微信用户</t>
        </is>
      </c>
      <c r="C834" s="92" t="n">
        <v>1</v>
      </c>
      <c r="D834" s="92" t="inlineStr">
        <is>
          <t>TYQCY119</t>
        </is>
      </c>
      <c r="E834" s="92" t="inlineStr">
        <is>
          <t>汕苑</t>
        </is>
      </c>
      <c r="F834" s="92" t="n">
        <v>0</v>
      </c>
      <c r="G834" s="92" t="n">
        <v>1</v>
      </c>
      <c r="H834" s="92" t="n">
        <v>2303</v>
      </c>
      <c r="I834" s="92" t="inlineStr">
        <is>
          <t>运行维护合同</t>
        </is>
      </c>
      <c r="J834" s="92" t="n">
        <v>2023</v>
      </c>
      <c r="K834" s="92" t="n">
        <v>9</v>
      </c>
      <c r="L834" s="92" t="n">
        <v>9</v>
      </c>
      <c r="M834" s="91">
        <f>COUNTIFS(D:D,D834,J:J,J834,K:K,K834)</f>
        <v/>
      </c>
      <c r="N834" s="91">
        <f>1/M834</f>
        <v/>
      </c>
    </row>
    <row r="835">
      <c r="A835" s="92" t="inlineStr">
        <is>
          <t>徐汇区</t>
        </is>
      </c>
      <c r="B835" s="92" t="inlineStr">
        <is>
          <t>微信用户</t>
        </is>
      </c>
      <c r="C835" s="92" t="n">
        <v>1</v>
      </c>
      <c r="D835" s="92" t="inlineStr">
        <is>
          <t>TYQCY119</t>
        </is>
      </c>
      <c r="E835" s="92" t="inlineStr">
        <is>
          <t>汕苑</t>
        </is>
      </c>
      <c r="F835" s="92" t="n">
        <v>0</v>
      </c>
      <c r="G835" s="92" t="n">
        <v>1</v>
      </c>
      <c r="H835" s="92" t="n">
        <v>2304</v>
      </c>
      <c r="I835" s="92" t="inlineStr">
        <is>
          <t>设备运维记录</t>
        </is>
      </c>
      <c r="J835" s="92" t="n">
        <v>2023</v>
      </c>
      <c r="K835" s="92" t="n">
        <v>9</v>
      </c>
      <c r="L835" s="92" t="n">
        <v>9</v>
      </c>
      <c r="M835" s="91">
        <f>COUNTIFS(D:D,D835,J:J,J835,K:K,K835)</f>
        <v/>
      </c>
      <c r="N835" s="91">
        <f>1/M835</f>
        <v/>
      </c>
    </row>
    <row r="836">
      <c r="A836" s="92" t="inlineStr">
        <is>
          <t>徐汇区</t>
        </is>
      </c>
      <c r="B836" s="92" t="inlineStr">
        <is>
          <t>微信用户</t>
        </is>
      </c>
      <c r="C836" s="92" t="n">
        <v>1</v>
      </c>
      <c r="D836" s="92" t="inlineStr">
        <is>
          <t>TYQCY119</t>
        </is>
      </c>
      <c r="E836" s="92" t="inlineStr">
        <is>
          <t>汕苑</t>
        </is>
      </c>
      <c r="F836" s="92" t="n">
        <v>0</v>
      </c>
      <c r="G836" s="92" t="n">
        <v>1</v>
      </c>
      <c r="H836" s="92" t="n">
        <v>2400</v>
      </c>
      <c r="I836" s="92" t="inlineStr">
        <is>
          <t>餐厨垃圾处置</t>
        </is>
      </c>
      <c r="J836" s="92" t="n">
        <v>2023</v>
      </c>
      <c r="K836" s="92" t="n">
        <v>9</v>
      </c>
      <c r="L836" s="92" t="n">
        <v>9</v>
      </c>
      <c r="M836" s="91">
        <f>COUNTIFS(D:D,D836,J:J,J836,K:K,K836)</f>
        <v/>
      </c>
      <c r="N836" s="91">
        <f>1/M836</f>
        <v/>
      </c>
    </row>
    <row r="837">
      <c r="A837" s="92" t="inlineStr">
        <is>
          <t>徐汇区</t>
        </is>
      </c>
      <c r="B837" s="92" t="inlineStr">
        <is>
          <t>微信用户</t>
        </is>
      </c>
      <c r="C837" s="92" t="n">
        <v>1</v>
      </c>
      <c r="D837" s="92" t="inlineStr">
        <is>
          <t>TYQCY119</t>
        </is>
      </c>
      <c r="E837" s="92" t="inlineStr">
        <is>
          <t>汕苑</t>
        </is>
      </c>
      <c r="F837" s="92" t="n">
        <v>0</v>
      </c>
      <c r="G837" s="92" t="n">
        <v>1</v>
      </c>
      <c r="H837" s="92" t="n">
        <v>2401</v>
      </c>
      <c r="I837" s="92" t="inlineStr">
        <is>
          <t>废弃油脂处置</t>
        </is>
      </c>
      <c r="J837" s="92" t="n">
        <v>2023</v>
      </c>
      <c r="K837" s="92" t="n">
        <v>9</v>
      </c>
      <c r="L837" s="92" t="n">
        <v>9</v>
      </c>
      <c r="M837" s="91">
        <f>COUNTIFS(D:D,D837,J:J,J837,K:K,K837)</f>
        <v/>
      </c>
      <c r="N837" s="91">
        <f>1/M837</f>
        <v/>
      </c>
    </row>
    <row r="838">
      <c r="A838" s="92" t="inlineStr">
        <is>
          <t>徐汇区</t>
        </is>
      </c>
      <c r="B838" s="92" t="inlineStr">
        <is>
          <t>微信用户</t>
        </is>
      </c>
      <c r="C838" s="92" t="n">
        <v>1</v>
      </c>
      <c r="D838" s="92" t="inlineStr">
        <is>
          <t>TYQCY119</t>
        </is>
      </c>
      <c r="E838" s="92" t="inlineStr">
        <is>
          <t>汕苑</t>
        </is>
      </c>
      <c r="F838" s="92" t="n">
        <v>0</v>
      </c>
      <c r="G838" s="92" t="n">
        <v>1</v>
      </c>
      <c r="H838" s="92" t="n">
        <v>2402</v>
      </c>
      <c r="I838" s="92" t="inlineStr">
        <is>
          <t>卫生培训记录</t>
        </is>
      </c>
      <c r="J838" s="92" t="n">
        <v>2023</v>
      </c>
      <c r="K838" s="92" t="n">
        <v>9</v>
      </c>
      <c r="L838" s="92" t="n">
        <v>9</v>
      </c>
      <c r="M838" s="91">
        <f>COUNTIFS(D:D,D838,J:J,J838,K:K,K838)</f>
        <v/>
      </c>
      <c r="N838" s="91">
        <f>1/M838</f>
        <v/>
      </c>
    </row>
    <row r="839">
      <c r="A839" s="92" t="inlineStr">
        <is>
          <t>徐汇区</t>
        </is>
      </c>
      <c r="B839" s="92" t="inlineStr">
        <is>
          <t>微信用户</t>
        </is>
      </c>
      <c r="C839" s="92" t="n">
        <v>1</v>
      </c>
      <c r="D839" s="92" t="inlineStr">
        <is>
          <t>TYQCY119</t>
        </is>
      </c>
      <c r="E839" s="92" t="inlineStr">
        <is>
          <t>汕苑</t>
        </is>
      </c>
      <c r="F839" s="92" t="n">
        <v>0</v>
      </c>
      <c r="G839" s="92" t="n">
        <v>1</v>
      </c>
      <c r="H839" s="92" t="n">
        <v>2403</v>
      </c>
      <c r="I839" s="92" t="inlineStr">
        <is>
          <t>食品及原料采购记录</t>
        </is>
      </c>
      <c r="J839" s="92" t="n">
        <v>2023</v>
      </c>
      <c r="K839" s="92" t="n">
        <v>9</v>
      </c>
      <c r="L839" s="92" t="n">
        <v>9</v>
      </c>
      <c r="M839" s="91">
        <f>COUNTIFS(D:D,D839,J:J,J839,K:K,K839)</f>
        <v/>
      </c>
      <c r="N839" s="91">
        <f>1/M839</f>
        <v/>
      </c>
    </row>
    <row r="840">
      <c r="A840" s="92" t="inlineStr">
        <is>
          <t>徐汇区</t>
        </is>
      </c>
      <c r="B840" s="92" t="inlineStr">
        <is>
          <t>微信用户</t>
        </is>
      </c>
      <c r="C840" s="92" t="n">
        <v>1</v>
      </c>
      <c r="D840" s="92" t="inlineStr">
        <is>
          <t>TYQCY119</t>
        </is>
      </c>
      <c r="E840" s="92" t="inlineStr">
        <is>
          <t>汕苑</t>
        </is>
      </c>
      <c r="F840" s="92" t="n">
        <v>1</v>
      </c>
      <c r="G840" s="92" t="n">
        <v>1</v>
      </c>
      <c r="H840" s="92" t="n">
        <v>3200</v>
      </c>
      <c r="I840" s="92" t="inlineStr">
        <is>
          <t>后厨全景</t>
        </is>
      </c>
      <c r="J840" s="92" t="n">
        <v>2023</v>
      </c>
      <c r="K840" s="92" t="n">
        <v>9</v>
      </c>
      <c r="L840" s="92" t="n">
        <v>9</v>
      </c>
      <c r="M840" s="91">
        <f>COUNTIFS(D:D,D840,J:J,J840,K:K,K840)</f>
        <v/>
      </c>
      <c r="N840" s="91">
        <f>1/M840</f>
        <v/>
      </c>
    </row>
    <row r="841">
      <c r="A841" s="92" t="inlineStr">
        <is>
          <t>徐汇区</t>
        </is>
      </c>
      <c r="B841" s="92" t="inlineStr">
        <is>
          <t>微信用户</t>
        </is>
      </c>
      <c r="C841" s="92" t="n">
        <v>1</v>
      </c>
      <c r="D841" s="92" t="inlineStr">
        <is>
          <t>TYQCY119</t>
        </is>
      </c>
      <c r="E841" s="92" t="inlineStr">
        <is>
          <t>汕苑</t>
        </is>
      </c>
      <c r="F841" s="92" t="n">
        <v>1</v>
      </c>
      <c r="G841" s="92" t="n">
        <v>1</v>
      </c>
      <c r="H841" s="92" t="n">
        <v>3201</v>
      </c>
      <c r="I841" s="92" t="inlineStr">
        <is>
          <t>后厨涉户外门窗关闭</t>
        </is>
      </c>
      <c r="J841" s="92" t="n">
        <v>2023</v>
      </c>
      <c r="K841" s="92" t="n">
        <v>9</v>
      </c>
      <c r="L841" s="92" t="n">
        <v>9</v>
      </c>
      <c r="M841" s="91">
        <f>COUNTIFS(D:D,D841,J:J,J841,K:K,K841)</f>
        <v/>
      </c>
      <c r="N841" s="91">
        <f>1/M841</f>
        <v/>
      </c>
    </row>
    <row r="842">
      <c r="A842" s="92" t="inlineStr">
        <is>
          <t>徐汇区</t>
        </is>
      </c>
      <c r="B842" s="92" t="inlineStr">
        <is>
          <t>微信用户</t>
        </is>
      </c>
      <c r="C842" s="92" t="n">
        <v>1</v>
      </c>
      <c r="D842" s="92" t="inlineStr">
        <is>
          <t>TYQCY119</t>
        </is>
      </c>
      <c r="E842" s="92" t="inlineStr">
        <is>
          <t>汕苑</t>
        </is>
      </c>
      <c r="F842" s="92" t="n">
        <v>1</v>
      </c>
      <c r="G842" s="92" t="n">
        <v>1</v>
      </c>
      <c r="H842" s="92" t="n">
        <v>3202</v>
      </c>
      <c r="I842" s="92" t="inlineStr">
        <is>
          <t>后厨排气扇</t>
        </is>
      </c>
      <c r="J842" s="92" t="n">
        <v>2023</v>
      </c>
      <c r="K842" s="92" t="n">
        <v>9</v>
      </c>
      <c r="L842" s="92" t="n">
        <v>9</v>
      </c>
      <c r="M842" s="91">
        <f>COUNTIFS(D:D,D842,J:J,J842,K:K,K842)</f>
        <v/>
      </c>
      <c r="N842" s="91">
        <f>1/M842</f>
        <v/>
      </c>
    </row>
    <row r="843">
      <c r="A843" s="92" t="inlineStr">
        <is>
          <t>徐汇区</t>
        </is>
      </c>
      <c r="B843" s="92" t="inlineStr">
        <is>
          <t>微信用户</t>
        </is>
      </c>
      <c r="C843" s="92" t="n">
        <v>1</v>
      </c>
      <c r="D843" s="92" t="inlineStr">
        <is>
          <t>TYQCY119</t>
        </is>
      </c>
      <c r="E843" s="92" t="inlineStr">
        <is>
          <t>汕苑</t>
        </is>
      </c>
      <c r="F843" s="92" t="n">
        <v>1</v>
      </c>
      <c r="G843" s="92" t="n">
        <v>1</v>
      </c>
      <c r="H843" s="92" t="n">
        <v>3203</v>
      </c>
      <c r="I843" s="92" t="inlineStr">
        <is>
          <t>后厨灶台</t>
        </is>
      </c>
      <c r="J843" s="92" t="n">
        <v>2023</v>
      </c>
      <c r="K843" s="92" t="n">
        <v>9</v>
      </c>
      <c r="L843" s="92" t="n">
        <v>9</v>
      </c>
      <c r="M843" s="91">
        <f>COUNTIFS(D:D,D843,J:J,J843,K:K,K843)</f>
        <v/>
      </c>
      <c r="N843" s="91">
        <f>1/M843</f>
        <v/>
      </c>
    </row>
    <row r="844">
      <c r="A844" s="92" t="inlineStr">
        <is>
          <t>徐汇区</t>
        </is>
      </c>
      <c r="B844" s="92" t="inlineStr">
        <is>
          <t>微信用户</t>
        </is>
      </c>
      <c r="C844" s="92" t="n">
        <v>1</v>
      </c>
      <c r="D844" s="92" t="inlineStr">
        <is>
          <t>TYQCY119</t>
        </is>
      </c>
      <c r="E844" s="92" t="inlineStr">
        <is>
          <t>汕苑</t>
        </is>
      </c>
      <c r="F844" s="92" t="n">
        <v>1</v>
      </c>
      <c r="G844" s="92" t="n">
        <v>1</v>
      </c>
      <c r="H844" s="92" t="n">
        <v>3204</v>
      </c>
      <c r="I844" s="92" t="inlineStr">
        <is>
          <t>集气罩</t>
        </is>
      </c>
      <c r="J844" s="92" t="n">
        <v>2023</v>
      </c>
      <c r="K844" s="92" t="n">
        <v>9</v>
      </c>
      <c r="L844" s="92" t="n">
        <v>9</v>
      </c>
      <c r="M844" s="91">
        <f>COUNTIFS(D:D,D844,J:J,J844,K:K,K844)</f>
        <v/>
      </c>
      <c r="N844" s="91">
        <f>1/M844</f>
        <v/>
      </c>
    </row>
    <row r="845">
      <c r="A845" s="92" t="inlineStr">
        <is>
          <t>徐汇区</t>
        </is>
      </c>
      <c r="B845" s="92" t="inlineStr">
        <is>
          <t>微信用户</t>
        </is>
      </c>
      <c r="C845" s="92" t="n">
        <v>1</v>
      </c>
      <c r="D845" s="92" t="inlineStr">
        <is>
          <t>TYQCY119</t>
        </is>
      </c>
      <c r="E845" s="92" t="inlineStr">
        <is>
          <t>汕苑</t>
        </is>
      </c>
      <c r="F845" s="92" t="n">
        <v>1</v>
      </c>
      <c r="G845" s="92" t="n">
        <v>1</v>
      </c>
      <c r="H845" s="92" t="n">
        <v>3205</v>
      </c>
      <c r="I845" s="92" t="inlineStr">
        <is>
          <t>排烟管道</t>
        </is>
      </c>
      <c r="J845" s="92" t="n">
        <v>2023</v>
      </c>
      <c r="K845" s="92" t="n">
        <v>9</v>
      </c>
      <c r="L845" s="92" t="n">
        <v>9</v>
      </c>
      <c r="M845" s="91">
        <f>COUNTIFS(D:D,D845,J:J,J845,K:K,K845)</f>
        <v/>
      </c>
      <c r="N845" s="91">
        <f>1/M845</f>
        <v/>
      </c>
    </row>
    <row r="846">
      <c r="A846" s="92" t="inlineStr">
        <is>
          <t>徐汇区</t>
        </is>
      </c>
      <c r="B846" s="92" t="inlineStr">
        <is>
          <t>微信用户</t>
        </is>
      </c>
      <c r="C846" s="92" t="n">
        <v>1</v>
      </c>
      <c r="D846" s="92" t="inlineStr">
        <is>
          <t>TYQCY119</t>
        </is>
      </c>
      <c r="E846" s="92" t="inlineStr">
        <is>
          <t>汕苑</t>
        </is>
      </c>
      <c r="F846" s="92" t="n">
        <v>1</v>
      </c>
      <c r="G846" s="92" t="n">
        <v>1</v>
      </c>
      <c r="H846" s="92" t="n">
        <v>3206</v>
      </c>
      <c r="I846" s="92" t="inlineStr">
        <is>
          <t>油烟净化装置/控制柜运行</t>
        </is>
      </c>
      <c r="J846" s="92" t="n">
        <v>2023</v>
      </c>
      <c r="K846" s="92" t="n">
        <v>9</v>
      </c>
      <c r="L846" s="92" t="n">
        <v>9</v>
      </c>
      <c r="M846" s="91">
        <f>COUNTIFS(D:D,D846,J:J,J846,K:K,K846)</f>
        <v/>
      </c>
      <c r="N846" s="91">
        <f>1/M846</f>
        <v/>
      </c>
    </row>
    <row r="847">
      <c r="A847" s="92" t="inlineStr">
        <is>
          <t>徐汇区</t>
        </is>
      </c>
      <c r="B847" s="92" t="inlineStr">
        <is>
          <t>微信用户</t>
        </is>
      </c>
      <c r="C847" s="92" t="n">
        <v>1</v>
      </c>
      <c r="D847" s="92" t="inlineStr">
        <is>
          <t>TYQCY119</t>
        </is>
      </c>
      <c r="E847" s="92" t="inlineStr">
        <is>
          <t>汕苑</t>
        </is>
      </c>
      <c r="F847" s="92" t="n">
        <v>1</v>
      </c>
      <c r="G847" s="92" t="n">
        <v>1</v>
      </c>
      <c r="H847" s="92" t="n">
        <v>3207</v>
      </c>
      <c r="I847" s="92" t="inlineStr">
        <is>
          <t>油烟监测设备</t>
        </is>
      </c>
      <c r="J847" s="92" t="n">
        <v>2023</v>
      </c>
      <c r="K847" s="92" t="n">
        <v>9</v>
      </c>
      <c r="L847" s="92" t="n">
        <v>9</v>
      </c>
      <c r="M847" s="91">
        <f>COUNTIFS(D:D,D847,J:J,J847,K:K,K847)</f>
        <v/>
      </c>
      <c r="N847" s="91">
        <f>1/M847</f>
        <v/>
      </c>
    </row>
    <row r="848">
      <c r="A848" s="92" t="inlineStr">
        <is>
          <t>徐汇区</t>
        </is>
      </c>
      <c r="B848" s="92" t="inlineStr">
        <is>
          <t>微信用户
微信用户
微信用户
微信用户
微信用户
微信用户
微信用户</t>
        </is>
      </c>
      <c r="C848" s="92" t="n">
        <v>1</v>
      </c>
      <c r="D848" s="92" t="inlineStr">
        <is>
          <t>TYQCY119</t>
        </is>
      </c>
      <c r="E848" s="92" t="inlineStr">
        <is>
          <t>汕苑</t>
        </is>
      </c>
      <c r="F848" s="92" t="n">
        <v>0</v>
      </c>
      <c r="G848" s="92" t="n">
        <v>1</v>
      </c>
      <c r="H848" s="92" t="n">
        <v>2200</v>
      </c>
      <c r="I848" s="92" t="inlineStr">
        <is>
          <t>设备安装合同</t>
        </is>
      </c>
      <c r="J848" s="92" t="n">
        <v>2023</v>
      </c>
      <c r="K848" s="92" t="n">
        <v>8</v>
      </c>
      <c r="L848" s="92" t="n">
        <v>13</v>
      </c>
      <c r="M848" s="91">
        <f>COUNTIFS(D:D,D848,J:J,J848,K:K,K848)</f>
        <v/>
      </c>
      <c r="N848" s="91">
        <f>1/M848</f>
        <v/>
      </c>
    </row>
    <row r="849">
      <c r="A849" s="92" t="inlineStr">
        <is>
          <t>徐汇区</t>
        </is>
      </c>
      <c r="B849" s="92" t="inlineStr">
        <is>
          <t>微信用户
微信用户
微信用户
微信用户
微信用户
微信用户</t>
        </is>
      </c>
      <c r="C849" s="92" t="n">
        <v>1</v>
      </c>
      <c r="D849" s="92" t="inlineStr">
        <is>
          <t>TYQCY119</t>
        </is>
      </c>
      <c r="E849" s="92" t="inlineStr">
        <is>
          <t>汕苑</t>
        </is>
      </c>
      <c r="F849" s="92" t="n">
        <v>0</v>
      </c>
      <c r="G849" s="92" t="n">
        <v>1</v>
      </c>
      <c r="H849" s="92" t="n">
        <v>2203</v>
      </c>
      <c r="I849" s="92" t="inlineStr">
        <is>
          <t>清洗合同</t>
        </is>
      </c>
      <c r="J849" s="92" t="n">
        <v>2023</v>
      </c>
      <c r="K849" s="92" t="n">
        <v>7</v>
      </c>
      <c r="L849" s="92" t="n">
        <v>12</v>
      </c>
      <c r="M849" s="91">
        <f>COUNTIFS(D:D,D849,J:J,J849,K:K,K849)</f>
        <v/>
      </c>
      <c r="N849" s="91">
        <f>1/M849</f>
        <v/>
      </c>
    </row>
    <row r="850">
      <c r="A850" s="92" t="inlineStr">
        <is>
          <t>徐汇区</t>
        </is>
      </c>
      <c r="B850" s="92" t="inlineStr">
        <is>
          <t>微信用户
微信用户
微信用户
微信用户</t>
        </is>
      </c>
      <c r="C850" s="92" t="n">
        <v>1</v>
      </c>
      <c r="D850" s="92" t="inlineStr">
        <is>
          <t>TYQCY119</t>
        </is>
      </c>
      <c r="E850" s="92" t="inlineStr">
        <is>
          <t>汕苑</t>
        </is>
      </c>
      <c r="F850" s="92" t="n">
        <v>0</v>
      </c>
      <c r="G850" s="92" t="n">
        <v>0</v>
      </c>
      <c r="H850" s="92" t="n">
        <v>2102</v>
      </c>
      <c r="I850" s="92" t="inlineStr">
        <is>
          <t>餐饮服务许可证</t>
        </is>
      </c>
      <c r="J850" s="92" t="n">
        <v>2023</v>
      </c>
      <c r="K850" s="92" t="n">
        <v>6</v>
      </c>
      <c r="L850" s="92" t="n">
        <v>11</v>
      </c>
      <c r="M850" s="91">
        <f>COUNTIFS(D:D,D850,J:J,J850,K:K,K850)</f>
        <v/>
      </c>
      <c r="N850" s="91">
        <f>1/M850</f>
        <v/>
      </c>
    </row>
    <row r="851">
      <c r="A851" s="92" t="inlineStr">
        <is>
          <t>徐汇区</t>
        </is>
      </c>
      <c r="B851" s="92" t="inlineStr">
        <is>
          <t>微信用户
微信用户
微信用户
微信用户
微信用户
微信用户
微信用户</t>
        </is>
      </c>
      <c r="C851" s="92" t="n">
        <v>1</v>
      </c>
      <c r="D851" s="92" t="inlineStr">
        <is>
          <t>TYQCY119</t>
        </is>
      </c>
      <c r="E851" s="92" t="inlineStr">
        <is>
          <t>汕苑</t>
        </is>
      </c>
      <c r="F851" s="92" t="n">
        <v>0</v>
      </c>
      <c r="G851" s="92" t="n">
        <v>1</v>
      </c>
      <c r="H851" s="92" t="n">
        <v>2202</v>
      </c>
      <c r="I851" s="92" t="inlineStr">
        <is>
          <t>净化器合格证</t>
        </is>
      </c>
      <c r="J851" s="92" t="n">
        <v>2023</v>
      </c>
      <c r="K851" s="92" t="n">
        <v>6</v>
      </c>
      <c r="L851" s="92" t="n">
        <v>8</v>
      </c>
      <c r="M851" s="91">
        <f>COUNTIFS(D:D,D851,J:J,J851,K:K,K851)</f>
        <v/>
      </c>
      <c r="N851" s="91">
        <f>1/M851</f>
        <v/>
      </c>
    </row>
    <row r="852">
      <c r="A852" s="92" t="inlineStr">
        <is>
          <t>徐汇区</t>
        </is>
      </c>
      <c r="B852" s="92" t="inlineStr">
        <is>
          <t>微信用户
微信用户
微信用户
微信用户
微信用户
微信用户
微信用户</t>
        </is>
      </c>
      <c r="C852" s="92" t="n">
        <v>1</v>
      </c>
      <c r="D852" s="92" t="inlineStr">
        <is>
          <t>TYQCY119</t>
        </is>
      </c>
      <c r="E852" s="92" t="inlineStr">
        <is>
          <t>汕苑</t>
        </is>
      </c>
      <c r="F852" s="92" t="n">
        <v>0</v>
      </c>
      <c r="G852" s="92" t="n">
        <v>1</v>
      </c>
      <c r="H852" s="92" t="n">
        <v>2300</v>
      </c>
      <c r="I852" s="92" t="inlineStr">
        <is>
          <t>设备安装合同</t>
        </is>
      </c>
      <c r="J852" s="92" t="n">
        <v>2023</v>
      </c>
      <c r="K852" s="92" t="n">
        <v>6</v>
      </c>
      <c r="L852" s="92" t="n">
        <v>8</v>
      </c>
      <c r="M852" s="91">
        <f>COUNTIFS(D:D,D852,J:J,J852,K:K,K852)</f>
        <v/>
      </c>
      <c r="N852" s="91">
        <f>1/M852</f>
        <v/>
      </c>
    </row>
    <row r="853">
      <c r="A853" s="92" t="inlineStr">
        <is>
          <t>徐汇区</t>
        </is>
      </c>
      <c r="B853" s="92" t="inlineStr">
        <is>
          <t>微信用户
微信用户
微信用户
微信用户
微信用户
微信用户</t>
        </is>
      </c>
      <c r="C853" s="92" t="n">
        <v>1</v>
      </c>
      <c r="D853" s="92" t="inlineStr">
        <is>
          <t>TYQCY119</t>
        </is>
      </c>
      <c r="E853" s="92" t="inlineStr">
        <is>
          <t>汕苑</t>
        </is>
      </c>
      <c r="F853" s="92" t="n">
        <v>0</v>
      </c>
      <c r="G853" s="92" t="n">
        <v>1</v>
      </c>
      <c r="H853" s="92" t="n">
        <v>2302</v>
      </c>
      <c r="I853" s="92" t="inlineStr">
        <is>
          <t>设备安装检验</t>
        </is>
      </c>
      <c r="J853" s="92" t="n">
        <v>2023</v>
      </c>
      <c r="K853" s="92" t="n">
        <v>6</v>
      </c>
      <c r="L853" s="92" t="n">
        <v>8</v>
      </c>
      <c r="M853" s="91">
        <f>COUNTIFS(D:D,D853,J:J,J853,K:K,K853)</f>
        <v/>
      </c>
      <c r="N853" s="91">
        <f>1/M853</f>
        <v/>
      </c>
    </row>
    <row r="854">
      <c r="A854" s="92" t="inlineStr">
        <is>
          <t>徐汇区</t>
        </is>
      </c>
      <c r="B854" s="92" t="inlineStr">
        <is>
          <t>微信用户
微信用户
微信用户
微信用户
微信用户
微信用户
微信用户
微信用户</t>
        </is>
      </c>
      <c r="C854" s="92" t="n">
        <v>1</v>
      </c>
      <c r="D854" s="92" t="inlineStr">
        <is>
          <t>TYQCY119</t>
        </is>
      </c>
      <c r="E854" s="92" t="inlineStr">
        <is>
          <t>汕苑</t>
        </is>
      </c>
      <c r="F854" s="92" t="n">
        <v>0</v>
      </c>
      <c r="G854" s="92" t="n">
        <v>1</v>
      </c>
      <c r="H854" s="92" t="n">
        <v>2301</v>
      </c>
      <c r="I854" s="92" t="inlineStr">
        <is>
          <t>产品质检</t>
        </is>
      </c>
      <c r="J854" s="92" t="n">
        <v>2023</v>
      </c>
      <c r="K854" s="92" t="n">
        <v>5</v>
      </c>
      <c r="L854" s="92" t="n">
        <v>11</v>
      </c>
      <c r="M854" s="91">
        <f>COUNTIFS(D:D,D854,J:J,J854,K:K,K854)</f>
        <v/>
      </c>
      <c r="N854" s="91">
        <f>1/M854</f>
        <v/>
      </c>
    </row>
    <row r="855">
      <c r="A855" s="92" t="inlineStr">
        <is>
          <t>徐汇区</t>
        </is>
      </c>
      <c r="B855" s="92" t="inlineStr">
        <is>
          <t>微信用户
微信用户
微信用户
微信用户
微信用户
微信用户
微信用户</t>
        </is>
      </c>
      <c r="C855" s="92" t="n">
        <v>1</v>
      </c>
      <c r="D855" s="92" t="inlineStr">
        <is>
          <t>TYQCY119</t>
        </is>
      </c>
      <c r="E855" s="92" t="inlineStr">
        <is>
          <t>汕苑</t>
        </is>
      </c>
      <c r="F855" s="92" t="n">
        <v>0</v>
      </c>
      <c r="G855" s="92" t="n">
        <v>1</v>
      </c>
      <c r="H855" s="92" t="n">
        <v>2201</v>
      </c>
      <c r="I855" s="92" t="inlineStr">
        <is>
          <t>产品质检</t>
        </is>
      </c>
      <c r="J855" s="92" t="n">
        <v>2023</v>
      </c>
      <c r="K855" s="92" t="n">
        <v>4</v>
      </c>
      <c r="L855" s="92" t="n">
        <v>28</v>
      </c>
      <c r="M855" s="91">
        <f>COUNTIFS(D:D,D855,J:J,J855,K:K,K855)</f>
        <v/>
      </c>
      <c r="N855" s="91">
        <f>1/M855</f>
        <v/>
      </c>
    </row>
    <row r="856">
      <c r="A856" s="92" t="inlineStr">
        <is>
          <t>徐汇区</t>
        </is>
      </c>
      <c r="B856" s="92" t="inlineStr">
        <is>
          <t>微信用户
微信用户
微信用户
微信用户
微信用户</t>
        </is>
      </c>
      <c r="C856" s="92" t="n">
        <v>1</v>
      </c>
      <c r="D856" s="92" t="inlineStr">
        <is>
          <t>TYQCY119</t>
        </is>
      </c>
      <c r="E856" s="92" t="inlineStr">
        <is>
          <t>汕苑</t>
        </is>
      </c>
      <c r="F856" s="92" t="n">
        <v>0</v>
      </c>
      <c r="G856" s="92" t="n">
        <v>0</v>
      </c>
      <c r="H856" s="92" t="n">
        <v>2101</v>
      </c>
      <c r="I856" s="92" t="inlineStr">
        <is>
          <t>食品经营许可证</t>
        </is>
      </c>
      <c r="J856" s="92" t="n">
        <v>2023</v>
      </c>
      <c r="K856" s="92" t="n">
        <v>3</v>
      </c>
      <c r="L856" s="92" t="n">
        <v>11</v>
      </c>
      <c r="M856" s="91">
        <f>COUNTIFS(D:D,D856,J:J,J856,K:K,K856)</f>
        <v/>
      </c>
      <c r="N856" s="91">
        <f>1/M856</f>
        <v/>
      </c>
    </row>
    <row r="857">
      <c r="A857" s="92" t="inlineStr">
        <is>
          <t>徐汇区</t>
        </is>
      </c>
      <c r="B857" s="92" t="inlineStr">
        <is>
          <t>微信用户
微信用户
微信用户
微信用户
微信用户
微信用户</t>
        </is>
      </c>
      <c r="C857" s="92" t="n">
        <v>1</v>
      </c>
      <c r="D857" s="92" t="inlineStr">
        <is>
          <t>TYQCY119</t>
        </is>
      </c>
      <c r="E857" s="92" t="inlineStr">
        <is>
          <t>汕苑</t>
        </is>
      </c>
      <c r="F857" s="92" t="n">
        <v>0</v>
      </c>
      <c r="G857" s="92" t="n">
        <v>0</v>
      </c>
      <c r="H857" s="92" t="n">
        <v>2100</v>
      </c>
      <c r="I857" s="92" t="inlineStr">
        <is>
          <t>营业执照</t>
        </is>
      </c>
      <c r="J857" s="92" t="n">
        <v>2023</v>
      </c>
      <c r="K857" s="92" t="n">
        <v>2</v>
      </c>
      <c r="L857" s="92" t="n">
        <v>28</v>
      </c>
      <c r="M857" s="91">
        <f>COUNTIFS(D:D,D857,J:J,J857,K:K,K857)</f>
        <v/>
      </c>
      <c r="N857" s="91">
        <f>1/M857</f>
        <v/>
      </c>
    </row>
    <row r="858">
      <c r="A858" s="92" t="inlineStr">
        <is>
          <t>徐汇区</t>
        </is>
      </c>
      <c r="B858" s="92" t="inlineStr">
        <is>
          <t>微信用户
微信用户
微信用户
微信用户</t>
        </is>
      </c>
      <c r="C858" s="92" t="n">
        <v>1</v>
      </c>
      <c r="D858" s="92" t="inlineStr">
        <is>
          <t>TYQCY119</t>
        </is>
      </c>
      <c r="E858" s="92" t="inlineStr">
        <is>
          <t>汕苑</t>
        </is>
      </c>
      <c r="F858" s="92" t="n">
        <v>0</v>
      </c>
      <c r="G858" s="92" t="n">
        <v>0</v>
      </c>
      <c r="H858" s="92" t="n">
        <v>2103</v>
      </c>
      <c r="I858" s="92" t="inlineStr">
        <is>
          <t>监管信息公示牌</t>
        </is>
      </c>
      <c r="J858" s="92" t="n">
        <v>2023</v>
      </c>
      <c r="K858" s="92" t="n">
        <v>2</v>
      </c>
      <c r="L858" s="92" t="n">
        <v>28</v>
      </c>
      <c r="M858" s="91">
        <f>COUNTIFS(D:D,D858,J:J,J858,K:K,K858)</f>
        <v/>
      </c>
      <c r="N858" s="91">
        <f>1/M858</f>
        <v/>
      </c>
    </row>
    <row r="859">
      <c r="A859" s="92" t="inlineStr">
        <is>
          <t>徐汇区</t>
        </is>
      </c>
      <c r="B859" s="92" t="inlineStr">
        <is>
          <t>微信用户
微信用户
微信用户
微信用户</t>
        </is>
      </c>
      <c r="C859" s="92" t="n">
        <v>1</v>
      </c>
      <c r="D859" s="92" t="inlineStr">
        <is>
          <t>TYQCY12</t>
        </is>
      </c>
      <c r="E859" s="92" t="inlineStr">
        <is>
          <t>麦当劳（天钥桥1号）</t>
        </is>
      </c>
      <c r="F859" s="92" t="n">
        <v>0</v>
      </c>
      <c r="G859" s="92" t="n">
        <v>0</v>
      </c>
      <c r="H859" s="92" t="n">
        <v>2101</v>
      </c>
      <c r="I859" s="92" t="inlineStr">
        <is>
          <t>食品经营许可证</t>
        </is>
      </c>
      <c r="J859" s="92" t="n">
        <v>2023</v>
      </c>
      <c r="K859" s="92" t="n">
        <v>6</v>
      </c>
      <c r="L859" s="92" t="n">
        <v>11</v>
      </c>
      <c r="M859" s="91">
        <f>COUNTIFS(D:D,D859,J:J,J859,K:K,K859)</f>
        <v/>
      </c>
      <c r="N859" s="91">
        <f>1/M859</f>
        <v/>
      </c>
    </row>
    <row r="860">
      <c r="A860" s="92" t="inlineStr">
        <is>
          <t>徐汇区</t>
        </is>
      </c>
      <c r="B860" s="92" t="inlineStr">
        <is>
          <t>微信用户
微信用户
微信用户
微信用户</t>
        </is>
      </c>
      <c r="C860" s="92" t="n">
        <v>1</v>
      </c>
      <c r="D860" s="92" t="inlineStr">
        <is>
          <t>TYQCY12</t>
        </is>
      </c>
      <c r="E860" s="92" t="inlineStr">
        <is>
          <t>麦当劳（天钥桥1号）</t>
        </is>
      </c>
      <c r="F860" s="92" t="n">
        <v>0</v>
      </c>
      <c r="G860" s="92" t="n">
        <v>1</v>
      </c>
      <c r="H860" s="92" t="n">
        <v>2200</v>
      </c>
      <c r="I860" s="92" t="inlineStr">
        <is>
          <t>设备安装合同</t>
        </is>
      </c>
      <c r="J860" s="92" t="n">
        <v>2023</v>
      </c>
      <c r="K860" s="92" t="n">
        <v>6</v>
      </c>
      <c r="L860" s="92" t="n">
        <v>11</v>
      </c>
      <c r="M860" s="91">
        <f>COUNTIFS(D:D,D860,J:J,J860,K:K,K860)</f>
        <v/>
      </c>
      <c r="N860" s="91">
        <f>1/M860</f>
        <v/>
      </c>
    </row>
    <row r="861">
      <c r="A861" s="92" t="inlineStr">
        <is>
          <t>徐汇区</t>
        </is>
      </c>
      <c r="B861" s="92" t="inlineStr">
        <is>
          <t>微信用户
微信用户
微信用户
微信用户</t>
        </is>
      </c>
      <c r="C861" s="92" t="n">
        <v>1</v>
      </c>
      <c r="D861" s="92" t="inlineStr">
        <is>
          <t>TYQCY12</t>
        </is>
      </c>
      <c r="E861" s="92" t="inlineStr">
        <is>
          <t>麦当劳（天钥桥1号）</t>
        </is>
      </c>
      <c r="F861" s="92" t="n">
        <v>0</v>
      </c>
      <c r="G861" s="92" t="n">
        <v>0</v>
      </c>
      <c r="H861" s="92" t="n">
        <v>2103</v>
      </c>
      <c r="I861" s="92" t="inlineStr">
        <is>
          <t>监管信息公示牌</t>
        </is>
      </c>
      <c r="J861" s="92" t="n">
        <v>2023</v>
      </c>
      <c r="K861" s="92" t="n">
        <v>5</v>
      </c>
      <c r="L861" s="92" t="n">
        <v>11</v>
      </c>
      <c r="M861" s="91">
        <f>COUNTIFS(D:D,D861,J:J,J861,K:K,K861)</f>
        <v/>
      </c>
      <c r="N861" s="91">
        <f>1/M861</f>
        <v/>
      </c>
    </row>
    <row r="862">
      <c r="A862" s="92" t="inlineStr">
        <is>
          <t>徐汇区</t>
        </is>
      </c>
      <c r="B862" s="92" t="inlineStr">
        <is>
          <t>微信用户
微信用户
微信用户
微信用户</t>
        </is>
      </c>
      <c r="C862" s="92" t="n">
        <v>1</v>
      </c>
      <c r="D862" s="92" t="inlineStr">
        <is>
          <t>TYQCY12</t>
        </is>
      </c>
      <c r="E862" s="92" t="inlineStr">
        <is>
          <t>麦当劳（天钥桥1号）</t>
        </is>
      </c>
      <c r="F862" s="92" t="n">
        <v>0</v>
      </c>
      <c r="G862" s="92" t="n">
        <v>1</v>
      </c>
      <c r="H862" s="92" t="n">
        <v>2201</v>
      </c>
      <c r="I862" s="92" t="inlineStr">
        <is>
          <t>产品质检</t>
        </is>
      </c>
      <c r="J862" s="92" t="n">
        <v>2023</v>
      </c>
      <c r="K862" s="92" t="n">
        <v>5</v>
      </c>
      <c r="L862" s="92" t="n">
        <v>11</v>
      </c>
      <c r="M862" s="91">
        <f>COUNTIFS(D:D,D862,J:J,J862,K:K,K862)</f>
        <v/>
      </c>
      <c r="N862" s="91">
        <f>1/M862</f>
        <v/>
      </c>
    </row>
    <row r="863">
      <c r="A863" s="92" t="inlineStr">
        <is>
          <t>徐汇区</t>
        </is>
      </c>
      <c r="B863" s="92" t="inlineStr">
        <is>
          <t>微信用户
微信用户
微信用户
微信用户</t>
        </is>
      </c>
      <c r="C863" s="92" t="n">
        <v>1</v>
      </c>
      <c r="D863" s="92" t="inlineStr">
        <is>
          <t>TYQCY12</t>
        </is>
      </c>
      <c r="E863" s="92" t="inlineStr">
        <is>
          <t>麦当劳（天钥桥1号）</t>
        </is>
      </c>
      <c r="F863" s="92" t="n">
        <v>0</v>
      </c>
      <c r="G863" s="92" t="n">
        <v>0</v>
      </c>
      <c r="H863" s="92" t="n">
        <v>2100</v>
      </c>
      <c r="I863" s="92" t="inlineStr">
        <is>
          <t>营业执照</t>
        </is>
      </c>
      <c r="J863" s="92" t="n">
        <v>2023</v>
      </c>
      <c r="K863" s="92" t="n">
        <v>3</v>
      </c>
      <c r="L863" s="92" t="n">
        <v>11</v>
      </c>
      <c r="M863" s="91">
        <f>COUNTIFS(D:D,D863,J:J,J863,K:K,K863)</f>
        <v/>
      </c>
      <c r="N863" s="91">
        <f>1/M863</f>
        <v/>
      </c>
    </row>
    <row r="864">
      <c r="A864" s="92" t="inlineStr">
        <is>
          <t>徐汇区</t>
        </is>
      </c>
      <c r="B864" s="92" t="inlineStr">
        <is>
          <t>微信用户
微信用户
微信用户
微信用户</t>
        </is>
      </c>
      <c r="C864" s="92" t="n">
        <v>1</v>
      </c>
      <c r="D864" s="92" t="inlineStr">
        <is>
          <t>TYQCY12</t>
        </is>
      </c>
      <c r="E864" s="92" t="inlineStr">
        <is>
          <t>麦当劳（天钥桥1号）</t>
        </is>
      </c>
      <c r="F864" s="92" t="n">
        <v>0</v>
      </c>
      <c r="G864" s="92" t="n">
        <v>1</v>
      </c>
      <c r="H864" s="92" t="n">
        <v>2300</v>
      </c>
      <c r="I864" s="92" t="inlineStr">
        <is>
          <t>设备安装合同</t>
        </is>
      </c>
      <c r="J864" s="92" t="n">
        <v>2023</v>
      </c>
      <c r="K864" s="92" t="n">
        <v>3</v>
      </c>
      <c r="L864" s="92" t="n">
        <v>11</v>
      </c>
      <c r="M864" s="91">
        <f>COUNTIFS(D:D,D864,J:J,J864,K:K,K864)</f>
        <v/>
      </c>
      <c r="N864" s="91">
        <f>1/M864</f>
        <v/>
      </c>
    </row>
    <row r="865">
      <c r="A865" s="92" t="inlineStr">
        <is>
          <t>徐汇区</t>
        </is>
      </c>
      <c r="B865" s="92" t="inlineStr">
        <is>
          <t>微信用户
微信用户
微信用户
微信用户</t>
        </is>
      </c>
      <c r="C865" s="92" t="n">
        <v>1</v>
      </c>
      <c r="D865" s="92" t="inlineStr">
        <is>
          <t>TYQCY12</t>
        </is>
      </c>
      <c r="E865" s="92" t="inlineStr">
        <is>
          <t>麦当劳（天钥桥1号）</t>
        </is>
      </c>
      <c r="F865" s="92" t="n">
        <v>0</v>
      </c>
      <c r="G865" s="92" t="n">
        <v>1</v>
      </c>
      <c r="H865" s="92" t="n">
        <v>2301</v>
      </c>
      <c r="I865" s="92" t="inlineStr">
        <is>
          <t>产品质检</t>
        </is>
      </c>
      <c r="J865" s="92" t="n">
        <v>2023</v>
      </c>
      <c r="K865" s="92" t="n">
        <v>3</v>
      </c>
      <c r="L865" s="92" t="n">
        <v>11</v>
      </c>
      <c r="M865" s="91">
        <f>COUNTIFS(D:D,D865,J:J,J865,K:K,K865)</f>
        <v/>
      </c>
      <c r="N865" s="91">
        <f>1/M865</f>
        <v/>
      </c>
    </row>
    <row r="866">
      <c r="A866" s="92" t="inlineStr">
        <is>
          <t>徐汇区</t>
        </is>
      </c>
      <c r="B866" s="92" t="inlineStr">
        <is>
          <t>微信用户
微信用户
微信用户
微信用户</t>
        </is>
      </c>
      <c r="C866" s="92" t="n">
        <v>1</v>
      </c>
      <c r="D866" s="92" t="inlineStr">
        <is>
          <t>TYQCY12</t>
        </is>
      </c>
      <c r="E866" s="92" t="inlineStr">
        <is>
          <t>麦当劳（天钥桥1号）</t>
        </is>
      </c>
      <c r="F866" s="92" t="n">
        <v>0</v>
      </c>
      <c r="G866" s="92" t="n">
        <v>0</v>
      </c>
      <c r="H866" s="92" t="n">
        <v>2102</v>
      </c>
      <c r="I866" s="92" t="inlineStr">
        <is>
          <t>餐饮服务许可证</t>
        </is>
      </c>
      <c r="J866" s="92" t="n">
        <v>2023</v>
      </c>
      <c r="K866" s="92" t="n">
        <v>2</v>
      </c>
      <c r="L866" s="92" t="n">
        <v>28</v>
      </c>
      <c r="M866" s="91">
        <f>COUNTIFS(D:D,D866,J:J,J866,K:K,K866)</f>
        <v/>
      </c>
      <c r="N866" s="91">
        <f>1/M866</f>
        <v/>
      </c>
    </row>
    <row r="867">
      <c r="A867" s="92" t="inlineStr">
        <is>
          <t>徐汇区</t>
        </is>
      </c>
      <c r="B867" s="92" t="inlineStr">
        <is>
          <t>微信用户
微信用户
微信用户
微信用户</t>
        </is>
      </c>
      <c r="C867" s="92" t="n">
        <v>1</v>
      </c>
      <c r="D867" s="92" t="inlineStr">
        <is>
          <t>TYQCY12</t>
        </is>
      </c>
      <c r="E867" s="92" t="inlineStr">
        <is>
          <t>麦当劳（天钥桥1号）</t>
        </is>
      </c>
      <c r="F867" s="92" t="n">
        <v>0</v>
      </c>
      <c r="G867" s="92" t="n">
        <v>1</v>
      </c>
      <c r="H867" s="92" t="n">
        <v>2202</v>
      </c>
      <c r="I867" s="92" t="inlineStr">
        <is>
          <t>净化器合格证</t>
        </is>
      </c>
      <c r="J867" s="92" t="n">
        <v>2023</v>
      </c>
      <c r="K867" s="92" t="n">
        <v>2</v>
      </c>
      <c r="L867" s="92" t="n">
        <v>28</v>
      </c>
      <c r="M867" s="91">
        <f>COUNTIFS(D:D,D867,J:J,J867,K:K,K867)</f>
        <v/>
      </c>
      <c r="N867" s="91">
        <f>1/M867</f>
        <v/>
      </c>
    </row>
    <row r="868">
      <c r="A868" s="92" t="inlineStr">
        <is>
          <t>徐汇区</t>
        </is>
      </c>
      <c r="B868" s="92" t="inlineStr">
        <is>
          <t>微信用户
微信用户
微信用户
微信用户</t>
        </is>
      </c>
      <c r="C868" s="92" t="n">
        <v>1</v>
      </c>
      <c r="D868" s="92" t="inlineStr">
        <is>
          <t>TYQCY12</t>
        </is>
      </c>
      <c r="E868" s="92" t="inlineStr">
        <is>
          <t>麦当劳（天钥桥1号）</t>
        </is>
      </c>
      <c r="F868" s="92" t="n">
        <v>0</v>
      </c>
      <c r="G868" s="92" t="n">
        <v>1</v>
      </c>
      <c r="H868" s="92" t="n">
        <v>2302</v>
      </c>
      <c r="I868" s="92" t="inlineStr">
        <is>
          <t>设备安装检验</t>
        </is>
      </c>
      <c r="J868" s="92" t="n">
        <v>2023</v>
      </c>
      <c r="K868" s="92" t="n">
        <v>2</v>
      </c>
      <c r="L868" s="92" t="n">
        <v>28</v>
      </c>
      <c r="M868" s="91">
        <f>COUNTIFS(D:D,D868,J:J,J868,K:K,K868)</f>
        <v/>
      </c>
      <c r="N868" s="91">
        <f>1/M868</f>
        <v/>
      </c>
    </row>
    <row r="869">
      <c r="A869" s="92" t="inlineStr">
        <is>
          <t>徐汇区</t>
        </is>
      </c>
      <c r="B869" s="92" t="inlineStr">
        <is>
          <t>微信用户
微信用户
微信用户
微信用户
微信用户
微信用户
微信用户
微信用户
微信用户
微信用户</t>
        </is>
      </c>
      <c r="C869" s="92" t="n">
        <v>1</v>
      </c>
      <c r="D869" s="92" t="inlineStr">
        <is>
          <t>TYQCY120</t>
        </is>
      </c>
      <c r="E869" s="92" t="inlineStr">
        <is>
          <t>五爷拌面</t>
        </is>
      </c>
      <c r="F869" s="92" t="n">
        <v>0</v>
      </c>
      <c r="G869" s="92" t="n">
        <v>0</v>
      </c>
      <c r="H869" s="92" t="n">
        <v>2100</v>
      </c>
      <c r="I869" s="92" t="inlineStr">
        <is>
          <t>营业执照</t>
        </is>
      </c>
      <c r="J869" s="92" t="n">
        <v>2023</v>
      </c>
      <c r="K869" s="92" t="n">
        <v>6</v>
      </c>
      <c r="L869" s="92" t="n">
        <v>11</v>
      </c>
      <c r="M869" s="91">
        <f>COUNTIFS(D:D,D869,J:J,J869,K:K,K869)</f>
        <v/>
      </c>
      <c r="N869" s="91">
        <f>1/M869</f>
        <v/>
      </c>
    </row>
    <row r="870">
      <c r="A870" s="92" t="inlineStr">
        <is>
          <t>徐汇区</t>
        </is>
      </c>
      <c r="B870" s="92" t="inlineStr">
        <is>
          <t>微信用户
微信用户
微信用户
微信用户
微信用户
微信用户
微信用户
微信用户</t>
        </is>
      </c>
      <c r="C870" s="92" t="n">
        <v>1</v>
      </c>
      <c r="D870" s="92" t="inlineStr">
        <is>
          <t>TYQCY120</t>
        </is>
      </c>
      <c r="E870" s="92" t="inlineStr">
        <is>
          <t>五爷拌面</t>
        </is>
      </c>
      <c r="F870" s="92" t="n">
        <v>0</v>
      </c>
      <c r="G870" s="92" t="n">
        <v>1</v>
      </c>
      <c r="H870" s="92" t="n">
        <v>2201</v>
      </c>
      <c r="I870" s="92" t="inlineStr">
        <is>
          <t>产品质检</t>
        </is>
      </c>
      <c r="J870" s="92" t="n">
        <v>2023</v>
      </c>
      <c r="K870" s="92" t="n">
        <v>6</v>
      </c>
      <c r="L870" s="92" t="n">
        <v>11</v>
      </c>
      <c r="M870" s="91">
        <f>COUNTIFS(D:D,D870,J:J,J870,K:K,K870)</f>
        <v/>
      </c>
      <c r="N870" s="91">
        <f>1/M870</f>
        <v/>
      </c>
    </row>
    <row r="871">
      <c r="A871" s="92" t="inlineStr">
        <is>
          <t>徐汇区</t>
        </is>
      </c>
      <c r="B871" s="92" t="inlineStr">
        <is>
          <t>微信用户
微信用户
微信用户
微信用户
微信用户
微信用户
微信用户
微信用户
微信用户
微信用户</t>
        </is>
      </c>
      <c r="C871" s="92" t="n">
        <v>1</v>
      </c>
      <c r="D871" s="92" t="inlineStr">
        <is>
          <t>TYQCY120</t>
        </is>
      </c>
      <c r="E871" s="92" t="inlineStr">
        <is>
          <t>五爷拌面</t>
        </is>
      </c>
      <c r="F871" s="92" t="n">
        <v>0</v>
      </c>
      <c r="G871" s="92" t="n">
        <v>0</v>
      </c>
      <c r="H871" s="92" t="n">
        <v>2101</v>
      </c>
      <c r="I871" s="92" t="inlineStr">
        <is>
          <t>食品经营许可证</t>
        </is>
      </c>
      <c r="J871" s="92" t="n">
        <v>2023</v>
      </c>
      <c r="K871" s="92" t="n">
        <v>5</v>
      </c>
      <c r="L871" s="92" t="n">
        <v>11</v>
      </c>
      <c r="M871" s="91">
        <f>COUNTIFS(D:D,D871,J:J,J871,K:K,K871)</f>
        <v/>
      </c>
      <c r="N871" s="91">
        <f>1/M871</f>
        <v/>
      </c>
    </row>
    <row r="872">
      <c r="A872" s="92" t="inlineStr">
        <is>
          <t>徐汇区</t>
        </is>
      </c>
      <c r="B872" s="92" t="inlineStr">
        <is>
          <t>微信用户
微信用户
微信用户
微信用户
微信用户
微信用户
微信用户
微信用户</t>
        </is>
      </c>
      <c r="C872" s="92" t="n">
        <v>1</v>
      </c>
      <c r="D872" s="92" t="inlineStr">
        <is>
          <t>TYQCY120</t>
        </is>
      </c>
      <c r="E872" s="92" t="inlineStr">
        <is>
          <t>五爷拌面</t>
        </is>
      </c>
      <c r="F872" s="92" t="n">
        <v>0</v>
      </c>
      <c r="G872" s="92" t="n">
        <v>1</v>
      </c>
      <c r="H872" s="92" t="n">
        <v>2301</v>
      </c>
      <c r="I872" s="92" t="inlineStr">
        <is>
          <t>产品质检</t>
        </is>
      </c>
      <c r="J872" s="92" t="n">
        <v>2023</v>
      </c>
      <c r="K872" s="92" t="n">
        <v>5</v>
      </c>
      <c r="L872" s="92" t="n">
        <v>11</v>
      </c>
      <c r="M872" s="91">
        <f>COUNTIFS(D:D,D872,J:J,J872,K:K,K872)</f>
        <v/>
      </c>
      <c r="N872" s="91">
        <f>1/M872</f>
        <v/>
      </c>
    </row>
    <row r="873">
      <c r="A873" s="92" t="inlineStr">
        <is>
          <t>徐汇区</t>
        </is>
      </c>
      <c r="B873" s="92" t="inlineStr">
        <is>
          <t>微信用户
微信用户
微信用户
微信用户
微信用户
微信用户
微信用户
微信用户</t>
        </is>
      </c>
      <c r="C873" s="92" t="n">
        <v>1</v>
      </c>
      <c r="D873" s="92" t="inlineStr">
        <is>
          <t>TYQCY120</t>
        </is>
      </c>
      <c r="E873" s="92" t="inlineStr">
        <is>
          <t>五爷拌面</t>
        </is>
      </c>
      <c r="F873" s="92" t="n">
        <v>0</v>
      </c>
      <c r="G873" s="92" t="n">
        <v>1</v>
      </c>
      <c r="H873" s="92" t="n">
        <v>2302</v>
      </c>
      <c r="I873" s="92" t="inlineStr">
        <is>
          <t>设备安装检验</t>
        </is>
      </c>
      <c r="J873" s="92" t="n">
        <v>2023</v>
      </c>
      <c r="K873" s="92" t="n">
        <v>5</v>
      </c>
      <c r="L873" s="92" t="n">
        <v>11</v>
      </c>
      <c r="M873" s="91">
        <f>COUNTIFS(D:D,D873,J:J,J873,K:K,K873)</f>
        <v/>
      </c>
      <c r="N873" s="91">
        <f>1/M873</f>
        <v/>
      </c>
    </row>
    <row r="874">
      <c r="A874" s="92" t="inlineStr">
        <is>
          <t>徐汇区</t>
        </is>
      </c>
      <c r="B874" s="92" t="inlineStr">
        <is>
          <t>微信用户
微信用户
微信用户
微信用户
微信用户
微信用户
微信用户
微信用户</t>
        </is>
      </c>
      <c r="C874" s="92" t="n">
        <v>1</v>
      </c>
      <c r="D874" s="92" t="inlineStr">
        <is>
          <t>TYQCY120</t>
        </is>
      </c>
      <c r="E874" s="92" t="inlineStr">
        <is>
          <t>五爷拌面</t>
        </is>
      </c>
      <c r="F874" s="92" t="n">
        <v>0</v>
      </c>
      <c r="G874" s="92" t="n">
        <v>0</v>
      </c>
      <c r="H874" s="92" t="n">
        <v>2102</v>
      </c>
      <c r="I874" s="92" t="inlineStr">
        <is>
          <t>餐饮服务许可证</t>
        </is>
      </c>
      <c r="J874" s="92" t="n">
        <v>2023</v>
      </c>
      <c r="K874" s="92" t="n">
        <v>3</v>
      </c>
      <c r="L874" s="92" t="n">
        <v>11</v>
      </c>
      <c r="M874" s="91">
        <f>COUNTIFS(D:D,D874,J:J,J874,K:K,K874)</f>
        <v/>
      </c>
      <c r="N874" s="91">
        <f>1/M874</f>
        <v/>
      </c>
    </row>
    <row r="875">
      <c r="A875" s="92" t="inlineStr">
        <is>
          <t>徐汇区</t>
        </is>
      </c>
      <c r="B875" s="92" t="inlineStr">
        <is>
          <t>微信用户
微信用户
微信用户
微信用户
微信用户
微信用户
微信用户
微信用户</t>
        </is>
      </c>
      <c r="C875" s="92" t="n">
        <v>1</v>
      </c>
      <c r="D875" s="92" t="inlineStr">
        <is>
          <t>TYQCY120</t>
        </is>
      </c>
      <c r="E875" s="92" t="inlineStr">
        <is>
          <t>五爷拌面</t>
        </is>
      </c>
      <c r="F875" s="92" t="n">
        <v>0</v>
      </c>
      <c r="G875" s="92" t="n">
        <v>1</v>
      </c>
      <c r="H875" s="92" t="n">
        <v>2200</v>
      </c>
      <c r="I875" s="92" t="inlineStr">
        <is>
          <t>设备安装合同</t>
        </is>
      </c>
      <c r="J875" s="92" t="n">
        <v>2023</v>
      </c>
      <c r="K875" s="92" t="n">
        <v>3</v>
      </c>
      <c r="L875" s="92" t="n">
        <v>11</v>
      </c>
      <c r="M875" s="91">
        <f>COUNTIFS(D:D,D875,J:J,J875,K:K,K875)</f>
        <v/>
      </c>
      <c r="N875" s="91">
        <f>1/M875</f>
        <v/>
      </c>
    </row>
    <row r="876">
      <c r="A876" s="92" t="inlineStr">
        <is>
          <t>徐汇区</t>
        </is>
      </c>
      <c r="B876" s="92" t="inlineStr">
        <is>
          <t>微信用户
微信用户
微信用户
微信用户
微信用户
微信用户
微信用户
微信用户</t>
        </is>
      </c>
      <c r="C876" s="92" t="n">
        <v>1</v>
      </c>
      <c r="D876" s="92" t="inlineStr">
        <is>
          <t>TYQCY120</t>
        </is>
      </c>
      <c r="E876" s="92" t="inlineStr">
        <is>
          <t>五爷拌面</t>
        </is>
      </c>
      <c r="F876" s="92" t="n">
        <v>0</v>
      </c>
      <c r="G876" s="92" t="n">
        <v>1</v>
      </c>
      <c r="H876" s="92" t="n">
        <v>2202</v>
      </c>
      <c r="I876" s="92" t="inlineStr">
        <is>
          <t>净化器合格证</t>
        </is>
      </c>
      <c r="J876" s="92" t="n">
        <v>2023</v>
      </c>
      <c r="K876" s="92" t="n">
        <v>3</v>
      </c>
      <c r="L876" s="92" t="n">
        <v>11</v>
      </c>
      <c r="M876" s="91">
        <f>COUNTIFS(D:D,D876,J:J,J876,K:K,K876)</f>
        <v/>
      </c>
      <c r="N876" s="91">
        <f>1/M876</f>
        <v/>
      </c>
    </row>
    <row r="877">
      <c r="A877" s="92" t="inlineStr">
        <is>
          <t>徐汇区</t>
        </is>
      </c>
      <c r="B877" s="92" t="inlineStr">
        <is>
          <t>微信用户
微信用户
微信用户
微信用户
微信用户
微信用户
微信用户
微信用户</t>
        </is>
      </c>
      <c r="C877" s="92" t="n">
        <v>1</v>
      </c>
      <c r="D877" s="92" t="inlineStr">
        <is>
          <t>TYQCY120</t>
        </is>
      </c>
      <c r="E877" s="92" t="inlineStr">
        <is>
          <t>五爷拌面</t>
        </is>
      </c>
      <c r="F877" s="92" t="n">
        <v>0</v>
      </c>
      <c r="G877" s="92" t="n">
        <v>0</v>
      </c>
      <c r="H877" s="92" t="n">
        <v>2103</v>
      </c>
      <c r="I877" s="92" t="inlineStr">
        <is>
          <t>监管信息公示牌</t>
        </is>
      </c>
      <c r="J877" s="92" t="n">
        <v>2023</v>
      </c>
      <c r="K877" s="92" t="n">
        <v>2</v>
      </c>
      <c r="L877" s="92" t="n">
        <v>28</v>
      </c>
      <c r="M877" s="91">
        <f>COUNTIFS(D:D,D877,J:J,J877,K:K,K877)</f>
        <v/>
      </c>
      <c r="N877" s="91">
        <f>1/M877</f>
        <v/>
      </c>
    </row>
    <row r="878">
      <c r="A878" s="92" t="inlineStr">
        <is>
          <t>徐汇区</t>
        </is>
      </c>
      <c r="B878" s="92" t="inlineStr">
        <is>
          <t>微信用户
微信用户
微信用户
微信用户
微信用户
微信用户
微信用户
微信用户</t>
        </is>
      </c>
      <c r="C878" s="92" t="n">
        <v>1</v>
      </c>
      <c r="D878" s="92" t="inlineStr">
        <is>
          <t>TYQCY120</t>
        </is>
      </c>
      <c r="E878" s="92" t="inlineStr">
        <is>
          <t>五爷拌面</t>
        </is>
      </c>
      <c r="F878" s="92" t="n">
        <v>0</v>
      </c>
      <c r="G878" s="92" t="n">
        <v>1</v>
      </c>
      <c r="H878" s="92" t="n">
        <v>2300</v>
      </c>
      <c r="I878" s="92" t="inlineStr">
        <is>
          <t>设备安装合同</t>
        </is>
      </c>
      <c r="J878" s="92" t="n">
        <v>2023</v>
      </c>
      <c r="K878" s="92" t="n">
        <v>2</v>
      </c>
      <c r="L878" s="92" t="n">
        <v>28</v>
      </c>
      <c r="M878" s="91">
        <f>COUNTIFS(D:D,D878,J:J,J878,K:K,K878)</f>
        <v/>
      </c>
      <c r="N878" s="91">
        <f>1/M878</f>
        <v/>
      </c>
    </row>
    <row r="879">
      <c r="A879" s="92" t="inlineStr">
        <is>
          <t>徐汇区</t>
        </is>
      </c>
      <c r="B879" s="92" t="n"/>
      <c r="C879" s="92" t="n">
        <v>1</v>
      </c>
      <c r="D879" s="92" t="inlineStr">
        <is>
          <t>TYQCY121</t>
        </is>
      </c>
      <c r="E879" s="92" t="inlineStr">
        <is>
          <t>泰爱捞</t>
        </is>
      </c>
      <c r="F879" s="92" t="n">
        <v>0</v>
      </c>
      <c r="G879" s="92" t="n">
        <v>0</v>
      </c>
      <c r="H879" s="92" t="n">
        <v>2101</v>
      </c>
      <c r="I879" s="92" t="inlineStr">
        <is>
          <t>食品经营许可证</t>
        </is>
      </c>
      <c r="J879" s="92" t="n">
        <v>2023</v>
      </c>
      <c r="K879" s="92" t="n">
        <v>3</v>
      </c>
      <c r="L879" s="92" t="n">
        <v>11</v>
      </c>
      <c r="M879" s="91">
        <f>COUNTIFS(D:D,D879,J:J,J879,K:K,K879)</f>
        <v/>
      </c>
      <c r="N879" s="91">
        <f>1/M879</f>
        <v/>
      </c>
    </row>
    <row r="880">
      <c r="A880" s="92" t="inlineStr">
        <is>
          <t>徐汇区</t>
        </is>
      </c>
      <c r="B880" s="92" t="n"/>
      <c r="C880" s="92" t="n">
        <v>1</v>
      </c>
      <c r="D880" s="92" t="inlineStr">
        <is>
          <t>TYQCY121</t>
        </is>
      </c>
      <c r="E880" s="92" t="inlineStr">
        <is>
          <t>泰爱捞</t>
        </is>
      </c>
      <c r="F880" s="92" t="n">
        <v>0</v>
      </c>
      <c r="G880" s="92" t="n">
        <v>1</v>
      </c>
      <c r="H880" s="92" t="n">
        <v>2201</v>
      </c>
      <c r="I880" s="92" t="inlineStr">
        <is>
          <t>产品质检</t>
        </is>
      </c>
      <c r="J880" s="92" t="n">
        <v>2023</v>
      </c>
      <c r="K880" s="92" t="n">
        <v>3</v>
      </c>
      <c r="L880" s="92" t="n">
        <v>11</v>
      </c>
      <c r="M880" s="91">
        <f>COUNTIFS(D:D,D880,J:J,J880,K:K,K880)</f>
        <v/>
      </c>
      <c r="N880" s="91">
        <f>1/M880</f>
        <v/>
      </c>
    </row>
    <row r="881">
      <c r="A881" s="92" t="inlineStr">
        <is>
          <t>徐汇区</t>
        </is>
      </c>
      <c r="B881" s="92" t="n"/>
      <c r="C881" s="92" t="n">
        <v>1</v>
      </c>
      <c r="D881" s="92" t="inlineStr">
        <is>
          <t>TYQCY121</t>
        </is>
      </c>
      <c r="E881" s="92" t="inlineStr">
        <is>
          <t>泰爱捞</t>
        </is>
      </c>
      <c r="F881" s="92" t="n">
        <v>0</v>
      </c>
      <c r="G881" s="92" t="n">
        <v>1</v>
      </c>
      <c r="H881" s="92" t="n">
        <v>2202</v>
      </c>
      <c r="I881" s="92" t="inlineStr">
        <is>
          <t>净化器合格证</t>
        </is>
      </c>
      <c r="J881" s="92" t="n">
        <v>2023</v>
      </c>
      <c r="K881" s="92" t="n">
        <v>3</v>
      </c>
      <c r="L881" s="92" t="n">
        <v>11</v>
      </c>
      <c r="M881" s="91">
        <f>COUNTIFS(D:D,D881,J:J,J881,K:K,K881)</f>
        <v/>
      </c>
      <c r="N881" s="91">
        <f>1/M881</f>
        <v/>
      </c>
    </row>
    <row r="882">
      <c r="A882" s="92" t="inlineStr">
        <is>
          <t>徐汇区</t>
        </is>
      </c>
      <c r="B882" s="92" t="n"/>
      <c r="C882" s="92" t="n">
        <v>1</v>
      </c>
      <c r="D882" s="92" t="inlineStr">
        <is>
          <t>TYQCY121</t>
        </is>
      </c>
      <c r="E882" s="92" t="inlineStr">
        <is>
          <t>泰爱捞</t>
        </is>
      </c>
      <c r="F882" s="92" t="n">
        <v>0</v>
      </c>
      <c r="G882" s="92" t="n">
        <v>1</v>
      </c>
      <c r="H882" s="92" t="n">
        <v>2301</v>
      </c>
      <c r="I882" s="92" t="inlineStr">
        <is>
          <t>产品质检</t>
        </is>
      </c>
      <c r="J882" s="92" t="n">
        <v>2023</v>
      </c>
      <c r="K882" s="92" t="n">
        <v>3</v>
      </c>
      <c r="L882" s="92" t="n">
        <v>11</v>
      </c>
      <c r="M882" s="91">
        <f>COUNTIFS(D:D,D882,J:J,J882,K:K,K882)</f>
        <v/>
      </c>
      <c r="N882" s="91">
        <f>1/M882</f>
        <v/>
      </c>
    </row>
    <row r="883">
      <c r="A883" s="92" t="inlineStr">
        <is>
          <t>徐汇区</t>
        </is>
      </c>
      <c r="B883" s="92" t="n"/>
      <c r="C883" s="92" t="n">
        <v>1</v>
      </c>
      <c r="D883" s="92" t="inlineStr">
        <is>
          <t>TYQCY121</t>
        </is>
      </c>
      <c r="E883" s="92" t="inlineStr">
        <is>
          <t>泰爱捞</t>
        </is>
      </c>
      <c r="F883" s="92" t="n">
        <v>0</v>
      </c>
      <c r="G883" s="92" t="n">
        <v>0</v>
      </c>
      <c r="H883" s="92" t="n">
        <v>2100</v>
      </c>
      <c r="I883" s="92" t="inlineStr">
        <is>
          <t>营业执照</t>
        </is>
      </c>
      <c r="J883" s="92" t="n">
        <v>2023</v>
      </c>
      <c r="K883" s="92" t="n">
        <v>2</v>
      </c>
      <c r="L883" s="92" t="n">
        <v>28</v>
      </c>
      <c r="M883" s="91">
        <f>COUNTIFS(D:D,D883,J:J,J883,K:K,K883)</f>
        <v/>
      </c>
      <c r="N883" s="91">
        <f>1/M883</f>
        <v/>
      </c>
    </row>
    <row r="884">
      <c r="A884" s="92" t="inlineStr">
        <is>
          <t>徐汇区</t>
        </is>
      </c>
      <c r="B884" s="92" t="n"/>
      <c r="C884" s="92" t="n">
        <v>1</v>
      </c>
      <c r="D884" s="92" t="inlineStr">
        <is>
          <t>TYQCY121</t>
        </is>
      </c>
      <c r="E884" s="92" t="inlineStr">
        <is>
          <t>泰爱捞</t>
        </is>
      </c>
      <c r="F884" s="92" t="n">
        <v>0</v>
      </c>
      <c r="G884" s="92" t="n">
        <v>0</v>
      </c>
      <c r="H884" s="92" t="n">
        <v>2103</v>
      </c>
      <c r="I884" s="92" t="inlineStr">
        <is>
          <t>监管信息公示牌</t>
        </is>
      </c>
      <c r="J884" s="92" t="n">
        <v>2023</v>
      </c>
      <c r="K884" s="92" t="n">
        <v>2</v>
      </c>
      <c r="L884" s="92" t="n">
        <v>28</v>
      </c>
      <c r="M884" s="91">
        <f>COUNTIFS(D:D,D884,J:J,J884,K:K,K884)</f>
        <v/>
      </c>
      <c r="N884" s="91">
        <f>1/M884</f>
        <v/>
      </c>
    </row>
    <row r="885">
      <c r="A885" s="92" t="inlineStr">
        <is>
          <t>徐汇区</t>
        </is>
      </c>
      <c r="B885" s="92" t="n"/>
      <c r="C885" s="92" t="n">
        <v>1</v>
      </c>
      <c r="D885" s="92" t="inlineStr">
        <is>
          <t>TYQCY121</t>
        </is>
      </c>
      <c r="E885" s="92" t="inlineStr">
        <is>
          <t>泰爱捞</t>
        </is>
      </c>
      <c r="F885" s="92" t="n">
        <v>0</v>
      </c>
      <c r="G885" s="92" t="n">
        <v>1</v>
      </c>
      <c r="H885" s="92" t="n">
        <v>2200</v>
      </c>
      <c r="I885" s="92" t="inlineStr">
        <is>
          <t>设备安装合同</t>
        </is>
      </c>
      <c r="J885" s="92" t="n">
        <v>2023</v>
      </c>
      <c r="K885" s="92" t="n">
        <v>2</v>
      </c>
      <c r="L885" s="92" t="n">
        <v>28</v>
      </c>
      <c r="M885" s="91">
        <f>COUNTIFS(D:D,D885,J:J,J885,K:K,K885)</f>
        <v/>
      </c>
      <c r="N885" s="91">
        <f>1/M885</f>
        <v/>
      </c>
    </row>
    <row r="886">
      <c r="A886" s="92" t="inlineStr">
        <is>
          <t>徐汇区</t>
        </is>
      </c>
      <c r="B886" s="92" t="n"/>
      <c r="C886" s="92" t="n">
        <v>1</v>
      </c>
      <c r="D886" s="92" t="inlineStr">
        <is>
          <t>TYQCY121</t>
        </is>
      </c>
      <c r="E886" s="92" t="inlineStr">
        <is>
          <t>泰爱捞</t>
        </is>
      </c>
      <c r="F886" s="92" t="n">
        <v>0</v>
      </c>
      <c r="G886" s="92" t="n">
        <v>1</v>
      </c>
      <c r="H886" s="92" t="n">
        <v>2300</v>
      </c>
      <c r="I886" s="92" t="inlineStr">
        <is>
          <t>设备安装合同</t>
        </is>
      </c>
      <c r="J886" s="92" t="n">
        <v>2023</v>
      </c>
      <c r="K886" s="92" t="n">
        <v>2</v>
      </c>
      <c r="L886" s="92" t="n">
        <v>28</v>
      </c>
      <c r="M886" s="91">
        <f>COUNTIFS(D:D,D886,J:J,J886,K:K,K886)</f>
        <v/>
      </c>
      <c r="N886" s="91">
        <f>1/M886</f>
        <v/>
      </c>
    </row>
    <row r="887">
      <c r="A887" s="92" t="inlineStr">
        <is>
          <t>徐汇区</t>
        </is>
      </c>
      <c r="B887" s="92" t="n"/>
      <c r="C887" s="92" t="n">
        <v>1</v>
      </c>
      <c r="D887" s="92" t="inlineStr">
        <is>
          <t>TYQCY121</t>
        </is>
      </c>
      <c r="E887" s="92" t="inlineStr">
        <is>
          <t>泰爱捞</t>
        </is>
      </c>
      <c r="F887" s="92" t="n">
        <v>0</v>
      </c>
      <c r="G887" s="92" t="n">
        <v>1</v>
      </c>
      <c r="H887" s="92" t="n">
        <v>2302</v>
      </c>
      <c r="I887" s="92" t="inlineStr">
        <is>
          <t>设备安装检验</t>
        </is>
      </c>
      <c r="J887" s="92" t="n">
        <v>2023</v>
      </c>
      <c r="K887" s="92" t="n">
        <v>2</v>
      </c>
      <c r="L887" s="92" t="n">
        <v>28</v>
      </c>
      <c r="M887" s="91">
        <f>COUNTIFS(D:D,D887,J:J,J887,K:K,K887)</f>
        <v/>
      </c>
      <c r="N887" s="91">
        <f>1/M887</f>
        <v/>
      </c>
    </row>
    <row r="888">
      <c r="A888" s="92" t="inlineStr">
        <is>
          <t>徐汇区</t>
        </is>
      </c>
      <c r="B888" s="92" t="inlineStr">
        <is>
          <t>微信用户</t>
        </is>
      </c>
      <c r="C888" s="92" t="n">
        <v>1</v>
      </c>
      <c r="D888" s="92" t="inlineStr">
        <is>
          <t>TYQCY122</t>
        </is>
      </c>
      <c r="E888" s="92" t="inlineStr">
        <is>
          <t>羊香约</t>
        </is>
      </c>
      <c r="F888" s="92" t="n">
        <v>0</v>
      </c>
      <c r="G888" s="92" t="n">
        <v>1</v>
      </c>
      <c r="H888" s="92" t="n">
        <v>2204</v>
      </c>
      <c r="I888" s="92" t="inlineStr">
        <is>
          <t>清洗记录</t>
        </is>
      </c>
      <c r="J888" s="92" t="n">
        <v>2023</v>
      </c>
      <c r="K888" s="92" t="n">
        <v>9</v>
      </c>
      <c r="L888" s="92" t="n">
        <v>7</v>
      </c>
      <c r="M888" s="91">
        <f>COUNTIFS(D:D,D888,J:J,J888,K:K,K888)</f>
        <v/>
      </c>
      <c r="N888" s="91">
        <f>1/M888</f>
        <v/>
      </c>
    </row>
    <row r="889">
      <c r="A889" s="92" t="inlineStr">
        <is>
          <t>徐汇区</t>
        </is>
      </c>
      <c r="B889" s="92" t="inlineStr">
        <is>
          <t>微信用户</t>
        </is>
      </c>
      <c r="C889" s="92" t="n">
        <v>1</v>
      </c>
      <c r="D889" s="92" t="inlineStr">
        <is>
          <t>TYQCY122</t>
        </is>
      </c>
      <c r="E889" s="92" t="inlineStr">
        <is>
          <t>羊香约</t>
        </is>
      </c>
      <c r="F889" s="92" t="n">
        <v>0</v>
      </c>
      <c r="G889" s="92" t="n">
        <v>1</v>
      </c>
      <c r="H889" s="92" t="n">
        <v>2205</v>
      </c>
      <c r="I889" s="92" t="inlineStr">
        <is>
          <t>设备维修保养</t>
        </is>
      </c>
      <c r="J889" s="92" t="n">
        <v>2023</v>
      </c>
      <c r="K889" s="92" t="n">
        <v>9</v>
      </c>
      <c r="L889" s="92" t="n">
        <v>7</v>
      </c>
      <c r="M889" s="91">
        <f>COUNTIFS(D:D,D889,J:J,J889,K:K,K889)</f>
        <v/>
      </c>
      <c r="N889" s="91">
        <f>1/M889</f>
        <v/>
      </c>
    </row>
    <row r="890">
      <c r="A890" s="92" t="inlineStr">
        <is>
          <t>徐汇区</t>
        </is>
      </c>
      <c r="B890" s="92" t="inlineStr">
        <is>
          <t>微信用户</t>
        </is>
      </c>
      <c r="C890" s="92" t="n">
        <v>1</v>
      </c>
      <c r="D890" s="92" t="inlineStr">
        <is>
          <t>TYQCY122</t>
        </is>
      </c>
      <c r="E890" s="92" t="inlineStr">
        <is>
          <t>羊香约</t>
        </is>
      </c>
      <c r="F890" s="92" t="n">
        <v>0</v>
      </c>
      <c r="G890" s="92" t="n">
        <v>1</v>
      </c>
      <c r="H890" s="92" t="n">
        <v>2303</v>
      </c>
      <c r="I890" s="92" t="inlineStr">
        <is>
          <t>运行维护合同</t>
        </is>
      </c>
      <c r="J890" s="92" t="n">
        <v>2023</v>
      </c>
      <c r="K890" s="92" t="n">
        <v>9</v>
      </c>
      <c r="L890" s="92" t="n">
        <v>7</v>
      </c>
      <c r="M890" s="91">
        <f>COUNTIFS(D:D,D890,J:J,J890,K:K,K890)</f>
        <v/>
      </c>
      <c r="N890" s="91">
        <f>1/M890</f>
        <v/>
      </c>
    </row>
    <row r="891">
      <c r="A891" s="92" t="inlineStr">
        <is>
          <t>徐汇区</t>
        </is>
      </c>
      <c r="B891" s="92" t="inlineStr">
        <is>
          <t>微信用户</t>
        </is>
      </c>
      <c r="C891" s="92" t="n">
        <v>1</v>
      </c>
      <c r="D891" s="92" t="inlineStr">
        <is>
          <t>TYQCY122</t>
        </is>
      </c>
      <c r="E891" s="92" t="inlineStr">
        <is>
          <t>羊香约</t>
        </is>
      </c>
      <c r="F891" s="92" t="n">
        <v>0</v>
      </c>
      <c r="G891" s="92" t="n">
        <v>1</v>
      </c>
      <c r="H891" s="92" t="n">
        <v>2304</v>
      </c>
      <c r="I891" s="92" t="inlineStr">
        <is>
          <t>设备运维记录</t>
        </is>
      </c>
      <c r="J891" s="92" t="n">
        <v>2023</v>
      </c>
      <c r="K891" s="92" t="n">
        <v>9</v>
      </c>
      <c r="L891" s="92" t="n">
        <v>7</v>
      </c>
      <c r="M891" s="91">
        <f>COUNTIFS(D:D,D891,J:J,J891,K:K,K891)</f>
        <v/>
      </c>
      <c r="N891" s="91">
        <f>1/M891</f>
        <v/>
      </c>
    </row>
    <row r="892">
      <c r="A892" s="92" t="inlineStr">
        <is>
          <t>徐汇区</t>
        </is>
      </c>
      <c r="B892" s="92" t="inlineStr">
        <is>
          <t>微信用户</t>
        </is>
      </c>
      <c r="C892" s="92" t="n">
        <v>1</v>
      </c>
      <c r="D892" s="92" t="inlineStr">
        <is>
          <t>TYQCY122</t>
        </is>
      </c>
      <c r="E892" s="92" t="inlineStr">
        <is>
          <t>羊香约</t>
        </is>
      </c>
      <c r="F892" s="92" t="n">
        <v>0</v>
      </c>
      <c r="G892" s="92" t="n">
        <v>1</v>
      </c>
      <c r="H892" s="92" t="n">
        <v>2400</v>
      </c>
      <c r="I892" s="92" t="inlineStr">
        <is>
          <t>餐厨垃圾处置</t>
        </is>
      </c>
      <c r="J892" s="92" t="n">
        <v>2023</v>
      </c>
      <c r="K892" s="92" t="n">
        <v>9</v>
      </c>
      <c r="L892" s="92" t="n">
        <v>7</v>
      </c>
      <c r="M892" s="91">
        <f>COUNTIFS(D:D,D892,J:J,J892,K:K,K892)</f>
        <v/>
      </c>
      <c r="N892" s="91">
        <f>1/M892</f>
        <v/>
      </c>
    </row>
    <row r="893">
      <c r="A893" s="92" t="inlineStr">
        <is>
          <t>徐汇区</t>
        </is>
      </c>
      <c r="B893" s="92" t="inlineStr">
        <is>
          <t>微信用户</t>
        </is>
      </c>
      <c r="C893" s="92" t="n">
        <v>1</v>
      </c>
      <c r="D893" s="92" t="inlineStr">
        <is>
          <t>TYQCY122</t>
        </is>
      </c>
      <c r="E893" s="92" t="inlineStr">
        <is>
          <t>羊香约</t>
        </is>
      </c>
      <c r="F893" s="92" t="n">
        <v>0</v>
      </c>
      <c r="G893" s="92" t="n">
        <v>1</v>
      </c>
      <c r="H893" s="92" t="n">
        <v>2401</v>
      </c>
      <c r="I893" s="92" t="inlineStr">
        <is>
          <t>废弃油脂处置</t>
        </is>
      </c>
      <c r="J893" s="92" t="n">
        <v>2023</v>
      </c>
      <c r="K893" s="92" t="n">
        <v>9</v>
      </c>
      <c r="L893" s="92" t="n">
        <v>7</v>
      </c>
      <c r="M893" s="91">
        <f>COUNTIFS(D:D,D893,J:J,J893,K:K,K893)</f>
        <v/>
      </c>
      <c r="N893" s="91">
        <f>1/M893</f>
        <v/>
      </c>
    </row>
    <row r="894">
      <c r="A894" s="92" t="inlineStr">
        <is>
          <t>徐汇区</t>
        </is>
      </c>
      <c r="B894" s="92" t="inlineStr">
        <is>
          <t>微信用户</t>
        </is>
      </c>
      <c r="C894" s="92" t="n">
        <v>1</v>
      </c>
      <c r="D894" s="92" t="inlineStr">
        <is>
          <t>TYQCY122</t>
        </is>
      </c>
      <c r="E894" s="92" t="inlineStr">
        <is>
          <t>羊香约</t>
        </is>
      </c>
      <c r="F894" s="92" t="n">
        <v>0</v>
      </c>
      <c r="G894" s="92" t="n">
        <v>1</v>
      </c>
      <c r="H894" s="92" t="n">
        <v>2402</v>
      </c>
      <c r="I894" s="92" t="inlineStr">
        <is>
          <t>卫生培训记录</t>
        </is>
      </c>
      <c r="J894" s="92" t="n">
        <v>2023</v>
      </c>
      <c r="K894" s="92" t="n">
        <v>9</v>
      </c>
      <c r="L894" s="92" t="n">
        <v>7</v>
      </c>
      <c r="M894" s="91">
        <f>COUNTIFS(D:D,D894,J:J,J894,K:K,K894)</f>
        <v/>
      </c>
      <c r="N894" s="91">
        <f>1/M894</f>
        <v/>
      </c>
    </row>
    <row r="895">
      <c r="A895" s="92" t="inlineStr">
        <is>
          <t>徐汇区</t>
        </is>
      </c>
      <c r="B895" s="92" t="inlineStr">
        <is>
          <t>微信用户</t>
        </is>
      </c>
      <c r="C895" s="92" t="n">
        <v>1</v>
      </c>
      <c r="D895" s="92" t="inlineStr">
        <is>
          <t>TYQCY122</t>
        </is>
      </c>
      <c r="E895" s="92" t="inlineStr">
        <is>
          <t>羊香约</t>
        </is>
      </c>
      <c r="F895" s="92" t="n">
        <v>0</v>
      </c>
      <c r="G895" s="92" t="n">
        <v>1</v>
      </c>
      <c r="H895" s="92" t="n">
        <v>2403</v>
      </c>
      <c r="I895" s="92" t="inlineStr">
        <is>
          <t>食品及原料采购记录</t>
        </is>
      </c>
      <c r="J895" s="92" t="n">
        <v>2023</v>
      </c>
      <c r="K895" s="92" t="n">
        <v>9</v>
      </c>
      <c r="L895" s="92" t="n">
        <v>7</v>
      </c>
      <c r="M895" s="91">
        <f>COUNTIFS(D:D,D895,J:J,J895,K:K,K895)</f>
        <v/>
      </c>
      <c r="N895" s="91">
        <f>1/M895</f>
        <v/>
      </c>
    </row>
    <row r="896">
      <c r="A896" s="92" t="inlineStr">
        <is>
          <t>徐汇区</t>
        </is>
      </c>
      <c r="B896" s="92" t="inlineStr">
        <is>
          <t>微信用户</t>
        </is>
      </c>
      <c r="C896" s="92" t="n">
        <v>1</v>
      </c>
      <c r="D896" s="92" t="inlineStr">
        <is>
          <t>TYQCY122</t>
        </is>
      </c>
      <c r="E896" s="92" t="inlineStr">
        <is>
          <t>羊香约</t>
        </is>
      </c>
      <c r="F896" s="92" t="n">
        <v>1</v>
      </c>
      <c r="G896" s="92" t="n">
        <v>1</v>
      </c>
      <c r="H896" s="92" t="n">
        <v>3200</v>
      </c>
      <c r="I896" s="92" t="inlineStr">
        <is>
          <t>后厨全景</t>
        </is>
      </c>
      <c r="J896" s="92" t="n">
        <v>2023</v>
      </c>
      <c r="K896" s="92" t="n">
        <v>9</v>
      </c>
      <c r="L896" s="92" t="n">
        <v>7</v>
      </c>
      <c r="M896" s="91">
        <f>COUNTIFS(D:D,D896,J:J,J896,K:K,K896)</f>
        <v/>
      </c>
      <c r="N896" s="91">
        <f>1/M896</f>
        <v/>
      </c>
    </row>
    <row r="897">
      <c r="A897" s="92" t="inlineStr">
        <is>
          <t>徐汇区</t>
        </is>
      </c>
      <c r="B897" s="92" t="inlineStr">
        <is>
          <t>微信用户</t>
        </is>
      </c>
      <c r="C897" s="92" t="n">
        <v>1</v>
      </c>
      <c r="D897" s="92" t="inlineStr">
        <is>
          <t>TYQCY122</t>
        </is>
      </c>
      <c r="E897" s="92" t="inlineStr">
        <is>
          <t>羊香约</t>
        </is>
      </c>
      <c r="F897" s="92" t="n">
        <v>1</v>
      </c>
      <c r="G897" s="92" t="n">
        <v>1</v>
      </c>
      <c r="H897" s="92" t="n">
        <v>3201</v>
      </c>
      <c r="I897" s="92" t="inlineStr">
        <is>
          <t>后厨涉户外门窗关闭</t>
        </is>
      </c>
      <c r="J897" s="92" t="n">
        <v>2023</v>
      </c>
      <c r="K897" s="92" t="n">
        <v>9</v>
      </c>
      <c r="L897" s="92" t="n">
        <v>7</v>
      </c>
      <c r="M897" s="91">
        <f>COUNTIFS(D:D,D897,J:J,J897,K:K,K897)</f>
        <v/>
      </c>
      <c r="N897" s="91">
        <f>1/M897</f>
        <v/>
      </c>
    </row>
    <row r="898">
      <c r="A898" s="92" t="inlineStr">
        <is>
          <t>徐汇区</t>
        </is>
      </c>
      <c r="B898" s="92" t="inlineStr">
        <is>
          <t>微信用户</t>
        </is>
      </c>
      <c r="C898" s="92" t="n">
        <v>1</v>
      </c>
      <c r="D898" s="92" t="inlineStr">
        <is>
          <t>TYQCY122</t>
        </is>
      </c>
      <c r="E898" s="92" t="inlineStr">
        <is>
          <t>羊香约</t>
        </is>
      </c>
      <c r="F898" s="92" t="n">
        <v>1</v>
      </c>
      <c r="G898" s="92" t="n">
        <v>1</v>
      </c>
      <c r="H898" s="92" t="n">
        <v>3202</v>
      </c>
      <c r="I898" s="92" t="inlineStr">
        <is>
          <t>后厨排气扇</t>
        </is>
      </c>
      <c r="J898" s="92" t="n">
        <v>2023</v>
      </c>
      <c r="K898" s="92" t="n">
        <v>9</v>
      </c>
      <c r="L898" s="92" t="n">
        <v>7</v>
      </c>
      <c r="M898" s="91">
        <f>COUNTIFS(D:D,D898,J:J,J898,K:K,K898)</f>
        <v/>
      </c>
      <c r="N898" s="91">
        <f>1/M898</f>
        <v/>
      </c>
    </row>
    <row r="899">
      <c r="A899" s="92" t="inlineStr">
        <is>
          <t>徐汇区</t>
        </is>
      </c>
      <c r="B899" s="92" t="inlineStr">
        <is>
          <t>微信用户</t>
        </is>
      </c>
      <c r="C899" s="92" t="n">
        <v>1</v>
      </c>
      <c r="D899" s="92" t="inlineStr">
        <is>
          <t>TYQCY122</t>
        </is>
      </c>
      <c r="E899" s="92" t="inlineStr">
        <is>
          <t>羊香约</t>
        </is>
      </c>
      <c r="F899" s="92" t="n">
        <v>1</v>
      </c>
      <c r="G899" s="92" t="n">
        <v>1</v>
      </c>
      <c r="H899" s="92" t="n">
        <v>3203</v>
      </c>
      <c r="I899" s="92" t="inlineStr">
        <is>
          <t>后厨灶台</t>
        </is>
      </c>
      <c r="J899" s="92" t="n">
        <v>2023</v>
      </c>
      <c r="K899" s="92" t="n">
        <v>9</v>
      </c>
      <c r="L899" s="92" t="n">
        <v>7</v>
      </c>
      <c r="M899" s="91">
        <f>COUNTIFS(D:D,D899,J:J,J899,K:K,K899)</f>
        <v/>
      </c>
      <c r="N899" s="91">
        <f>1/M899</f>
        <v/>
      </c>
    </row>
    <row r="900">
      <c r="A900" s="92" t="inlineStr">
        <is>
          <t>徐汇区</t>
        </is>
      </c>
      <c r="B900" s="92" t="inlineStr">
        <is>
          <t>微信用户</t>
        </is>
      </c>
      <c r="C900" s="92" t="n">
        <v>1</v>
      </c>
      <c r="D900" s="92" t="inlineStr">
        <is>
          <t>TYQCY122</t>
        </is>
      </c>
      <c r="E900" s="92" t="inlineStr">
        <is>
          <t>羊香约</t>
        </is>
      </c>
      <c r="F900" s="92" t="n">
        <v>1</v>
      </c>
      <c r="G900" s="92" t="n">
        <v>1</v>
      </c>
      <c r="H900" s="92" t="n">
        <v>3204</v>
      </c>
      <c r="I900" s="92" t="inlineStr">
        <is>
          <t>集气罩</t>
        </is>
      </c>
      <c r="J900" s="92" t="n">
        <v>2023</v>
      </c>
      <c r="K900" s="92" t="n">
        <v>9</v>
      </c>
      <c r="L900" s="92" t="n">
        <v>7</v>
      </c>
      <c r="M900" s="91">
        <f>COUNTIFS(D:D,D900,J:J,J900,K:K,K900)</f>
        <v/>
      </c>
      <c r="N900" s="91">
        <f>1/M900</f>
        <v/>
      </c>
    </row>
    <row r="901">
      <c r="A901" s="92" t="inlineStr">
        <is>
          <t>徐汇区</t>
        </is>
      </c>
      <c r="B901" s="92" t="inlineStr">
        <is>
          <t>微信用户</t>
        </is>
      </c>
      <c r="C901" s="92" t="n">
        <v>1</v>
      </c>
      <c r="D901" s="92" t="inlineStr">
        <is>
          <t>TYQCY122</t>
        </is>
      </c>
      <c r="E901" s="92" t="inlineStr">
        <is>
          <t>羊香约</t>
        </is>
      </c>
      <c r="F901" s="92" t="n">
        <v>1</v>
      </c>
      <c r="G901" s="92" t="n">
        <v>1</v>
      </c>
      <c r="H901" s="92" t="n">
        <v>3205</v>
      </c>
      <c r="I901" s="92" t="inlineStr">
        <is>
          <t>排烟管道</t>
        </is>
      </c>
      <c r="J901" s="92" t="n">
        <v>2023</v>
      </c>
      <c r="K901" s="92" t="n">
        <v>9</v>
      </c>
      <c r="L901" s="92" t="n">
        <v>7</v>
      </c>
      <c r="M901" s="91">
        <f>COUNTIFS(D:D,D901,J:J,J901,K:K,K901)</f>
        <v/>
      </c>
      <c r="N901" s="91">
        <f>1/M901</f>
        <v/>
      </c>
    </row>
    <row r="902">
      <c r="A902" s="92" t="inlineStr">
        <is>
          <t>徐汇区</t>
        </is>
      </c>
      <c r="B902" s="92" t="inlineStr">
        <is>
          <t>微信用户</t>
        </is>
      </c>
      <c r="C902" s="92" t="n">
        <v>1</v>
      </c>
      <c r="D902" s="92" t="inlineStr">
        <is>
          <t>TYQCY122</t>
        </is>
      </c>
      <c r="E902" s="92" t="inlineStr">
        <is>
          <t>羊香约</t>
        </is>
      </c>
      <c r="F902" s="92" t="n">
        <v>1</v>
      </c>
      <c r="G902" s="92" t="n">
        <v>1</v>
      </c>
      <c r="H902" s="92" t="n">
        <v>3206</v>
      </c>
      <c r="I902" s="92" t="inlineStr">
        <is>
          <t>油烟净化装置/控制柜运行</t>
        </is>
      </c>
      <c r="J902" s="92" t="n">
        <v>2023</v>
      </c>
      <c r="K902" s="92" t="n">
        <v>9</v>
      </c>
      <c r="L902" s="92" t="n">
        <v>7</v>
      </c>
      <c r="M902" s="91">
        <f>COUNTIFS(D:D,D902,J:J,J902,K:K,K902)</f>
        <v/>
      </c>
      <c r="N902" s="91">
        <f>1/M902</f>
        <v/>
      </c>
    </row>
    <row r="903">
      <c r="A903" s="92" t="inlineStr">
        <is>
          <t>徐汇区</t>
        </is>
      </c>
      <c r="B903" s="92" t="inlineStr">
        <is>
          <t>微信用户</t>
        </is>
      </c>
      <c r="C903" s="92" t="n">
        <v>1</v>
      </c>
      <c r="D903" s="92" t="inlineStr">
        <is>
          <t>TYQCY122</t>
        </is>
      </c>
      <c r="E903" s="92" t="inlineStr">
        <is>
          <t>羊香约</t>
        </is>
      </c>
      <c r="F903" s="92" t="n">
        <v>1</v>
      </c>
      <c r="G903" s="92" t="n">
        <v>1</v>
      </c>
      <c r="H903" s="92" t="n">
        <v>3207</v>
      </c>
      <c r="I903" s="92" t="inlineStr">
        <is>
          <t>油烟监测设备</t>
        </is>
      </c>
      <c r="J903" s="92" t="n">
        <v>2023</v>
      </c>
      <c r="K903" s="92" t="n">
        <v>9</v>
      </c>
      <c r="L903" s="92" t="n">
        <v>7</v>
      </c>
      <c r="M903" s="91">
        <f>COUNTIFS(D:D,D903,J:J,J903,K:K,K903)</f>
        <v/>
      </c>
      <c r="N903" s="91">
        <f>1/M903</f>
        <v/>
      </c>
    </row>
    <row r="904">
      <c r="A904" s="92" t="inlineStr">
        <is>
          <t>徐汇区</t>
        </is>
      </c>
      <c r="B904" s="92" t="inlineStr">
        <is>
          <t>微信用户
微信用户
微信用户
微信用户
微信用户
微信用户
微信用户
微信用户</t>
        </is>
      </c>
      <c r="C904" s="92" t="n">
        <v>1</v>
      </c>
      <c r="D904" s="92" t="inlineStr">
        <is>
          <t>TYQCY122</t>
        </is>
      </c>
      <c r="E904" s="92" t="inlineStr">
        <is>
          <t>羊香约</t>
        </is>
      </c>
      <c r="F904" s="92" t="n">
        <v>0</v>
      </c>
      <c r="G904" s="92" t="n">
        <v>1</v>
      </c>
      <c r="H904" s="92" t="n">
        <v>2200</v>
      </c>
      <c r="I904" s="92" t="inlineStr">
        <is>
          <t>设备安装合同</t>
        </is>
      </c>
      <c r="J904" s="92" t="n">
        <v>2023</v>
      </c>
      <c r="K904" s="92" t="n">
        <v>7</v>
      </c>
      <c r="L904" s="92" t="n">
        <v>5</v>
      </c>
      <c r="M904" s="91">
        <f>COUNTIFS(D:D,D904,J:J,J904,K:K,K904)</f>
        <v/>
      </c>
      <c r="N904" s="91">
        <f>1/M904</f>
        <v/>
      </c>
    </row>
    <row r="905">
      <c r="A905" s="92" t="inlineStr">
        <is>
          <t>徐汇区</t>
        </is>
      </c>
      <c r="B905" s="92" t="inlineStr">
        <is>
          <t>微信用户
微信用户
微信用户
微信用户
微信用户
微信用户
微信用户
微信用户</t>
        </is>
      </c>
      <c r="C905" s="92" t="n">
        <v>1</v>
      </c>
      <c r="D905" s="92" t="inlineStr">
        <is>
          <t>TYQCY122</t>
        </is>
      </c>
      <c r="E905" s="92" t="inlineStr">
        <is>
          <t>羊香约</t>
        </is>
      </c>
      <c r="F905" s="92" t="n">
        <v>0</v>
      </c>
      <c r="G905" s="92" t="n">
        <v>1</v>
      </c>
      <c r="H905" s="92" t="n">
        <v>2301</v>
      </c>
      <c r="I905" s="92" t="inlineStr">
        <is>
          <t>产品质检</t>
        </is>
      </c>
      <c r="J905" s="92" t="n">
        <v>2023</v>
      </c>
      <c r="K905" s="92" t="n">
        <v>7</v>
      </c>
      <c r="L905" s="92" t="n">
        <v>5</v>
      </c>
      <c r="M905" s="91">
        <f>COUNTIFS(D:D,D905,J:J,J905,K:K,K905)</f>
        <v/>
      </c>
      <c r="N905" s="91">
        <f>1/M905</f>
        <v/>
      </c>
    </row>
    <row r="906">
      <c r="A906" s="92" t="inlineStr">
        <is>
          <t>徐汇区</t>
        </is>
      </c>
      <c r="B906" s="92" t="inlineStr">
        <is>
          <t>微信用户
微信用户
微信用户
微信用户
微信用户
微信用户
微信用户
微信用户</t>
        </is>
      </c>
      <c r="C906" s="92" t="n">
        <v>1</v>
      </c>
      <c r="D906" s="92" t="inlineStr">
        <is>
          <t>TYQCY122</t>
        </is>
      </c>
      <c r="E906" s="92" t="inlineStr">
        <is>
          <t>羊香约</t>
        </is>
      </c>
      <c r="F906" s="92" t="n">
        <v>0</v>
      </c>
      <c r="G906" s="92" t="n">
        <v>1</v>
      </c>
      <c r="H906" s="92" t="n">
        <v>2202</v>
      </c>
      <c r="I906" s="92" t="inlineStr">
        <is>
          <t>净化器合格证</t>
        </is>
      </c>
      <c r="J906" s="92" t="n">
        <v>2023</v>
      </c>
      <c r="K906" s="92" t="n">
        <v>6</v>
      </c>
      <c r="L906" s="92" t="n">
        <v>5</v>
      </c>
      <c r="M906" s="91">
        <f>COUNTIFS(D:D,D906,J:J,J906,K:K,K906)</f>
        <v/>
      </c>
      <c r="N906" s="91">
        <f>1/M906</f>
        <v/>
      </c>
    </row>
    <row r="907">
      <c r="A907" s="92" t="inlineStr">
        <is>
          <t>徐汇区</t>
        </is>
      </c>
      <c r="B907" s="92" t="inlineStr">
        <is>
          <t>微信用户
微信用户
微信用户
微信用户
微信用户</t>
        </is>
      </c>
      <c r="C907" s="92" t="n">
        <v>1</v>
      </c>
      <c r="D907" s="92" t="inlineStr">
        <is>
          <t>TYQCY122</t>
        </is>
      </c>
      <c r="E907" s="92" t="inlineStr">
        <is>
          <t>羊香约</t>
        </is>
      </c>
      <c r="F907" s="92" t="n">
        <v>0</v>
      </c>
      <c r="G907" s="92" t="n">
        <v>0</v>
      </c>
      <c r="H907" s="92" t="n">
        <v>2101</v>
      </c>
      <c r="I907" s="92" t="inlineStr">
        <is>
          <t>食品经营许可证</t>
        </is>
      </c>
      <c r="J907" s="92" t="n">
        <v>2023</v>
      </c>
      <c r="K907" s="92" t="n">
        <v>5</v>
      </c>
      <c r="L907" s="92" t="n">
        <v>6</v>
      </c>
      <c r="M907" s="91">
        <f>COUNTIFS(D:D,D907,J:J,J907,K:K,K907)</f>
        <v/>
      </c>
      <c r="N907" s="91">
        <f>1/M907</f>
        <v/>
      </c>
    </row>
    <row r="908">
      <c r="A908" s="92" t="inlineStr">
        <is>
          <t>徐汇区</t>
        </is>
      </c>
      <c r="B908" s="92" t="inlineStr">
        <is>
          <t>微信用户
微信用户
微信用户
微信用户</t>
        </is>
      </c>
      <c r="C908" s="92" t="n">
        <v>1</v>
      </c>
      <c r="D908" s="92" t="inlineStr">
        <is>
          <t>TYQCY122</t>
        </is>
      </c>
      <c r="E908" s="92" t="inlineStr">
        <is>
          <t>羊香约</t>
        </is>
      </c>
      <c r="F908" s="92" t="n">
        <v>0</v>
      </c>
      <c r="G908" s="92" t="n">
        <v>0</v>
      </c>
      <c r="H908" s="92" t="n">
        <v>2102</v>
      </c>
      <c r="I908" s="92" t="inlineStr">
        <is>
          <t>餐饮服务许可证</t>
        </is>
      </c>
      <c r="J908" s="92" t="n">
        <v>2023</v>
      </c>
      <c r="K908" s="92" t="n">
        <v>5</v>
      </c>
      <c r="L908" s="92" t="n">
        <v>11</v>
      </c>
      <c r="M908" s="91">
        <f>COUNTIFS(D:D,D908,J:J,J908,K:K,K908)</f>
        <v/>
      </c>
      <c r="N908" s="91">
        <f>1/M908</f>
        <v/>
      </c>
    </row>
    <row r="909">
      <c r="A909" s="92" t="inlineStr">
        <is>
          <t>徐汇区</t>
        </is>
      </c>
      <c r="B909" s="92" t="inlineStr">
        <is>
          <t>微信用户
微信用户
微信用户
微信用户</t>
        </is>
      </c>
      <c r="C909" s="92" t="n">
        <v>1</v>
      </c>
      <c r="D909" s="92" t="inlineStr">
        <is>
          <t>TYQCY122</t>
        </is>
      </c>
      <c r="E909" s="92" t="inlineStr">
        <is>
          <t>羊香约</t>
        </is>
      </c>
      <c r="F909" s="92" t="n">
        <v>0</v>
      </c>
      <c r="G909" s="92" t="n">
        <v>0</v>
      </c>
      <c r="H909" s="92" t="n">
        <v>2103</v>
      </c>
      <c r="I909" s="92" t="inlineStr">
        <is>
          <t>监管信息公示牌</t>
        </is>
      </c>
      <c r="J909" s="92" t="n">
        <v>2023</v>
      </c>
      <c r="K909" s="92" t="n">
        <v>5</v>
      </c>
      <c r="L909" s="92" t="n">
        <v>11</v>
      </c>
      <c r="M909" s="91">
        <f>COUNTIFS(D:D,D909,J:J,J909,K:K,K909)</f>
        <v/>
      </c>
      <c r="N909" s="91">
        <f>1/M909</f>
        <v/>
      </c>
    </row>
    <row r="910">
      <c r="A910" s="92" t="inlineStr">
        <is>
          <t>徐汇区</t>
        </is>
      </c>
      <c r="B910" s="92" t="inlineStr">
        <is>
          <t>微信用户
微信用户
微信用户
微信用户</t>
        </is>
      </c>
      <c r="C910" s="92" t="n">
        <v>1</v>
      </c>
      <c r="D910" s="92" t="inlineStr">
        <is>
          <t>TYQCY122</t>
        </is>
      </c>
      <c r="E910" s="92" t="inlineStr">
        <is>
          <t>羊香约</t>
        </is>
      </c>
      <c r="F910" s="92" t="n">
        <v>0</v>
      </c>
      <c r="G910" s="92" t="n">
        <v>0</v>
      </c>
      <c r="H910" s="92" t="n">
        <v>2100</v>
      </c>
      <c r="I910" s="92" t="inlineStr">
        <is>
          <t>营业执照</t>
        </is>
      </c>
      <c r="J910" s="92" t="n">
        <v>2023</v>
      </c>
      <c r="K910" s="92" t="n">
        <v>3</v>
      </c>
      <c r="L910" s="92" t="n">
        <v>2</v>
      </c>
      <c r="M910" s="91">
        <f>COUNTIFS(D:D,D910,J:J,J910,K:K,K910)</f>
        <v/>
      </c>
      <c r="N910" s="91">
        <f>1/M910</f>
        <v/>
      </c>
    </row>
    <row r="911">
      <c r="A911" s="92" t="inlineStr">
        <is>
          <t>徐汇区</t>
        </is>
      </c>
      <c r="B911" s="92" t="inlineStr">
        <is>
          <t>微信用户
微信用户
微信用户
微信用户
微信用户
微信用户
微信用户
微信用户</t>
        </is>
      </c>
      <c r="C911" s="92" t="n">
        <v>1</v>
      </c>
      <c r="D911" s="92" t="inlineStr">
        <is>
          <t>TYQCY122</t>
        </is>
      </c>
      <c r="E911" s="92" t="inlineStr">
        <is>
          <t>羊香约</t>
        </is>
      </c>
      <c r="F911" s="92" t="n">
        <v>0</v>
      </c>
      <c r="G911" s="92" t="n">
        <v>1</v>
      </c>
      <c r="H911" s="92" t="n">
        <v>2201</v>
      </c>
      <c r="I911" s="92" t="inlineStr">
        <is>
          <t>产品质检</t>
        </is>
      </c>
      <c r="J911" s="92" t="n">
        <v>2023</v>
      </c>
      <c r="K911" s="92" t="n">
        <v>3</v>
      </c>
      <c r="L911" s="92" t="n">
        <v>2</v>
      </c>
      <c r="M911" s="91">
        <f>COUNTIFS(D:D,D911,J:J,J911,K:K,K911)</f>
        <v/>
      </c>
      <c r="N911" s="91">
        <f>1/M911</f>
        <v/>
      </c>
    </row>
    <row r="912">
      <c r="A912" s="92" t="inlineStr">
        <is>
          <t>徐汇区</t>
        </is>
      </c>
      <c r="B912" s="92" t="inlineStr">
        <is>
          <t>微信用户
微信用户
微信用户
微信用户
微信用户
微信用户
微信用户
微信用户</t>
        </is>
      </c>
      <c r="C912" s="92" t="n">
        <v>1</v>
      </c>
      <c r="D912" s="92" t="inlineStr">
        <is>
          <t>TYQCY122</t>
        </is>
      </c>
      <c r="E912" s="92" t="inlineStr">
        <is>
          <t>羊香约</t>
        </is>
      </c>
      <c r="F912" s="92" t="n">
        <v>0</v>
      </c>
      <c r="G912" s="92" t="n">
        <v>1</v>
      </c>
      <c r="H912" s="92" t="n">
        <v>2300</v>
      </c>
      <c r="I912" s="92" t="inlineStr">
        <is>
          <t>设备安装合同</t>
        </is>
      </c>
      <c r="J912" s="92" t="n">
        <v>2023</v>
      </c>
      <c r="K912" s="92" t="n">
        <v>3</v>
      </c>
      <c r="L912" s="92" t="n">
        <v>2</v>
      </c>
      <c r="M912" s="91">
        <f>COUNTIFS(D:D,D912,J:J,J912,K:K,K912)</f>
        <v/>
      </c>
      <c r="N912" s="91">
        <f>1/M912</f>
        <v/>
      </c>
    </row>
    <row r="913">
      <c r="A913" s="92" t="inlineStr">
        <is>
          <t>徐汇区</t>
        </is>
      </c>
      <c r="B913" s="92" t="inlineStr">
        <is>
          <t>微信用户
微信用户
微信用户
微信用户
微信用户
微信用户
微信用户
微信用户</t>
        </is>
      </c>
      <c r="C913" s="92" t="n">
        <v>1</v>
      </c>
      <c r="D913" s="92" t="inlineStr">
        <is>
          <t>TYQCY122</t>
        </is>
      </c>
      <c r="E913" s="92" t="inlineStr">
        <is>
          <t>羊香约</t>
        </is>
      </c>
      <c r="F913" s="92" t="n">
        <v>0</v>
      </c>
      <c r="G913" s="92" t="n">
        <v>1</v>
      </c>
      <c r="H913" s="92" t="n">
        <v>2302</v>
      </c>
      <c r="I913" s="92" t="inlineStr">
        <is>
          <t>设备安装检验</t>
        </is>
      </c>
      <c r="J913" s="92" t="n">
        <v>2023</v>
      </c>
      <c r="K913" s="92" t="n">
        <v>2</v>
      </c>
      <c r="L913" s="92" t="n">
        <v>6</v>
      </c>
      <c r="M913" s="91">
        <f>COUNTIFS(D:D,D913,J:J,J913,K:K,K913)</f>
        <v/>
      </c>
      <c r="N913" s="91">
        <f>1/M913</f>
        <v/>
      </c>
    </row>
    <row r="914">
      <c r="A914" s="92" t="inlineStr">
        <is>
          <t>徐汇区</t>
        </is>
      </c>
      <c r="B914" s="92" t="inlineStr">
        <is>
          <t>微信用户
微信用户
微信用户
微信用户
微信用户
微信用户
微信用户
微信用户</t>
        </is>
      </c>
      <c r="C914" s="92" t="n">
        <v>1</v>
      </c>
      <c r="D914" s="92" t="inlineStr">
        <is>
          <t>TYQCY122</t>
        </is>
      </c>
      <c r="E914" s="92" t="inlineStr">
        <is>
          <t>羊香约</t>
        </is>
      </c>
      <c r="F914" s="92" t="n">
        <v>0</v>
      </c>
      <c r="G914" s="92" t="n">
        <v>1</v>
      </c>
      <c r="H914" s="92" t="n">
        <v>2203</v>
      </c>
      <c r="I914" s="92" t="inlineStr">
        <is>
          <t>清洗合同</t>
        </is>
      </c>
      <c r="J914" s="92" t="n">
        <v>2023</v>
      </c>
      <c r="K914" s="92" t="n">
        <v>1</v>
      </c>
      <c r="L914" s="92" t="n">
        <v>6</v>
      </c>
      <c r="M914" s="91">
        <f>COUNTIFS(D:D,D914,J:J,J914,K:K,K914)</f>
        <v/>
      </c>
      <c r="N914" s="91">
        <f>1/M914</f>
        <v/>
      </c>
    </row>
    <row r="915">
      <c r="A915" s="92" t="inlineStr">
        <is>
          <t>徐汇区</t>
        </is>
      </c>
      <c r="B915" s="92" t="n"/>
      <c r="C915" s="92" t="n">
        <v>1</v>
      </c>
      <c r="D915" s="92" t="inlineStr">
        <is>
          <t>TYQCY123</t>
        </is>
      </c>
      <c r="E915" s="92" t="inlineStr">
        <is>
          <t>烧肉王</t>
        </is>
      </c>
      <c r="F915" s="92" t="n">
        <v>0</v>
      </c>
      <c r="G915" s="92" t="n">
        <v>1</v>
      </c>
      <c r="H915" s="92" t="n">
        <v>2201</v>
      </c>
      <c r="I915" s="92" t="inlineStr">
        <is>
          <t>产品质检</t>
        </is>
      </c>
      <c r="J915" s="92" t="n">
        <v>2023</v>
      </c>
      <c r="K915" s="92" t="n">
        <v>3</v>
      </c>
      <c r="L915" s="92" t="n">
        <v>11</v>
      </c>
      <c r="M915" s="91">
        <f>COUNTIFS(D:D,D915,J:J,J915,K:K,K915)</f>
        <v/>
      </c>
      <c r="N915" s="91">
        <f>1/M915</f>
        <v/>
      </c>
    </row>
    <row r="916">
      <c r="A916" s="92" t="inlineStr">
        <is>
          <t>徐汇区</t>
        </is>
      </c>
      <c r="B916" s="92" t="n"/>
      <c r="C916" s="92" t="n">
        <v>1</v>
      </c>
      <c r="D916" s="92" t="inlineStr">
        <is>
          <t>TYQCY123</t>
        </is>
      </c>
      <c r="E916" s="92" t="inlineStr">
        <is>
          <t>烧肉王</t>
        </is>
      </c>
      <c r="F916" s="92" t="n">
        <v>0</v>
      </c>
      <c r="G916" s="92" t="n">
        <v>1</v>
      </c>
      <c r="H916" s="92" t="n">
        <v>2202</v>
      </c>
      <c r="I916" s="92" t="inlineStr">
        <is>
          <t>净化器合格证</t>
        </is>
      </c>
      <c r="J916" s="92" t="n">
        <v>2023</v>
      </c>
      <c r="K916" s="92" t="n">
        <v>3</v>
      </c>
      <c r="L916" s="92" t="n">
        <v>11</v>
      </c>
      <c r="M916" s="91">
        <f>COUNTIFS(D:D,D916,J:J,J916,K:K,K916)</f>
        <v/>
      </c>
      <c r="N916" s="91">
        <f>1/M916</f>
        <v/>
      </c>
    </row>
    <row r="917">
      <c r="A917" s="92" t="inlineStr">
        <is>
          <t>徐汇区</t>
        </is>
      </c>
      <c r="B917" s="92" t="n"/>
      <c r="C917" s="92" t="n">
        <v>1</v>
      </c>
      <c r="D917" s="92" t="inlineStr">
        <is>
          <t>TYQCY123</t>
        </is>
      </c>
      <c r="E917" s="92" t="inlineStr">
        <is>
          <t>烧肉王</t>
        </is>
      </c>
      <c r="F917" s="92" t="n">
        <v>0</v>
      </c>
      <c r="G917" s="92" t="n">
        <v>0</v>
      </c>
      <c r="H917" s="92" t="n">
        <v>2100</v>
      </c>
      <c r="I917" s="92" t="inlineStr">
        <is>
          <t>营业执照</t>
        </is>
      </c>
      <c r="J917" s="92" t="n">
        <v>2023</v>
      </c>
      <c r="K917" s="92" t="n">
        <v>2</v>
      </c>
      <c r="L917" s="92" t="n">
        <v>28</v>
      </c>
      <c r="M917" s="91">
        <f>COUNTIFS(D:D,D917,J:J,J917,K:K,K917)</f>
        <v/>
      </c>
      <c r="N917" s="91">
        <f>1/M917</f>
        <v/>
      </c>
    </row>
    <row r="918">
      <c r="A918" s="92" t="inlineStr">
        <is>
          <t>徐汇区</t>
        </is>
      </c>
      <c r="B918" s="92" t="n"/>
      <c r="C918" s="92" t="n">
        <v>1</v>
      </c>
      <c r="D918" s="92" t="inlineStr">
        <is>
          <t>TYQCY123</t>
        </is>
      </c>
      <c r="E918" s="92" t="inlineStr">
        <is>
          <t>烧肉王</t>
        </is>
      </c>
      <c r="F918" s="92" t="n">
        <v>0</v>
      </c>
      <c r="G918" s="92" t="n">
        <v>0</v>
      </c>
      <c r="H918" s="92" t="n">
        <v>2101</v>
      </c>
      <c r="I918" s="92" t="inlineStr">
        <is>
          <t>食品经营许可证</t>
        </is>
      </c>
      <c r="J918" s="92" t="n">
        <v>2023</v>
      </c>
      <c r="K918" s="92" t="n">
        <v>2</v>
      </c>
      <c r="L918" s="92" t="n">
        <v>28</v>
      </c>
      <c r="M918" s="91">
        <f>COUNTIFS(D:D,D918,J:J,J918,K:K,K918)</f>
        <v/>
      </c>
      <c r="N918" s="91">
        <f>1/M918</f>
        <v/>
      </c>
    </row>
    <row r="919">
      <c r="A919" s="92" t="inlineStr">
        <is>
          <t>徐汇区</t>
        </is>
      </c>
      <c r="B919" s="92" t="n"/>
      <c r="C919" s="92" t="n">
        <v>1</v>
      </c>
      <c r="D919" s="92" t="inlineStr">
        <is>
          <t>TYQCY123</t>
        </is>
      </c>
      <c r="E919" s="92" t="inlineStr">
        <is>
          <t>烧肉王</t>
        </is>
      </c>
      <c r="F919" s="92" t="n">
        <v>0</v>
      </c>
      <c r="G919" s="92" t="n">
        <v>1</v>
      </c>
      <c r="H919" s="92" t="n">
        <v>2200</v>
      </c>
      <c r="I919" s="92" t="inlineStr">
        <is>
          <t>设备安装合同</t>
        </is>
      </c>
      <c r="J919" s="92" t="n">
        <v>2023</v>
      </c>
      <c r="K919" s="92" t="n">
        <v>2</v>
      </c>
      <c r="L919" s="92" t="n">
        <v>28</v>
      </c>
      <c r="M919" s="91">
        <f>COUNTIFS(D:D,D919,J:J,J919,K:K,K919)</f>
        <v/>
      </c>
      <c r="N919" s="91">
        <f>1/M919</f>
        <v/>
      </c>
    </row>
    <row r="920">
      <c r="A920" s="92" t="inlineStr">
        <is>
          <t>徐汇区</t>
        </is>
      </c>
      <c r="B920" s="92" t="inlineStr">
        <is>
          <t>微信用户</t>
        </is>
      </c>
      <c r="C920" s="92" t="n">
        <v>1</v>
      </c>
      <c r="D920" s="92" t="inlineStr">
        <is>
          <t>TYQCY124</t>
        </is>
      </c>
      <c r="E920" s="92" t="inlineStr">
        <is>
          <t>老长沙臭豆腐</t>
        </is>
      </c>
      <c r="F920" s="92" t="n">
        <v>0</v>
      </c>
      <c r="G920" s="92" t="n">
        <v>1</v>
      </c>
      <c r="H920" s="92" t="n">
        <v>2204</v>
      </c>
      <c r="I920" s="92" t="inlineStr">
        <is>
          <t>清洗记录</t>
        </is>
      </c>
      <c r="J920" s="92" t="n">
        <v>2023</v>
      </c>
      <c r="K920" s="92" t="n">
        <v>9</v>
      </c>
      <c r="L920" s="92" t="n">
        <v>14</v>
      </c>
      <c r="M920" s="91">
        <f>COUNTIFS(D:D,D920,J:J,J920,K:K,K920)</f>
        <v/>
      </c>
      <c r="N920" s="91">
        <f>1/M920</f>
        <v/>
      </c>
    </row>
    <row r="921">
      <c r="A921" s="92" t="inlineStr">
        <is>
          <t>徐汇区</t>
        </is>
      </c>
      <c r="B921" s="92" t="inlineStr">
        <is>
          <t>微信用户</t>
        </is>
      </c>
      <c r="C921" s="92" t="n">
        <v>1</v>
      </c>
      <c r="D921" s="92" t="inlineStr">
        <is>
          <t>TYQCY124</t>
        </is>
      </c>
      <c r="E921" s="92" t="inlineStr">
        <is>
          <t>老长沙臭豆腐</t>
        </is>
      </c>
      <c r="F921" s="92" t="n">
        <v>0</v>
      </c>
      <c r="G921" s="92" t="n">
        <v>1</v>
      </c>
      <c r="H921" s="92" t="n">
        <v>2205</v>
      </c>
      <c r="I921" s="92" t="inlineStr">
        <is>
          <t>设备维修保养</t>
        </is>
      </c>
      <c r="J921" s="92" t="n">
        <v>2023</v>
      </c>
      <c r="K921" s="92" t="n">
        <v>9</v>
      </c>
      <c r="L921" s="92" t="n">
        <v>14</v>
      </c>
      <c r="M921" s="91">
        <f>COUNTIFS(D:D,D921,J:J,J921,K:K,K921)</f>
        <v/>
      </c>
      <c r="N921" s="91">
        <f>1/M921</f>
        <v/>
      </c>
    </row>
    <row r="922">
      <c r="A922" s="92" t="inlineStr">
        <is>
          <t>徐汇区</t>
        </is>
      </c>
      <c r="B922" s="92" t="inlineStr">
        <is>
          <t>微信用户</t>
        </is>
      </c>
      <c r="C922" s="92" t="n">
        <v>1</v>
      </c>
      <c r="D922" s="92" t="inlineStr">
        <is>
          <t>TYQCY124</t>
        </is>
      </c>
      <c r="E922" s="92" t="inlineStr">
        <is>
          <t>老长沙臭豆腐</t>
        </is>
      </c>
      <c r="F922" s="92" t="n">
        <v>0</v>
      </c>
      <c r="G922" s="92" t="n">
        <v>1</v>
      </c>
      <c r="H922" s="92" t="n">
        <v>2303</v>
      </c>
      <c r="I922" s="92" t="inlineStr">
        <is>
          <t>运行维护合同</t>
        </is>
      </c>
      <c r="J922" s="92" t="n">
        <v>2023</v>
      </c>
      <c r="K922" s="92" t="n">
        <v>9</v>
      </c>
      <c r="L922" s="92" t="n">
        <v>14</v>
      </c>
      <c r="M922" s="91">
        <f>COUNTIFS(D:D,D922,J:J,J922,K:K,K922)</f>
        <v/>
      </c>
      <c r="N922" s="91">
        <f>1/M922</f>
        <v/>
      </c>
    </row>
    <row r="923">
      <c r="A923" s="92" t="inlineStr">
        <is>
          <t>徐汇区</t>
        </is>
      </c>
      <c r="B923" s="92" t="inlineStr">
        <is>
          <t>微信用户</t>
        </is>
      </c>
      <c r="C923" s="92" t="n">
        <v>1</v>
      </c>
      <c r="D923" s="92" t="inlineStr">
        <is>
          <t>TYQCY124</t>
        </is>
      </c>
      <c r="E923" s="92" t="inlineStr">
        <is>
          <t>老长沙臭豆腐</t>
        </is>
      </c>
      <c r="F923" s="92" t="n">
        <v>0</v>
      </c>
      <c r="G923" s="92" t="n">
        <v>1</v>
      </c>
      <c r="H923" s="92" t="n">
        <v>2304</v>
      </c>
      <c r="I923" s="92" t="inlineStr">
        <is>
          <t>设备运维记录</t>
        </is>
      </c>
      <c r="J923" s="92" t="n">
        <v>2023</v>
      </c>
      <c r="K923" s="92" t="n">
        <v>9</v>
      </c>
      <c r="L923" s="92" t="n">
        <v>14</v>
      </c>
      <c r="M923" s="91">
        <f>COUNTIFS(D:D,D923,J:J,J923,K:K,K923)</f>
        <v/>
      </c>
      <c r="N923" s="91">
        <f>1/M923</f>
        <v/>
      </c>
    </row>
    <row r="924">
      <c r="A924" s="92" t="inlineStr">
        <is>
          <t>徐汇区</t>
        </is>
      </c>
      <c r="B924" s="92" t="inlineStr">
        <is>
          <t>微信用户</t>
        </is>
      </c>
      <c r="C924" s="92" t="n">
        <v>1</v>
      </c>
      <c r="D924" s="92" t="inlineStr">
        <is>
          <t>TYQCY124</t>
        </is>
      </c>
      <c r="E924" s="92" t="inlineStr">
        <is>
          <t>老长沙臭豆腐</t>
        </is>
      </c>
      <c r="F924" s="92" t="n">
        <v>0</v>
      </c>
      <c r="G924" s="92" t="n">
        <v>1</v>
      </c>
      <c r="H924" s="92" t="n">
        <v>2400</v>
      </c>
      <c r="I924" s="92" t="inlineStr">
        <is>
          <t>餐厨垃圾处置</t>
        </is>
      </c>
      <c r="J924" s="92" t="n">
        <v>2023</v>
      </c>
      <c r="K924" s="92" t="n">
        <v>9</v>
      </c>
      <c r="L924" s="92" t="n">
        <v>14</v>
      </c>
      <c r="M924" s="91">
        <f>COUNTIFS(D:D,D924,J:J,J924,K:K,K924)</f>
        <v/>
      </c>
      <c r="N924" s="91">
        <f>1/M924</f>
        <v/>
      </c>
    </row>
    <row r="925">
      <c r="A925" s="92" t="inlineStr">
        <is>
          <t>徐汇区</t>
        </is>
      </c>
      <c r="B925" s="92" t="inlineStr">
        <is>
          <t>微信用户</t>
        </is>
      </c>
      <c r="C925" s="92" t="n">
        <v>1</v>
      </c>
      <c r="D925" s="92" t="inlineStr">
        <is>
          <t>TYQCY124</t>
        </is>
      </c>
      <c r="E925" s="92" t="inlineStr">
        <is>
          <t>老长沙臭豆腐</t>
        </is>
      </c>
      <c r="F925" s="92" t="n">
        <v>0</v>
      </c>
      <c r="G925" s="92" t="n">
        <v>1</v>
      </c>
      <c r="H925" s="92" t="n">
        <v>2401</v>
      </c>
      <c r="I925" s="92" t="inlineStr">
        <is>
          <t>废弃油脂处置</t>
        </is>
      </c>
      <c r="J925" s="92" t="n">
        <v>2023</v>
      </c>
      <c r="K925" s="92" t="n">
        <v>9</v>
      </c>
      <c r="L925" s="92" t="n">
        <v>14</v>
      </c>
      <c r="M925" s="91">
        <f>COUNTIFS(D:D,D925,J:J,J925,K:K,K925)</f>
        <v/>
      </c>
      <c r="N925" s="91">
        <f>1/M925</f>
        <v/>
      </c>
    </row>
    <row r="926">
      <c r="A926" s="92" t="inlineStr">
        <is>
          <t>徐汇区</t>
        </is>
      </c>
      <c r="B926" s="92" t="inlineStr">
        <is>
          <t>微信用户</t>
        </is>
      </c>
      <c r="C926" s="92" t="n">
        <v>1</v>
      </c>
      <c r="D926" s="92" t="inlineStr">
        <is>
          <t>TYQCY124</t>
        </is>
      </c>
      <c r="E926" s="92" t="inlineStr">
        <is>
          <t>老长沙臭豆腐</t>
        </is>
      </c>
      <c r="F926" s="92" t="n">
        <v>0</v>
      </c>
      <c r="G926" s="92" t="n">
        <v>1</v>
      </c>
      <c r="H926" s="92" t="n">
        <v>2402</v>
      </c>
      <c r="I926" s="92" t="inlineStr">
        <is>
          <t>卫生培训记录</t>
        </is>
      </c>
      <c r="J926" s="92" t="n">
        <v>2023</v>
      </c>
      <c r="K926" s="92" t="n">
        <v>9</v>
      </c>
      <c r="L926" s="92" t="n">
        <v>14</v>
      </c>
      <c r="M926" s="91">
        <f>COUNTIFS(D:D,D926,J:J,J926,K:K,K926)</f>
        <v/>
      </c>
      <c r="N926" s="91">
        <f>1/M926</f>
        <v/>
      </c>
    </row>
    <row r="927">
      <c r="A927" s="92" t="inlineStr">
        <is>
          <t>徐汇区</t>
        </is>
      </c>
      <c r="B927" s="92" t="inlineStr">
        <is>
          <t>微信用户</t>
        </is>
      </c>
      <c r="C927" s="92" t="n">
        <v>1</v>
      </c>
      <c r="D927" s="92" t="inlineStr">
        <is>
          <t>TYQCY124</t>
        </is>
      </c>
      <c r="E927" s="92" t="inlineStr">
        <is>
          <t>老长沙臭豆腐</t>
        </is>
      </c>
      <c r="F927" s="92" t="n">
        <v>0</v>
      </c>
      <c r="G927" s="92" t="n">
        <v>1</v>
      </c>
      <c r="H927" s="92" t="n">
        <v>2403</v>
      </c>
      <c r="I927" s="92" t="inlineStr">
        <is>
          <t>食品及原料采购记录</t>
        </is>
      </c>
      <c r="J927" s="92" t="n">
        <v>2023</v>
      </c>
      <c r="K927" s="92" t="n">
        <v>9</v>
      </c>
      <c r="L927" s="92" t="n">
        <v>14</v>
      </c>
      <c r="M927" s="91">
        <f>COUNTIFS(D:D,D927,J:J,J927,K:K,K927)</f>
        <v/>
      </c>
      <c r="N927" s="91">
        <f>1/M927</f>
        <v/>
      </c>
    </row>
    <row r="928">
      <c r="A928" s="92" t="inlineStr">
        <is>
          <t>徐汇区</t>
        </is>
      </c>
      <c r="B928" s="92" t="inlineStr">
        <is>
          <t>微信用户</t>
        </is>
      </c>
      <c r="C928" s="92" t="n">
        <v>1</v>
      </c>
      <c r="D928" s="92" t="inlineStr">
        <is>
          <t>TYQCY124</t>
        </is>
      </c>
      <c r="E928" s="92" t="inlineStr">
        <is>
          <t>老长沙臭豆腐</t>
        </is>
      </c>
      <c r="F928" s="92" t="n">
        <v>1</v>
      </c>
      <c r="G928" s="92" t="n">
        <v>1</v>
      </c>
      <c r="H928" s="92" t="n">
        <v>3200</v>
      </c>
      <c r="I928" s="92" t="inlineStr">
        <is>
          <t>后厨全景</t>
        </is>
      </c>
      <c r="J928" s="92" t="n">
        <v>2023</v>
      </c>
      <c r="K928" s="92" t="n">
        <v>9</v>
      </c>
      <c r="L928" s="92" t="n">
        <v>22</v>
      </c>
      <c r="M928" s="91">
        <f>COUNTIFS(D:D,D928,J:J,J928,K:K,K928)</f>
        <v/>
      </c>
      <c r="N928" s="91">
        <f>1/M928</f>
        <v/>
      </c>
    </row>
    <row r="929">
      <c r="A929" s="92" t="inlineStr">
        <is>
          <t>徐汇区</t>
        </is>
      </c>
      <c r="B929" s="92" t="inlineStr">
        <is>
          <t>微信用户</t>
        </is>
      </c>
      <c r="C929" s="92" t="n">
        <v>1</v>
      </c>
      <c r="D929" s="92" t="inlineStr">
        <is>
          <t>TYQCY124</t>
        </is>
      </c>
      <c r="E929" s="92" t="inlineStr">
        <is>
          <t>老长沙臭豆腐</t>
        </is>
      </c>
      <c r="F929" s="92" t="n">
        <v>1</v>
      </c>
      <c r="G929" s="92" t="n">
        <v>1</v>
      </c>
      <c r="H929" s="92" t="n">
        <v>3201</v>
      </c>
      <c r="I929" s="92" t="inlineStr">
        <is>
          <t>后厨涉户外门窗关闭</t>
        </is>
      </c>
      <c r="J929" s="92" t="n">
        <v>2023</v>
      </c>
      <c r="K929" s="92" t="n">
        <v>9</v>
      </c>
      <c r="L929" s="92" t="n">
        <v>22</v>
      </c>
      <c r="M929" s="91">
        <f>COUNTIFS(D:D,D929,J:J,J929,K:K,K929)</f>
        <v/>
      </c>
      <c r="N929" s="91">
        <f>1/M929</f>
        <v/>
      </c>
    </row>
    <row r="930">
      <c r="A930" s="92" t="inlineStr">
        <is>
          <t>徐汇区</t>
        </is>
      </c>
      <c r="B930" s="92" t="inlineStr">
        <is>
          <t>微信用户</t>
        </is>
      </c>
      <c r="C930" s="92" t="n">
        <v>1</v>
      </c>
      <c r="D930" s="92" t="inlineStr">
        <is>
          <t>TYQCY124</t>
        </is>
      </c>
      <c r="E930" s="92" t="inlineStr">
        <is>
          <t>老长沙臭豆腐</t>
        </is>
      </c>
      <c r="F930" s="92" t="n">
        <v>1</v>
      </c>
      <c r="G930" s="92" t="n">
        <v>1</v>
      </c>
      <c r="H930" s="92" t="n">
        <v>3202</v>
      </c>
      <c r="I930" s="92" t="inlineStr">
        <is>
          <t>后厨排气扇</t>
        </is>
      </c>
      <c r="J930" s="92" t="n">
        <v>2023</v>
      </c>
      <c r="K930" s="92" t="n">
        <v>9</v>
      </c>
      <c r="L930" s="92" t="n">
        <v>22</v>
      </c>
      <c r="M930" s="91">
        <f>COUNTIFS(D:D,D930,J:J,J930,K:K,K930)</f>
        <v/>
      </c>
      <c r="N930" s="91">
        <f>1/M930</f>
        <v/>
      </c>
    </row>
    <row r="931">
      <c r="A931" s="92" t="inlineStr">
        <is>
          <t>徐汇区</t>
        </is>
      </c>
      <c r="B931" s="92" t="inlineStr">
        <is>
          <t>微信用户</t>
        </is>
      </c>
      <c r="C931" s="92" t="n">
        <v>1</v>
      </c>
      <c r="D931" s="92" t="inlineStr">
        <is>
          <t>TYQCY124</t>
        </is>
      </c>
      <c r="E931" s="92" t="inlineStr">
        <is>
          <t>老长沙臭豆腐</t>
        </is>
      </c>
      <c r="F931" s="92" t="n">
        <v>1</v>
      </c>
      <c r="G931" s="92" t="n">
        <v>1</v>
      </c>
      <c r="H931" s="92" t="n">
        <v>3203</v>
      </c>
      <c r="I931" s="92" t="inlineStr">
        <is>
          <t>后厨灶台</t>
        </is>
      </c>
      <c r="J931" s="92" t="n">
        <v>2023</v>
      </c>
      <c r="K931" s="92" t="n">
        <v>9</v>
      </c>
      <c r="L931" s="92" t="n">
        <v>22</v>
      </c>
      <c r="M931" s="91">
        <f>COUNTIFS(D:D,D931,J:J,J931,K:K,K931)</f>
        <v/>
      </c>
      <c r="N931" s="91">
        <f>1/M931</f>
        <v/>
      </c>
    </row>
    <row r="932">
      <c r="A932" s="92" t="inlineStr">
        <is>
          <t>徐汇区</t>
        </is>
      </c>
      <c r="B932" s="92" t="inlineStr">
        <is>
          <t>微信用户</t>
        </is>
      </c>
      <c r="C932" s="92" t="n">
        <v>1</v>
      </c>
      <c r="D932" s="92" t="inlineStr">
        <is>
          <t>TYQCY124</t>
        </is>
      </c>
      <c r="E932" s="92" t="inlineStr">
        <is>
          <t>老长沙臭豆腐</t>
        </is>
      </c>
      <c r="F932" s="92" t="n">
        <v>1</v>
      </c>
      <c r="G932" s="92" t="n">
        <v>1</v>
      </c>
      <c r="H932" s="92" t="n">
        <v>3204</v>
      </c>
      <c r="I932" s="92" t="inlineStr">
        <is>
          <t>集气罩</t>
        </is>
      </c>
      <c r="J932" s="92" t="n">
        <v>2023</v>
      </c>
      <c r="K932" s="92" t="n">
        <v>9</v>
      </c>
      <c r="L932" s="92" t="n">
        <v>22</v>
      </c>
      <c r="M932" s="91">
        <f>COUNTIFS(D:D,D932,J:J,J932,K:K,K932)</f>
        <v/>
      </c>
      <c r="N932" s="91">
        <f>1/M932</f>
        <v/>
      </c>
    </row>
    <row r="933">
      <c r="A933" s="92" t="inlineStr">
        <is>
          <t>徐汇区</t>
        </is>
      </c>
      <c r="B933" s="92" t="inlineStr">
        <is>
          <t>微信用户</t>
        </is>
      </c>
      <c r="C933" s="92" t="n">
        <v>1</v>
      </c>
      <c r="D933" s="92" t="inlineStr">
        <is>
          <t>TYQCY124</t>
        </is>
      </c>
      <c r="E933" s="92" t="inlineStr">
        <is>
          <t>老长沙臭豆腐</t>
        </is>
      </c>
      <c r="F933" s="92" t="n">
        <v>1</v>
      </c>
      <c r="G933" s="92" t="n">
        <v>1</v>
      </c>
      <c r="H933" s="92" t="n">
        <v>3205</v>
      </c>
      <c r="I933" s="92" t="inlineStr">
        <is>
          <t>排烟管道</t>
        </is>
      </c>
      <c r="J933" s="92" t="n">
        <v>2023</v>
      </c>
      <c r="K933" s="92" t="n">
        <v>9</v>
      </c>
      <c r="L933" s="92" t="n">
        <v>22</v>
      </c>
      <c r="M933" s="91">
        <f>COUNTIFS(D:D,D933,J:J,J933,K:K,K933)</f>
        <v/>
      </c>
      <c r="N933" s="91">
        <f>1/M933</f>
        <v/>
      </c>
    </row>
    <row r="934">
      <c r="A934" s="92" t="inlineStr">
        <is>
          <t>徐汇区</t>
        </is>
      </c>
      <c r="B934" s="92" t="inlineStr">
        <is>
          <t>微信用户</t>
        </is>
      </c>
      <c r="C934" s="92" t="n">
        <v>1</v>
      </c>
      <c r="D934" s="92" t="inlineStr">
        <is>
          <t>TYQCY124</t>
        </is>
      </c>
      <c r="E934" s="92" t="inlineStr">
        <is>
          <t>老长沙臭豆腐</t>
        </is>
      </c>
      <c r="F934" s="92" t="n">
        <v>1</v>
      </c>
      <c r="G934" s="92" t="n">
        <v>1</v>
      </c>
      <c r="H934" s="92" t="n">
        <v>3206</v>
      </c>
      <c r="I934" s="92" t="inlineStr">
        <is>
          <t>油烟净化装置/控制柜运行</t>
        </is>
      </c>
      <c r="J934" s="92" t="n">
        <v>2023</v>
      </c>
      <c r="K934" s="92" t="n">
        <v>9</v>
      </c>
      <c r="L934" s="92" t="n">
        <v>22</v>
      </c>
      <c r="M934" s="91">
        <f>COUNTIFS(D:D,D934,J:J,J934,K:K,K934)</f>
        <v/>
      </c>
      <c r="N934" s="91">
        <f>1/M934</f>
        <v/>
      </c>
    </row>
    <row r="935">
      <c r="A935" s="92" t="inlineStr">
        <is>
          <t>徐汇区</t>
        </is>
      </c>
      <c r="B935" s="92" t="inlineStr">
        <is>
          <t>微信用户</t>
        </is>
      </c>
      <c r="C935" s="92" t="n">
        <v>1</v>
      </c>
      <c r="D935" s="92" t="inlineStr">
        <is>
          <t>TYQCY124</t>
        </is>
      </c>
      <c r="E935" s="92" t="inlineStr">
        <is>
          <t>老长沙臭豆腐</t>
        </is>
      </c>
      <c r="F935" s="92" t="n">
        <v>1</v>
      </c>
      <c r="G935" s="92" t="n">
        <v>1</v>
      </c>
      <c r="H935" s="92" t="n">
        <v>3207</v>
      </c>
      <c r="I935" s="92" t="inlineStr">
        <is>
          <t>油烟监测设备</t>
        </is>
      </c>
      <c r="J935" s="92" t="n">
        <v>2023</v>
      </c>
      <c r="K935" s="92" t="n">
        <v>9</v>
      </c>
      <c r="L935" s="92" t="n">
        <v>22</v>
      </c>
      <c r="M935" s="91">
        <f>COUNTIFS(D:D,D935,J:J,J935,K:K,K935)</f>
        <v/>
      </c>
      <c r="N935" s="91">
        <f>1/M935</f>
        <v/>
      </c>
    </row>
    <row r="936">
      <c r="A936" s="92" t="inlineStr">
        <is>
          <t>徐汇区</t>
        </is>
      </c>
      <c r="B936" s="92" t="inlineStr">
        <is>
          <t>微信用户
微信用户
微信用户
微信用户
微信用户
微信用户
微信用户</t>
        </is>
      </c>
      <c r="C936" s="92" t="n">
        <v>1</v>
      </c>
      <c r="D936" s="92" t="inlineStr">
        <is>
          <t>TYQCY124</t>
        </is>
      </c>
      <c r="E936" s="92" t="inlineStr">
        <is>
          <t>老长沙臭豆腐</t>
        </is>
      </c>
      <c r="F936" s="92" t="n">
        <v>0</v>
      </c>
      <c r="G936" s="92" t="n">
        <v>1</v>
      </c>
      <c r="H936" s="92" t="n">
        <v>2301</v>
      </c>
      <c r="I936" s="92" t="inlineStr">
        <is>
          <t>产品质检</t>
        </is>
      </c>
      <c r="J936" s="92" t="n">
        <v>2023</v>
      </c>
      <c r="K936" s="92" t="n">
        <v>8</v>
      </c>
      <c r="L936" s="92" t="n">
        <v>10</v>
      </c>
      <c r="M936" s="91">
        <f>COUNTIFS(D:D,D936,J:J,J936,K:K,K936)</f>
        <v/>
      </c>
      <c r="N936" s="91">
        <f>1/M936</f>
        <v/>
      </c>
    </row>
    <row r="937">
      <c r="A937" s="92" t="inlineStr">
        <is>
          <t>徐汇区</t>
        </is>
      </c>
      <c r="B937" s="92" t="inlineStr">
        <is>
          <t>微信用户
微信用户
微信用户
微信用户
微信用户
微信用户
微信用户</t>
        </is>
      </c>
      <c r="C937" s="92" t="n">
        <v>1</v>
      </c>
      <c r="D937" s="92" t="inlineStr">
        <is>
          <t>TYQCY124</t>
        </is>
      </c>
      <c r="E937" s="92" t="inlineStr">
        <is>
          <t>老长沙臭豆腐</t>
        </is>
      </c>
      <c r="F937" s="92" t="n">
        <v>0</v>
      </c>
      <c r="G937" s="92" t="n">
        <v>1</v>
      </c>
      <c r="H937" s="92" t="n">
        <v>2302</v>
      </c>
      <c r="I937" s="92" t="inlineStr">
        <is>
          <t>设备安装检验</t>
        </is>
      </c>
      <c r="J937" s="92" t="n">
        <v>2023</v>
      </c>
      <c r="K937" s="92" t="n">
        <v>8</v>
      </c>
      <c r="L937" s="92" t="n">
        <v>10</v>
      </c>
      <c r="M937" s="91">
        <f>COUNTIFS(D:D,D937,J:J,J937,K:K,K937)</f>
        <v/>
      </c>
      <c r="N937" s="91">
        <f>1/M937</f>
        <v/>
      </c>
    </row>
    <row r="938">
      <c r="A938" s="92" t="inlineStr">
        <is>
          <t>徐汇区</t>
        </is>
      </c>
      <c r="B938" s="92" t="inlineStr">
        <is>
          <t>微信用户
微信用户
微信用户
微信用户
微信用户</t>
        </is>
      </c>
      <c r="C938" s="92" t="n">
        <v>1</v>
      </c>
      <c r="D938" s="92" t="inlineStr">
        <is>
          <t>TYQCY124</t>
        </is>
      </c>
      <c r="E938" s="92" t="inlineStr">
        <is>
          <t>老长沙臭豆腐</t>
        </is>
      </c>
      <c r="F938" s="92" t="n">
        <v>0</v>
      </c>
      <c r="G938" s="92" t="n">
        <v>0</v>
      </c>
      <c r="H938" s="92" t="n">
        <v>2100</v>
      </c>
      <c r="I938" s="92" t="inlineStr">
        <is>
          <t>营业执照</t>
        </is>
      </c>
      <c r="J938" s="92" t="n">
        <v>2023</v>
      </c>
      <c r="K938" s="92" t="n">
        <v>6</v>
      </c>
      <c r="L938" s="92" t="n">
        <v>11</v>
      </c>
      <c r="M938" s="91">
        <f>COUNTIFS(D:D,D938,J:J,J938,K:K,K938)</f>
        <v/>
      </c>
      <c r="N938" s="91">
        <f>1/M938</f>
        <v/>
      </c>
    </row>
    <row r="939">
      <c r="A939" s="92" t="inlineStr">
        <is>
          <t>徐汇区</t>
        </is>
      </c>
      <c r="B939" s="92" t="inlineStr">
        <is>
          <t>微信用户
微信用户
微信用户
微信用户
微信用户</t>
        </is>
      </c>
      <c r="C939" s="92" t="n">
        <v>1</v>
      </c>
      <c r="D939" s="92" t="inlineStr">
        <is>
          <t>TYQCY124</t>
        </is>
      </c>
      <c r="E939" s="92" t="inlineStr">
        <is>
          <t>老长沙臭豆腐</t>
        </is>
      </c>
      <c r="F939" s="92" t="n">
        <v>0</v>
      </c>
      <c r="G939" s="92" t="n">
        <v>0</v>
      </c>
      <c r="H939" s="92" t="n">
        <v>2101</v>
      </c>
      <c r="I939" s="92" t="inlineStr">
        <is>
          <t>食品经营许可证</t>
        </is>
      </c>
      <c r="J939" s="92" t="n">
        <v>2023</v>
      </c>
      <c r="K939" s="92" t="n">
        <v>6</v>
      </c>
      <c r="L939" s="92" t="n">
        <v>11</v>
      </c>
      <c r="M939" s="91">
        <f>COUNTIFS(D:D,D939,J:J,J939,K:K,K939)</f>
        <v/>
      </c>
      <c r="N939" s="91">
        <f>1/M939</f>
        <v/>
      </c>
    </row>
    <row r="940">
      <c r="A940" s="92" t="inlineStr">
        <is>
          <t>徐汇区</t>
        </is>
      </c>
      <c r="B940" s="92" t="inlineStr">
        <is>
          <t>微信用户
微信用户
微信用户
微信用户
微信用户
微信用户
微信用户</t>
        </is>
      </c>
      <c r="C940" s="92" t="n">
        <v>1</v>
      </c>
      <c r="D940" s="92" t="inlineStr">
        <is>
          <t>TYQCY124</t>
        </is>
      </c>
      <c r="E940" s="92" t="inlineStr">
        <is>
          <t>老长沙臭豆腐</t>
        </is>
      </c>
      <c r="F940" s="92" t="n">
        <v>0</v>
      </c>
      <c r="G940" s="92" t="n">
        <v>1</v>
      </c>
      <c r="H940" s="92" t="n">
        <v>2300</v>
      </c>
      <c r="I940" s="92" t="inlineStr">
        <is>
          <t>设备安装合同</t>
        </is>
      </c>
      <c r="J940" s="92" t="n">
        <v>2023</v>
      </c>
      <c r="K940" s="92" t="n">
        <v>6</v>
      </c>
      <c r="L940" s="92" t="n">
        <v>9</v>
      </c>
      <c r="M940" s="91">
        <f>COUNTIFS(D:D,D940,J:J,J940,K:K,K940)</f>
        <v/>
      </c>
      <c r="N940" s="91">
        <f>1/M940</f>
        <v/>
      </c>
    </row>
    <row r="941">
      <c r="A941" s="92" t="inlineStr">
        <is>
          <t>徐汇区</t>
        </is>
      </c>
      <c r="B941" s="92" t="inlineStr">
        <is>
          <t>微信用户
微信用户
微信用户
微信用户
微信用户
微信用户
微信用户</t>
        </is>
      </c>
      <c r="C941" s="92" t="n">
        <v>1</v>
      </c>
      <c r="D941" s="92" t="inlineStr">
        <is>
          <t>TYQCY124</t>
        </is>
      </c>
      <c r="E941" s="92" t="inlineStr">
        <is>
          <t>老长沙臭豆腐</t>
        </is>
      </c>
      <c r="F941" s="92" t="n">
        <v>0</v>
      </c>
      <c r="G941" s="92" t="n">
        <v>1</v>
      </c>
      <c r="H941" s="92" t="n">
        <v>2203</v>
      </c>
      <c r="I941" s="92" t="inlineStr">
        <is>
          <t>清洗合同</t>
        </is>
      </c>
      <c r="J941" s="92" t="n">
        <v>2023</v>
      </c>
      <c r="K941" s="92" t="n">
        <v>5</v>
      </c>
      <c r="L941" s="92" t="n">
        <v>6</v>
      </c>
      <c r="M941" s="91">
        <f>COUNTIFS(D:D,D941,J:J,J941,K:K,K941)</f>
        <v/>
      </c>
      <c r="N941" s="91">
        <f>1/M941</f>
        <v/>
      </c>
    </row>
    <row r="942">
      <c r="A942" s="92" t="inlineStr">
        <is>
          <t>徐汇区</t>
        </is>
      </c>
      <c r="B942" s="92" t="inlineStr">
        <is>
          <t>微信用户
微信用户
微信用户
微信用户
微信用户
微信用户
微信用户</t>
        </is>
      </c>
      <c r="C942" s="92" t="n">
        <v>1</v>
      </c>
      <c r="D942" s="92" t="inlineStr">
        <is>
          <t>TYQCY124</t>
        </is>
      </c>
      <c r="E942" s="92" t="inlineStr">
        <is>
          <t>老长沙臭豆腐</t>
        </is>
      </c>
      <c r="F942" s="92" t="n">
        <v>0</v>
      </c>
      <c r="G942" s="92" t="n">
        <v>1</v>
      </c>
      <c r="H942" s="92" t="n">
        <v>2201</v>
      </c>
      <c r="I942" s="92" t="inlineStr">
        <is>
          <t>产品质检</t>
        </is>
      </c>
      <c r="J942" s="92" t="n">
        <v>2023</v>
      </c>
      <c r="K942" s="92" t="n">
        <v>4</v>
      </c>
      <c r="L942" s="92" t="n">
        <v>3</v>
      </c>
      <c r="M942" s="91">
        <f>COUNTIFS(D:D,D942,J:J,J942,K:K,K942)</f>
        <v/>
      </c>
      <c r="N942" s="91">
        <f>1/M942</f>
        <v/>
      </c>
    </row>
    <row r="943">
      <c r="A943" s="92" t="inlineStr">
        <is>
          <t>徐汇区</t>
        </is>
      </c>
      <c r="B943" s="92" t="inlineStr">
        <is>
          <t>微信用户
微信用户
微信用户
微信用户</t>
        </is>
      </c>
      <c r="C943" s="92" t="n">
        <v>1</v>
      </c>
      <c r="D943" s="92" t="inlineStr">
        <is>
          <t>TYQCY124</t>
        </is>
      </c>
      <c r="E943" s="92" t="inlineStr">
        <is>
          <t>老长沙臭豆腐</t>
        </is>
      </c>
      <c r="F943" s="92" t="n">
        <v>0</v>
      </c>
      <c r="G943" s="92" t="n">
        <v>0</v>
      </c>
      <c r="H943" s="92" t="n">
        <v>2103</v>
      </c>
      <c r="I943" s="92" t="inlineStr">
        <is>
          <t>监管信息公示牌</t>
        </is>
      </c>
      <c r="J943" s="92" t="n">
        <v>2023</v>
      </c>
      <c r="K943" s="92" t="n">
        <v>3</v>
      </c>
      <c r="L943" s="92" t="n">
        <v>11</v>
      </c>
      <c r="M943" s="91">
        <f>COUNTIFS(D:D,D943,J:J,J943,K:K,K943)</f>
        <v/>
      </c>
      <c r="N943" s="91">
        <f>1/M943</f>
        <v/>
      </c>
    </row>
    <row r="944">
      <c r="A944" s="92" t="inlineStr">
        <is>
          <t>徐汇区</t>
        </is>
      </c>
      <c r="B944" s="92" t="inlineStr">
        <is>
          <t>微信用户
微信用户
微信用户
微信用户</t>
        </is>
      </c>
      <c r="C944" s="92" t="n">
        <v>1</v>
      </c>
      <c r="D944" s="92" t="inlineStr">
        <is>
          <t>TYQCY124</t>
        </is>
      </c>
      <c r="E944" s="92" t="inlineStr">
        <is>
          <t>老长沙臭豆腐</t>
        </is>
      </c>
      <c r="F944" s="92" t="n">
        <v>0</v>
      </c>
      <c r="G944" s="92" t="n">
        <v>0</v>
      </c>
      <c r="H944" s="92" t="n">
        <v>2102</v>
      </c>
      <c r="I944" s="92" t="inlineStr">
        <is>
          <t>餐饮服务许可证</t>
        </is>
      </c>
      <c r="J944" s="92" t="n">
        <v>2023</v>
      </c>
      <c r="K944" s="92" t="n">
        <v>2</v>
      </c>
      <c r="L944" s="92" t="n">
        <v>8</v>
      </c>
      <c r="M944" s="91">
        <f>COUNTIFS(D:D,D944,J:J,J944,K:K,K944)</f>
        <v/>
      </c>
      <c r="N944" s="91">
        <f>1/M944</f>
        <v/>
      </c>
    </row>
    <row r="945">
      <c r="A945" s="92" t="inlineStr">
        <is>
          <t>徐汇区</t>
        </is>
      </c>
      <c r="B945" s="92" t="inlineStr">
        <is>
          <t>微信用户
微信用户
微信用户
微信用户
微信用户
微信用户
微信用户</t>
        </is>
      </c>
      <c r="C945" s="92" t="n">
        <v>1</v>
      </c>
      <c r="D945" s="92" t="inlineStr">
        <is>
          <t>TYQCY124</t>
        </is>
      </c>
      <c r="E945" s="92" t="inlineStr">
        <is>
          <t>老长沙臭豆腐</t>
        </is>
      </c>
      <c r="F945" s="92" t="n">
        <v>0</v>
      </c>
      <c r="G945" s="92" t="n">
        <v>1</v>
      </c>
      <c r="H945" s="92" t="n">
        <v>2200</v>
      </c>
      <c r="I945" s="92" t="inlineStr">
        <is>
          <t>设备安装合同</t>
        </is>
      </c>
      <c r="J945" s="92" t="n">
        <v>2023</v>
      </c>
      <c r="K945" s="92" t="n">
        <v>2</v>
      </c>
      <c r="L945" s="92" t="n">
        <v>8</v>
      </c>
      <c r="M945" s="91">
        <f>COUNTIFS(D:D,D945,J:J,J945,K:K,K945)</f>
        <v/>
      </c>
      <c r="N945" s="91">
        <f>1/M945</f>
        <v/>
      </c>
    </row>
    <row r="946">
      <c r="A946" s="92" t="inlineStr">
        <is>
          <t>徐汇区</t>
        </is>
      </c>
      <c r="B946" s="92" t="inlineStr">
        <is>
          <t>微信用户
微信用户
微信用户
微信用户
微信用户
微信用户
微信用户</t>
        </is>
      </c>
      <c r="C946" s="92" t="n">
        <v>1</v>
      </c>
      <c r="D946" s="92" t="inlineStr">
        <is>
          <t>TYQCY124</t>
        </is>
      </c>
      <c r="E946" s="92" t="inlineStr">
        <is>
          <t>老长沙臭豆腐</t>
        </is>
      </c>
      <c r="F946" s="92" t="n">
        <v>0</v>
      </c>
      <c r="G946" s="92" t="n">
        <v>1</v>
      </c>
      <c r="H946" s="92" t="n">
        <v>2202</v>
      </c>
      <c r="I946" s="92" t="inlineStr">
        <is>
          <t>净化器合格证</t>
        </is>
      </c>
      <c r="J946" s="92" t="n">
        <v>2023</v>
      </c>
      <c r="K946" s="92" t="n">
        <v>2</v>
      </c>
      <c r="L946" s="92" t="n">
        <v>8</v>
      </c>
      <c r="M946" s="91">
        <f>COUNTIFS(D:D,D946,J:J,J946,K:K,K946)</f>
        <v/>
      </c>
      <c r="N946" s="91">
        <f>1/M946</f>
        <v/>
      </c>
    </row>
    <row r="947">
      <c r="A947" s="92" t="inlineStr">
        <is>
          <t>徐汇区</t>
        </is>
      </c>
      <c r="B947" s="92" t="inlineStr">
        <is>
          <t>微信用户</t>
        </is>
      </c>
      <c r="C947" s="92" t="n">
        <v>1</v>
      </c>
      <c r="D947" s="92" t="inlineStr">
        <is>
          <t>TYQCY125</t>
        </is>
      </c>
      <c r="E947" s="92" t="inlineStr">
        <is>
          <t>珮姐重庆火锅</t>
        </is>
      </c>
      <c r="F947" s="92" t="n">
        <v>0</v>
      </c>
      <c r="G947" s="92" t="n">
        <v>1</v>
      </c>
      <c r="H947" s="92" t="n">
        <v>2204</v>
      </c>
      <c r="I947" s="92" t="inlineStr">
        <is>
          <t>清洗记录</t>
        </is>
      </c>
      <c r="J947" s="92" t="n">
        <v>2023</v>
      </c>
      <c r="K947" s="92" t="n">
        <v>9</v>
      </c>
      <c r="L947" s="92" t="n">
        <v>2</v>
      </c>
      <c r="M947" s="91">
        <f>COUNTIFS(D:D,D947,J:J,J947,K:K,K947)</f>
        <v/>
      </c>
      <c r="N947" s="91">
        <f>1/M947</f>
        <v/>
      </c>
    </row>
    <row r="948">
      <c r="A948" s="92" t="inlineStr">
        <is>
          <t>徐汇区</t>
        </is>
      </c>
      <c r="B948" s="92" t="inlineStr">
        <is>
          <t>微信用户</t>
        </is>
      </c>
      <c r="C948" s="92" t="n">
        <v>1</v>
      </c>
      <c r="D948" s="92" t="inlineStr">
        <is>
          <t>TYQCY125</t>
        </is>
      </c>
      <c r="E948" s="92" t="inlineStr">
        <is>
          <t>珮姐重庆火锅</t>
        </is>
      </c>
      <c r="F948" s="92" t="n">
        <v>0</v>
      </c>
      <c r="G948" s="92" t="n">
        <v>1</v>
      </c>
      <c r="H948" s="92" t="n">
        <v>2205</v>
      </c>
      <c r="I948" s="92" t="inlineStr">
        <is>
          <t>设备维修保养</t>
        </is>
      </c>
      <c r="J948" s="92" t="n">
        <v>2023</v>
      </c>
      <c r="K948" s="92" t="n">
        <v>9</v>
      </c>
      <c r="L948" s="92" t="n">
        <v>2</v>
      </c>
      <c r="M948" s="91">
        <f>COUNTIFS(D:D,D948,J:J,J948,K:K,K948)</f>
        <v/>
      </c>
      <c r="N948" s="91">
        <f>1/M948</f>
        <v/>
      </c>
    </row>
    <row r="949">
      <c r="A949" s="92" t="inlineStr">
        <is>
          <t>徐汇区</t>
        </is>
      </c>
      <c r="B949" s="92" t="inlineStr">
        <is>
          <t>微信用户
微信用户
微信用户
微信用户</t>
        </is>
      </c>
      <c r="C949" s="92" t="n">
        <v>1</v>
      </c>
      <c r="D949" s="92" t="inlineStr">
        <is>
          <t>TYQCY125</t>
        </is>
      </c>
      <c r="E949" s="92" t="inlineStr">
        <is>
          <t>珮姐重庆火锅</t>
        </is>
      </c>
      <c r="F949" s="92" t="n">
        <v>0</v>
      </c>
      <c r="G949" s="92" t="n">
        <v>1</v>
      </c>
      <c r="H949" s="92" t="n">
        <v>2300</v>
      </c>
      <c r="I949" s="92" t="inlineStr">
        <is>
          <t>设备安装合同</t>
        </is>
      </c>
      <c r="J949" s="92" t="n">
        <v>2023</v>
      </c>
      <c r="K949" s="92" t="n">
        <v>9</v>
      </c>
      <c r="L949" s="92" t="n">
        <v>2</v>
      </c>
      <c r="M949" s="91">
        <f>COUNTIFS(D:D,D949,J:J,J949,K:K,K949)</f>
        <v/>
      </c>
      <c r="N949" s="91">
        <f>1/M949</f>
        <v/>
      </c>
    </row>
    <row r="950">
      <c r="A950" s="92" t="inlineStr">
        <is>
          <t>徐汇区</t>
        </is>
      </c>
      <c r="B950" s="92" t="inlineStr">
        <is>
          <t>微信用户</t>
        </is>
      </c>
      <c r="C950" s="92" t="n">
        <v>1</v>
      </c>
      <c r="D950" s="92" t="inlineStr">
        <is>
          <t>TYQCY125</t>
        </is>
      </c>
      <c r="E950" s="92" t="inlineStr">
        <is>
          <t>珮姐重庆火锅</t>
        </is>
      </c>
      <c r="F950" s="92" t="n">
        <v>0</v>
      </c>
      <c r="G950" s="92" t="n">
        <v>1</v>
      </c>
      <c r="H950" s="92" t="n">
        <v>2303</v>
      </c>
      <c r="I950" s="92" t="inlineStr">
        <is>
          <t>运行维护合同</t>
        </is>
      </c>
      <c r="J950" s="92" t="n">
        <v>2023</v>
      </c>
      <c r="K950" s="92" t="n">
        <v>9</v>
      </c>
      <c r="L950" s="92" t="n">
        <v>2</v>
      </c>
      <c r="M950" s="91">
        <f>COUNTIFS(D:D,D950,J:J,J950,K:K,K950)</f>
        <v/>
      </c>
      <c r="N950" s="91">
        <f>1/M950</f>
        <v/>
      </c>
    </row>
    <row r="951">
      <c r="A951" s="92" t="inlineStr">
        <is>
          <t>徐汇区</t>
        </is>
      </c>
      <c r="B951" s="92" t="inlineStr">
        <is>
          <t>微信用户</t>
        </is>
      </c>
      <c r="C951" s="92" t="n">
        <v>1</v>
      </c>
      <c r="D951" s="92" t="inlineStr">
        <is>
          <t>TYQCY125</t>
        </is>
      </c>
      <c r="E951" s="92" t="inlineStr">
        <is>
          <t>珮姐重庆火锅</t>
        </is>
      </c>
      <c r="F951" s="92" t="n">
        <v>0</v>
      </c>
      <c r="G951" s="92" t="n">
        <v>1</v>
      </c>
      <c r="H951" s="92" t="n">
        <v>2304</v>
      </c>
      <c r="I951" s="92" t="inlineStr">
        <is>
          <t>设备运维记录</t>
        </is>
      </c>
      <c r="J951" s="92" t="n">
        <v>2023</v>
      </c>
      <c r="K951" s="92" t="n">
        <v>9</v>
      </c>
      <c r="L951" s="92" t="n">
        <v>2</v>
      </c>
      <c r="M951" s="91">
        <f>COUNTIFS(D:D,D951,J:J,J951,K:K,K951)</f>
        <v/>
      </c>
      <c r="N951" s="91">
        <f>1/M951</f>
        <v/>
      </c>
    </row>
    <row r="952">
      <c r="A952" s="92" t="inlineStr">
        <is>
          <t>徐汇区</t>
        </is>
      </c>
      <c r="B952" s="92" t="inlineStr">
        <is>
          <t>微信用户</t>
        </is>
      </c>
      <c r="C952" s="92" t="n">
        <v>1</v>
      </c>
      <c r="D952" s="92" t="inlineStr">
        <is>
          <t>TYQCY125</t>
        </is>
      </c>
      <c r="E952" s="92" t="inlineStr">
        <is>
          <t>珮姐重庆火锅</t>
        </is>
      </c>
      <c r="F952" s="92" t="n">
        <v>0</v>
      </c>
      <c r="G952" s="92" t="n">
        <v>1</v>
      </c>
      <c r="H952" s="92" t="n">
        <v>2400</v>
      </c>
      <c r="I952" s="92" t="inlineStr">
        <is>
          <t>餐厨垃圾处置</t>
        </is>
      </c>
      <c r="J952" s="92" t="n">
        <v>2023</v>
      </c>
      <c r="K952" s="92" t="n">
        <v>9</v>
      </c>
      <c r="L952" s="92" t="n">
        <v>2</v>
      </c>
      <c r="M952" s="91">
        <f>COUNTIFS(D:D,D952,J:J,J952,K:K,K952)</f>
        <v/>
      </c>
      <c r="N952" s="91">
        <f>1/M952</f>
        <v/>
      </c>
    </row>
    <row r="953">
      <c r="A953" s="92" t="inlineStr">
        <is>
          <t>徐汇区</t>
        </is>
      </c>
      <c r="B953" s="92" t="inlineStr">
        <is>
          <t>微信用户</t>
        </is>
      </c>
      <c r="C953" s="92" t="n">
        <v>1</v>
      </c>
      <c r="D953" s="92" t="inlineStr">
        <is>
          <t>TYQCY125</t>
        </is>
      </c>
      <c r="E953" s="92" t="inlineStr">
        <is>
          <t>珮姐重庆火锅</t>
        </is>
      </c>
      <c r="F953" s="92" t="n">
        <v>0</v>
      </c>
      <c r="G953" s="92" t="n">
        <v>1</v>
      </c>
      <c r="H953" s="92" t="n">
        <v>2401</v>
      </c>
      <c r="I953" s="92" t="inlineStr">
        <is>
          <t>废弃油脂处置</t>
        </is>
      </c>
      <c r="J953" s="92" t="n">
        <v>2023</v>
      </c>
      <c r="K953" s="92" t="n">
        <v>9</v>
      </c>
      <c r="L953" s="92" t="n">
        <v>2</v>
      </c>
      <c r="M953" s="91">
        <f>COUNTIFS(D:D,D953,J:J,J953,K:K,K953)</f>
        <v/>
      </c>
      <c r="N953" s="91">
        <f>1/M953</f>
        <v/>
      </c>
    </row>
    <row r="954">
      <c r="A954" s="92" t="inlineStr">
        <is>
          <t>徐汇区</t>
        </is>
      </c>
      <c r="B954" s="92" t="inlineStr">
        <is>
          <t>微信用户</t>
        </is>
      </c>
      <c r="C954" s="92" t="n">
        <v>1</v>
      </c>
      <c r="D954" s="92" t="inlineStr">
        <is>
          <t>TYQCY125</t>
        </is>
      </c>
      <c r="E954" s="92" t="inlineStr">
        <is>
          <t>珮姐重庆火锅</t>
        </is>
      </c>
      <c r="F954" s="92" t="n">
        <v>0</v>
      </c>
      <c r="G954" s="92" t="n">
        <v>1</v>
      </c>
      <c r="H954" s="92" t="n">
        <v>2402</v>
      </c>
      <c r="I954" s="92" t="inlineStr">
        <is>
          <t>卫生培训记录</t>
        </is>
      </c>
      <c r="J954" s="92" t="n">
        <v>2023</v>
      </c>
      <c r="K954" s="92" t="n">
        <v>9</v>
      </c>
      <c r="L954" s="92" t="n">
        <v>2</v>
      </c>
      <c r="M954" s="91">
        <f>COUNTIFS(D:D,D954,J:J,J954,K:K,K954)</f>
        <v/>
      </c>
      <c r="N954" s="91">
        <f>1/M954</f>
        <v/>
      </c>
    </row>
    <row r="955">
      <c r="A955" s="92" t="inlineStr">
        <is>
          <t>徐汇区</t>
        </is>
      </c>
      <c r="B955" s="92" t="inlineStr">
        <is>
          <t>微信用户</t>
        </is>
      </c>
      <c r="C955" s="92" t="n">
        <v>1</v>
      </c>
      <c r="D955" s="92" t="inlineStr">
        <is>
          <t>TYQCY125</t>
        </is>
      </c>
      <c r="E955" s="92" t="inlineStr">
        <is>
          <t>珮姐重庆火锅</t>
        </is>
      </c>
      <c r="F955" s="92" t="n">
        <v>0</v>
      </c>
      <c r="G955" s="92" t="n">
        <v>1</v>
      </c>
      <c r="H955" s="92" t="n">
        <v>2403</v>
      </c>
      <c r="I955" s="92" t="inlineStr">
        <is>
          <t>食品及原料采购记录</t>
        </is>
      </c>
      <c r="J955" s="92" t="n">
        <v>2023</v>
      </c>
      <c r="K955" s="92" t="n">
        <v>9</v>
      </c>
      <c r="L955" s="92" t="n">
        <v>2</v>
      </c>
      <c r="M955" s="91">
        <f>COUNTIFS(D:D,D955,J:J,J955,K:K,K955)</f>
        <v/>
      </c>
      <c r="N955" s="91">
        <f>1/M955</f>
        <v/>
      </c>
    </row>
    <row r="956">
      <c r="A956" s="92" t="inlineStr">
        <is>
          <t>徐汇区</t>
        </is>
      </c>
      <c r="B956" s="92" t="inlineStr">
        <is>
          <t>微信用户</t>
        </is>
      </c>
      <c r="C956" s="92" t="n">
        <v>1</v>
      </c>
      <c r="D956" s="92" t="inlineStr">
        <is>
          <t>TYQCY125</t>
        </is>
      </c>
      <c r="E956" s="92" t="inlineStr">
        <is>
          <t>珮姐重庆火锅</t>
        </is>
      </c>
      <c r="F956" s="92" t="n">
        <v>1</v>
      </c>
      <c r="G956" s="92" t="n">
        <v>1</v>
      </c>
      <c r="H956" s="92" t="n">
        <v>3200</v>
      </c>
      <c r="I956" s="92" t="inlineStr">
        <is>
          <t>后厨全景</t>
        </is>
      </c>
      <c r="J956" s="92" t="n">
        <v>2023</v>
      </c>
      <c r="K956" s="92" t="n">
        <v>9</v>
      </c>
      <c r="L956" s="92" t="n">
        <v>2</v>
      </c>
      <c r="M956" s="91">
        <f>COUNTIFS(D:D,D956,J:J,J956,K:K,K956)</f>
        <v/>
      </c>
      <c r="N956" s="91">
        <f>1/M956</f>
        <v/>
      </c>
    </row>
    <row r="957">
      <c r="A957" s="92" t="inlineStr">
        <is>
          <t>徐汇区</t>
        </is>
      </c>
      <c r="B957" s="92" t="inlineStr">
        <is>
          <t>微信用户</t>
        </is>
      </c>
      <c r="C957" s="92" t="n">
        <v>1</v>
      </c>
      <c r="D957" s="92" t="inlineStr">
        <is>
          <t>TYQCY125</t>
        </is>
      </c>
      <c r="E957" s="92" t="inlineStr">
        <is>
          <t>珮姐重庆火锅</t>
        </is>
      </c>
      <c r="F957" s="92" t="n">
        <v>1</v>
      </c>
      <c r="G957" s="92" t="n">
        <v>1</v>
      </c>
      <c r="H957" s="92" t="n">
        <v>3201</v>
      </c>
      <c r="I957" s="92" t="inlineStr">
        <is>
          <t>后厨涉户外门窗关闭</t>
        </is>
      </c>
      <c r="J957" s="92" t="n">
        <v>2023</v>
      </c>
      <c r="K957" s="92" t="n">
        <v>9</v>
      </c>
      <c r="L957" s="92" t="n">
        <v>2</v>
      </c>
      <c r="M957" s="91">
        <f>COUNTIFS(D:D,D957,J:J,J957,K:K,K957)</f>
        <v/>
      </c>
      <c r="N957" s="91">
        <f>1/M957</f>
        <v/>
      </c>
    </row>
    <row r="958">
      <c r="A958" s="92" t="inlineStr">
        <is>
          <t>徐汇区</t>
        </is>
      </c>
      <c r="B958" s="92" t="inlineStr">
        <is>
          <t>微信用户</t>
        </is>
      </c>
      <c r="C958" s="92" t="n">
        <v>1</v>
      </c>
      <c r="D958" s="92" t="inlineStr">
        <is>
          <t>TYQCY125</t>
        </is>
      </c>
      <c r="E958" s="92" t="inlineStr">
        <is>
          <t>珮姐重庆火锅</t>
        </is>
      </c>
      <c r="F958" s="92" t="n">
        <v>1</v>
      </c>
      <c r="G958" s="92" t="n">
        <v>1</v>
      </c>
      <c r="H958" s="92" t="n">
        <v>3202</v>
      </c>
      <c r="I958" s="92" t="inlineStr">
        <is>
          <t>后厨排气扇</t>
        </is>
      </c>
      <c r="J958" s="92" t="n">
        <v>2023</v>
      </c>
      <c r="K958" s="92" t="n">
        <v>9</v>
      </c>
      <c r="L958" s="92" t="n">
        <v>2</v>
      </c>
      <c r="M958" s="91">
        <f>COUNTIFS(D:D,D958,J:J,J958,K:K,K958)</f>
        <v/>
      </c>
      <c r="N958" s="91">
        <f>1/M958</f>
        <v/>
      </c>
    </row>
    <row r="959">
      <c r="A959" s="92" t="inlineStr">
        <is>
          <t>徐汇区</t>
        </is>
      </c>
      <c r="B959" s="92" t="inlineStr">
        <is>
          <t>微信用户</t>
        </is>
      </c>
      <c r="C959" s="92" t="n">
        <v>1</v>
      </c>
      <c r="D959" s="92" t="inlineStr">
        <is>
          <t>TYQCY125</t>
        </is>
      </c>
      <c r="E959" s="92" t="inlineStr">
        <is>
          <t>珮姐重庆火锅</t>
        </is>
      </c>
      <c r="F959" s="92" t="n">
        <v>1</v>
      </c>
      <c r="G959" s="92" t="n">
        <v>1</v>
      </c>
      <c r="H959" s="92" t="n">
        <v>3203</v>
      </c>
      <c r="I959" s="92" t="inlineStr">
        <is>
          <t>后厨灶台</t>
        </is>
      </c>
      <c r="J959" s="92" t="n">
        <v>2023</v>
      </c>
      <c r="K959" s="92" t="n">
        <v>9</v>
      </c>
      <c r="L959" s="92" t="n">
        <v>2</v>
      </c>
      <c r="M959" s="91">
        <f>COUNTIFS(D:D,D959,J:J,J959,K:K,K959)</f>
        <v/>
      </c>
      <c r="N959" s="91">
        <f>1/M959</f>
        <v/>
      </c>
    </row>
    <row r="960">
      <c r="A960" s="92" t="inlineStr">
        <is>
          <t>徐汇区</t>
        </is>
      </c>
      <c r="B960" s="92" t="inlineStr">
        <is>
          <t>微信用户</t>
        </is>
      </c>
      <c r="C960" s="92" t="n">
        <v>1</v>
      </c>
      <c r="D960" s="92" t="inlineStr">
        <is>
          <t>TYQCY125</t>
        </is>
      </c>
      <c r="E960" s="92" t="inlineStr">
        <is>
          <t>珮姐重庆火锅</t>
        </is>
      </c>
      <c r="F960" s="92" t="n">
        <v>1</v>
      </c>
      <c r="G960" s="92" t="n">
        <v>1</v>
      </c>
      <c r="H960" s="92" t="n">
        <v>3204</v>
      </c>
      <c r="I960" s="92" t="inlineStr">
        <is>
          <t>集气罩</t>
        </is>
      </c>
      <c r="J960" s="92" t="n">
        <v>2023</v>
      </c>
      <c r="K960" s="92" t="n">
        <v>9</v>
      </c>
      <c r="L960" s="92" t="n">
        <v>2</v>
      </c>
      <c r="M960" s="91">
        <f>COUNTIFS(D:D,D960,J:J,J960,K:K,K960)</f>
        <v/>
      </c>
      <c r="N960" s="91">
        <f>1/M960</f>
        <v/>
      </c>
    </row>
    <row r="961">
      <c r="A961" s="92" t="inlineStr">
        <is>
          <t>徐汇区</t>
        </is>
      </c>
      <c r="B961" s="92" t="inlineStr">
        <is>
          <t>微信用户</t>
        </is>
      </c>
      <c r="C961" s="92" t="n">
        <v>1</v>
      </c>
      <c r="D961" s="92" t="inlineStr">
        <is>
          <t>TYQCY125</t>
        </is>
      </c>
      <c r="E961" s="92" t="inlineStr">
        <is>
          <t>珮姐重庆火锅</t>
        </is>
      </c>
      <c r="F961" s="92" t="n">
        <v>1</v>
      </c>
      <c r="G961" s="92" t="n">
        <v>1</v>
      </c>
      <c r="H961" s="92" t="n">
        <v>3205</v>
      </c>
      <c r="I961" s="92" t="inlineStr">
        <is>
          <t>排烟管道</t>
        </is>
      </c>
      <c r="J961" s="92" t="n">
        <v>2023</v>
      </c>
      <c r="K961" s="92" t="n">
        <v>9</v>
      </c>
      <c r="L961" s="92" t="n">
        <v>2</v>
      </c>
      <c r="M961" s="91">
        <f>COUNTIFS(D:D,D961,J:J,J961,K:K,K961)</f>
        <v/>
      </c>
      <c r="N961" s="91">
        <f>1/M961</f>
        <v/>
      </c>
    </row>
    <row r="962">
      <c r="A962" s="92" t="inlineStr">
        <is>
          <t>徐汇区</t>
        </is>
      </c>
      <c r="B962" s="92" t="inlineStr">
        <is>
          <t>微信用户</t>
        </is>
      </c>
      <c r="C962" s="92" t="n">
        <v>1</v>
      </c>
      <c r="D962" s="92" t="inlineStr">
        <is>
          <t>TYQCY125</t>
        </is>
      </c>
      <c r="E962" s="92" t="inlineStr">
        <is>
          <t>珮姐重庆火锅</t>
        </is>
      </c>
      <c r="F962" s="92" t="n">
        <v>1</v>
      </c>
      <c r="G962" s="92" t="n">
        <v>1</v>
      </c>
      <c r="H962" s="92" t="n">
        <v>3206</v>
      </c>
      <c r="I962" s="92" t="inlineStr">
        <is>
          <t>油烟净化装置/控制柜运行</t>
        </is>
      </c>
      <c r="J962" s="92" t="n">
        <v>2023</v>
      </c>
      <c r="K962" s="92" t="n">
        <v>9</v>
      </c>
      <c r="L962" s="92" t="n">
        <v>2</v>
      </c>
      <c r="M962" s="91">
        <f>COUNTIFS(D:D,D962,J:J,J962,K:K,K962)</f>
        <v/>
      </c>
      <c r="N962" s="91">
        <f>1/M962</f>
        <v/>
      </c>
    </row>
    <row r="963">
      <c r="A963" s="92" t="inlineStr">
        <is>
          <t>徐汇区</t>
        </is>
      </c>
      <c r="B963" s="92" t="inlineStr">
        <is>
          <t>微信用户</t>
        </is>
      </c>
      <c r="C963" s="92" t="n">
        <v>1</v>
      </c>
      <c r="D963" s="92" t="inlineStr">
        <is>
          <t>TYQCY125</t>
        </is>
      </c>
      <c r="E963" s="92" t="inlineStr">
        <is>
          <t>珮姐重庆火锅</t>
        </is>
      </c>
      <c r="F963" s="92" t="n">
        <v>1</v>
      </c>
      <c r="G963" s="92" t="n">
        <v>1</v>
      </c>
      <c r="H963" s="92" t="n">
        <v>3207</v>
      </c>
      <c r="I963" s="92" t="inlineStr">
        <is>
          <t>油烟监测设备</t>
        </is>
      </c>
      <c r="J963" s="92" t="n">
        <v>2023</v>
      </c>
      <c r="K963" s="92" t="n">
        <v>9</v>
      </c>
      <c r="L963" s="92" t="n">
        <v>2</v>
      </c>
      <c r="M963" s="91">
        <f>COUNTIFS(D:D,D963,J:J,J963,K:K,K963)</f>
        <v/>
      </c>
      <c r="N963" s="91">
        <f>1/M963</f>
        <v/>
      </c>
    </row>
    <row r="964">
      <c r="A964" s="92" t="inlineStr">
        <is>
          <t>徐汇区</t>
        </is>
      </c>
      <c r="B964" s="92" t="inlineStr">
        <is>
          <t>微信用户
微信用户
微信用户
微信用户
微信用户
微信用户</t>
        </is>
      </c>
      <c r="C964" s="92" t="n">
        <v>1</v>
      </c>
      <c r="D964" s="92" t="inlineStr">
        <is>
          <t>TYQCY125</t>
        </is>
      </c>
      <c r="E964" s="92" t="inlineStr">
        <is>
          <t>珮姐重庆火锅</t>
        </is>
      </c>
      <c r="F964" s="92" t="n">
        <v>0</v>
      </c>
      <c r="G964" s="92" t="n">
        <v>1</v>
      </c>
      <c r="H964" s="92" t="n">
        <v>2203</v>
      </c>
      <c r="I964" s="92" t="inlineStr">
        <is>
          <t>清洗合同</t>
        </is>
      </c>
      <c r="J964" s="92" t="n">
        <v>2023</v>
      </c>
      <c r="K964" s="92" t="n">
        <v>7</v>
      </c>
      <c r="L964" s="92" t="n">
        <v>13</v>
      </c>
      <c r="M964" s="91">
        <f>COUNTIFS(D:D,D964,J:J,J964,K:K,K964)</f>
        <v/>
      </c>
      <c r="N964" s="91">
        <f>1/M964</f>
        <v/>
      </c>
    </row>
    <row r="965">
      <c r="A965" s="92" t="inlineStr">
        <is>
          <t>徐汇区</t>
        </is>
      </c>
      <c r="B965" s="92" t="inlineStr">
        <is>
          <t>微信用户
微信用户
微信用户
微信用户
微信用户</t>
        </is>
      </c>
      <c r="C965" s="92" t="n">
        <v>1</v>
      </c>
      <c r="D965" s="92" t="inlineStr">
        <is>
          <t>TYQCY125</t>
        </is>
      </c>
      <c r="E965" s="92" t="inlineStr">
        <is>
          <t>珮姐重庆火锅</t>
        </is>
      </c>
      <c r="F965" s="92" t="n">
        <v>0</v>
      </c>
      <c r="G965" s="92" t="n">
        <v>0</v>
      </c>
      <c r="H965" s="92" t="n">
        <v>2100</v>
      </c>
      <c r="I965" s="92" t="inlineStr">
        <is>
          <t>营业执照</t>
        </is>
      </c>
      <c r="J965" s="92" t="n">
        <v>2023</v>
      </c>
      <c r="K965" s="92" t="n">
        <v>6</v>
      </c>
      <c r="L965" s="92" t="n">
        <v>11</v>
      </c>
      <c r="M965" s="91">
        <f>COUNTIFS(D:D,D965,J:J,J965,K:K,K965)</f>
        <v/>
      </c>
      <c r="N965" s="91">
        <f>1/M965</f>
        <v/>
      </c>
    </row>
    <row r="966">
      <c r="A966" s="92" t="inlineStr">
        <is>
          <t>徐汇区</t>
        </is>
      </c>
      <c r="B966" s="92" t="inlineStr">
        <is>
          <t>微信用户
微信用户
微信用户
微信用户
微信用户</t>
        </is>
      </c>
      <c r="C966" s="92" t="n">
        <v>1</v>
      </c>
      <c r="D966" s="92" t="inlineStr">
        <is>
          <t>TYQCY125</t>
        </is>
      </c>
      <c r="E966" s="92" t="inlineStr">
        <is>
          <t>珮姐重庆火锅</t>
        </is>
      </c>
      <c r="F966" s="92" t="n">
        <v>0</v>
      </c>
      <c r="G966" s="92" t="n">
        <v>0</v>
      </c>
      <c r="H966" s="92" t="n">
        <v>2101</v>
      </c>
      <c r="I966" s="92" t="inlineStr">
        <is>
          <t>食品经营许可证</t>
        </is>
      </c>
      <c r="J966" s="92" t="n">
        <v>2023</v>
      </c>
      <c r="K966" s="92" t="n">
        <v>6</v>
      </c>
      <c r="L966" s="92" t="n">
        <v>11</v>
      </c>
      <c r="M966" s="91">
        <f>COUNTIFS(D:D,D966,J:J,J966,K:K,K966)</f>
        <v/>
      </c>
      <c r="N966" s="91">
        <f>1/M966</f>
        <v/>
      </c>
    </row>
    <row r="967">
      <c r="A967" s="92" t="inlineStr">
        <is>
          <t>徐汇区</t>
        </is>
      </c>
      <c r="B967" s="92" t="inlineStr">
        <is>
          <t>微信用户
微信用户
微信用户
微信用户
微信用户</t>
        </is>
      </c>
      <c r="C967" s="92" t="n">
        <v>1</v>
      </c>
      <c r="D967" s="92" t="inlineStr">
        <is>
          <t>TYQCY125</t>
        </is>
      </c>
      <c r="E967" s="92" t="inlineStr">
        <is>
          <t>珮姐重庆火锅</t>
        </is>
      </c>
      <c r="F967" s="92" t="n">
        <v>0</v>
      </c>
      <c r="G967" s="92" t="n">
        <v>1</v>
      </c>
      <c r="H967" s="92" t="n">
        <v>2200</v>
      </c>
      <c r="I967" s="92" t="inlineStr">
        <is>
          <t>设备安装合同</t>
        </is>
      </c>
      <c r="J967" s="92" t="n">
        <v>2023</v>
      </c>
      <c r="K967" s="92" t="n">
        <v>6</v>
      </c>
      <c r="L967" s="92" t="n">
        <v>3</v>
      </c>
      <c r="M967" s="91">
        <f>COUNTIFS(D:D,D967,J:J,J967,K:K,K967)</f>
        <v/>
      </c>
      <c r="N967" s="91">
        <f>1/M967</f>
        <v/>
      </c>
    </row>
    <row r="968">
      <c r="A968" s="92" t="inlineStr">
        <is>
          <t>徐汇区</t>
        </is>
      </c>
      <c r="B968" s="92" t="inlineStr">
        <is>
          <t>微信用户
微信用户
微信用户
微信用户</t>
        </is>
      </c>
      <c r="C968" s="92" t="n">
        <v>1</v>
      </c>
      <c r="D968" s="92" t="inlineStr">
        <is>
          <t>TYQCY125</t>
        </is>
      </c>
      <c r="E968" s="92" t="inlineStr">
        <is>
          <t>珮姐重庆火锅</t>
        </is>
      </c>
      <c r="F968" s="92" t="n">
        <v>0</v>
      </c>
      <c r="G968" s="92" t="n">
        <v>0</v>
      </c>
      <c r="H968" s="92" t="n">
        <v>2102</v>
      </c>
      <c r="I968" s="92" t="inlineStr">
        <is>
          <t>餐饮服务许可证</t>
        </is>
      </c>
      <c r="J968" s="92" t="n">
        <v>2023</v>
      </c>
      <c r="K968" s="92" t="n">
        <v>5</v>
      </c>
      <c r="L968" s="92" t="n">
        <v>11</v>
      </c>
      <c r="M968" s="91">
        <f>COUNTIFS(D:D,D968,J:J,J968,K:K,K968)</f>
        <v/>
      </c>
      <c r="N968" s="91">
        <f>1/M968</f>
        <v/>
      </c>
    </row>
    <row r="969">
      <c r="A969" s="92" t="inlineStr">
        <is>
          <t>徐汇区</t>
        </is>
      </c>
      <c r="B969" s="92" t="inlineStr">
        <is>
          <t>微信用户
微信用户
微信用户
微信用户</t>
        </is>
      </c>
      <c r="C969" s="92" t="n">
        <v>1</v>
      </c>
      <c r="D969" s="92" t="inlineStr">
        <is>
          <t>TYQCY125</t>
        </is>
      </c>
      <c r="E969" s="92" t="inlineStr">
        <is>
          <t>珮姐重庆火锅</t>
        </is>
      </c>
      <c r="F969" s="92" t="n">
        <v>0</v>
      </c>
      <c r="G969" s="92" t="n">
        <v>0</v>
      </c>
      <c r="H969" s="92" t="n">
        <v>2103</v>
      </c>
      <c r="I969" s="92" t="inlineStr">
        <is>
          <t>监管信息公示牌</t>
        </is>
      </c>
      <c r="J969" s="92" t="n">
        <v>2023</v>
      </c>
      <c r="K969" s="92" t="n">
        <v>5</v>
      </c>
      <c r="L969" s="92" t="n">
        <v>11</v>
      </c>
      <c r="M969" s="91">
        <f>COUNTIFS(D:D,D969,J:J,J969,K:K,K969)</f>
        <v/>
      </c>
      <c r="N969" s="91">
        <f>1/M969</f>
        <v/>
      </c>
    </row>
    <row r="970">
      <c r="A970" s="92" t="inlineStr">
        <is>
          <t>徐汇区</t>
        </is>
      </c>
      <c r="B970" s="92" t="inlineStr">
        <is>
          <t>微信用户
微信用户
微信用户</t>
        </is>
      </c>
      <c r="C970" s="92" t="n">
        <v>1</v>
      </c>
      <c r="D970" s="92" t="inlineStr">
        <is>
          <t>TYQCY126</t>
        </is>
      </c>
      <c r="E970" s="92" t="inlineStr">
        <is>
          <t>啫苑</t>
        </is>
      </c>
      <c r="F970" s="92" t="n">
        <v>0</v>
      </c>
      <c r="G970" s="92" t="n">
        <v>1</v>
      </c>
      <c r="H970" s="92" t="n">
        <v>2204</v>
      </c>
      <c r="I970" s="92" t="inlineStr">
        <is>
          <t>清洗记录</t>
        </is>
      </c>
      <c r="J970" s="92" t="n">
        <v>2023</v>
      </c>
      <c r="K970" s="92" t="n">
        <v>9</v>
      </c>
      <c r="L970" s="92" t="n">
        <v>20</v>
      </c>
      <c r="M970" s="91">
        <f>COUNTIFS(D:D,D970,J:J,J970,K:K,K970)</f>
        <v/>
      </c>
      <c r="N970" s="91">
        <f>1/M970</f>
        <v/>
      </c>
    </row>
    <row r="971">
      <c r="A971" s="92" t="inlineStr">
        <is>
          <t>徐汇区</t>
        </is>
      </c>
      <c r="B971" s="92" t="inlineStr">
        <is>
          <t>微信用户
微信用户
微信用户</t>
        </is>
      </c>
      <c r="C971" s="92" t="n">
        <v>1</v>
      </c>
      <c r="D971" s="92" t="inlineStr">
        <is>
          <t>TYQCY126</t>
        </is>
      </c>
      <c r="E971" s="92" t="inlineStr">
        <is>
          <t>啫苑</t>
        </is>
      </c>
      <c r="F971" s="92" t="n">
        <v>0</v>
      </c>
      <c r="G971" s="92" t="n">
        <v>1</v>
      </c>
      <c r="H971" s="92" t="n">
        <v>2205</v>
      </c>
      <c r="I971" s="92" t="inlineStr">
        <is>
          <t>设备维修保养</t>
        </is>
      </c>
      <c r="J971" s="92" t="n">
        <v>2023</v>
      </c>
      <c r="K971" s="92" t="n">
        <v>9</v>
      </c>
      <c r="L971" s="92" t="n">
        <v>20</v>
      </c>
      <c r="M971" s="91">
        <f>COUNTIFS(D:D,D971,J:J,J971,K:K,K971)</f>
        <v/>
      </c>
      <c r="N971" s="91">
        <f>1/M971</f>
        <v/>
      </c>
    </row>
    <row r="972">
      <c r="A972" s="92" t="inlineStr">
        <is>
          <t>徐汇区</t>
        </is>
      </c>
      <c r="B972" s="92" t="inlineStr">
        <is>
          <t>微信用户
微信用户
微信用户</t>
        </is>
      </c>
      <c r="C972" s="92" t="n">
        <v>1</v>
      </c>
      <c r="D972" s="92" t="inlineStr">
        <is>
          <t>TYQCY126</t>
        </is>
      </c>
      <c r="E972" s="92" t="inlineStr">
        <is>
          <t>啫苑</t>
        </is>
      </c>
      <c r="F972" s="92" t="n">
        <v>0</v>
      </c>
      <c r="G972" s="92" t="n">
        <v>1</v>
      </c>
      <c r="H972" s="92" t="n">
        <v>2300</v>
      </c>
      <c r="I972" s="92" t="inlineStr">
        <is>
          <t>设备安装合同</t>
        </is>
      </c>
      <c r="J972" s="92" t="n">
        <v>2023</v>
      </c>
      <c r="K972" s="92" t="n">
        <v>9</v>
      </c>
      <c r="L972" s="92" t="n">
        <v>20</v>
      </c>
      <c r="M972" s="91">
        <f>COUNTIFS(D:D,D972,J:J,J972,K:K,K972)</f>
        <v/>
      </c>
      <c r="N972" s="91">
        <f>1/M972</f>
        <v/>
      </c>
    </row>
    <row r="973">
      <c r="A973" s="92" t="inlineStr">
        <is>
          <t>徐汇区</t>
        </is>
      </c>
      <c r="B973" s="92" t="inlineStr">
        <is>
          <t>微信用户
微信用户
微信用户</t>
        </is>
      </c>
      <c r="C973" s="92" t="n">
        <v>1</v>
      </c>
      <c r="D973" s="92" t="inlineStr">
        <is>
          <t>TYQCY126</t>
        </is>
      </c>
      <c r="E973" s="92" t="inlineStr">
        <is>
          <t>啫苑</t>
        </is>
      </c>
      <c r="F973" s="92" t="n">
        <v>0</v>
      </c>
      <c r="G973" s="92" t="n">
        <v>1</v>
      </c>
      <c r="H973" s="92" t="n">
        <v>2302</v>
      </c>
      <c r="I973" s="92" t="inlineStr">
        <is>
          <t>设备安装检验</t>
        </is>
      </c>
      <c r="J973" s="92" t="n">
        <v>2023</v>
      </c>
      <c r="K973" s="92" t="n">
        <v>9</v>
      </c>
      <c r="L973" s="92" t="n">
        <v>20</v>
      </c>
      <c r="M973" s="91">
        <f>COUNTIFS(D:D,D973,J:J,J973,K:K,K973)</f>
        <v/>
      </c>
      <c r="N973" s="91">
        <f>1/M973</f>
        <v/>
      </c>
    </row>
    <row r="974">
      <c r="A974" s="92" t="inlineStr">
        <is>
          <t>徐汇区</t>
        </is>
      </c>
      <c r="B974" s="92" t="inlineStr">
        <is>
          <t>微信用户
微信用户
微信用户</t>
        </is>
      </c>
      <c r="C974" s="92" t="n">
        <v>1</v>
      </c>
      <c r="D974" s="92" t="inlineStr">
        <is>
          <t>TYQCY126</t>
        </is>
      </c>
      <c r="E974" s="92" t="inlineStr">
        <is>
          <t>啫苑</t>
        </is>
      </c>
      <c r="F974" s="92" t="n">
        <v>0</v>
      </c>
      <c r="G974" s="92" t="n">
        <v>1</v>
      </c>
      <c r="H974" s="92" t="n">
        <v>2303</v>
      </c>
      <c r="I974" s="92" t="inlineStr">
        <is>
          <t>运行维护合同</t>
        </is>
      </c>
      <c r="J974" s="92" t="n">
        <v>2023</v>
      </c>
      <c r="K974" s="92" t="n">
        <v>9</v>
      </c>
      <c r="L974" s="92" t="n">
        <v>20</v>
      </c>
      <c r="M974" s="91">
        <f>COUNTIFS(D:D,D974,J:J,J974,K:K,K974)</f>
        <v/>
      </c>
      <c r="N974" s="91">
        <f>1/M974</f>
        <v/>
      </c>
    </row>
    <row r="975">
      <c r="A975" s="92" t="inlineStr">
        <is>
          <t>徐汇区</t>
        </is>
      </c>
      <c r="B975" s="92" t="inlineStr">
        <is>
          <t>微信用户
微信用户
微信用户</t>
        </is>
      </c>
      <c r="C975" s="92" t="n">
        <v>1</v>
      </c>
      <c r="D975" s="92" t="inlineStr">
        <is>
          <t>TYQCY126</t>
        </is>
      </c>
      <c r="E975" s="92" t="inlineStr">
        <is>
          <t>啫苑</t>
        </is>
      </c>
      <c r="F975" s="92" t="n">
        <v>0</v>
      </c>
      <c r="G975" s="92" t="n">
        <v>1</v>
      </c>
      <c r="H975" s="92" t="n">
        <v>2400</v>
      </c>
      <c r="I975" s="92" t="inlineStr">
        <is>
          <t>餐厨垃圾处置</t>
        </is>
      </c>
      <c r="J975" s="92" t="n">
        <v>2023</v>
      </c>
      <c r="K975" s="92" t="n">
        <v>9</v>
      </c>
      <c r="L975" s="92" t="n">
        <v>20</v>
      </c>
      <c r="M975" s="91">
        <f>COUNTIFS(D:D,D975,J:J,J975,K:K,K975)</f>
        <v/>
      </c>
      <c r="N975" s="91">
        <f>1/M975</f>
        <v/>
      </c>
    </row>
    <row r="976">
      <c r="A976" s="92" t="inlineStr">
        <is>
          <t>徐汇区</t>
        </is>
      </c>
      <c r="B976" s="92" t="inlineStr">
        <is>
          <t>微信用户
微信用户
微信用户</t>
        </is>
      </c>
      <c r="C976" s="92" t="n">
        <v>1</v>
      </c>
      <c r="D976" s="92" t="inlineStr">
        <is>
          <t>TYQCY126</t>
        </is>
      </c>
      <c r="E976" s="92" t="inlineStr">
        <is>
          <t>啫苑</t>
        </is>
      </c>
      <c r="F976" s="92" t="n">
        <v>0</v>
      </c>
      <c r="G976" s="92" t="n">
        <v>1</v>
      </c>
      <c r="H976" s="92" t="n">
        <v>2401</v>
      </c>
      <c r="I976" s="92" t="inlineStr">
        <is>
          <t>废弃油脂处置</t>
        </is>
      </c>
      <c r="J976" s="92" t="n">
        <v>2023</v>
      </c>
      <c r="K976" s="92" t="n">
        <v>9</v>
      </c>
      <c r="L976" s="92" t="n">
        <v>20</v>
      </c>
      <c r="M976" s="91">
        <f>COUNTIFS(D:D,D976,J:J,J976,K:K,K976)</f>
        <v/>
      </c>
      <c r="N976" s="91">
        <f>1/M976</f>
        <v/>
      </c>
    </row>
    <row r="977">
      <c r="A977" s="92" t="inlineStr">
        <is>
          <t>徐汇区</t>
        </is>
      </c>
      <c r="B977" s="92" t="inlineStr">
        <is>
          <t>微信用户
微信用户
微信用户</t>
        </is>
      </c>
      <c r="C977" s="92" t="n">
        <v>1</v>
      </c>
      <c r="D977" s="92" t="inlineStr">
        <is>
          <t>TYQCY126</t>
        </is>
      </c>
      <c r="E977" s="92" t="inlineStr">
        <is>
          <t>啫苑</t>
        </is>
      </c>
      <c r="F977" s="92" t="n">
        <v>0</v>
      </c>
      <c r="G977" s="92" t="n">
        <v>1</v>
      </c>
      <c r="H977" s="92" t="n">
        <v>2403</v>
      </c>
      <c r="I977" s="92" t="inlineStr">
        <is>
          <t>食品及原料采购记录</t>
        </is>
      </c>
      <c r="J977" s="92" t="n">
        <v>2023</v>
      </c>
      <c r="K977" s="92" t="n">
        <v>9</v>
      </c>
      <c r="L977" s="92" t="n">
        <v>20</v>
      </c>
      <c r="M977" s="91">
        <f>COUNTIFS(D:D,D977,J:J,J977,K:K,K977)</f>
        <v/>
      </c>
      <c r="N977" s="91">
        <f>1/M977</f>
        <v/>
      </c>
    </row>
    <row r="978">
      <c r="A978" s="92" t="inlineStr">
        <is>
          <t>徐汇区</t>
        </is>
      </c>
      <c r="B978" s="92" t="inlineStr">
        <is>
          <t>微信用户
微信用户
微信用户</t>
        </is>
      </c>
      <c r="C978" s="92" t="n">
        <v>1</v>
      </c>
      <c r="D978" s="92" t="inlineStr">
        <is>
          <t>TYQCY126</t>
        </is>
      </c>
      <c r="E978" s="92" t="inlineStr">
        <is>
          <t>啫苑</t>
        </is>
      </c>
      <c r="F978" s="92" t="n">
        <v>1</v>
      </c>
      <c r="G978" s="92" t="n">
        <v>1</v>
      </c>
      <c r="H978" s="92" t="n">
        <v>3200</v>
      </c>
      <c r="I978" s="92" t="inlineStr">
        <is>
          <t>后厨全景</t>
        </is>
      </c>
      <c r="J978" s="92" t="n">
        <v>2023</v>
      </c>
      <c r="K978" s="92" t="n">
        <v>9</v>
      </c>
      <c r="L978" s="92" t="n">
        <v>28</v>
      </c>
      <c r="M978" s="91">
        <f>COUNTIFS(D:D,D978,J:J,J978,K:K,K978)</f>
        <v/>
      </c>
      <c r="N978" s="91">
        <f>1/M978</f>
        <v/>
      </c>
    </row>
    <row r="979">
      <c r="A979" s="92" t="inlineStr">
        <is>
          <t>徐汇区</t>
        </is>
      </c>
      <c r="B979" s="92" t="inlineStr">
        <is>
          <t>微信用户
微信用户
微信用户</t>
        </is>
      </c>
      <c r="C979" s="92" t="n">
        <v>1</v>
      </c>
      <c r="D979" s="92" t="inlineStr">
        <is>
          <t>TYQCY126</t>
        </is>
      </c>
      <c r="E979" s="92" t="inlineStr">
        <is>
          <t>啫苑</t>
        </is>
      </c>
      <c r="F979" s="92" t="n">
        <v>1</v>
      </c>
      <c r="G979" s="92" t="n">
        <v>1</v>
      </c>
      <c r="H979" s="92" t="n">
        <v>3201</v>
      </c>
      <c r="I979" s="92" t="inlineStr">
        <is>
          <t>后厨涉户外门窗关闭</t>
        </is>
      </c>
      <c r="J979" s="92" t="n">
        <v>2023</v>
      </c>
      <c r="K979" s="92" t="n">
        <v>9</v>
      </c>
      <c r="L979" s="92" t="n">
        <v>28</v>
      </c>
      <c r="M979" s="91">
        <f>COUNTIFS(D:D,D979,J:J,J979,K:K,K979)</f>
        <v/>
      </c>
      <c r="N979" s="91">
        <f>1/M979</f>
        <v/>
      </c>
    </row>
    <row r="980">
      <c r="A980" s="92" t="inlineStr">
        <is>
          <t>徐汇区</t>
        </is>
      </c>
      <c r="B980" s="92" t="inlineStr">
        <is>
          <t>微信用户
微信用户
微信用户</t>
        </is>
      </c>
      <c r="C980" s="92" t="n">
        <v>1</v>
      </c>
      <c r="D980" s="92" t="inlineStr">
        <is>
          <t>TYQCY126</t>
        </is>
      </c>
      <c r="E980" s="92" t="inlineStr">
        <is>
          <t>啫苑</t>
        </is>
      </c>
      <c r="F980" s="92" t="n">
        <v>1</v>
      </c>
      <c r="G980" s="92" t="n">
        <v>1</v>
      </c>
      <c r="H980" s="92" t="n">
        <v>3203</v>
      </c>
      <c r="I980" s="92" t="inlineStr">
        <is>
          <t>后厨灶台</t>
        </is>
      </c>
      <c r="J980" s="92" t="n">
        <v>2023</v>
      </c>
      <c r="K980" s="92" t="n">
        <v>9</v>
      </c>
      <c r="L980" s="92" t="n">
        <v>28</v>
      </c>
      <c r="M980" s="91">
        <f>COUNTIFS(D:D,D980,J:J,J980,K:K,K980)</f>
        <v/>
      </c>
      <c r="N980" s="91">
        <f>1/M980</f>
        <v/>
      </c>
    </row>
    <row r="981">
      <c r="A981" s="92" t="inlineStr">
        <is>
          <t>徐汇区</t>
        </is>
      </c>
      <c r="B981" s="92" t="inlineStr">
        <is>
          <t>微信用户
微信用户
微信用户</t>
        </is>
      </c>
      <c r="C981" s="92" t="n">
        <v>1</v>
      </c>
      <c r="D981" s="92" t="inlineStr">
        <is>
          <t>TYQCY126</t>
        </is>
      </c>
      <c r="E981" s="92" t="inlineStr">
        <is>
          <t>啫苑</t>
        </is>
      </c>
      <c r="F981" s="92" t="n">
        <v>1</v>
      </c>
      <c r="G981" s="92" t="n">
        <v>1</v>
      </c>
      <c r="H981" s="92" t="n">
        <v>3204</v>
      </c>
      <c r="I981" s="92" t="inlineStr">
        <is>
          <t>集气罩</t>
        </is>
      </c>
      <c r="J981" s="92" t="n">
        <v>2023</v>
      </c>
      <c r="K981" s="92" t="n">
        <v>9</v>
      </c>
      <c r="L981" s="92" t="n">
        <v>28</v>
      </c>
      <c r="M981" s="91">
        <f>COUNTIFS(D:D,D981,J:J,J981,K:K,K981)</f>
        <v/>
      </c>
      <c r="N981" s="91">
        <f>1/M981</f>
        <v/>
      </c>
    </row>
    <row r="982">
      <c r="A982" s="92" t="inlineStr">
        <is>
          <t>徐汇区</t>
        </is>
      </c>
      <c r="B982" s="92" t="inlineStr">
        <is>
          <t>微信用户
微信用户
微信用户</t>
        </is>
      </c>
      <c r="C982" s="92" t="n">
        <v>1</v>
      </c>
      <c r="D982" s="92" t="inlineStr">
        <is>
          <t>TYQCY126</t>
        </is>
      </c>
      <c r="E982" s="92" t="inlineStr">
        <is>
          <t>啫苑</t>
        </is>
      </c>
      <c r="F982" s="92" t="n">
        <v>0</v>
      </c>
      <c r="G982" s="92" t="n">
        <v>0</v>
      </c>
      <c r="H982" s="92" t="n">
        <v>2100</v>
      </c>
      <c r="I982" s="92" t="inlineStr">
        <is>
          <t>营业执照</t>
        </is>
      </c>
      <c r="J982" s="92" t="n">
        <v>2023</v>
      </c>
      <c r="K982" s="92" t="n">
        <v>8</v>
      </c>
      <c r="L982" s="92" t="n">
        <v>30</v>
      </c>
      <c r="M982" s="91">
        <f>COUNTIFS(D:D,D982,J:J,J982,K:K,K982)</f>
        <v/>
      </c>
      <c r="N982" s="91">
        <f>1/M982</f>
        <v/>
      </c>
    </row>
    <row r="983">
      <c r="A983" s="92" t="inlineStr">
        <is>
          <t>徐汇区</t>
        </is>
      </c>
      <c r="B983" s="92" t="inlineStr">
        <is>
          <t>微信用户
微信用户
微信用户</t>
        </is>
      </c>
      <c r="C983" s="92" t="n">
        <v>1</v>
      </c>
      <c r="D983" s="92" t="inlineStr">
        <is>
          <t>TYQCY126</t>
        </is>
      </c>
      <c r="E983" s="92" t="inlineStr">
        <is>
          <t>啫苑</t>
        </is>
      </c>
      <c r="F983" s="92" t="n">
        <v>0</v>
      </c>
      <c r="G983" s="92" t="n">
        <v>0</v>
      </c>
      <c r="H983" s="92" t="n">
        <v>2101</v>
      </c>
      <c r="I983" s="92" t="inlineStr">
        <is>
          <t>食品经营许可证</t>
        </is>
      </c>
      <c r="J983" s="92" t="n">
        <v>2023</v>
      </c>
      <c r="K983" s="92" t="n">
        <v>8</v>
      </c>
      <c r="L983" s="92" t="n">
        <v>30</v>
      </c>
      <c r="M983" s="91">
        <f>COUNTIFS(D:D,D983,J:J,J983,K:K,K983)</f>
        <v/>
      </c>
      <c r="N983" s="91">
        <f>1/M983</f>
        <v/>
      </c>
    </row>
    <row r="984">
      <c r="A984" s="92" t="inlineStr">
        <is>
          <t>徐汇区</t>
        </is>
      </c>
      <c r="B984" s="92" t="inlineStr">
        <is>
          <t>微信用户
微信用户
微信用户
微信用户
微信用户
微信用户
微信用户
微信用户
微信用户</t>
        </is>
      </c>
      <c r="C984" s="92" t="n">
        <v>1</v>
      </c>
      <c r="D984" s="92" t="inlineStr">
        <is>
          <t>TYQCY126</t>
        </is>
      </c>
      <c r="E984" s="92" t="inlineStr">
        <is>
          <t>啫苑</t>
        </is>
      </c>
      <c r="F984" s="92" t="n">
        <v>0</v>
      </c>
      <c r="G984" s="92" t="n">
        <v>1</v>
      </c>
      <c r="H984" s="92" t="n">
        <v>2203</v>
      </c>
      <c r="I984" s="92" t="inlineStr">
        <is>
          <t>清洗合同</t>
        </is>
      </c>
      <c r="J984" s="92" t="n">
        <v>2023</v>
      </c>
      <c r="K984" s="92" t="n">
        <v>8</v>
      </c>
      <c r="L984" s="92" t="n">
        <v>30</v>
      </c>
      <c r="M984" s="91">
        <f>COUNTIFS(D:D,D984,J:J,J984,K:K,K984)</f>
        <v/>
      </c>
      <c r="N984" s="91">
        <f>1/M984</f>
        <v/>
      </c>
    </row>
    <row r="985">
      <c r="A985" s="92" t="inlineStr">
        <is>
          <t>徐汇区</t>
        </is>
      </c>
      <c r="B985" s="92" t="inlineStr">
        <is>
          <t>微信用户
微信用户
微信用户</t>
        </is>
      </c>
      <c r="C985" s="92" t="n">
        <v>1</v>
      </c>
      <c r="D985" s="92" t="inlineStr">
        <is>
          <t>TYQCY126</t>
        </is>
      </c>
      <c r="E985" s="92" t="inlineStr">
        <is>
          <t>啫苑</t>
        </is>
      </c>
      <c r="F985" s="92" t="n">
        <v>0</v>
      </c>
      <c r="G985" s="92" t="n">
        <v>1</v>
      </c>
      <c r="H985" s="92" t="n">
        <v>2301</v>
      </c>
      <c r="I985" s="92" t="inlineStr">
        <is>
          <t>产品质检</t>
        </is>
      </c>
      <c r="J985" s="92" t="n">
        <v>2023</v>
      </c>
      <c r="K985" s="92" t="n">
        <v>7</v>
      </c>
      <c r="L985" s="92" t="n">
        <v>31</v>
      </c>
      <c r="M985" s="91">
        <f>COUNTIFS(D:D,D985,J:J,J985,K:K,K985)</f>
        <v/>
      </c>
      <c r="N985" s="91">
        <f>1/M985</f>
        <v/>
      </c>
    </row>
    <row r="986">
      <c r="A986" s="92" t="inlineStr">
        <is>
          <t>徐汇区</t>
        </is>
      </c>
      <c r="B986" s="92" t="inlineStr">
        <is>
          <t>微信用户
微信用户
微信用户
微信用户
微信用户
微信用户
微信用户
微信用户
微信用户
微信用户
微信用户
微信用户</t>
        </is>
      </c>
      <c r="C986" s="92" t="n">
        <v>1</v>
      </c>
      <c r="D986" s="92" t="inlineStr">
        <is>
          <t>TYQCY126</t>
        </is>
      </c>
      <c r="E986" s="92" t="inlineStr">
        <is>
          <t>啫苑</t>
        </is>
      </c>
      <c r="F986" s="92" t="n">
        <v>0</v>
      </c>
      <c r="G986" s="92" t="n">
        <v>1</v>
      </c>
      <c r="H986" s="92" t="n">
        <v>2200</v>
      </c>
      <c r="I986" s="92" t="inlineStr">
        <is>
          <t>设备安装合同</t>
        </is>
      </c>
      <c r="J986" s="92" t="n">
        <v>2023</v>
      </c>
      <c r="K986" s="92" t="n">
        <v>5</v>
      </c>
      <c r="L986" s="92" t="n">
        <v>11</v>
      </c>
      <c r="M986" s="91">
        <f>COUNTIFS(D:D,D986,J:J,J986,K:K,K986)</f>
        <v/>
      </c>
      <c r="N986" s="91">
        <f>1/M986</f>
        <v/>
      </c>
    </row>
    <row r="987">
      <c r="A987" s="92" t="inlineStr">
        <is>
          <t>徐汇区</t>
        </is>
      </c>
      <c r="B987" s="92" t="inlineStr">
        <is>
          <t>微信用户
微信用户
微信用户
微信用户
微信用户
微信用户
微信用户
微信用户
微信用户
微信用户
微信用户
微信用户
微信用户
微信用户
微信用户</t>
        </is>
      </c>
      <c r="C987" s="92" t="n">
        <v>1</v>
      </c>
      <c r="D987" s="92" t="inlineStr">
        <is>
          <t>TYQCY126</t>
        </is>
      </c>
      <c r="E987" s="92" t="inlineStr">
        <is>
          <t>啫苑</t>
        </is>
      </c>
      <c r="F987" s="92" t="n">
        <v>0</v>
      </c>
      <c r="G987" s="92" t="n">
        <v>1</v>
      </c>
      <c r="H987" s="92" t="n">
        <v>2202</v>
      </c>
      <c r="I987" s="92" t="inlineStr">
        <is>
          <t>净化器合格证</t>
        </is>
      </c>
      <c r="J987" s="92" t="n">
        <v>2023</v>
      </c>
      <c r="K987" s="92" t="n">
        <v>5</v>
      </c>
      <c r="L987" s="92" t="n">
        <v>11</v>
      </c>
      <c r="M987" s="91">
        <f>COUNTIFS(D:D,D987,J:J,J987,K:K,K987)</f>
        <v/>
      </c>
      <c r="N987" s="91">
        <f>1/M987</f>
        <v/>
      </c>
    </row>
    <row r="988">
      <c r="A988" s="92" t="inlineStr">
        <is>
          <t>徐汇区</t>
        </is>
      </c>
      <c r="B988" s="92" t="inlineStr">
        <is>
          <t>微信用户
微信用户
微信用户
微信用户
微信用户
微信用户
微信用户
微信用户
微信用户
微信用户
微信用户
微信用户
微信用户
微信用户
微信用户</t>
        </is>
      </c>
      <c r="C988" s="92" t="n">
        <v>1</v>
      </c>
      <c r="D988" s="92" t="inlineStr">
        <is>
          <t>TYQCY126</t>
        </is>
      </c>
      <c r="E988" s="92" t="inlineStr">
        <is>
          <t>啫苑</t>
        </is>
      </c>
      <c r="F988" s="92" t="n">
        <v>0</v>
      </c>
      <c r="G988" s="92" t="n">
        <v>1</v>
      </c>
      <c r="H988" s="92" t="n">
        <v>2201</v>
      </c>
      <c r="I988" s="92" t="inlineStr">
        <is>
          <t>产品质检</t>
        </is>
      </c>
      <c r="J988" s="92" t="n">
        <v>2023</v>
      </c>
      <c r="K988" s="92" t="n">
        <v>3</v>
      </c>
      <c r="L988" s="92" t="n">
        <v>21</v>
      </c>
      <c r="M988" s="91">
        <f>COUNTIFS(D:D,D988,J:J,J988,K:K,K988)</f>
        <v/>
      </c>
      <c r="N988" s="91">
        <f>1/M988</f>
        <v/>
      </c>
    </row>
    <row r="989">
      <c r="A989" s="92" t="inlineStr">
        <is>
          <t>徐汇区</t>
        </is>
      </c>
      <c r="B989" s="9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989" s="92" t="n">
        <v>1</v>
      </c>
      <c r="D989" s="92" t="inlineStr">
        <is>
          <t>TYQCY127</t>
        </is>
      </c>
      <c r="E989" s="92" t="inlineStr">
        <is>
          <t>很久以前羊肉串</t>
        </is>
      </c>
      <c r="F989" s="92" t="n">
        <v>0</v>
      </c>
      <c r="G989" s="92" t="n">
        <v>1</v>
      </c>
      <c r="H989" s="92" t="n">
        <v>2200</v>
      </c>
      <c r="I989" s="92" t="inlineStr">
        <is>
          <t>设备安装合同</t>
        </is>
      </c>
      <c r="J989" s="92" t="n">
        <v>2023</v>
      </c>
      <c r="K989" s="92" t="n">
        <v>9</v>
      </c>
      <c r="L989" s="92" t="n">
        <v>18</v>
      </c>
      <c r="M989" s="91">
        <f>COUNTIFS(D:D,D989,J:J,J989,K:K,K989)</f>
        <v/>
      </c>
      <c r="N989" s="91">
        <f>1/M989</f>
        <v/>
      </c>
    </row>
    <row r="990">
      <c r="A990" s="92" t="inlineStr">
        <is>
          <t>徐汇区</t>
        </is>
      </c>
      <c r="B990" s="92" t="inlineStr">
        <is>
          <t>微信用户
微信用户
微信用户
微信用户
微信用户</t>
        </is>
      </c>
      <c r="C990" s="92" t="n">
        <v>1</v>
      </c>
      <c r="D990" s="92" t="inlineStr">
        <is>
          <t>TYQCY127</t>
        </is>
      </c>
      <c r="E990" s="92" t="inlineStr">
        <is>
          <t>很久以前羊肉串</t>
        </is>
      </c>
      <c r="F990" s="92" t="n">
        <v>0</v>
      </c>
      <c r="G990" s="92" t="n">
        <v>1</v>
      </c>
      <c r="H990" s="92" t="n">
        <v>2201</v>
      </c>
      <c r="I990" s="92" t="inlineStr">
        <is>
          <t>产品质检</t>
        </is>
      </c>
      <c r="J990" s="92" t="n">
        <v>2023</v>
      </c>
      <c r="K990" s="92" t="n">
        <v>9</v>
      </c>
      <c r="L990" s="92" t="n">
        <v>18</v>
      </c>
      <c r="M990" s="91">
        <f>COUNTIFS(D:D,D990,J:J,J990,K:K,K990)</f>
        <v/>
      </c>
      <c r="N990" s="91">
        <f>1/M990</f>
        <v/>
      </c>
    </row>
    <row r="991">
      <c r="A991" s="92" t="inlineStr">
        <is>
          <t>徐汇区</t>
        </is>
      </c>
      <c r="B991" s="92" t="inlineStr">
        <is>
          <t>微信用户
微信用户
微信用户
微信用户
微信用户</t>
        </is>
      </c>
      <c r="C991" s="92" t="n">
        <v>1</v>
      </c>
      <c r="D991" s="92" t="inlineStr">
        <is>
          <t>TYQCY127</t>
        </is>
      </c>
      <c r="E991" s="92" t="inlineStr">
        <is>
          <t>很久以前羊肉串</t>
        </is>
      </c>
      <c r="F991" s="92" t="n">
        <v>0</v>
      </c>
      <c r="G991" s="92" t="n">
        <v>1</v>
      </c>
      <c r="H991" s="92" t="n">
        <v>2202</v>
      </c>
      <c r="I991" s="92" t="inlineStr">
        <is>
          <t>净化器合格证</t>
        </is>
      </c>
      <c r="J991" s="92" t="n">
        <v>2023</v>
      </c>
      <c r="K991" s="92" t="n">
        <v>9</v>
      </c>
      <c r="L991" s="92" t="n">
        <v>18</v>
      </c>
      <c r="M991" s="91">
        <f>COUNTIFS(D:D,D991,J:J,J991,K:K,K991)</f>
        <v/>
      </c>
      <c r="N991" s="91">
        <f>1/M991</f>
        <v/>
      </c>
    </row>
    <row r="992">
      <c r="A992" s="92" t="inlineStr">
        <is>
          <t>徐汇区</t>
        </is>
      </c>
      <c r="B992" s="92" t="inlineStr">
        <is>
          <t>微信用户
微信用户
微信用户
微信用户
微信用户</t>
        </is>
      </c>
      <c r="C992" s="92" t="n">
        <v>1</v>
      </c>
      <c r="D992" s="92" t="inlineStr">
        <is>
          <t>TYQCY127</t>
        </is>
      </c>
      <c r="E992" s="92" t="inlineStr">
        <is>
          <t>很久以前羊肉串</t>
        </is>
      </c>
      <c r="F992" s="92" t="n">
        <v>0</v>
      </c>
      <c r="G992" s="92" t="n">
        <v>1</v>
      </c>
      <c r="H992" s="92" t="n">
        <v>2203</v>
      </c>
      <c r="I992" s="92" t="inlineStr">
        <is>
          <t>清洗合同</t>
        </is>
      </c>
      <c r="J992" s="92" t="n">
        <v>2023</v>
      </c>
      <c r="K992" s="92" t="n">
        <v>9</v>
      </c>
      <c r="L992" s="92" t="n">
        <v>18</v>
      </c>
      <c r="M992" s="91">
        <f>COUNTIFS(D:D,D992,J:J,J992,K:K,K992)</f>
        <v/>
      </c>
      <c r="N992" s="91">
        <f>1/M992</f>
        <v/>
      </c>
    </row>
    <row r="993">
      <c r="A993" s="92" t="inlineStr">
        <is>
          <t>徐汇区</t>
        </is>
      </c>
      <c r="B993" s="92" t="inlineStr">
        <is>
          <t>微信用户
微信用户
微信用户
微信用户
微信用户</t>
        </is>
      </c>
      <c r="C993" s="92" t="n">
        <v>1</v>
      </c>
      <c r="D993" s="92" t="inlineStr">
        <is>
          <t>TYQCY127</t>
        </is>
      </c>
      <c r="E993" s="92" t="inlineStr">
        <is>
          <t>很久以前羊肉串</t>
        </is>
      </c>
      <c r="F993" s="92" t="n">
        <v>0</v>
      </c>
      <c r="G993" s="92" t="n">
        <v>1</v>
      </c>
      <c r="H993" s="92" t="n">
        <v>2204</v>
      </c>
      <c r="I993" s="92" t="inlineStr">
        <is>
          <t>清洗记录</t>
        </is>
      </c>
      <c r="J993" s="92" t="n">
        <v>2023</v>
      </c>
      <c r="K993" s="92" t="n">
        <v>9</v>
      </c>
      <c r="L993" s="92" t="n">
        <v>18</v>
      </c>
      <c r="M993" s="91">
        <f>COUNTIFS(D:D,D993,J:J,J993,K:K,K993)</f>
        <v/>
      </c>
      <c r="N993" s="91">
        <f>1/M993</f>
        <v/>
      </c>
    </row>
    <row r="994">
      <c r="A994" s="92" t="inlineStr">
        <is>
          <t>徐汇区</t>
        </is>
      </c>
      <c r="B994" s="92" t="inlineStr">
        <is>
          <t>微信用户
微信用户
微信用户
微信用户
微信用户</t>
        </is>
      </c>
      <c r="C994" s="92" t="n">
        <v>1</v>
      </c>
      <c r="D994" s="92" t="inlineStr">
        <is>
          <t>TYQCY127</t>
        </is>
      </c>
      <c r="E994" s="92" t="inlineStr">
        <is>
          <t>很久以前羊肉串</t>
        </is>
      </c>
      <c r="F994" s="92" t="n">
        <v>0</v>
      </c>
      <c r="G994" s="92" t="n">
        <v>1</v>
      </c>
      <c r="H994" s="92" t="n">
        <v>2205</v>
      </c>
      <c r="I994" s="92" t="inlineStr">
        <is>
          <t>设备维修保养</t>
        </is>
      </c>
      <c r="J994" s="92" t="n">
        <v>2023</v>
      </c>
      <c r="K994" s="92" t="n">
        <v>9</v>
      </c>
      <c r="L994" s="92" t="n">
        <v>18</v>
      </c>
      <c r="M994" s="91">
        <f>COUNTIFS(D:D,D994,J:J,J994,K:K,K994)</f>
        <v/>
      </c>
      <c r="N994" s="91">
        <f>1/M994</f>
        <v/>
      </c>
    </row>
    <row r="995">
      <c r="A995" s="92" t="inlineStr">
        <is>
          <t>徐汇区</t>
        </is>
      </c>
      <c r="B995" s="92" t="inlineStr">
        <is>
          <t>微信用户
微信用户
微信用户
微信用户
微信用户</t>
        </is>
      </c>
      <c r="C995" s="92" t="n">
        <v>1</v>
      </c>
      <c r="D995" s="92" t="inlineStr">
        <is>
          <t>TYQCY127</t>
        </is>
      </c>
      <c r="E995" s="92" t="inlineStr">
        <is>
          <t>很久以前羊肉串</t>
        </is>
      </c>
      <c r="F995" s="92" t="n">
        <v>0</v>
      </c>
      <c r="G995" s="92" t="n">
        <v>1</v>
      </c>
      <c r="H995" s="92" t="n">
        <v>2300</v>
      </c>
      <c r="I995" s="92" t="inlineStr">
        <is>
          <t>设备安装合同</t>
        </is>
      </c>
      <c r="J995" s="92" t="n">
        <v>2023</v>
      </c>
      <c r="K995" s="92" t="n">
        <v>9</v>
      </c>
      <c r="L995" s="92" t="n">
        <v>18</v>
      </c>
      <c r="M995" s="91">
        <f>COUNTIFS(D:D,D995,J:J,J995,K:K,K995)</f>
        <v/>
      </c>
      <c r="N995" s="91">
        <f>1/M995</f>
        <v/>
      </c>
    </row>
    <row r="996">
      <c r="A996" s="92" t="inlineStr">
        <is>
          <t>徐汇区</t>
        </is>
      </c>
      <c r="B996" s="92" t="inlineStr">
        <is>
          <t>微信用户
微信用户
微信用户
微信用户
微信用户</t>
        </is>
      </c>
      <c r="C996" s="92" t="n">
        <v>1</v>
      </c>
      <c r="D996" s="92" t="inlineStr">
        <is>
          <t>TYQCY127</t>
        </is>
      </c>
      <c r="E996" s="92" t="inlineStr">
        <is>
          <t>很久以前羊肉串</t>
        </is>
      </c>
      <c r="F996" s="92" t="n">
        <v>0</v>
      </c>
      <c r="G996" s="92" t="n">
        <v>1</v>
      </c>
      <c r="H996" s="92" t="n">
        <v>2301</v>
      </c>
      <c r="I996" s="92" t="inlineStr">
        <is>
          <t>产品质检</t>
        </is>
      </c>
      <c r="J996" s="92" t="n">
        <v>2023</v>
      </c>
      <c r="K996" s="92" t="n">
        <v>9</v>
      </c>
      <c r="L996" s="92" t="n">
        <v>18</v>
      </c>
      <c r="M996" s="91">
        <f>COUNTIFS(D:D,D996,J:J,J996,K:K,K996)</f>
        <v/>
      </c>
      <c r="N996" s="91">
        <f>1/M996</f>
        <v/>
      </c>
    </row>
    <row r="997">
      <c r="A997" s="92" t="inlineStr">
        <is>
          <t>徐汇区</t>
        </is>
      </c>
      <c r="B997" s="92" t="inlineStr">
        <is>
          <t>微信用户
微信用户
微信用户
微信用户
微信用户</t>
        </is>
      </c>
      <c r="C997" s="92" t="n">
        <v>1</v>
      </c>
      <c r="D997" s="92" t="inlineStr">
        <is>
          <t>TYQCY127</t>
        </is>
      </c>
      <c r="E997" s="92" t="inlineStr">
        <is>
          <t>很久以前羊肉串</t>
        </is>
      </c>
      <c r="F997" s="92" t="n">
        <v>0</v>
      </c>
      <c r="G997" s="92" t="n">
        <v>1</v>
      </c>
      <c r="H997" s="92" t="n">
        <v>2302</v>
      </c>
      <c r="I997" s="92" t="inlineStr">
        <is>
          <t>设备安装检验</t>
        </is>
      </c>
      <c r="J997" s="92" t="n">
        <v>2023</v>
      </c>
      <c r="K997" s="92" t="n">
        <v>9</v>
      </c>
      <c r="L997" s="92" t="n">
        <v>18</v>
      </c>
      <c r="M997" s="91">
        <f>COUNTIFS(D:D,D997,J:J,J997,K:K,K997)</f>
        <v/>
      </c>
      <c r="N997" s="91">
        <f>1/M997</f>
        <v/>
      </c>
    </row>
    <row r="998">
      <c r="A998" s="92" t="inlineStr">
        <is>
          <t>徐汇区</t>
        </is>
      </c>
      <c r="B998" s="92" t="inlineStr">
        <is>
          <t>微信用户
微信用户
微信用户
微信用户
微信用户</t>
        </is>
      </c>
      <c r="C998" s="92" t="n">
        <v>1</v>
      </c>
      <c r="D998" s="92" t="inlineStr">
        <is>
          <t>TYQCY127</t>
        </is>
      </c>
      <c r="E998" s="92" t="inlineStr">
        <is>
          <t>很久以前羊肉串</t>
        </is>
      </c>
      <c r="F998" s="92" t="n">
        <v>0</v>
      </c>
      <c r="G998" s="92" t="n">
        <v>1</v>
      </c>
      <c r="H998" s="92" t="n">
        <v>2303</v>
      </c>
      <c r="I998" s="92" t="inlineStr">
        <is>
          <t>运行维护合同</t>
        </is>
      </c>
      <c r="J998" s="92" t="n">
        <v>2023</v>
      </c>
      <c r="K998" s="92" t="n">
        <v>9</v>
      </c>
      <c r="L998" s="92" t="n">
        <v>18</v>
      </c>
      <c r="M998" s="91">
        <f>COUNTIFS(D:D,D998,J:J,J998,K:K,K998)</f>
        <v/>
      </c>
      <c r="N998" s="91">
        <f>1/M998</f>
        <v/>
      </c>
    </row>
    <row r="999">
      <c r="A999" s="92" t="inlineStr">
        <is>
          <t>徐汇区</t>
        </is>
      </c>
      <c r="B999" s="92" t="inlineStr">
        <is>
          <t>微信用户
微信用户
微信用户
微信用户
微信用户</t>
        </is>
      </c>
      <c r="C999" s="92" t="n">
        <v>1</v>
      </c>
      <c r="D999" s="92" t="inlineStr">
        <is>
          <t>TYQCY127</t>
        </is>
      </c>
      <c r="E999" s="92" t="inlineStr">
        <is>
          <t>很久以前羊肉串</t>
        </is>
      </c>
      <c r="F999" s="92" t="n">
        <v>0</v>
      </c>
      <c r="G999" s="92" t="n">
        <v>1</v>
      </c>
      <c r="H999" s="92" t="n">
        <v>2304</v>
      </c>
      <c r="I999" s="92" t="inlineStr">
        <is>
          <t>设备运维记录</t>
        </is>
      </c>
      <c r="J999" s="92" t="n">
        <v>2023</v>
      </c>
      <c r="K999" s="92" t="n">
        <v>9</v>
      </c>
      <c r="L999" s="92" t="n">
        <v>18</v>
      </c>
      <c r="M999" s="91">
        <f>COUNTIFS(D:D,D999,J:J,J999,K:K,K999)</f>
        <v/>
      </c>
      <c r="N999" s="91">
        <f>1/M999</f>
        <v/>
      </c>
    </row>
    <row r="1000">
      <c r="A1000" s="92" t="inlineStr">
        <is>
          <t>徐汇区</t>
        </is>
      </c>
      <c r="B1000" s="92" t="inlineStr">
        <is>
          <t>微信用户
微信用户
微信用户
微信用户
微信用户</t>
        </is>
      </c>
      <c r="C1000" s="92" t="n">
        <v>1</v>
      </c>
      <c r="D1000" s="92" t="inlineStr">
        <is>
          <t>TYQCY127</t>
        </is>
      </c>
      <c r="E1000" s="92" t="inlineStr">
        <is>
          <t>很久以前羊肉串</t>
        </is>
      </c>
      <c r="F1000" s="92" t="n">
        <v>0</v>
      </c>
      <c r="G1000" s="92" t="n">
        <v>1</v>
      </c>
      <c r="H1000" s="92" t="n">
        <v>2400</v>
      </c>
      <c r="I1000" s="92" t="inlineStr">
        <is>
          <t>餐厨垃圾处置</t>
        </is>
      </c>
      <c r="J1000" s="92" t="n">
        <v>2023</v>
      </c>
      <c r="K1000" s="92" t="n">
        <v>9</v>
      </c>
      <c r="L1000" s="92" t="n">
        <v>18</v>
      </c>
      <c r="M1000" s="91">
        <f>COUNTIFS(D:D,D1000,J:J,J1000,K:K,K1000)</f>
        <v/>
      </c>
      <c r="N1000" s="91">
        <f>1/M1000</f>
        <v/>
      </c>
    </row>
    <row r="1001">
      <c r="A1001" s="92" t="inlineStr">
        <is>
          <t>徐汇区</t>
        </is>
      </c>
      <c r="B1001" s="92" t="inlineStr">
        <is>
          <t>微信用户
微信用户
微信用户
微信用户
微信用户</t>
        </is>
      </c>
      <c r="C1001" s="92" t="n">
        <v>1</v>
      </c>
      <c r="D1001" s="92" t="inlineStr">
        <is>
          <t>TYQCY127</t>
        </is>
      </c>
      <c r="E1001" s="92" t="inlineStr">
        <is>
          <t>很久以前羊肉串</t>
        </is>
      </c>
      <c r="F1001" s="92" t="n">
        <v>0</v>
      </c>
      <c r="G1001" s="92" t="n">
        <v>1</v>
      </c>
      <c r="H1001" s="92" t="n">
        <v>2401</v>
      </c>
      <c r="I1001" s="92" t="inlineStr">
        <is>
          <t>废弃油脂处置</t>
        </is>
      </c>
      <c r="J1001" s="92" t="n">
        <v>2023</v>
      </c>
      <c r="K1001" s="92" t="n">
        <v>9</v>
      </c>
      <c r="L1001" s="92" t="n">
        <v>18</v>
      </c>
      <c r="M1001" s="91">
        <f>COUNTIFS(D:D,D1001,J:J,J1001,K:K,K1001)</f>
        <v/>
      </c>
      <c r="N1001" s="91">
        <f>1/M1001</f>
        <v/>
      </c>
    </row>
    <row r="1002">
      <c r="A1002" s="92" t="inlineStr">
        <is>
          <t>徐汇区</t>
        </is>
      </c>
      <c r="B1002" s="92" t="inlineStr">
        <is>
          <t>微信用户
微信用户
微信用户
微信用户
微信用户</t>
        </is>
      </c>
      <c r="C1002" s="92" t="n">
        <v>1</v>
      </c>
      <c r="D1002" s="92" t="inlineStr">
        <is>
          <t>TYQCY127</t>
        </is>
      </c>
      <c r="E1002" s="92" t="inlineStr">
        <is>
          <t>很久以前羊肉串</t>
        </is>
      </c>
      <c r="F1002" s="92" t="n">
        <v>0</v>
      </c>
      <c r="G1002" s="92" t="n">
        <v>1</v>
      </c>
      <c r="H1002" s="92" t="n">
        <v>2402</v>
      </c>
      <c r="I1002" s="92" t="inlineStr">
        <is>
          <t>卫生培训记录</t>
        </is>
      </c>
      <c r="J1002" s="92" t="n">
        <v>2023</v>
      </c>
      <c r="K1002" s="92" t="n">
        <v>9</v>
      </c>
      <c r="L1002" s="92" t="n">
        <v>18</v>
      </c>
      <c r="M1002" s="91">
        <f>COUNTIFS(D:D,D1002,J:J,J1002,K:K,K1002)</f>
        <v/>
      </c>
      <c r="N1002" s="91">
        <f>1/M1002</f>
        <v/>
      </c>
    </row>
    <row r="1003">
      <c r="A1003" s="92" t="inlineStr">
        <is>
          <t>徐汇区</t>
        </is>
      </c>
      <c r="B1003" s="92" t="inlineStr">
        <is>
          <t>微信用户
微信用户
微信用户
微信用户
微信用户</t>
        </is>
      </c>
      <c r="C1003" s="92" t="n">
        <v>1</v>
      </c>
      <c r="D1003" s="92" t="inlineStr">
        <is>
          <t>TYQCY127</t>
        </is>
      </c>
      <c r="E1003" s="92" t="inlineStr">
        <is>
          <t>很久以前羊肉串</t>
        </is>
      </c>
      <c r="F1003" s="92" t="n">
        <v>0</v>
      </c>
      <c r="G1003" s="92" t="n">
        <v>1</v>
      </c>
      <c r="H1003" s="92" t="n">
        <v>2403</v>
      </c>
      <c r="I1003" s="92" t="inlineStr">
        <is>
          <t>食品及原料采购记录</t>
        </is>
      </c>
      <c r="J1003" s="92" t="n">
        <v>2023</v>
      </c>
      <c r="K1003" s="92" t="n">
        <v>9</v>
      </c>
      <c r="L1003" s="92" t="n">
        <v>18</v>
      </c>
      <c r="M1003" s="91">
        <f>COUNTIFS(D:D,D1003,J:J,J1003,K:K,K1003)</f>
        <v/>
      </c>
      <c r="N1003" s="91">
        <f>1/M1003</f>
        <v/>
      </c>
    </row>
    <row r="1004">
      <c r="A1004" s="92" t="inlineStr">
        <is>
          <t>徐汇区</t>
        </is>
      </c>
      <c r="B1004" s="92" t="inlineStr">
        <is>
          <t>微信用户
微信用户
微信用户
微信用户
微信用户</t>
        </is>
      </c>
      <c r="C1004" s="92" t="n">
        <v>1</v>
      </c>
      <c r="D1004" s="92" t="inlineStr">
        <is>
          <t>TYQCY127</t>
        </is>
      </c>
      <c r="E1004" s="92" t="inlineStr">
        <is>
          <t>很久以前羊肉串</t>
        </is>
      </c>
      <c r="F1004" s="92" t="n">
        <v>1</v>
      </c>
      <c r="G1004" s="92" t="n">
        <v>1</v>
      </c>
      <c r="H1004" s="92" t="n">
        <v>3200</v>
      </c>
      <c r="I1004" s="92" t="inlineStr">
        <is>
          <t>后厨全景</t>
        </is>
      </c>
      <c r="J1004" s="92" t="n">
        <v>2023</v>
      </c>
      <c r="K1004" s="92" t="n">
        <v>9</v>
      </c>
      <c r="L1004" s="92" t="n">
        <v>18</v>
      </c>
      <c r="M1004" s="91">
        <f>COUNTIFS(D:D,D1004,J:J,J1004,K:K,K1004)</f>
        <v/>
      </c>
      <c r="N1004" s="91">
        <f>1/M1004</f>
        <v/>
      </c>
    </row>
    <row r="1005">
      <c r="A1005" s="92" t="inlineStr">
        <is>
          <t>徐汇区</t>
        </is>
      </c>
      <c r="B1005" s="92" t="inlineStr">
        <is>
          <t>微信用户
微信用户
微信用户
微信用户
微信用户</t>
        </is>
      </c>
      <c r="C1005" s="92" t="n">
        <v>1</v>
      </c>
      <c r="D1005" s="92" t="inlineStr">
        <is>
          <t>TYQCY127</t>
        </is>
      </c>
      <c r="E1005" s="92" t="inlineStr">
        <is>
          <t>很久以前羊肉串</t>
        </is>
      </c>
      <c r="F1005" s="92" t="n">
        <v>1</v>
      </c>
      <c r="G1005" s="92" t="n">
        <v>1</v>
      </c>
      <c r="H1005" s="92" t="n">
        <v>3201</v>
      </c>
      <c r="I1005" s="92" t="inlineStr">
        <is>
          <t>后厨涉户外门窗关闭</t>
        </is>
      </c>
      <c r="J1005" s="92" t="n">
        <v>2023</v>
      </c>
      <c r="K1005" s="92" t="n">
        <v>9</v>
      </c>
      <c r="L1005" s="92" t="n">
        <v>18</v>
      </c>
      <c r="M1005" s="91">
        <f>COUNTIFS(D:D,D1005,J:J,J1005,K:K,K1005)</f>
        <v/>
      </c>
      <c r="N1005" s="91">
        <f>1/M1005</f>
        <v/>
      </c>
    </row>
    <row r="1006">
      <c r="A1006" s="92" t="inlineStr">
        <is>
          <t>徐汇区</t>
        </is>
      </c>
      <c r="B1006" s="92" t="inlineStr">
        <is>
          <t>微信用户
微信用户
微信用户
微信用户
微信用户</t>
        </is>
      </c>
      <c r="C1006" s="92" t="n">
        <v>1</v>
      </c>
      <c r="D1006" s="92" t="inlineStr">
        <is>
          <t>TYQCY127</t>
        </is>
      </c>
      <c r="E1006" s="92" t="inlineStr">
        <is>
          <t>很久以前羊肉串</t>
        </is>
      </c>
      <c r="F1006" s="92" t="n">
        <v>1</v>
      </c>
      <c r="G1006" s="92" t="n">
        <v>1</v>
      </c>
      <c r="H1006" s="92" t="n">
        <v>3202</v>
      </c>
      <c r="I1006" s="92" t="inlineStr">
        <is>
          <t>后厨排气扇</t>
        </is>
      </c>
      <c r="J1006" s="92" t="n">
        <v>2023</v>
      </c>
      <c r="K1006" s="92" t="n">
        <v>9</v>
      </c>
      <c r="L1006" s="92" t="n">
        <v>18</v>
      </c>
      <c r="M1006" s="91">
        <f>COUNTIFS(D:D,D1006,J:J,J1006,K:K,K1006)</f>
        <v/>
      </c>
      <c r="N1006" s="91">
        <f>1/M1006</f>
        <v/>
      </c>
    </row>
    <row r="1007">
      <c r="A1007" s="92" t="inlineStr">
        <is>
          <t>徐汇区</t>
        </is>
      </c>
      <c r="B1007" s="92" t="inlineStr">
        <is>
          <t>微信用户
微信用户
微信用户
微信用户
微信用户</t>
        </is>
      </c>
      <c r="C1007" s="92" t="n">
        <v>1</v>
      </c>
      <c r="D1007" s="92" t="inlineStr">
        <is>
          <t>TYQCY127</t>
        </is>
      </c>
      <c r="E1007" s="92" t="inlineStr">
        <is>
          <t>很久以前羊肉串</t>
        </is>
      </c>
      <c r="F1007" s="92" t="n">
        <v>1</v>
      </c>
      <c r="G1007" s="92" t="n">
        <v>1</v>
      </c>
      <c r="H1007" s="92" t="n">
        <v>3203</v>
      </c>
      <c r="I1007" s="92" t="inlineStr">
        <is>
          <t>后厨灶台</t>
        </is>
      </c>
      <c r="J1007" s="92" t="n">
        <v>2023</v>
      </c>
      <c r="K1007" s="92" t="n">
        <v>9</v>
      </c>
      <c r="L1007" s="92" t="n">
        <v>18</v>
      </c>
      <c r="M1007" s="91">
        <f>COUNTIFS(D:D,D1007,J:J,J1007,K:K,K1007)</f>
        <v/>
      </c>
      <c r="N1007" s="91">
        <f>1/M1007</f>
        <v/>
      </c>
    </row>
    <row r="1008">
      <c r="A1008" s="92" t="inlineStr">
        <is>
          <t>徐汇区</t>
        </is>
      </c>
      <c r="B1008" s="92" t="inlineStr">
        <is>
          <t>微信用户
微信用户
微信用户
微信用户
微信用户</t>
        </is>
      </c>
      <c r="C1008" s="92" t="n">
        <v>1</v>
      </c>
      <c r="D1008" s="92" t="inlineStr">
        <is>
          <t>TYQCY127</t>
        </is>
      </c>
      <c r="E1008" s="92" t="inlineStr">
        <is>
          <t>很久以前羊肉串</t>
        </is>
      </c>
      <c r="F1008" s="92" t="n">
        <v>1</v>
      </c>
      <c r="G1008" s="92" t="n">
        <v>1</v>
      </c>
      <c r="H1008" s="92" t="n">
        <v>3204</v>
      </c>
      <c r="I1008" s="92" t="inlineStr">
        <is>
          <t>集气罩</t>
        </is>
      </c>
      <c r="J1008" s="92" t="n">
        <v>2023</v>
      </c>
      <c r="K1008" s="92" t="n">
        <v>9</v>
      </c>
      <c r="L1008" s="92" t="n">
        <v>18</v>
      </c>
      <c r="M1008" s="91">
        <f>COUNTIFS(D:D,D1008,J:J,J1008,K:K,K1008)</f>
        <v/>
      </c>
      <c r="N1008" s="91">
        <f>1/M1008</f>
        <v/>
      </c>
    </row>
    <row r="1009">
      <c r="A1009" s="92" t="inlineStr">
        <is>
          <t>徐汇区</t>
        </is>
      </c>
      <c r="B1009" s="92" t="inlineStr">
        <is>
          <t>微信用户
微信用户
微信用户
微信用户
微信用户</t>
        </is>
      </c>
      <c r="C1009" s="92" t="n">
        <v>1</v>
      </c>
      <c r="D1009" s="92" t="inlineStr">
        <is>
          <t>TYQCY127</t>
        </is>
      </c>
      <c r="E1009" s="92" t="inlineStr">
        <is>
          <t>很久以前羊肉串</t>
        </is>
      </c>
      <c r="F1009" s="92" t="n">
        <v>1</v>
      </c>
      <c r="G1009" s="92" t="n">
        <v>1</v>
      </c>
      <c r="H1009" s="92" t="n">
        <v>3205</v>
      </c>
      <c r="I1009" s="92" t="inlineStr">
        <is>
          <t>排烟管道</t>
        </is>
      </c>
      <c r="J1009" s="92" t="n">
        <v>2023</v>
      </c>
      <c r="K1009" s="92" t="n">
        <v>9</v>
      </c>
      <c r="L1009" s="92" t="n">
        <v>18</v>
      </c>
      <c r="M1009" s="91">
        <f>COUNTIFS(D:D,D1009,J:J,J1009,K:K,K1009)</f>
        <v/>
      </c>
      <c r="N1009" s="91">
        <f>1/M1009</f>
        <v/>
      </c>
    </row>
    <row r="1010">
      <c r="A1010" s="92" t="inlineStr">
        <is>
          <t>徐汇区</t>
        </is>
      </c>
      <c r="B1010" s="92" t="inlineStr">
        <is>
          <t>微信用户
微信用户
微信用户
微信用户
微信用户</t>
        </is>
      </c>
      <c r="C1010" s="92" t="n">
        <v>1</v>
      </c>
      <c r="D1010" s="92" t="inlineStr">
        <is>
          <t>TYQCY127</t>
        </is>
      </c>
      <c r="E1010" s="92" t="inlineStr">
        <is>
          <t>很久以前羊肉串</t>
        </is>
      </c>
      <c r="F1010" s="92" t="n">
        <v>1</v>
      </c>
      <c r="G1010" s="92" t="n">
        <v>1</v>
      </c>
      <c r="H1010" s="92" t="n">
        <v>3206</v>
      </c>
      <c r="I1010" s="92" t="inlineStr">
        <is>
          <t>油烟净化装置/控制柜运行</t>
        </is>
      </c>
      <c r="J1010" s="92" t="n">
        <v>2023</v>
      </c>
      <c r="K1010" s="92" t="n">
        <v>9</v>
      </c>
      <c r="L1010" s="92" t="n">
        <v>18</v>
      </c>
      <c r="M1010" s="91">
        <f>COUNTIFS(D:D,D1010,J:J,J1010,K:K,K1010)</f>
        <v/>
      </c>
      <c r="N1010" s="91">
        <f>1/M1010</f>
        <v/>
      </c>
    </row>
    <row r="1011">
      <c r="A1011" s="92" t="inlineStr">
        <is>
          <t>徐汇区</t>
        </is>
      </c>
      <c r="B1011" s="92" t="inlineStr">
        <is>
          <t>微信用户
微信用户
微信用户
微信用户
微信用户</t>
        </is>
      </c>
      <c r="C1011" s="92" t="n">
        <v>1</v>
      </c>
      <c r="D1011" s="92" t="inlineStr">
        <is>
          <t>TYQCY127</t>
        </is>
      </c>
      <c r="E1011" s="92" t="inlineStr">
        <is>
          <t>很久以前羊肉串</t>
        </is>
      </c>
      <c r="F1011" s="92" t="n">
        <v>1</v>
      </c>
      <c r="G1011" s="92" t="n">
        <v>1</v>
      </c>
      <c r="H1011" s="92" t="n">
        <v>3207</v>
      </c>
      <c r="I1011" s="92" t="inlineStr">
        <is>
          <t>油烟监测设备</t>
        </is>
      </c>
      <c r="J1011" s="92" t="n">
        <v>2023</v>
      </c>
      <c r="K1011" s="92" t="n">
        <v>9</v>
      </c>
      <c r="L1011" s="92" t="n">
        <v>18</v>
      </c>
      <c r="M1011" s="91">
        <f>COUNTIFS(D:D,D1011,J:J,J1011,K:K,K1011)</f>
        <v/>
      </c>
      <c r="N1011" s="91">
        <f>1/M1011</f>
        <v/>
      </c>
    </row>
    <row r="1012">
      <c r="A1012" s="92" t="inlineStr">
        <is>
          <t>徐汇区</t>
        </is>
      </c>
      <c r="B1012" s="92" t="inlineStr">
        <is>
          <t>微信用户
微信用户</t>
        </is>
      </c>
      <c r="C1012" s="92" t="n">
        <v>1</v>
      </c>
      <c r="D1012" s="92" t="inlineStr">
        <is>
          <t>TYQCY128</t>
        </is>
      </c>
      <c r="E1012" s="92" t="inlineStr">
        <is>
          <t>京悦南门涮肉</t>
        </is>
      </c>
      <c r="F1012" s="92" t="n">
        <v>0</v>
      </c>
      <c r="G1012" s="92" t="n">
        <v>0</v>
      </c>
      <c r="H1012" s="92" t="n">
        <v>2100</v>
      </c>
      <c r="I1012" s="92" t="inlineStr">
        <is>
          <t>营业执照</t>
        </is>
      </c>
      <c r="J1012" s="92" t="n">
        <v>2023</v>
      </c>
      <c r="K1012" s="92" t="n">
        <v>8</v>
      </c>
      <c r="L1012" s="92" t="n">
        <v>31</v>
      </c>
      <c r="M1012" s="91">
        <f>COUNTIFS(D:D,D1012,J:J,J1012,K:K,K1012)</f>
        <v/>
      </c>
      <c r="N1012" s="91">
        <f>1/M1012</f>
        <v/>
      </c>
    </row>
    <row r="1013">
      <c r="A1013" s="92" t="inlineStr">
        <is>
          <t>徐汇区</t>
        </is>
      </c>
      <c r="B1013" s="92" t="inlineStr">
        <is>
          <t>微信用户
微信用户
微信用户
微信用户</t>
        </is>
      </c>
      <c r="C1013" s="92" t="n">
        <v>1</v>
      </c>
      <c r="D1013" s="92" t="inlineStr">
        <is>
          <t>TYQCY128</t>
        </is>
      </c>
      <c r="E1013" s="92" t="inlineStr">
        <is>
          <t>京悦南门涮肉</t>
        </is>
      </c>
      <c r="F1013" s="92" t="n">
        <v>0</v>
      </c>
      <c r="G1013" s="92" t="n">
        <v>0</v>
      </c>
      <c r="H1013" s="92" t="n">
        <v>2101</v>
      </c>
      <c r="I1013" s="92" t="inlineStr">
        <is>
          <t>食品经营许可证</t>
        </is>
      </c>
      <c r="J1013" s="92" t="n">
        <v>2023</v>
      </c>
      <c r="K1013" s="92" t="n">
        <v>8</v>
      </c>
      <c r="L1013" s="92" t="n">
        <v>31</v>
      </c>
      <c r="M1013" s="91">
        <f>COUNTIFS(D:D,D1013,J:J,J1013,K:K,K1013)</f>
        <v/>
      </c>
      <c r="N1013" s="91">
        <f>1/M1013</f>
        <v/>
      </c>
    </row>
    <row r="1014">
      <c r="A1014" s="92" t="inlineStr">
        <is>
          <t>徐汇区</t>
        </is>
      </c>
      <c r="B1014" s="92" t="inlineStr">
        <is>
          <t>微信用户
微信用户
微信用户</t>
        </is>
      </c>
      <c r="C1014" s="92" t="n">
        <v>1</v>
      </c>
      <c r="D1014" s="92" t="inlineStr">
        <is>
          <t>TYQCY129</t>
        </is>
      </c>
      <c r="E1014" s="92" t="inlineStr">
        <is>
          <t>利芳</t>
        </is>
      </c>
      <c r="F1014" s="92" t="n">
        <v>0</v>
      </c>
      <c r="G1014" s="92" t="n">
        <v>1</v>
      </c>
      <c r="H1014" s="92" t="n">
        <v>2204</v>
      </c>
      <c r="I1014" s="92" t="inlineStr">
        <is>
          <t>清洗记录</t>
        </is>
      </c>
      <c r="J1014" s="92" t="n">
        <v>2023</v>
      </c>
      <c r="K1014" s="92" t="n">
        <v>9</v>
      </c>
      <c r="L1014" s="92" t="n">
        <v>15</v>
      </c>
      <c r="M1014" s="91">
        <f>COUNTIFS(D:D,D1014,J:J,J1014,K:K,K1014)</f>
        <v/>
      </c>
      <c r="N1014" s="91">
        <f>1/M1014</f>
        <v/>
      </c>
    </row>
    <row r="1015">
      <c r="A1015" s="92" t="inlineStr">
        <is>
          <t>徐汇区</t>
        </is>
      </c>
      <c r="B1015" s="92" t="inlineStr">
        <is>
          <t>微信用户
微信用户
微信用户</t>
        </is>
      </c>
      <c r="C1015" s="92" t="n">
        <v>1</v>
      </c>
      <c r="D1015" s="92" t="inlineStr">
        <is>
          <t>TYQCY129</t>
        </is>
      </c>
      <c r="E1015" s="92" t="inlineStr">
        <is>
          <t>利芳</t>
        </is>
      </c>
      <c r="F1015" s="92" t="n">
        <v>0</v>
      </c>
      <c r="G1015" s="92" t="n">
        <v>1</v>
      </c>
      <c r="H1015" s="92" t="n">
        <v>2205</v>
      </c>
      <c r="I1015" s="92" t="inlineStr">
        <is>
          <t>设备维修保养</t>
        </is>
      </c>
      <c r="J1015" s="92" t="n">
        <v>2023</v>
      </c>
      <c r="K1015" s="92" t="n">
        <v>9</v>
      </c>
      <c r="L1015" s="92" t="n">
        <v>15</v>
      </c>
      <c r="M1015" s="91">
        <f>COUNTIFS(D:D,D1015,J:J,J1015,K:K,K1015)</f>
        <v/>
      </c>
      <c r="N1015" s="91">
        <f>1/M1015</f>
        <v/>
      </c>
    </row>
    <row r="1016">
      <c r="A1016" s="92" t="inlineStr">
        <is>
          <t>徐汇区</t>
        </is>
      </c>
      <c r="B1016" s="92" t="inlineStr">
        <is>
          <t>微信用户
微信用户
微信用户</t>
        </is>
      </c>
      <c r="C1016" s="92" t="n">
        <v>1</v>
      </c>
      <c r="D1016" s="92" t="inlineStr">
        <is>
          <t>TYQCY129</t>
        </is>
      </c>
      <c r="E1016" s="92" t="inlineStr">
        <is>
          <t>利芳</t>
        </is>
      </c>
      <c r="F1016" s="92" t="n">
        <v>0</v>
      </c>
      <c r="G1016" s="92" t="n">
        <v>1</v>
      </c>
      <c r="H1016" s="92" t="n">
        <v>2300</v>
      </c>
      <c r="I1016" s="92" t="inlineStr">
        <is>
          <t>设备安装合同</t>
        </is>
      </c>
      <c r="J1016" s="92" t="n">
        <v>2023</v>
      </c>
      <c r="K1016" s="92" t="n">
        <v>9</v>
      </c>
      <c r="L1016" s="92" t="n">
        <v>15</v>
      </c>
      <c r="M1016" s="91">
        <f>COUNTIFS(D:D,D1016,J:J,J1016,K:K,K1016)</f>
        <v/>
      </c>
      <c r="N1016" s="91">
        <f>1/M1016</f>
        <v/>
      </c>
    </row>
    <row r="1017">
      <c r="A1017" s="92" t="inlineStr">
        <is>
          <t>徐汇区</t>
        </is>
      </c>
      <c r="B1017" s="92" t="inlineStr">
        <is>
          <t>微信用户
微信用户
微信用户</t>
        </is>
      </c>
      <c r="C1017" s="92" t="n">
        <v>1</v>
      </c>
      <c r="D1017" s="92" t="inlineStr">
        <is>
          <t>TYQCY129</t>
        </is>
      </c>
      <c r="E1017" s="92" t="inlineStr">
        <is>
          <t>利芳</t>
        </is>
      </c>
      <c r="F1017" s="92" t="n">
        <v>0</v>
      </c>
      <c r="G1017" s="92" t="n">
        <v>1</v>
      </c>
      <c r="H1017" s="92" t="n">
        <v>2303</v>
      </c>
      <c r="I1017" s="92" t="inlineStr">
        <is>
          <t>运行维护合同</t>
        </is>
      </c>
      <c r="J1017" s="92" t="n">
        <v>2023</v>
      </c>
      <c r="K1017" s="92" t="n">
        <v>9</v>
      </c>
      <c r="L1017" s="92" t="n">
        <v>15</v>
      </c>
      <c r="M1017" s="91">
        <f>COUNTIFS(D:D,D1017,J:J,J1017,K:K,K1017)</f>
        <v/>
      </c>
      <c r="N1017" s="91">
        <f>1/M1017</f>
        <v/>
      </c>
    </row>
    <row r="1018">
      <c r="A1018" s="92" t="inlineStr">
        <is>
          <t>徐汇区</t>
        </is>
      </c>
      <c r="B1018" s="92" t="inlineStr">
        <is>
          <t>微信用户
微信用户
微信用户</t>
        </is>
      </c>
      <c r="C1018" s="92" t="n">
        <v>1</v>
      </c>
      <c r="D1018" s="92" t="inlineStr">
        <is>
          <t>TYQCY129</t>
        </is>
      </c>
      <c r="E1018" s="92" t="inlineStr">
        <is>
          <t>利芳</t>
        </is>
      </c>
      <c r="F1018" s="92" t="n">
        <v>0</v>
      </c>
      <c r="G1018" s="92" t="n">
        <v>1</v>
      </c>
      <c r="H1018" s="92" t="n">
        <v>2304</v>
      </c>
      <c r="I1018" s="92" t="inlineStr">
        <is>
          <t>设备运维记录</t>
        </is>
      </c>
      <c r="J1018" s="92" t="n">
        <v>2023</v>
      </c>
      <c r="K1018" s="92" t="n">
        <v>9</v>
      </c>
      <c r="L1018" s="92" t="n">
        <v>15</v>
      </c>
      <c r="M1018" s="91">
        <f>COUNTIFS(D:D,D1018,J:J,J1018,K:K,K1018)</f>
        <v/>
      </c>
      <c r="N1018" s="91">
        <f>1/M1018</f>
        <v/>
      </c>
    </row>
    <row r="1019">
      <c r="A1019" s="92" t="inlineStr">
        <is>
          <t>徐汇区</t>
        </is>
      </c>
      <c r="B1019" s="92" t="inlineStr">
        <is>
          <t>微信用户
微信用户
微信用户</t>
        </is>
      </c>
      <c r="C1019" s="92" t="n">
        <v>1</v>
      </c>
      <c r="D1019" s="92" t="inlineStr">
        <is>
          <t>TYQCY129</t>
        </is>
      </c>
      <c r="E1019" s="92" t="inlineStr">
        <is>
          <t>利芳</t>
        </is>
      </c>
      <c r="F1019" s="92" t="n">
        <v>0</v>
      </c>
      <c r="G1019" s="92" t="n">
        <v>1</v>
      </c>
      <c r="H1019" s="92" t="n">
        <v>2400</v>
      </c>
      <c r="I1019" s="92" t="inlineStr">
        <is>
          <t>餐厨垃圾处置</t>
        </is>
      </c>
      <c r="J1019" s="92" t="n">
        <v>2023</v>
      </c>
      <c r="K1019" s="92" t="n">
        <v>9</v>
      </c>
      <c r="L1019" s="92" t="n">
        <v>15</v>
      </c>
      <c r="M1019" s="91">
        <f>COUNTIFS(D:D,D1019,J:J,J1019,K:K,K1019)</f>
        <v/>
      </c>
      <c r="N1019" s="91">
        <f>1/M1019</f>
        <v/>
      </c>
    </row>
    <row r="1020">
      <c r="A1020" s="92" t="inlineStr">
        <is>
          <t>徐汇区</t>
        </is>
      </c>
      <c r="B1020" s="92" t="inlineStr">
        <is>
          <t>微信用户
微信用户
微信用户</t>
        </is>
      </c>
      <c r="C1020" s="92" t="n">
        <v>1</v>
      </c>
      <c r="D1020" s="92" t="inlineStr">
        <is>
          <t>TYQCY129</t>
        </is>
      </c>
      <c r="E1020" s="92" t="inlineStr">
        <is>
          <t>利芳</t>
        </is>
      </c>
      <c r="F1020" s="92" t="n">
        <v>0</v>
      </c>
      <c r="G1020" s="92" t="n">
        <v>1</v>
      </c>
      <c r="H1020" s="92" t="n">
        <v>2401</v>
      </c>
      <c r="I1020" s="92" t="inlineStr">
        <is>
          <t>废弃油脂处置</t>
        </is>
      </c>
      <c r="J1020" s="92" t="n">
        <v>2023</v>
      </c>
      <c r="K1020" s="92" t="n">
        <v>9</v>
      </c>
      <c r="L1020" s="92" t="n">
        <v>15</v>
      </c>
      <c r="M1020" s="91">
        <f>COUNTIFS(D:D,D1020,J:J,J1020,K:K,K1020)</f>
        <v/>
      </c>
      <c r="N1020" s="91">
        <f>1/M1020</f>
        <v/>
      </c>
    </row>
    <row r="1021">
      <c r="A1021" s="92" t="inlineStr">
        <is>
          <t>徐汇区</t>
        </is>
      </c>
      <c r="B1021" s="92" t="inlineStr">
        <is>
          <t>微信用户
微信用户
微信用户</t>
        </is>
      </c>
      <c r="C1021" s="92" t="n">
        <v>1</v>
      </c>
      <c r="D1021" s="92" t="inlineStr">
        <is>
          <t>TYQCY129</t>
        </is>
      </c>
      <c r="E1021" s="92" t="inlineStr">
        <is>
          <t>利芳</t>
        </is>
      </c>
      <c r="F1021" s="92" t="n">
        <v>0</v>
      </c>
      <c r="G1021" s="92" t="n">
        <v>1</v>
      </c>
      <c r="H1021" s="92" t="n">
        <v>2402</v>
      </c>
      <c r="I1021" s="92" t="inlineStr">
        <is>
          <t>卫生培训记录</t>
        </is>
      </c>
      <c r="J1021" s="92" t="n">
        <v>2023</v>
      </c>
      <c r="K1021" s="92" t="n">
        <v>9</v>
      </c>
      <c r="L1021" s="92" t="n">
        <v>15</v>
      </c>
      <c r="M1021" s="91">
        <f>COUNTIFS(D:D,D1021,J:J,J1021,K:K,K1021)</f>
        <v/>
      </c>
      <c r="N1021" s="91">
        <f>1/M1021</f>
        <v/>
      </c>
    </row>
    <row r="1022">
      <c r="A1022" s="92" t="inlineStr">
        <is>
          <t>徐汇区</t>
        </is>
      </c>
      <c r="B1022" s="92" t="inlineStr">
        <is>
          <t>微信用户
微信用户
微信用户</t>
        </is>
      </c>
      <c r="C1022" s="92" t="n">
        <v>1</v>
      </c>
      <c r="D1022" s="92" t="inlineStr">
        <is>
          <t>TYQCY129</t>
        </is>
      </c>
      <c r="E1022" s="92" t="inlineStr">
        <is>
          <t>利芳</t>
        </is>
      </c>
      <c r="F1022" s="92" t="n">
        <v>0</v>
      </c>
      <c r="G1022" s="92" t="n">
        <v>1</v>
      </c>
      <c r="H1022" s="92" t="n">
        <v>2403</v>
      </c>
      <c r="I1022" s="92" t="inlineStr">
        <is>
          <t>食品及原料采购记录</t>
        </is>
      </c>
      <c r="J1022" s="92" t="n">
        <v>2023</v>
      </c>
      <c r="K1022" s="92" t="n">
        <v>9</v>
      </c>
      <c r="L1022" s="92" t="n">
        <v>15</v>
      </c>
      <c r="M1022" s="91">
        <f>COUNTIFS(D:D,D1022,J:J,J1022,K:K,K1022)</f>
        <v/>
      </c>
      <c r="N1022" s="91">
        <f>1/M1022</f>
        <v/>
      </c>
    </row>
    <row r="1023">
      <c r="A1023" s="92" t="inlineStr">
        <is>
          <t>徐汇区</t>
        </is>
      </c>
      <c r="B1023" s="92" t="inlineStr">
        <is>
          <t>微信用户
微信用户
微信用户</t>
        </is>
      </c>
      <c r="C1023" s="92" t="n">
        <v>1</v>
      </c>
      <c r="D1023" s="92" t="inlineStr">
        <is>
          <t>TYQCY129</t>
        </is>
      </c>
      <c r="E1023" s="92" t="inlineStr">
        <is>
          <t>利芳</t>
        </is>
      </c>
      <c r="F1023" s="92" t="n">
        <v>1</v>
      </c>
      <c r="G1023" s="92" t="n">
        <v>1</v>
      </c>
      <c r="H1023" s="92" t="n">
        <v>3200</v>
      </c>
      <c r="I1023" s="92" t="inlineStr">
        <is>
          <t>后厨全景</t>
        </is>
      </c>
      <c r="J1023" s="92" t="n">
        <v>2023</v>
      </c>
      <c r="K1023" s="92" t="n">
        <v>9</v>
      </c>
      <c r="L1023" s="92" t="n">
        <v>30</v>
      </c>
      <c r="M1023" s="91">
        <f>COUNTIFS(D:D,D1023,J:J,J1023,K:K,K1023)</f>
        <v/>
      </c>
      <c r="N1023" s="91">
        <f>1/M1023</f>
        <v/>
      </c>
    </row>
    <row r="1024">
      <c r="A1024" s="92" t="inlineStr">
        <is>
          <t>徐汇区</t>
        </is>
      </c>
      <c r="B1024" s="92" t="inlineStr">
        <is>
          <t>微信用户
微信用户
微信用户</t>
        </is>
      </c>
      <c r="C1024" s="92" t="n">
        <v>1</v>
      </c>
      <c r="D1024" s="92" t="inlineStr">
        <is>
          <t>TYQCY129</t>
        </is>
      </c>
      <c r="E1024" s="92" t="inlineStr">
        <is>
          <t>利芳</t>
        </is>
      </c>
      <c r="F1024" s="92" t="n">
        <v>1</v>
      </c>
      <c r="G1024" s="92" t="n">
        <v>1</v>
      </c>
      <c r="H1024" s="92" t="n">
        <v>3201</v>
      </c>
      <c r="I1024" s="92" t="inlineStr">
        <is>
          <t>后厨涉户外门窗关闭</t>
        </is>
      </c>
      <c r="J1024" s="92" t="n">
        <v>2023</v>
      </c>
      <c r="K1024" s="92" t="n">
        <v>9</v>
      </c>
      <c r="L1024" s="92" t="n">
        <v>30</v>
      </c>
      <c r="M1024" s="91">
        <f>COUNTIFS(D:D,D1024,J:J,J1024,K:K,K1024)</f>
        <v/>
      </c>
      <c r="N1024" s="91">
        <f>1/M1024</f>
        <v/>
      </c>
    </row>
    <row r="1025">
      <c r="A1025" s="92" t="inlineStr">
        <is>
          <t>徐汇区</t>
        </is>
      </c>
      <c r="B1025" s="92" t="inlineStr">
        <is>
          <t>微信用户
微信用户
微信用户</t>
        </is>
      </c>
      <c r="C1025" s="92" t="n">
        <v>1</v>
      </c>
      <c r="D1025" s="92" t="inlineStr">
        <is>
          <t>TYQCY129</t>
        </is>
      </c>
      <c r="E1025" s="92" t="inlineStr">
        <is>
          <t>利芳</t>
        </is>
      </c>
      <c r="F1025" s="92" t="n">
        <v>1</v>
      </c>
      <c r="G1025" s="92" t="n">
        <v>1</v>
      </c>
      <c r="H1025" s="92" t="n">
        <v>3202</v>
      </c>
      <c r="I1025" s="92" t="inlineStr">
        <is>
          <t>后厨排气扇</t>
        </is>
      </c>
      <c r="J1025" s="92" t="n">
        <v>2023</v>
      </c>
      <c r="K1025" s="92" t="n">
        <v>9</v>
      </c>
      <c r="L1025" s="92" t="n">
        <v>30</v>
      </c>
      <c r="M1025" s="91">
        <f>COUNTIFS(D:D,D1025,J:J,J1025,K:K,K1025)</f>
        <v/>
      </c>
      <c r="N1025" s="91">
        <f>1/M1025</f>
        <v/>
      </c>
    </row>
    <row r="1026">
      <c r="A1026" s="92" t="inlineStr">
        <is>
          <t>徐汇区</t>
        </is>
      </c>
      <c r="B1026" s="92" t="inlineStr">
        <is>
          <t>微信用户
微信用户
微信用户</t>
        </is>
      </c>
      <c r="C1026" s="92" t="n">
        <v>1</v>
      </c>
      <c r="D1026" s="92" t="inlineStr">
        <is>
          <t>TYQCY129</t>
        </is>
      </c>
      <c r="E1026" s="92" t="inlineStr">
        <is>
          <t>利芳</t>
        </is>
      </c>
      <c r="F1026" s="92" t="n">
        <v>1</v>
      </c>
      <c r="G1026" s="92" t="n">
        <v>1</v>
      </c>
      <c r="H1026" s="92" t="n">
        <v>3203</v>
      </c>
      <c r="I1026" s="92" t="inlineStr">
        <is>
          <t>后厨灶台</t>
        </is>
      </c>
      <c r="J1026" s="92" t="n">
        <v>2023</v>
      </c>
      <c r="K1026" s="92" t="n">
        <v>9</v>
      </c>
      <c r="L1026" s="92" t="n">
        <v>30</v>
      </c>
      <c r="M1026" s="91">
        <f>COUNTIFS(D:D,D1026,J:J,J1026,K:K,K1026)</f>
        <v/>
      </c>
      <c r="N1026" s="91">
        <f>1/M1026</f>
        <v/>
      </c>
    </row>
    <row r="1027">
      <c r="A1027" s="92" t="inlineStr">
        <is>
          <t>徐汇区</t>
        </is>
      </c>
      <c r="B1027" s="92" t="inlineStr">
        <is>
          <t>微信用户
微信用户
微信用户</t>
        </is>
      </c>
      <c r="C1027" s="92" t="n">
        <v>1</v>
      </c>
      <c r="D1027" s="92" t="inlineStr">
        <is>
          <t>TYQCY129</t>
        </is>
      </c>
      <c r="E1027" s="92" t="inlineStr">
        <is>
          <t>利芳</t>
        </is>
      </c>
      <c r="F1027" s="92" t="n">
        <v>1</v>
      </c>
      <c r="G1027" s="92" t="n">
        <v>1</v>
      </c>
      <c r="H1027" s="92" t="n">
        <v>3204</v>
      </c>
      <c r="I1027" s="92" t="inlineStr">
        <is>
          <t>集气罩</t>
        </is>
      </c>
      <c r="J1027" s="92" t="n">
        <v>2023</v>
      </c>
      <c r="K1027" s="92" t="n">
        <v>9</v>
      </c>
      <c r="L1027" s="92" t="n">
        <v>30</v>
      </c>
      <c r="M1027" s="91">
        <f>COUNTIFS(D:D,D1027,J:J,J1027,K:K,K1027)</f>
        <v/>
      </c>
      <c r="N1027" s="91">
        <f>1/M1027</f>
        <v/>
      </c>
    </row>
    <row r="1028">
      <c r="A1028" s="92" t="inlineStr">
        <is>
          <t>徐汇区</t>
        </is>
      </c>
      <c r="B1028" s="92" t="inlineStr">
        <is>
          <t>微信用户
微信用户
微信用户</t>
        </is>
      </c>
      <c r="C1028" s="92" t="n">
        <v>1</v>
      </c>
      <c r="D1028" s="92" t="inlineStr">
        <is>
          <t>TYQCY129</t>
        </is>
      </c>
      <c r="E1028" s="92" t="inlineStr">
        <is>
          <t>利芳</t>
        </is>
      </c>
      <c r="F1028" s="92" t="n">
        <v>1</v>
      </c>
      <c r="G1028" s="92" t="n">
        <v>1</v>
      </c>
      <c r="H1028" s="92" t="n">
        <v>3205</v>
      </c>
      <c r="I1028" s="92" t="inlineStr">
        <is>
          <t>排烟管道</t>
        </is>
      </c>
      <c r="J1028" s="92" t="n">
        <v>2023</v>
      </c>
      <c r="K1028" s="92" t="n">
        <v>9</v>
      </c>
      <c r="L1028" s="92" t="n">
        <v>30</v>
      </c>
      <c r="M1028" s="91">
        <f>COUNTIFS(D:D,D1028,J:J,J1028,K:K,K1028)</f>
        <v/>
      </c>
      <c r="N1028" s="91">
        <f>1/M1028</f>
        <v/>
      </c>
    </row>
    <row r="1029">
      <c r="A1029" s="92" t="inlineStr">
        <is>
          <t>徐汇区</t>
        </is>
      </c>
      <c r="B1029" s="92" t="inlineStr">
        <is>
          <t>微信用户
微信用户
微信用户</t>
        </is>
      </c>
      <c r="C1029" s="92" t="n">
        <v>1</v>
      </c>
      <c r="D1029" s="92" t="inlineStr">
        <is>
          <t>TYQCY129</t>
        </is>
      </c>
      <c r="E1029" s="92" t="inlineStr">
        <is>
          <t>利芳</t>
        </is>
      </c>
      <c r="F1029" s="92" t="n">
        <v>1</v>
      </c>
      <c r="G1029" s="92" t="n">
        <v>1</v>
      </c>
      <c r="H1029" s="92" t="n">
        <v>3206</v>
      </c>
      <c r="I1029" s="92" t="inlineStr">
        <is>
          <t>油烟净化装置/控制柜运行</t>
        </is>
      </c>
      <c r="J1029" s="92" t="n">
        <v>2023</v>
      </c>
      <c r="K1029" s="92" t="n">
        <v>9</v>
      </c>
      <c r="L1029" s="92" t="n">
        <v>30</v>
      </c>
      <c r="M1029" s="91">
        <f>COUNTIFS(D:D,D1029,J:J,J1029,K:K,K1029)</f>
        <v/>
      </c>
      <c r="N1029" s="91">
        <f>1/M1029</f>
        <v/>
      </c>
    </row>
    <row r="1030">
      <c r="A1030" s="92" t="inlineStr">
        <is>
          <t>徐汇区</t>
        </is>
      </c>
      <c r="B1030" s="92" t="inlineStr">
        <is>
          <t>微信用户
微信用户
微信用户</t>
        </is>
      </c>
      <c r="C1030" s="92" t="n">
        <v>1</v>
      </c>
      <c r="D1030" s="92" t="inlineStr">
        <is>
          <t>TYQCY129</t>
        </is>
      </c>
      <c r="E1030" s="92" t="inlineStr">
        <is>
          <t>利芳</t>
        </is>
      </c>
      <c r="F1030" s="92" t="n">
        <v>1</v>
      </c>
      <c r="G1030" s="92" t="n">
        <v>1</v>
      </c>
      <c r="H1030" s="92" t="n">
        <v>3207</v>
      </c>
      <c r="I1030" s="92" t="inlineStr">
        <is>
          <t>油烟监测设备</t>
        </is>
      </c>
      <c r="J1030" s="92" t="n">
        <v>2023</v>
      </c>
      <c r="K1030" s="92" t="n">
        <v>9</v>
      </c>
      <c r="L1030" s="92" t="n">
        <v>30</v>
      </c>
      <c r="M1030" s="91">
        <f>COUNTIFS(D:D,D1030,J:J,J1030,K:K,K1030)</f>
        <v/>
      </c>
      <c r="N1030" s="91">
        <f>1/M1030</f>
        <v/>
      </c>
    </row>
    <row r="1031">
      <c r="A1031" s="92" t="inlineStr">
        <is>
          <t>徐汇区</t>
        </is>
      </c>
      <c r="B1031" s="92" t="inlineStr">
        <is>
          <t>微信用户
微信用户
微信用户</t>
        </is>
      </c>
      <c r="C1031" s="92" t="n">
        <v>1</v>
      </c>
      <c r="D1031" s="92" t="inlineStr">
        <is>
          <t>TYQCY129</t>
        </is>
      </c>
      <c r="E1031" s="92" t="inlineStr">
        <is>
          <t>利芳</t>
        </is>
      </c>
      <c r="F1031" s="92" t="n">
        <v>0</v>
      </c>
      <c r="G1031" s="92" t="n">
        <v>1</v>
      </c>
      <c r="H1031" s="92" t="n">
        <v>2200</v>
      </c>
      <c r="I1031" s="92" t="inlineStr">
        <is>
          <t>设备安装合同</t>
        </is>
      </c>
      <c r="J1031" s="92" t="n">
        <v>2023</v>
      </c>
      <c r="K1031" s="92" t="n">
        <v>8</v>
      </c>
      <c r="L1031" s="92" t="n">
        <v>31</v>
      </c>
      <c r="M1031" s="91">
        <f>COUNTIFS(D:D,D1031,J:J,J1031,K:K,K1031)</f>
        <v/>
      </c>
      <c r="N1031" s="91">
        <f>1/M1031</f>
        <v/>
      </c>
    </row>
    <row r="1032">
      <c r="A1032" s="92" t="inlineStr">
        <is>
          <t>徐汇区</t>
        </is>
      </c>
      <c r="B1032" s="92" t="inlineStr">
        <is>
          <t>微信用户
微信用户
微信用户</t>
        </is>
      </c>
      <c r="C1032" s="92" t="n">
        <v>1</v>
      </c>
      <c r="D1032" s="92" t="inlineStr">
        <is>
          <t>TYQCY129</t>
        </is>
      </c>
      <c r="E1032" s="92" t="inlineStr">
        <is>
          <t>利芳</t>
        </is>
      </c>
      <c r="F1032" s="92" t="n">
        <v>0</v>
      </c>
      <c r="G1032" s="92" t="n">
        <v>1</v>
      </c>
      <c r="H1032" s="92" t="n">
        <v>2201</v>
      </c>
      <c r="I1032" s="92" t="inlineStr">
        <is>
          <t>产品质检</t>
        </is>
      </c>
      <c r="J1032" s="92" t="n">
        <v>2023</v>
      </c>
      <c r="K1032" s="92" t="n">
        <v>8</v>
      </c>
      <c r="L1032" s="92" t="n">
        <v>31</v>
      </c>
      <c r="M1032" s="91">
        <f>COUNTIFS(D:D,D1032,J:J,J1032,K:K,K1032)</f>
        <v/>
      </c>
      <c r="N1032" s="91">
        <f>1/M1032</f>
        <v/>
      </c>
    </row>
    <row r="1033">
      <c r="A1033" s="92" t="inlineStr">
        <is>
          <t>徐汇区</t>
        </is>
      </c>
      <c r="B1033" s="92" t="inlineStr">
        <is>
          <t>微信用户
微信用户
微信用户</t>
        </is>
      </c>
      <c r="C1033" s="92" t="n">
        <v>1</v>
      </c>
      <c r="D1033" s="92" t="inlineStr">
        <is>
          <t>TYQCY129</t>
        </is>
      </c>
      <c r="E1033" s="92" t="inlineStr">
        <is>
          <t>利芳</t>
        </is>
      </c>
      <c r="F1033" s="92" t="n">
        <v>0</v>
      </c>
      <c r="G1033" s="92" t="n">
        <v>1</v>
      </c>
      <c r="H1033" s="92" t="n">
        <v>2202</v>
      </c>
      <c r="I1033" s="92" t="inlineStr">
        <is>
          <t>净化器合格证</t>
        </is>
      </c>
      <c r="J1033" s="92" t="n">
        <v>2023</v>
      </c>
      <c r="K1033" s="92" t="n">
        <v>8</v>
      </c>
      <c r="L1033" s="92" t="n">
        <v>31</v>
      </c>
      <c r="M1033" s="91">
        <f>COUNTIFS(D:D,D1033,J:J,J1033,K:K,K1033)</f>
        <v/>
      </c>
      <c r="N1033" s="91">
        <f>1/M1033</f>
        <v/>
      </c>
    </row>
    <row r="1034">
      <c r="A1034" s="92" t="inlineStr">
        <is>
          <t>徐汇区</t>
        </is>
      </c>
      <c r="B1034" s="92" t="inlineStr">
        <is>
          <t>微信用户
微信用户
微信用户</t>
        </is>
      </c>
      <c r="C1034" s="92" t="n">
        <v>1</v>
      </c>
      <c r="D1034" s="92" t="inlineStr">
        <is>
          <t>TYQCY129</t>
        </is>
      </c>
      <c r="E1034" s="92" t="inlineStr">
        <is>
          <t>利芳</t>
        </is>
      </c>
      <c r="F1034" s="92" t="n">
        <v>0</v>
      </c>
      <c r="G1034" s="92" t="n">
        <v>1</v>
      </c>
      <c r="H1034" s="92" t="n">
        <v>2301</v>
      </c>
      <c r="I1034" s="92" t="inlineStr">
        <is>
          <t>产品质检</t>
        </is>
      </c>
      <c r="J1034" s="92" t="n">
        <v>2023</v>
      </c>
      <c r="K1034" s="92" t="n">
        <v>8</v>
      </c>
      <c r="L1034" s="92" t="n">
        <v>31</v>
      </c>
      <c r="M1034" s="91">
        <f>COUNTIFS(D:D,D1034,J:J,J1034,K:K,K1034)</f>
        <v/>
      </c>
      <c r="N1034" s="91">
        <f>1/M1034</f>
        <v/>
      </c>
    </row>
    <row r="1035">
      <c r="A1035" s="92" t="inlineStr">
        <is>
          <t>徐汇区</t>
        </is>
      </c>
      <c r="B1035" s="92" t="inlineStr">
        <is>
          <t>微信用户
微信用户
微信用户</t>
        </is>
      </c>
      <c r="C1035" s="92" t="n">
        <v>1</v>
      </c>
      <c r="D1035" s="92" t="inlineStr">
        <is>
          <t>TYQCY129</t>
        </is>
      </c>
      <c r="E1035" s="92" t="inlineStr">
        <is>
          <t>利芳</t>
        </is>
      </c>
      <c r="F1035" s="92" t="n">
        <v>0</v>
      </c>
      <c r="G1035" s="92" t="n">
        <v>1</v>
      </c>
      <c r="H1035" s="92" t="n">
        <v>2302</v>
      </c>
      <c r="I1035" s="92" t="inlineStr">
        <is>
          <t>设备安装检验</t>
        </is>
      </c>
      <c r="J1035" s="92" t="n">
        <v>2023</v>
      </c>
      <c r="K1035" s="92" t="n">
        <v>8</v>
      </c>
      <c r="L1035" s="92" t="n">
        <v>31</v>
      </c>
      <c r="M1035" s="91">
        <f>COUNTIFS(D:D,D1035,J:J,J1035,K:K,K1035)</f>
        <v/>
      </c>
      <c r="N1035" s="91">
        <f>1/M1035</f>
        <v/>
      </c>
    </row>
    <row r="1036">
      <c r="A1036" s="92" t="inlineStr">
        <is>
          <t>徐汇区</t>
        </is>
      </c>
      <c r="B1036" s="92" t="inlineStr">
        <is>
          <t>微信用户
微信用户
微信用户
微信用户
微信用户
微信用户
微信用户
微信用户
微信用户</t>
        </is>
      </c>
      <c r="C1036" s="92" t="n">
        <v>1</v>
      </c>
      <c r="D1036" s="92" t="inlineStr">
        <is>
          <t>TYQCY129</t>
        </is>
      </c>
      <c r="E1036" s="92" t="inlineStr">
        <is>
          <t>利芳</t>
        </is>
      </c>
      <c r="F1036" s="92" t="n">
        <v>0</v>
      </c>
      <c r="G1036" s="92" t="n">
        <v>0</v>
      </c>
      <c r="H1036" s="92" t="n">
        <v>2100</v>
      </c>
      <c r="I1036" s="92" t="inlineStr">
        <is>
          <t>营业执照</t>
        </is>
      </c>
      <c r="J1036" s="92" t="n">
        <v>2023</v>
      </c>
      <c r="K1036" s="92" t="n">
        <v>5</v>
      </c>
      <c r="L1036" s="92" t="n">
        <v>11</v>
      </c>
      <c r="M1036" s="91">
        <f>COUNTIFS(D:D,D1036,J:J,J1036,K:K,K1036)</f>
        <v/>
      </c>
      <c r="N1036" s="91">
        <f>1/M1036</f>
        <v/>
      </c>
    </row>
    <row r="1037">
      <c r="A1037" s="92" t="inlineStr">
        <is>
          <t>徐汇区</t>
        </is>
      </c>
      <c r="B1037" s="92" t="inlineStr">
        <is>
          <t>微信用户
微信用户
微信用户
微信用户
微信用户
微信用户</t>
        </is>
      </c>
      <c r="C1037" s="92" t="n">
        <v>1</v>
      </c>
      <c r="D1037" s="92" t="inlineStr">
        <is>
          <t>TYQCY129</t>
        </is>
      </c>
      <c r="E1037" s="92" t="inlineStr">
        <is>
          <t>利芳</t>
        </is>
      </c>
      <c r="F1037" s="92" t="n">
        <v>0</v>
      </c>
      <c r="G1037" s="92" t="n">
        <v>1</v>
      </c>
      <c r="H1037" s="92" t="n">
        <v>2203</v>
      </c>
      <c r="I1037" s="92" t="inlineStr">
        <is>
          <t>清洗合同</t>
        </is>
      </c>
      <c r="J1037" s="92" t="n">
        <v>2023</v>
      </c>
      <c r="K1037" s="92" t="n">
        <v>4</v>
      </c>
      <c r="L1037" s="92" t="n">
        <v>28</v>
      </c>
      <c r="M1037" s="91">
        <f>COUNTIFS(D:D,D1037,J:J,J1037,K:K,K1037)</f>
        <v/>
      </c>
      <c r="N1037" s="91">
        <f>1/M1037</f>
        <v/>
      </c>
    </row>
    <row r="1038">
      <c r="A1038" s="92" t="inlineStr">
        <is>
          <t>徐汇区</t>
        </is>
      </c>
      <c r="B1038" s="92" t="inlineStr">
        <is>
          <t>微信用户
微信用户
微信用户
微信用户
微信用户
微信用户
微信用户
微信用户
微信用户</t>
        </is>
      </c>
      <c r="C1038" s="92" t="n">
        <v>1</v>
      </c>
      <c r="D1038" s="92" t="inlineStr">
        <is>
          <t>TYQCY129</t>
        </is>
      </c>
      <c r="E1038" s="92" t="inlineStr">
        <is>
          <t>利芳</t>
        </is>
      </c>
      <c r="F1038" s="92" t="n">
        <v>0</v>
      </c>
      <c r="G1038" s="92" t="n">
        <v>0</v>
      </c>
      <c r="H1038" s="92" t="n">
        <v>2101</v>
      </c>
      <c r="I1038" s="92" t="inlineStr">
        <is>
          <t>食品经营许可证</t>
        </is>
      </c>
      <c r="J1038" s="92" t="n">
        <v>2023</v>
      </c>
      <c r="K1038" s="92" t="n">
        <v>3</v>
      </c>
      <c r="L1038" s="92" t="n">
        <v>24</v>
      </c>
      <c r="M1038" s="91">
        <f>COUNTIFS(D:D,D1038,J:J,J1038,K:K,K1038)</f>
        <v/>
      </c>
      <c r="N1038" s="91">
        <f>1/M1038</f>
        <v/>
      </c>
    </row>
    <row r="1039">
      <c r="A1039" s="92" t="inlineStr">
        <is>
          <t>徐汇区</t>
        </is>
      </c>
      <c r="B1039" s="92" t="inlineStr">
        <is>
          <t>微信用户
微信用户
微信用户
微信用户
微信用户
微信用户
微信用户
微信用户
微信用户</t>
        </is>
      </c>
      <c r="C1039" s="92" t="n">
        <v>1</v>
      </c>
      <c r="D1039" s="92" t="inlineStr">
        <is>
          <t>TYQCY129</t>
        </is>
      </c>
      <c r="E1039" s="92" t="inlineStr">
        <is>
          <t>利芳</t>
        </is>
      </c>
      <c r="F1039" s="92" t="n">
        <v>0</v>
      </c>
      <c r="G1039" s="92" t="n">
        <v>0</v>
      </c>
      <c r="H1039" s="92" t="n">
        <v>2103</v>
      </c>
      <c r="I1039" s="92" t="inlineStr">
        <is>
          <t>监管信息公示牌</t>
        </is>
      </c>
      <c r="J1039" s="92" t="n">
        <v>2023</v>
      </c>
      <c r="K1039" s="92" t="n">
        <v>3</v>
      </c>
      <c r="L1039" s="92" t="n">
        <v>24</v>
      </c>
      <c r="M1039" s="91">
        <f>COUNTIFS(D:D,D1039,J:J,J1039,K:K,K1039)</f>
        <v/>
      </c>
      <c r="N1039" s="91">
        <f>1/M1039</f>
        <v/>
      </c>
    </row>
    <row r="1040">
      <c r="A1040" s="92" t="inlineStr">
        <is>
          <t>徐汇区</t>
        </is>
      </c>
      <c r="B1040" s="92" t="inlineStr">
        <is>
          <t>微信用户</t>
        </is>
      </c>
      <c r="C1040" s="92" t="n">
        <v>1</v>
      </c>
      <c r="D1040" s="92" t="inlineStr">
        <is>
          <t>TYQCY13</t>
        </is>
      </c>
      <c r="E1040" s="92" t="inlineStr">
        <is>
          <t>肯德基（城开YOYO）</t>
        </is>
      </c>
      <c r="F1040" s="92" t="n">
        <v>0</v>
      </c>
      <c r="G1040" s="92" t="n">
        <v>1</v>
      </c>
      <c r="H1040" s="92" t="n">
        <v>2204</v>
      </c>
      <c r="I1040" s="92" t="inlineStr">
        <is>
          <t>清洗记录</t>
        </is>
      </c>
      <c r="J1040" s="92" t="n">
        <v>2023</v>
      </c>
      <c r="K1040" s="92" t="n">
        <v>9</v>
      </c>
      <c r="L1040" s="92" t="n">
        <v>17</v>
      </c>
      <c r="M1040" s="91">
        <f>COUNTIFS(D:D,D1040,J:J,J1040,K:K,K1040)</f>
        <v/>
      </c>
      <c r="N1040" s="91">
        <f>1/M1040</f>
        <v/>
      </c>
    </row>
    <row r="1041">
      <c r="A1041" s="92" t="inlineStr">
        <is>
          <t>徐汇区</t>
        </is>
      </c>
      <c r="B1041" s="92" t="inlineStr">
        <is>
          <t>微信用户</t>
        </is>
      </c>
      <c r="C1041" s="92" t="n">
        <v>1</v>
      </c>
      <c r="D1041" s="92" t="inlineStr">
        <is>
          <t>TYQCY13</t>
        </is>
      </c>
      <c r="E1041" s="92" t="inlineStr">
        <is>
          <t>肯德基（城开YOYO）</t>
        </is>
      </c>
      <c r="F1041" s="92" t="n">
        <v>0</v>
      </c>
      <c r="G1041" s="92" t="n">
        <v>1</v>
      </c>
      <c r="H1041" s="92" t="n">
        <v>2205</v>
      </c>
      <c r="I1041" s="92" t="inlineStr">
        <is>
          <t>设备维修保养</t>
        </is>
      </c>
      <c r="J1041" s="92" t="n">
        <v>2023</v>
      </c>
      <c r="K1041" s="92" t="n">
        <v>9</v>
      </c>
      <c r="L1041" s="92" t="n">
        <v>17</v>
      </c>
      <c r="M1041" s="91">
        <f>COUNTIFS(D:D,D1041,J:J,J1041,K:K,K1041)</f>
        <v/>
      </c>
      <c r="N1041" s="91">
        <f>1/M1041</f>
        <v/>
      </c>
    </row>
    <row r="1042">
      <c r="A1042" s="92" t="inlineStr">
        <is>
          <t>徐汇区</t>
        </is>
      </c>
      <c r="B1042" s="92" t="inlineStr">
        <is>
          <t>微信用户</t>
        </is>
      </c>
      <c r="C1042" s="92" t="n">
        <v>1</v>
      </c>
      <c r="D1042" s="92" t="inlineStr">
        <is>
          <t>TYQCY13</t>
        </is>
      </c>
      <c r="E1042" s="92" t="inlineStr">
        <is>
          <t>肯德基（城开YOYO）</t>
        </is>
      </c>
      <c r="F1042" s="92" t="n">
        <v>0</v>
      </c>
      <c r="G1042" s="92" t="n">
        <v>1</v>
      </c>
      <c r="H1042" s="92" t="n">
        <v>2303</v>
      </c>
      <c r="I1042" s="92" t="inlineStr">
        <is>
          <t>运行维护合同</t>
        </is>
      </c>
      <c r="J1042" s="92" t="n">
        <v>2023</v>
      </c>
      <c r="K1042" s="92" t="n">
        <v>9</v>
      </c>
      <c r="L1042" s="92" t="n">
        <v>17</v>
      </c>
      <c r="M1042" s="91">
        <f>COUNTIFS(D:D,D1042,J:J,J1042,K:K,K1042)</f>
        <v/>
      </c>
      <c r="N1042" s="91">
        <f>1/M1042</f>
        <v/>
      </c>
    </row>
    <row r="1043">
      <c r="A1043" s="92" t="inlineStr">
        <is>
          <t>徐汇区</t>
        </is>
      </c>
      <c r="B1043" s="92" t="inlineStr">
        <is>
          <t>微信用户</t>
        </is>
      </c>
      <c r="C1043" s="92" t="n">
        <v>1</v>
      </c>
      <c r="D1043" s="92" t="inlineStr">
        <is>
          <t>TYQCY13</t>
        </is>
      </c>
      <c r="E1043" s="92" t="inlineStr">
        <is>
          <t>肯德基（城开YOYO）</t>
        </is>
      </c>
      <c r="F1043" s="92" t="n">
        <v>0</v>
      </c>
      <c r="G1043" s="92" t="n">
        <v>1</v>
      </c>
      <c r="H1043" s="92" t="n">
        <v>2304</v>
      </c>
      <c r="I1043" s="92" t="inlineStr">
        <is>
          <t>设备运维记录</t>
        </is>
      </c>
      <c r="J1043" s="92" t="n">
        <v>2023</v>
      </c>
      <c r="K1043" s="92" t="n">
        <v>9</v>
      </c>
      <c r="L1043" s="92" t="n">
        <v>17</v>
      </c>
      <c r="M1043" s="91">
        <f>COUNTIFS(D:D,D1043,J:J,J1043,K:K,K1043)</f>
        <v/>
      </c>
      <c r="N1043" s="91">
        <f>1/M1043</f>
        <v/>
      </c>
    </row>
    <row r="1044">
      <c r="A1044" s="92" t="inlineStr">
        <is>
          <t>徐汇区</t>
        </is>
      </c>
      <c r="B1044" s="92" t="inlineStr">
        <is>
          <t>微信用户</t>
        </is>
      </c>
      <c r="C1044" s="92" t="n">
        <v>1</v>
      </c>
      <c r="D1044" s="92" t="inlineStr">
        <is>
          <t>TYQCY13</t>
        </is>
      </c>
      <c r="E1044" s="92" t="inlineStr">
        <is>
          <t>肯德基（城开YOYO）</t>
        </is>
      </c>
      <c r="F1044" s="92" t="n">
        <v>0</v>
      </c>
      <c r="G1044" s="92" t="n">
        <v>1</v>
      </c>
      <c r="H1044" s="92" t="n">
        <v>2400</v>
      </c>
      <c r="I1044" s="92" t="inlineStr">
        <is>
          <t>餐厨垃圾处置</t>
        </is>
      </c>
      <c r="J1044" s="92" t="n">
        <v>2023</v>
      </c>
      <c r="K1044" s="92" t="n">
        <v>9</v>
      </c>
      <c r="L1044" s="92" t="n">
        <v>17</v>
      </c>
      <c r="M1044" s="91">
        <f>COUNTIFS(D:D,D1044,J:J,J1044,K:K,K1044)</f>
        <v/>
      </c>
      <c r="N1044" s="91">
        <f>1/M1044</f>
        <v/>
      </c>
    </row>
    <row r="1045">
      <c r="A1045" s="92" t="inlineStr">
        <is>
          <t>徐汇区</t>
        </is>
      </c>
      <c r="B1045" s="92" t="inlineStr">
        <is>
          <t>微信用户</t>
        </is>
      </c>
      <c r="C1045" s="92" t="n">
        <v>1</v>
      </c>
      <c r="D1045" s="92" t="inlineStr">
        <is>
          <t>TYQCY13</t>
        </is>
      </c>
      <c r="E1045" s="92" t="inlineStr">
        <is>
          <t>肯德基（城开YOYO）</t>
        </is>
      </c>
      <c r="F1045" s="92" t="n">
        <v>0</v>
      </c>
      <c r="G1045" s="92" t="n">
        <v>1</v>
      </c>
      <c r="H1045" s="92" t="n">
        <v>2401</v>
      </c>
      <c r="I1045" s="92" t="inlineStr">
        <is>
          <t>废弃油脂处置</t>
        </is>
      </c>
      <c r="J1045" s="92" t="n">
        <v>2023</v>
      </c>
      <c r="K1045" s="92" t="n">
        <v>9</v>
      </c>
      <c r="L1045" s="92" t="n">
        <v>17</v>
      </c>
      <c r="M1045" s="91">
        <f>COUNTIFS(D:D,D1045,J:J,J1045,K:K,K1045)</f>
        <v/>
      </c>
      <c r="N1045" s="91">
        <f>1/M1045</f>
        <v/>
      </c>
    </row>
    <row r="1046">
      <c r="A1046" s="92" t="inlineStr">
        <is>
          <t>徐汇区</t>
        </is>
      </c>
      <c r="B1046" s="92" t="inlineStr">
        <is>
          <t>微信用户</t>
        </is>
      </c>
      <c r="C1046" s="92" t="n">
        <v>1</v>
      </c>
      <c r="D1046" s="92" t="inlineStr">
        <is>
          <t>TYQCY13</t>
        </is>
      </c>
      <c r="E1046" s="92" t="inlineStr">
        <is>
          <t>肯德基（城开YOYO）</t>
        </is>
      </c>
      <c r="F1046" s="92" t="n">
        <v>0</v>
      </c>
      <c r="G1046" s="92" t="n">
        <v>1</v>
      </c>
      <c r="H1046" s="92" t="n">
        <v>2402</v>
      </c>
      <c r="I1046" s="92" t="inlineStr">
        <is>
          <t>卫生培训记录</t>
        </is>
      </c>
      <c r="J1046" s="92" t="n">
        <v>2023</v>
      </c>
      <c r="K1046" s="92" t="n">
        <v>9</v>
      </c>
      <c r="L1046" s="92" t="n">
        <v>17</v>
      </c>
      <c r="M1046" s="91">
        <f>COUNTIFS(D:D,D1046,J:J,J1046,K:K,K1046)</f>
        <v/>
      </c>
      <c r="N1046" s="91">
        <f>1/M1046</f>
        <v/>
      </c>
    </row>
    <row r="1047">
      <c r="A1047" s="92" t="inlineStr">
        <is>
          <t>徐汇区</t>
        </is>
      </c>
      <c r="B1047" s="92" t="inlineStr">
        <is>
          <t>微信用户</t>
        </is>
      </c>
      <c r="C1047" s="92" t="n">
        <v>1</v>
      </c>
      <c r="D1047" s="92" t="inlineStr">
        <is>
          <t>TYQCY13</t>
        </is>
      </c>
      <c r="E1047" s="92" t="inlineStr">
        <is>
          <t>肯德基（城开YOYO）</t>
        </is>
      </c>
      <c r="F1047" s="92" t="n">
        <v>0</v>
      </c>
      <c r="G1047" s="92" t="n">
        <v>1</v>
      </c>
      <c r="H1047" s="92" t="n">
        <v>2403</v>
      </c>
      <c r="I1047" s="92" t="inlineStr">
        <is>
          <t>食品及原料采购记录</t>
        </is>
      </c>
      <c r="J1047" s="92" t="n">
        <v>2023</v>
      </c>
      <c r="K1047" s="92" t="n">
        <v>9</v>
      </c>
      <c r="L1047" s="92" t="n">
        <v>17</v>
      </c>
      <c r="M1047" s="91">
        <f>COUNTIFS(D:D,D1047,J:J,J1047,K:K,K1047)</f>
        <v/>
      </c>
      <c r="N1047" s="91">
        <f>1/M1047</f>
        <v/>
      </c>
    </row>
    <row r="1048">
      <c r="A1048" s="92" t="inlineStr">
        <is>
          <t>徐汇区</t>
        </is>
      </c>
      <c r="B1048" s="92" t="inlineStr">
        <is>
          <t>微信用户</t>
        </is>
      </c>
      <c r="C1048" s="92" t="n">
        <v>1</v>
      </c>
      <c r="D1048" s="92" t="inlineStr">
        <is>
          <t>TYQCY13</t>
        </is>
      </c>
      <c r="E1048" s="92" t="inlineStr">
        <is>
          <t>肯德基（城开YOYO）</t>
        </is>
      </c>
      <c r="F1048" s="92" t="n">
        <v>1</v>
      </c>
      <c r="G1048" s="92" t="n">
        <v>1</v>
      </c>
      <c r="H1048" s="92" t="n">
        <v>3200</v>
      </c>
      <c r="I1048" s="92" t="inlineStr">
        <is>
          <t>后厨全景</t>
        </is>
      </c>
      <c r="J1048" s="92" t="n">
        <v>2023</v>
      </c>
      <c r="K1048" s="92" t="n">
        <v>9</v>
      </c>
      <c r="L1048" s="92" t="n">
        <v>17</v>
      </c>
      <c r="M1048" s="91">
        <f>COUNTIFS(D:D,D1048,J:J,J1048,K:K,K1048)</f>
        <v/>
      </c>
      <c r="N1048" s="91">
        <f>1/M1048</f>
        <v/>
      </c>
    </row>
    <row r="1049">
      <c r="A1049" s="92" t="inlineStr">
        <is>
          <t>徐汇区</t>
        </is>
      </c>
      <c r="B1049" s="92" t="inlineStr">
        <is>
          <t>微信用户</t>
        </is>
      </c>
      <c r="C1049" s="92" t="n">
        <v>1</v>
      </c>
      <c r="D1049" s="92" t="inlineStr">
        <is>
          <t>TYQCY13</t>
        </is>
      </c>
      <c r="E1049" s="92" t="inlineStr">
        <is>
          <t>肯德基（城开YOYO）</t>
        </is>
      </c>
      <c r="F1049" s="92" t="n">
        <v>1</v>
      </c>
      <c r="G1049" s="92" t="n">
        <v>1</v>
      </c>
      <c r="H1049" s="92" t="n">
        <v>3201</v>
      </c>
      <c r="I1049" s="92" t="inlineStr">
        <is>
          <t>后厨涉户外门窗关闭</t>
        </is>
      </c>
      <c r="J1049" s="92" t="n">
        <v>2023</v>
      </c>
      <c r="K1049" s="92" t="n">
        <v>9</v>
      </c>
      <c r="L1049" s="92" t="n">
        <v>17</v>
      </c>
      <c r="M1049" s="91">
        <f>COUNTIFS(D:D,D1049,J:J,J1049,K:K,K1049)</f>
        <v/>
      </c>
      <c r="N1049" s="91">
        <f>1/M1049</f>
        <v/>
      </c>
    </row>
    <row r="1050">
      <c r="A1050" s="92" t="inlineStr">
        <is>
          <t>徐汇区</t>
        </is>
      </c>
      <c r="B1050" s="92" t="inlineStr">
        <is>
          <t>微信用户</t>
        </is>
      </c>
      <c r="C1050" s="92" t="n">
        <v>1</v>
      </c>
      <c r="D1050" s="92" t="inlineStr">
        <is>
          <t>TYQCY13</t>
        </is>
      </c>
      <c r="E1050" s="92" t="inlineStr">
        <is>
          <t>肯德基（城开YOYO）</t>
        </is>
      </c>
      <c r="F1050" s="92" t="n">
        <v>1</v>
      </c>
      <c r="G1050" s="92" t="n">
        <v>1</v>
      </c>
      <c r="H1050" s="92" t="n">
        <v>3202</v>
      </c>
      <c r="I1050" s="92" t="inlineStr">
        <is>
          <t>后厨排气扇</t>
        </is>
      </c>
      <c r="J1050" s="92" t="n">
        <v>2023</v>
      </c>
      <c r="K1050" s="92" t="n">
        <v>9</v>
      </c>
      <c r="L1050" s="92" t="n">
        <v>17</v>
      </c>
      <c r="M1050" s="91">
        <f>COUNTIFS(D:D,D1050,J:J,J1050,K:K,K1050)</f>
        <v/>
      </c>
      <c r="N1050" s="91">
        <f>1/M1050</f>
        <v/>
      </c>
    </row>
    <row r="1051">
      <c r="A1051" s="92" t="inlineStr">
        <is>
          <t>徐汇区</t>
        </is>
      </c>
      <c r="B1051" s="92" t="inlineStr">
        <is>
          <t>微信用户</t>
        </is>
      </c>
      <c r="C1051" s="92" t="n">
        <v>1</v>
      </c>
      <c r="D1051" s="92" t="inlineStr">
        <is>
          <t>TYQCY13</t>
        </is>
      </c>
      <c r="E1051" s="92" t="inlineStr">
        <is>
          <t>肯德基（城开YOYO）</t>
        </is>
      </c>
      <c r="F1051" s="92" t="n">
        <v>1</v>
      </c>
      <c r="G1051" s="92" t="n">
        <v>1</v>
      </c>
      <c r="H1051" s="92" t="n">
        <v>3203</v>
      </c>
      <c r="I1051" s="92" t="inlineStr">
        <is>
          <t>后厨灶台</t>
        </is>
      </c>
      <c r="J1051" s="92" t="n">
        <v>2023</v>
      </c>
      <c r="K1051" s="92" t="n">
        <v>9</v>
      </c>
      <c r="L1051" s="92" t="n">
        <v>17</v>
      </c>
      <c r="M1051" s="91">
        <f>COUNTIFS(D:D,D1051,J:J,J1051,K:K,K1051)</f>
        <v/>
      </c>
      <c r="N1051" s="91">
        <f>1/M1051</f>
        <v/>
      </c>
    </row>
    <row r="1052">
      <c r="A1052" s="92" t="inlineStr">
        <is>
          <t>徐汇区</t>
        </is>
      </c>
      <c r="B1052" s="92" t="inlineStr">
        <is>
          <t>微信用户</t>
        </is>
      </c>
      <c r="C1052" s="92" t="n">
        <v>1</v>
      </c>
      <c r="D1052" s="92" t="inlineStr">
        <is>
          <t>TYQCY13</t>
        </is>
      </c>
      <c r="E1052" s="92" t="inlineStr">
        <is>
          <t>肯德基（城开YOYO）</t>
        </is>
      </c>
      <c r="F1052" s="92" t="n">
        <v>1</v>
      </c>
      <c r="G1052" s="92" t="n">
        <v>1</v>
      </c>
      <c r="H1052" s="92" t="n">
        <v>3204</v>
      </c>
      <c r="I1052" s="92" t="inlineStr">
        <is>
          <t>集气罩</t>
        </is>
      </c>
      <c r="J1052" s="92" t="n">
        <v>2023</v>
      </c>
      <c r="K1052" s="92" t="n">
        <v>9</v>
      </c>
      <c r="L1052" s="92" t="n">
        <v>17</v>
      </c>
      <c r="M1052" s="91">
        <f>COUNTIFS(D:D,D1052,J:J,J1052,K:K,K1052)</f>
        <v/>
      </c>
      <c r="N1052" s="91">
        <f>1/M1052</f>
        <v/>
      </c>
    </row>
    <row r="1053">
      <c r="A1053" s="92" t="inlineStr">
        <is>
          <t>徐汇区</t>
        </is>
      </c>
      <c r="B1053" s="92" t="inlineStr">
        <is>
          <t>微信用户</t>
        </is>
      </c>
      <c r="C1053" s="92" t="n">
        <v>1</v>
      </c>
      <c r="D1053" s="92" t="inlineStr">
        <is>
          <t>TYQCY13</t>
        </is>
      </c>
      <c r="E1053" s="92" t="inlineStr">
        <is>
          <t>肯德基（城开YOYO）</t>
        </is>
      </c>
      <c r="F1053" s="92" t="n">
        <v>1</v>
      </c>
      <c r="G1053" s="92" t="n">
        <v>1</v>
      </c>
      <c r="H1053" s="92" t="n">
        <v>3205</v>
      </c>
      <c r="I1053" s="92" t="inlineStr">
        <is>
          <t>排烟管道</t>
        </is>
      </c>
      <c r="J1053" s="92" t="n">
        <v>2023</v>
      </c>
      <c r="K1053" s="92" t="n">
        <v>9</v>
      </c>
      <c r="L1053" s="92" t="n">
        <v>17</v>
      </c>
      <c r="M1053" s="91">
        <f>COUNTIFS(D:D,D1053,J:J,J1053,K:K,K1053)</f>
        <v/>
      </c>
      <c r="N1053" s="91">
        <f>1/M1053</f>
        <v/>
      </c>
    </row>
    <row r="1054">
      <c r="A1054" s="92" t="inlineStr">
        <is>
          <t>徐汇区</t>
        </is>
      </c>
      <c r="B1054" s="92" t="inlineStr">
        <is>
          <t>微信用户</t>
        </is>
      </c>
      <c r="C1054" s="92" t="n">
        <v>1</v>
      </c>
      <c r="D1054" s="92" t="inlineStr">
        <is>
          <t>TYQCY13</t>
        </is>
      </c>
      <c r="E1054" s="92" t="inlineStr">
        <is>
          <t>肯德基（城开YOYO）</t>
        </is>
      </c>
      <c r="F1054" s="92" t="n">
        <v>1</v>
      </c>
      <c r="G1054" s="92" t="n">
        <v>1</v>
      </c>
      <c r="H1054" s="92" t="n">
        <v>3206</v>
      </c>
      <c r="I1054" s="92" t="inlineStr">
        <is>
          <t>油烟净化装置/控制柜运行</t>
        </is>
      </c>
      <c r="J1054" s="92" t="n">
        <v>2023</v>
      </c>
      <c r="K1054" s="92" t="n">
        <v>9</v>
      </c>
      <c r="L1054" s="92" t="n">
        <v>17</v>
      </c>
      <c r="M1054" s="91">
        <f>COUNTIFS(D:D,D1054,J:J,J1054,K:K,K1054)</f>
        <v/>
      </c>
      <c r="N1054" s="91">
        <f>1/M1054</f>
        <v/>
      </c>
    </row>
    <row r="1055">
      <c r="A1055" s="92" t="inlineStr">
        <is>
          <t>徐汇区</t>
        </is>
      </c>
      <c r="B1055" s="92" t="inlineStr">
        <is>
          <t>微信用户</t>
        </is>
      </c>
      <c r="C1055" s="92" t="n">
        <v>1</v>
      </c>
      <c r="D1055" s="92" t="inlineStr">
        <is>
          <t>TYQCY13</t>
        </is>
      </c>
      <c r="E1055" s="92" t="inlineStr">
        <is>
          <t>肯德基（城开YOYO）</t>
        </is>
      </c>
      <c r="F1055" s="92" t="n">
        <v>1</v>
      </c>
      <c r="G1055" s="92" t="n">
        <v>1</v>
      </c>
      <c r="H1055" s="92" t="n">
        <v>3207</v>
      </c>
      <c r="I1055" s="92" t="inlineStr">
        <is>
          <t>油烟监测设备</t>
        </is>
      </c>
      <c r="J1055" s="92" t="n">
        <v>2023</v>
      </c>
      <c r="K1055" s="92" t="n">
        <v>9</v>
      </c>
      <c r="L1055" s="92" t="n">
        <v>17</v>
      </c>
      <c r="M1055" s="91">
        <f>COUNTIFS(D:D,D1055,J:J,J1055,K:K,K1055)</f>
        <v/>
      </c>
      <c r="N1055" s="91">
        <f>1/M1055</f>
        <v/>
      </c>
    </row>
    <row r="1056">
      <c r="A1056" s="92" t="inlineStr">
        <is>
          <t>徐汇区</t>
        </is>
      </c>
      <c r="B1056" s="92" t="inlineStr">
        <is>
          <t>微信用户
微信用户
微信用户
微信用户
微信用户
微信用户
微信用户
微信用户</t>
        </is>
      </c>
      <c r="C1056" s="92" t="n">
        <v>1</v>
      </c>
      <c r="D1056" s="92" t="inlineStr">
        <is>
          <t>TYQCY13</t>
        </is>
      </c>
      <c r="E1056" s="92" t="inlineStr">
        <is>
          <t>肯德基（城开YOYO）</t>
        </is>
      </c>
      <c r="F1056" s="92" t="n">
        <v>0</v>
      </c>
      <c r="G1056" s="92" t="n">
        <v>1</v>
      </c>
      <c r="H1056" s="92" t="n">
        <v>2302</v>
      </c>
      <c r="I1056" s="92" t="inlineStr">
        <is>
          <t>设备安装检验</t>
        </is>
      </c>
      <c r="J1056" s="92" t="n">
        <v>2023</v>
      </c>
      <c r="K1056" s="92" t="n">
        <v>8</v>
      </c>
      <c r="L1056" s="92" t="n">
        <v>16</v>
      </c>
      <c r="M1056" s="91">
        <f>COUNTIFS(D:D,D1056,J:J,J1056,K:K,K1056)</f>
        <v/>
      </c>
      <c r="N1056" s="91">
        <f>1/M1056</f>
        <v/>
      </c>
    </row>
    <row r="1057">
      <c r="A1057" s="92" t="inlineStr">
        <is>
          <t>徐汇区</t>
        </is>
      </c>
      <c r="B1057" s="92" t="inlineStr">
        <is>
          <t>微信用户
微信用户
微信用户
微信用户
微信用户</t>
        </is>
      </c>
      <c r="C1057" s="92" t="n">
        <v>1</v>
      </c>
      <c r="D1057" s="92" t="inlineStr">
        <is>
          <t>TYQCY13</t>
        </is>
      </c>
      <c r="E1057" s="92" t="inlineStr">
        <is>
          <t>肯德基（城开YOYO）</t>
        </is>
      </c>
      <c r="F1057" s="92" t="n">
        <v>0</v>
      </c>
      <c r="G1057" s="92" t="n">
        <v>0</v>
      </c>
      <c r="H1057" s="92" t="n">
        <v>2100</v>
      </c>
      <c r="I1057" s="92" t="inlineStr">
        <is>
          <t>营业执照</t>
        </is>
      </c>
      <c r="J1057" s="92" t="n">
        <v>2023</v>
      </c>
      <c r="K1057" s="92" t="n">
        <v>6</v>
      </c>
      <c r="L1057" s="92" t="n">
        <v>11</v>
      </c>
      <c r="M1057" s="91">
        <f>COUNTIFS(D:D,D1057,J:J,J1057,K:K,K1057)</f>
        <v/>
      </c>
      <c r="N1057" s="91">
        <f>1/M1057</f>
        <v/>
      </c>
    </row>
    <row r="1058">
      <c r="A1058" s="92" t="inlineStr">
        <is>
          <t>徐汇区</t>
        </is>
      </c>
      <c r="B1058" s="92" t="inlineStr">
        <is>
          <t>微信用户
微信用户
微信用户
微信用户
微信用户</t>
        </is>
      </c>
      <c r="C1058" s="92" t="n">
        <v>1</v>
      </c>
      <c r="D1058" s="92" t="inlineStr">
        <is>
          <t>TYQCY13</t>
        </is>
      </c>
      <c r="E1058" s="92" t="inlineStr">
        <is>
          <t>肯德基（城开YOYO）</t>
        </is>
      </c>
      <c r="F1058" s="92" t="n">
        <v>0</v>
      </c>
      <c r="G1058" s="92" t="n">
        <v>0</v>
      </c>
      <c r="H1058" s="92" t="n">
        <v>2103</v>
      </c>
      <c r="I1058" s="92" t="inlineStr">
        <is>
          <t>监管信息公示牌</t>
        </is>
      </c>
      <c r="J1058" s="92" t="n">
        <v>2023</v>
      </c>
      <c r="K1058" s="92" t="n">
        <v>6</v>
      </c>
      <c r="L1058" s="92" t="n">
        <v>11</v>
      </c>
      <c r="M1058" s="91">
        <f>COUNTIFS(D:D,D1058,J:J,J1058,K:K,K1058)</f>
        <v/>
      </c>
      <c r="N1058" s="91">
        <f>1/M1058</f>
        <v/>
      </c>
    </row>
    <row r="1059">
      <c r="A1059" s="92" t="inlineStr">
        <is>
          <t>徐汇区</t>
        </is>
      </c>
      <c r="B1059" s="92" t="inlineStr">
        <is>
          <t>微信用户
微信用户
微信用户
微信用户
微信用户
微信用户
微信用户
微信用户</t>
        </is>
      </c>
      <c r="C1059" s="92" t="n">
        <v>1</v>
      </c>
      <c r="D1059" s="92" t="inlineStr">
        <is>
          <t>TYQCY13</t>
        </is>
      </c>
      <c r="E1059" s="92" t="inlineStr">
        <is>
          <t>肯德基（城开YOYO）</t>
        </is>
      </c>
      <c r="F1059" s="92" t="n">
        <v>0</v>
      </c>
      <c r="G1059" s="92" t="n">
        <v>1</v>
      </c>
      <c r="H1059" s="92" t="n">
        <v>2202</v>
      </c>
      <c r="I1059" s="92" t="inlineStr">
        <is>
          <t>净化器合格证</t>
        </is>
      </c>
      <c r="J1059" s="92" t="n">
        <v>2023</v>
      </c>
      <c r="K1059" s="92" t="n">
        <v>6</v>
      </c>
      <c r="L1059" s="92" t="n">
        <v>11</v>
      </c>
      <c r="M1059" s="91">
        <f>COUNTIFS(D:D,D1059,J:J,J1059,K:K,K1059)</f>
        <v/>
      </c>
      <c r="N1059" s="91">
        <f>1/M1059</f>
        <v/>
      </c>
    </row>
    <row r="1060">
      <c r="A1060" s="92" t="inlineStr">
        <is>
          <t>徐汇区</t>
        </is>
      </c>
      <c r="B1060" s="92" t="inlineStr">
        <is>
          <t>微信用户
微信用户
微信用户
微信用户
微信用户
微信用户
微信用户
微信用户</t>
        </is>
      </c>
      <c r="C1060" s="92" t="n">
        <v>1</v>
      </c>
      <c r="D1060" s="92" t="inlineStr">
        <is>
          <t>TYQCY13</t>
        </is>
      </c>
      <c r="E1060" s="92" t="inlineStr">
        <is>
          <t>肯德基（城开YOYO）</t>
        </is>
      </c>
      <c r="F1060" s="92" t="n">
        <v>0</v>
      </c>
      <c r="G1060" s="92" t="n">
        <v>1</v>
      </c>
      <c r="H1060" s="92" t="n">
        <v>2300</v>
      </c>
      <c r="I1060" s="92" t="inlineStr">
        <is>
          <t>设备安装合同</t>
        </is>
      </c>
      <c r="J1060" s="92" t="n">
        <v>2023</v>
      </c>
      <c r="K1060" s="92" t="n">
        <v>5</v>
      </c>
      <c r="L1060" s="92" t="n">
        <v>11</v>
      </c>
      <c r="M1060" s="91">
        <f>COUNTIFS(D:D,D1060,J:J,J1060,K:K,K1060)</f>
        <v/>
      </c>
      <c r="N1060" s="91">
        <f>1/M1060</f>
        <v/>
      </c>
    </row>
    <row r="1061">
      <c r="A1061" s="92" t="inlineStr">
        <is>
          <t>徐汇区</t>
        </is>
      </c>
      <c r="B1061" s="92" t="inlineStr">
        <is>
          <t>微信用户
微信用户
微信用户
微信用户
微信用户
微信用户
微信用户
微信用户</t>
        </is>
      </c>
      <c r="C1061" s="92" t="n">
        <v>1</v>
      </c>
      <c r="D1061" s="92" t="inlineStr">
        <is>
          <t>TYQCY13</t>
        </is>
      </c>
      <c r="E1061" s="92" t="inlineStr">
        <is>
          <t>肯德基（城开YOYO）</t>
        </is>
      </c>
      <c r="F1061" s="92" t="n">
        <v>0</v>
      </c>
      <c r="G1061" s="92" t="n">
        <v>1</v>
      </c>
      <c r="H1061" s="92" t="n">
        <v>2200</v>
      </c>
      <c r="I1061" s="92" t="inlineStr">
        <is>
          <t>设备安装合同</t>
        </is>
      </c>
      <c r="J1061" s="92" t="n">
        <v>2023</v>
      </c>
      <c r="K1061" s="92" t="n">
        <v>3</v>
      </c>
      <c r="L1061" s="92" t="n">
        <v>9</v>
      </c>
      <c r="M1061" s="91">
        <f>COUNTIFS(D:D,D1061,J:J,J1061,K:K,K1061)</f>
        <v/>
      </c>
      <c r="N1061" s="91">
        <f>1/M1061</f>
        <v/>
      </c>
    </row>
    <row r="1062">
      <c r="A1062" s="92" t="inlineStr">
        <is>
          <t>徐汇区</t>
        </is>
      </c>
      <c r="B1062" s="92" t="inlineStr">
        <is>
          <t>微信用户
微信用户
微信用户
微信用户
微信用户
微信用户
微信用户
微信用户</t>
        </is>
      </c>
      <c r="C1062" s="92" t="n">
        <v>1</v>
      </c>
      <c r="D1062" s="92" t="inlineStr">
        <is>
          <t>TYQCY13</t>
        </is>
      </c>
      <c r="E1062" s="92" t="inlineStr">
        <is>
          <t>肯德基（城开YOYO）</t>
        </is>
      </c>
      <c r="F1062" s="92" t="n">
        <v>0</v>
      </c>
      <c r="G1062" s="92" t="n">
        <v>1</v>
      </c>
      <c r="H1062" s="92" t="n">
        <v>2203</v>
      </c>
      <c r="I1062" s="92" t="inlineStr">
        <is>
          <t>清洗合同</t>
        </is>
      </c>
      <c r="J1062" s="92" t="n">
        <v>2023</v>
      </c>
      <c r="K1062" s="92" t="n">
        <v>3</v>
      </c>
      <c r="L1062" s="92" t="n">
        <v>9</v>
      </c>
      <c r="M1062" s="91">
        <f>COUNTIFS(D:D,D1062,J:J,J1062,K:K,K1062)</f>
        <v/>
      </c>
      <c r="N1062" s="91">
        <f>1/M1062</f>
        <v/>
      </c>
    </row>
    <row r="1063">
      <c r="A1063" s="92" t="inlineStr">
        <is>
          <t>徐汇区</t>
        </is>
      </c>
      <c r="B1063" s="92" t="inlineStr">
        <is>
          <t>微信用户
微信用户
微信用户
微信用户
微信用户
微信用户
微信用户
微信用户</t>
        </is>
      </c>
      <c r="C1063" s="92" t="n">
        <v>1</v>
      </c>
      <c r="D1063" s="92" t="inlineStr">
        <is>
          <t>TYQCY13</t>
        </is>
      </c>
      <c r="E1063" s="92" t="inlineStr">
        <is>
          <t>肯德基（城开YOYO）</t>
        </is>
      </c>
      <c r="F1063" s="92" t="n">
        <v>0</v>
      </c>
      <c r="G1063" s="92" t="n">
        <v>1</v>
      </c>
      <c r="H1063" s="92" t="n">
        <v>2301</v>
      </c>
      <c r="I1063" s="92" t="inlineStr">
        <is>
          <t>产品质检</t>
        </is>
      </c>
      <c r="J1063" s="92" t="n">
        <v>2023</v>
      </c>
      <c r="K1063" s="92" t="n">
        <v>3</v>
      </c>
      <c r="L1063" s="92" t="n">
        <v>9</v>
      </c>
      <c r="M1063" s="91">
        <f>COUNTIFS(D:D,D1063,J:J,J1063,K:K,K1063)</f>
        <v/>
      </c>
      <c r="N1063" s="91">
        <f>1/M1063</f>
        <v/>
      </c>
    </row>
    <row r="1064">
      <c r="A1064" s="92" t="inlineStr">
        <is>
          <t>徐汇区</t>
        </is>
      </c>
      <c r="B1064" s="92" t="inlineStr">
        <is>
          <t>微信用户
微信用户
微信用户
微信用户
微信用户</t>
        </is>
      </c>
      <c r="C1064" s="92" t="n">
        <v>1</v>
      </c>
      <c r="D1064" s="92" t="inlineStr">
        <is>
          <t>TYQCY13</t>
        </is>
      </c>
      <c r="E1064" s="92" t="inlineStr">
        <is>
          <t>肯德基（城开YOYO）</t>
        </is>
      </c>
      <c r="F1064" s="92" t="n">
        <v>0</v>
      </c>
      <c r="G1064" s="92" t="n">
        <v>0</v>
      </c>
      <c r="H1064" s="92" t="n">
        <v>2101</v>
      </c>
      <c r="I1064" s="92" t="inlineStr">
        <is>
          <t>食品经营许可证</t>
        </is>
      </c>
      <c r="J1064" s="92" t="n">
        <v>2023</v>
      </c>
      <c r="K1064" s="92" t="n">
        <v>2</v>
      </c>
      <c r="L1064" s="92" t="n">
        <v>13</v>
      </c>
      <c r="M1064" s="91">
        <f>COUNTIFS(D:D,D1064,J:J,J1064,K:K,K1064)</f>
        <v/>
      </c>
      <c r="N1064" s="91">
        <f>1/M1064</f>
        <v/>
      </c>
    </row>
    <row r="1065">
      <c r="A1065" s="92" t="inlineStr">
        <is>
          <t>徐汇区</t>
        </is>
      </c>
      <c r="B1065" s="92" t="inlineStr">
        <is>
          <t>微信用户
微信用户
微信用户
微信用户
微信用户
微信用户
微信用户
微信用户</t>
        </is>
      </c>
      <c r="C1065" s="92" t="n">
        <v>1</v>
      </c>
      <c r="D1065" s="92" t="inlineStr">
        <is>
          <t>TYQCY13</t>
        </is>
      </c>
      <c r="E1065" s="92" t="inlineStr">
        <is>
          <t>肯德基（城开YOYO）</t>
        </is>
      </c>
      <c r="F1065" s="92" t="n">
        <v>0</v>
      </c>
      <c r="G1065" s="92" t="n">
        <v>1</v>
      </c>
      <c r="H1065" s="92" t="n">
        <v>2201</v>
      </c>
      <c r="I1065" s="92" t="inlineStr">
        <is>
          <t>产品质检</t>
        </is>
      </c>
      <c r="J1065" s="92" t="n">
        <v>2023</v>
      </c>
      <c r="K1065" s="92" t="n">
        <v>2</v>
      </c>
      <c r="L1065" s="92" t="n">
        <v>8</v>
      </c>
      <c r="M1065" s="91">
        <f>COUNTIFS(D:D,D1065,J:J,J1065,K:K,K1065)</f>
        <v/>
      </c>
      <c r="N1065" s="91">
        <f>1/M1065</f>
        <v/>
      </c>
    </row>
    <row r="1066">
      <c r="A1066" s="92" t="inlineStr">
        <is>
          <t>徐汇区</t>
        </is>
      </c>
      <c r="B1066" s="92" t="inlineStr">
        <is>
          <t>微信用户
微信用户
微信用户
微信用户
微信用户</t>
        </is>
      </c>
      <c r="C1066" s="92" t="n">
        <v>1</v>
      </c>
      <c r="D1066" s="92" t="inlineStr">
        <is>
          <t>TYQCY13</t>
        </is>
      </c>
      <c r="E1066" s="92" t="inlineStr">
        <is>
          <t>肯德基（城开YOYO）</t>
        </is>
      </c>
      <c r="F1066" s="92" t="n">
        <v>0</v>
      </c>
      <c r="G1066" s="92" t="n">
        <v>0</v>
      </c>
      <c r="H1066" s="92" t="n">
        <v>2102</v>
      </c>
      <c r="I1066" s="92" t="inlineStr">
        <is>
          <t>餐饮服务许可证</t>
        </is>
      </c>
      <c r="J1066" s="92" t="n">
        <v>2023</v>
      </c>
      <c r="K1066" s="92" t="n">
        <v>1</v>
      </c>
      <c r="L1066" s="92" t="n">
        <v>9</v>
      </c>
      <c r="M1066" s="91">
        <f>COUNTIFS(D:D,D1066,J:J,J1066,K:K,K1066)</f>
        <v/>
      </c>
      <c r="N1066" s="91">
        <f>1/M1066</f>
        <v/>
      </c>
    </row>
    <row r="1067">
      <c r="A1067" s="92" t="inlineStr">
        <is>
          <t>徐汇区</t>
        </is>
      </c>
      <c r="B1067" s="92" t="inlineStr">
        <is>
          <t>微信用户
微信用户
微信用户</t>
        </is>
      </c>
      <c r="C1067" s="92" t="n">
        <v>1</v>
      </c>
      <c r="D1067" s="92" t="inlineStr">
        <is>
          <t>TYQCY130</t>
        </is>
      </c>
      <c r="E1067" s="92" t="inlineStr">
        <is>
          <t>稻探食堂</t>
        </is>
      </c>
      <c r="F1067" s="92" t="n">
        <v>0</v>
      </c>
      <c r="G1067" s="92" t="n">
        <v>0</v>
      </c>
      <c r="H1067" s="92" t="n">
        <v>2101</v>
      </c>
      <c r="I1067" s="92" t="inlineStr">
        <is>
          <t>食品经营许可证</t>
        </is>
      </c>
      <c r="J1067" s="92" t="n">
        <v>2023</v>
      </c>
      <c r="K1067" s="92" t="n">
        <v>6</v>
      </c>
      <c r="L1067" s="92" t="n">
        <v>11</v>
      </c>
      <c r="M1067" s="91">
        <f>COUNTIFS(D:D,D1067,J:J,J1067,K:K,K1067)</f>
        <v/>
      </c>
      <c r="N1067" s="91">
        <f>1/M1067</f>
        <v/>
      </c>
    </row>
    <row r="1068">
      <c r="A1068" s="92" t="inlineStr">
        <is>
          <t>徐汇区</t>
        </is>
      </c>
      <c r="B1068" s="92" t="inlineStr">
        <is>
          <t>微信用户
微信用户
微信用户</t>
        </is>
      </c>
      <c r="C1068" s="92" t="n">
        <v>1</v>
      </c>
      <c r="D1068" s="92" t="inlineStr">
        <is>
          <t>TYQCY130</t>
        </is>
      </c>
      <c r="E1068" s="92" t="inlineStr">
        <is>
          <t>稻探食堂</t>
        </is>
      </c>
      <c r="F1068" s="92" t="n">
        <v>0</v>
      </c>
      <c r="G1068" s="92" t="n">
        <v>0</v>
      </c>
      <c r="H1068" s="92" t="n">
        <v>2102</v>
      </c>
      <c r="I1068" s="92" t="inlineStr">
        <is>
          <t>餐饮服务许可证</t>
        </is>
      </c>
      <c r="J1068" s="92" t="n">
        <v>2023</v>
      </c>
      <c r="K1068" s="92" t="n">
        <v>6</v>
      </c>
      <c r="L1068" s="92" t="n">
        <v>11</v>
      </c>
      <c r="M1068" s="91">
        <f>COUNTIFS(D:D,D1068,J:J,J1068,K:K,K1068)</f>
        <v/>
      </c>
      <c r="N1068" s="91">
        <f>1/M1068</f>
        <v/>
      </c>
    </row>
    <row r="1069">
      <c r="A1069" s="92" t="inlineStr">
        <is>
          <t>徐汇区</t>
        </is>
      </c>
      <c r="B1069" s="92" t="inlineStr">
        <is>
          <t>微信用户
微信用户
微信用户</t>
        </is>
      </c>
      <c r="C1069" s="92" t="n">
        <v>1</v>
      </c>
      <c r="D1069" s="92" t="inlineStr">
        <is>
          <t>TYQCY130</t>
        </is>
      </c>
      <c r="E1069" s="92" t="inlineStr">
        <is>
          <t>稻探食堂</t>
        </is>
      </c>
      <c r="F1069" s="92" t="n">
        <v>0</v>
      </c>
      <c r="G1069" s="92" t="n">
        <v>0</v>
      </c>
      <c r="H1069" s="92" t="n">
        <v>2100</v>
      </c>
      <c r="I1069" s="92" t="inlineStr">
        <is>
          <t>营业执照</t>
        </is>
      </c>
      <c r="J1069" s="92" t="n">
        <v>2023</v>
      </c>
      <c r="K1069" s="92" t="n">
        <v>3</v>
      </c>
      <c r="L1069" s="92" t="n">
        <v>14</v>
      </c>
      <c r="M1069" s="91">
        <f>COUNTIFS(D:D,D1069,J:J,J1069,K:K,K1069)</f>
        <v/>
      </c>
      <c r="N1069" s="91">
        <f>1/M1069</f>
        <v/>
      </c>
    </row>
    <row r="1070">
      <c r="A1070" s="92" t="inlineStr">
        <is>
          <t>徐汇区</t>
        </is>
      </c>
      <c r="B1070" s="92" t="inlineStr">
        <is>
          <t>微信用户
微信用户</t>
        </is>
      </c>
      <c r="C1070" s="92" t="n">
        <v>1</v>
      </c>
      <c r="D1070" s="92" t="inlineStr">
        <is>
          <t>TYQCY130</t>
        </is>
      </c>
      <c r="E1070" s="92" t="inlineStr">
        <is>
          <t>稻探食堂</t>
        </is>
      </c>
      <c r="F1070" s="92" t="n">
        <v>0</v>
      </c>
      <c r="G1070" s="92" t="n">
        <v>1</v>
      </c>
      <c r="H1070" s="92" t="n">
        <v>2203</v>
      </c>
      <c r="I1070" s="92" t="inlineStr">
        <is>
          <t>清洗合同</t>
        </is>
      </c>
      <c r="J1070" s="92" t="n">
        <v>2023</v>
      </c>
      <c r="K1070" s="92" t="n">
        <v>3</v>
      </c>
      <c r="L1070" s="92" t="n">
        <v>30</v>
      </c>
      <c r="M1070" s="91">
        <f>COUNTIFS(D:D,D1070,J:J,J1070,K:K,K1070)</f>
        <v/>
      </c>
      <c r="N1070" s="91">
        <f>1/M1070</f>
        <v/>
      </c>
    </row>
    <row r="1071">
      <c r="A1071" s="92" t="inlineStr">
        <is>
          <t>徐汇区</t>
        </is>
      </c>
      <c r="B1071" s="92" t="inlineStr">
        <is>
          <t>微信用户
微信用户
微信用户</t>
        </is>
      </c>
      <c r="C1071" s="92" t="n">
        <v>1</v>
      </c>
      <c r="D1071" s="92" t="inlineStr">
        <is>
          <t>TYQCY131</t>
        </is>
      </c>
      <c r="E1071" s="92" t="inlineStr">
        <is>
          <t>大馥烧肉</t>
        </is>
      </c>
      <c r="F1071" s="92" t="n">
        <v>0</v>
      </c>
      <c r="G1071" s="92" t="n">
        <v>1</v>
      </c>
      <c r="H1071" s="92" t="n">
        <v>2204</v>
      </c>
      <c r="I1071" s="92" t="inlineStr">
        <is>
          <t>清洗记录</t>
        </is>
      </c>
      <c r="J1071" s="92" t="n">
        <v>2023</v>
      </c>
      <c r="K1071" s="92" t="n">
        <v>9</v>
      </c>
      <c r="L1071" s="92" t="n">
        <v>7</v>
      </c>
      <c r="M1071" s="91">
        <f>COUNTIFS(D:D,D1071,J:J,J1071,K:K,K1071)</f>
        <v/>
      </c>
      <c r="N1071" s="91">
        <f>1/M1071</f>
        <v/>
      </c>
    </row>
    <row r="1072">
      <c r="A1072" s="92" t="inlineStr">
        <is>
          <t>徐汇区</t>
        </is>
      </c>
      <c r="B1072" s="92" t="inlineStr">
        <is>
          <t>微信用户
微信用户
微信用户</t>
        </is>
      </c>
      <c r="C1072" s="92" t="n">
        <v>1</v>
      </c>
      <c r="D1072" s="92" t="inlineStr">
        <is>
          <t>TYQCY131</t>
        </is>
      </c>
      <c r="E1072" s="92" t="inlineStr">
        <is>
          <t>大馥烧肉</t>
        </is>
      </c>
      <c r="F1072" s="92" t="n">
        <v>0</v>
      </c>
      <c r="G1072" s="92" t="n">
        <v>1</v>
      </c>
      <c r="H1072" s="92" t="n">
        <v>2205</v>
      </c>
      <c r="I1072" s="92" t="inlineStr">
        <is>
          <t>设备维修保养</t>
        </is>
      </c>
      <c r="J1072" s="92" t="n">
        <v>2023</v>
      </c>
      <c r="K1072" s="92" t="n">
        <v>9</v>
      </c>
      <c r="L1072" s="92" t="n">
        <v>7</v>
      </c>
      <c r="M1072" s="91">
        <f>COUNTIFS(D:D,D1072,J:J,J1072,K:K,K1072)</f>
        <v/>
      </c>
      <c r="N1072" s="91">
        <f>1/M1072</f>
        <v/>
      </c>
    </row>
    <row r="1073">
      <c r="A1073" s="92" t="inlineStr">
        <is>
          <t>徐汇区</t>
        </is>
      </c>
      <c r="B1073" s="92" t="inlineStr">
        <is>
          <t>微信用户
微信用户
微信用户</t>
        </is>
      </c>
      <c r="C1073" s="92" t="n">
        <v>1</v>
      </c>
      <c r="D1073" s="92" t="inlineStr">
        <is>
          <t>TYQCY131</t>
        </is>
      </c>
      <c r="E1073" s="92" t="inlineStr">
        <is>
          <t>大馥烧肉</t>
        </is>
      </c>
      <c r="F1073" s="92" t="n">
        <v>0</v>
      </c>
      <c r="G1073" s="92" t="n">
        <v>1</v>
      </c>
      <c r="H1073" s="92" t="n">
        <v>2300</v>
      </c>
      <c r="I1073" s="92" t="inlineStr">
        <is>
          <t>设备安装合同</t>
        </is>
      </c>
      <c r="J1073" s="92" t="n">
        <v>2023</v>
      </c>
      <c r="K1073" s="92" t="n">
        <v>9</v>
      </c>
      <c r="L1073" s="92" t="n">
        <v>7</v>
      </c>
      <c r="M1073" s="91">
        <f>COUNTIFS(D:D,D1073,J:J,J1073,K:K,K1073)</f>
        <v/>
      </c>
      <c r="N1073" s="91">
        <f>1/M1073</f>
        <v/>
      </c>
    </row>
    <row r="1074">
      <c r="A1074" s="92" t="inlineStr">
        <is>
          <t>徐汇区</t>
        </is>
      </c>
      <c r="B1074" s="92" t="inlineStr">
        <is>
          <t>微信用户
微信用户
微信用户</t>
        </is>
      </c>
      <c r="C1074" s="92" t="n">
        <v>1</v>
      </c>
      <c r="D1074" s="92" t="inlineStr">
        <is>
          <t>TYQCY131</t>
        </is>
      </c>
      <c r="E1074" s="92" t="inlineStr">
        <is>
          <t>大馥烧肉</t>
        </is>
      </c>
      <c r="F1074" s="92" t="n">
        <v>0</v>
      </c>
      <c r="G1074" s="92" t="n">
        <v>1</v>
      </c>
      <c r="H1074" s="92" t="n">
        <v>2301</v>
      </c>
      <c r="I1074" s="92" t="inlineStr">
        <is>
          <t>产品质检</t>
        </is>
      </c>
      <c r="J1074" s="92" t="n">
        <v>2023</v>
      </c>
      <c r="K1074" s="92" t="n">
        <v>9</v>
      </c>
      <c r="L1074" s="92" t="n">
        <v>7</v>
      </c>
      <c r="M1074" s="91">
        <f>COUNTIFS(D:D,D1074,J:J,J1074,K:K,K1074)</f>
        <v/>
      </c>
      <c r="N1074" s="91">
        <f>1/M1074</f>
        <v/>
      </c>
    </row>
    <row r="1075">
      <c r="A1075" s="92" t="inlineStr">
        <is>
          <t>徐汇区</t>
        </is>
      </c>
      <c r="B1075" s="92" t="inlineStr">
        <is>
          <t>微信用户
微信用户
微信用户</t>
        </is>
      </c>
      <c r="C1075" s="92" t="n">
        <v>1</v>
      </c>
      <c r="D1075" s="92" t="inlineStr">
        <is>
          <t>TYQCY131</t>
        </is>
      </c>
      <c r="E1075" s="92" t="inlineStr">
        <is>
          <t>大馥烧肉</t>
        </is>
      </c>
      <c r="F1075" s="92" t="n">
        <v>0</v>
      </c>
      <c r="G1075" s="92" t="n">
        <v>1</v>
      </c>
      <c r="H1075" s="92" t="n">
        <v>2302</v>
      </c>
      <c r="I1075" s="92" t="inlineStr">
        <is>
          <t>设备安装检验</t>
        </is>
      </c>
      <c r="J1075" s="92" t="n">
        <v>2023</v>
      </c>
      <c r="K1075" s="92" t="n">
        <v>9</v>
      </c>
      <c r="L1075" s="92" t="n">
        <v>7</v>
      </c>
      <c r="M1075" s="91">
        <f>COUNTIFS(D:D,D1075,J:J,J1075,K:K,K1075)</f>
        <v/>
      </c>
      <c r="N1075" s="91">
        <f>1/M1075</f>
        <v/>
      </c>
    </row>
    <row r="1076">
      <c r="A1076" s="92" t="inlineStr">
        <is>
          <t>徐汇区</t>
        </is>
      </c>
      <c r="B1076" s="92" t="inlineStr">
        <is>
          <t>微信用户
微信用户
微信用户</t>
        </is>
      </c>
      <c r="C1076" s="92" t="n">
        <v>1</v>
      </c>
      <c r="D1076" s="92" t="inlineStr">
        <is>
          <t>TYQCY131</t>
        </is>
      </c>
      <c r="E1076" s="92" t="inlineStr">
        <is>
          <t>大馥烧肉</t>
        </is>
      </c>
      <c r="F1076" s="92" t="n">
        <v>0</v>
      </c>
      <c r="G1076" s="92" t="n">
        <v>1</v>
      </c>
      <c r="H1076" s="92" t="n">
        <v>2303</v>
      </c>
      <c r="I1076" s="92" t="inlineStr">
        <is>
          <t>运行维护合同</t>
        </is>
      </c>
      <c r="J1076" s="92" t="n">
        <v>2023</v>
      </c>
      <c r="K1076" s="92" t="n">
        <v>9</v>
      </c>
      <c r="L1076" s="92" t="n">
        <v>7</v>
      </c>
      <c r="M1076" s="91">
        <f>COUNTIFS(D:D,D1076,J:J,J1076,K:K,K1076)</f>
        <v/>
      </c>
      <c r="N1076" s="91">
        <f>1/M1076</f>
        <v/>
      </c>
    </row>
    <row r="1077">
      <c r="A1077" s="92" t="inlineStr">
        <is>
          <t>徐汇区</t>
        </is>
      </c>
      <c r="B1077" s="92" t="inlineStr">
        <is>
          <t>微信用户
微信用户
微信用户</t>
        </is>
      </c>
      <c r="C1077" s="92" t="n">
        <v>1</v>
      </c>
      <c r="D1077" s="92" t="inlineStr">
        <is>
          <t>TYQCY131</t>
        </is>
      </c>
      <c r="E1077" s="92" t="inlineStr">
        <is>
          <t>大馥烧肉</t>
        </is>
      </c>
      <c r="F1077" s="92" t="n">
        <v>0</v>
      </c>
      <c r="G1077" s="92" t="n">
        <v>1</v>
      </c>
      <c r="H1077" s="92" t="n">
        <v>2304</v>
      </c>
      <c r="I1077" s="92" t="inlineStr">
        <is>
          <t>设备运维记录</t>
        </is>
      </c>
      <c r="J1077" s="92" t="n">
        <v>2023</v>
      </c>
      <c r="K1077" s="92" t="n">
        <v>9</v>
      </c>
      <c r="L1077" s="92" t="n">
        <v>7</v>
      </c>
      <c r="M1077" s="91">
        <f>COUNTIFS(D:D,D1077,J:J,J1077,K:K,K1077)</f>
        <v/>
      </c>
      <c r="N1077" s="91">
        <f>1/M1077</f>
        <v/>
      </c>
    </row>
    <row r="1078">
      <c r="A1078" s="92" t="inlineStr">
        <is>
          <t>徐汇区</t>
        </is>
      </c>
      <c r="B1078" s="92" t="inlineStr">
        <is>
          <t>微信用户
微信用户
微信用户</t>
        </is>
      </c>
      <c r="C1078" s="92" t="n">
        <v>1</v>
      </c>
      <c r="D1078" s="92" t="inlineStr">
        <is>
          <t>TYQCY131</t>
        </is>
      </c>
      <c r="E1078" s="92" t="inlineStr">
        <is>
          <t>大馥烧肉</t>
        </is>
      </c>
      <c r="F1078" s="92" t="n">
        <v>0</v>
      </c>
      <c r="G1078" s="92" t="n">
        <v>1</v>
      </c>
      <c r="H1078" s="92" t="n">
        <v>2400</v>
      </c>
      <c r="I1078" s="92" t="inlineStr">
        <is>
          <t>餐厨垃圾处置</t>
        </is>
      </c>
      <c r="J1078" s="92" t="n">
        <v>2023</v>
      </c>
      <c r="K1078" s="92" t="n">
        <v>9</v>
      </c>
      <c r="L1078" s="92" t="n">
        <v>7</v>
      </c>
      <c r="M1078" s="91">
        <f>COUNTIFS(D:D,D1078,J:J,J1078,K:K,K1078)</f>
        <v/>
      </c>
      <c r="N1078" s="91">
        <f>1/M1078</f>
        <v/>
      </c>
    </row>
    <row r="1079">
      <c r="A1079" s="92" t="inlineStr">
        <is>
          <t>徐汇区</t>
        </is>
      </c>
      <c r="B1079" s="92" t="inlineStr">
        <is>
          <t>微信用户
微信用户
微信用户</t>
        </is>
      </c>
      <c r="C1079" s="92" t="n">
        <v>1</v>
      </c>
      <c r="D1079" s="92" t="inlineStr">
        <is>
          <t>TYQCY131</t>
        </is>
      </c>
      <c r="E1079" s="92" t="inlineStr">
        <is>
          <t>大馥烧肉</t>
        </is>
      </c>
      <c r="F1079" s="92" t="n">
        <v>0</v>
      </c>
      <c r="G1079" s="92" t="n">
        <v>1</v>
      </c>
      <c r="H1079" s="92" t="n">
        <v>2401</v>
      </c>
      <c r="I1079" s="92" t="inlineStr">
        <is>
          <t>废弃油脂处置</t>
        </is>
      </c>
      <c r="J1079" s="92" t="n">
        <v>2023</v>
      </c>
      <c r="K1079" s="92" t="n">
        <v>9</v>
      </c>
      <c r="L1079" s="92" t="n">
        <v>7</v>
      </c>
      <c r="M1079" s="91">
        <f>COUNTIFS(D:D,D1079,J:J,J1079,K:K,K1079)</f>
        <v/>
      </c>
      <c r="N1079" s="91">
        <f>1/M1079</f>
        <v/>
      </c>
    </row>
    <row r="1080">
      <c r="A1080" s="92" t="inlineStr">
        <is>
          <t>徐汇区</t>
        </is>
      </c>
      <c r="B1080" s="92" t="inlineStr">
        <is>
          <t>微信用户
微信用户
微信用户</t>
        </is>
      </c>
      <c r="C1080" s="92" t="n">
        <v>1</v>
      </c>
      <c r="D1080" s="92" t="inlineStr">
        <is>
          <t>TYQCY131</t>
        </is>
      </c>
      <c r="E1080" s="92" t="inlineStr">
        <is>
          <t>大馥烧肉</t>
        </is>
      </c>
      <c r="F1080" s="92" t="n">
        <v>0</v>
      </c>
      <c r="G1080" s="92" t="n">
        <v>1</v>
      </c>
      <c r="H1080" s="92" t="n">
        <v>2402</v>
      </c>
      <c r="I1080" s="92" t="inlineStr">
        <is>
          <t>卫生培训记录</t>
        </is>
      </c>
      <c r="J1080" s="92" t="n">
        <v>2023</v>
      </c>
      <c r="K1080" s="92" t="n">
        <v>9</v>
      </c>
      <c r="L1080" s="92" t="n">
        <v>7</v>
      </c>
      <c r="M1080" s="91">
        <f>COUNTIFS(D:D,D1080,J:J,J1080,K:K,K1080)</f>
        <v/>
      </c>
      <c r="N1080" s="91">
        <f>1/M1080</f>
        <v/>
      </c>
    </row>
    <row r="1081">
      <c r="A1081" s="92" t="inlineStr">
        <is>
          <t>徐汇区</t>
        </is>
      </c>
      <c r="B1081" s="92" t="inlineStr">
        <is>
          <t>微信用户
微信用户
微信用户</t>
        </is>
      </c>
      <c r="C1081" s="92" t="n">
        <v>1</v>
      </c>
      <c r="D1081" s="92" t="inlineStr">
        <is>
          <t>TYQCY131</t>
        </is>
      </c>
      <c r="E1081" s="92" t="inlineStr">
        <is>
          <t>大馥烧肉</t>
        </is>
      </c>
      <c r="F1081" s="92" t="n">
        <v>0</v>
      </c>
      <c r="G1081" s="92" t="n">
        <v>1</v>
      </c>
      <c r="H1081" s="92" t="n">
        <v>2403</v>
      </c>
      <c r="I1081" s="92" t="inlineStr">
        <is>
          <t>食品及原料采购记录</t>
        </is>
      </c>
      <c r="J1081" s="92" t="n">
        <v>2023</v>
      </c>
      <c r="K1081" s="92" t="n">
        <v>9</v>
      </c>
      <c r="L1081" s="92" t="n">
        <v>7</v>
      </c>
      <c r="M1081" s="91">
        <f>COUNTIFS(D:D,D1081,J:J,J1081,K:K,K1081)</f>
        <v/>
      </c>
      <c r="N1081" s="91">
        <f>1/M1081</f>
        <v/>
      </c>
    </row>
    <row r="1082">
      <c r="A1082" s="92" t="inlineStr">
        <is>
          <t>徐汇区</t>
        </is>
      </c>
      <c r="B1082" s="92" t="inlineStr">
        <is>
          <t>微信用户
微信用户
微信用户</t>
        </is>
      </c>
      <c r="C1082" s="92" t="n">
        <v>1</v>
      </c>
      <c r="D1082" s="92" t="inlineStr">
        <is>
          <t>TYQCY131</t>
        </is>
      </c>
      <c r="E1082" s="92" t="inlineStr">
        <is>
          <t>大馥烧肉</t>
        </is>
      </c>
      <c r="F1082" s="92" t="n">
        <v>1</v>
      </c>
      <c r="G1082" s="92" t="n">
        <v>1</v>
      </c>
      <c r="H1082" s="92" t="n">
        <v>3200</v>
      </c>
      <c r="I1082" s="92" t="inlineStr">
        <is>
          <t>后厨全景</t>
        </is>
      </c>
      <c r="J1082" s="92" t="n">
        <v>2023</v>
      </c>
      <c r="K1082" s="92" t="n">
        <v>9</v>
      </c>
      <c r="L1082" s="92" t="n">
        <v>7</v>
      </c>
      <c r="M1082" s="91">
        <f>COUNTIFS(D:D,D1082,J:J,J1082,K:K,K1082)</f>
        <v/>
      </c>
      <c r="N1082" s="91">
        <f>1/M1082</f>
        <v/>
      </c>
    </row>
    <row r="1083">
      <c r="A1083" s="92" t="inlineStr">
        <is>
          <t>徐汇区</t>
        </is>
      </c>
      <c r="B1083" s="92" t="inlineStr">
        <is>
          <t>微信用户
微信用户
微信用户</t>
        </is>
      </c>
      <c r="C1083" s="92" t="n">
        <v>1</v>
      </c>
      <c r="D1083" s="92" t="inlineStr">
        <is>
          <t>TYQCY131</t>
        </is>
      </c>
      <c r="E1083" s="92" t="inlineStr">
        <is>
          <t>大馥烧肉</t>
        </is>
      </c>
      <c r="F1083" s="92" t="n">
        <v>1</v>
      </c>
      <c r="G1083" s="92" t="n">
        <v>1</v>
      </c>
      <c r="H1083" s="92" t="n">
        <v>3201</v>
      </c>
      <c r="I1083" s="92" t="inlineStr">
        <is>
          <t>后厨涉户外门窗关闭</t>
        </is>
      </c>
      <c r="J1083" s="92" t="n">
        <v>2023</v>
      </c>
      <c r="K1083" s="92" t="n">
        <v>9</v>
      </c>
      <c r="L1083" s="92" t="n">
        <v>7</v>
      </c>
      <c r="M1083" s="91">
        <f>COUNTIFS(D:D,D1083,J:J,J1083,K:K,K1083)</f>
        <v/>
      </c>
      <c r="N1083" s="91">
        <f>1/M1083</f>
        <v/>
      </c>
    </row>
    <row r="1084">
      <c r="A1084" s="92" t="inlineStr">
        <is>
          <t>徐汇区</t>
        </is>
      </c>
      <c r="B1084" s="92" t="inlineStr">
        <is>
          <t>微信用户
微信用户
微信用户</t>
        </is>
      </c>
      <c r="C1084" s="92" t="n">
        <v>1</v>
      </c>
      <c r="D1084" s="92" t="inlineStr">
        <is>
          <t>TYQCY131</t>
        </is>
      </c>
      <c r="E1084" s="92" t="inlineStr">
        <is>
          <t>大馥烧肉</t>
        </is>
      </c>
      <c r="F1084" s="92" t="n">
        <v>1</v>
      </c>
      <c r="G1084" s="92" t="n">
        <v>1</v>
      </c>
      <c r="H1084" s="92" t="n">
        <v>3202</v>
      </c>
      <c r="I1084" s="92" t="inlineStr">
        <is>
          <t>后厨排气扇</t>
        </is>
      </c>
      <c r="J1084" s="92" t="n">
        <v>2023</v>
      </c>
      <c r="K1084" s="92" t="n">
        <v>9</v>
      </c>
      <c r="L1084" s="92" t="n">
        <v>7</v>
      </c>
      <c r="M1084" s="91">
        <f>COUNTIFS(D:D,D1084,J:J,J1084,K:K,K1084)</f>
        <v/>
      </c>
      <c r="N1084" s="91">
        <f>1/M1084</f>
        <v/>
      </c>
    </row>
    <row r="1085">
      <c r="A1085" s="92" t="inlineStr">
        <is>
          <t>徐汇区</t>
        </is>
      </c>
      <c r="B1085" s="92" t="inlineStr">
        <is>
          <t>微信用户
微信用户
微信用户</t>
        </is>
      </c>
      <c r="C1085" s="92" t="n">
        <v>1</v>
      </c>
      <c r="D1085" s="92" t="inlineStr">
        <is>
          <t>TYQCY131</t>
        </is>
      </c>
      <c r="E1085" s="92" t="inlineStr">
        <is>
          <t>大馥烧肉</t>
        </is>
      </c>
      <c r="F1085" s="92" t="n">
        <v>1</v>
      </c>
      <c r="G1085" s="92" t="n">
        <v>1</v>
      </c>
      <c r="H1085" s="92" t="n">
        <v>3203</v>
      </c>
      <c r="I1085" s="92" t="inlineStr">
        <is>
          <t>后厨灶台</t>
        </is>
      </c>
      <c r="J1085" s="92" t="n">
        <v>2023</v>
      </c>
      <c r="K1085" s="92" t="n">
        <v>9</v>
      </c>
      <c r="L1085" s="92" t="n">
        <v>7</v>
      </c>
      <c r="M1085" s="91">
        <f>COUNTIFS(D:D,D1085,J:J,J1085,K:K,K1085)</f>
        <v/>
      </c>
      <c r="N1085" s="91">
        <f>1/M1085</f>
        <v/>
      </c>
    </row>
    <row r="1086">
      <c r="A1086" s="92" t="inlineStr">
        <is>
          <t>徐汇区</t>
        </is>
      </c>
      <c r="B1086" s="92" t="inlineStr">
        <is>
          <t>微信用户
微信用户
微信用户</t>
        </is>
      </c>
      <c r="C1086" s="92" t="n">
        <v>1</v>
      </c>
      <c r="D1086" s="92" t="inlineStr">
        <is>
          <t>TYQCY131</t>
        </is>
      </c>
      <c r="E1086" s="92" t="inlineStr">
        <is>
          <t>大馥烧肉</t>
        </is>
      </c>
      <c r="F1086" s="92" t="n">
        <v>1</v>
      </c>
      <c r="G1086" s="92" t="n">
        <v>1</v>
      </c>
      <c r="H1086" s="92" t="n">
        <v>3204</v>
      </c>
      <c r="I1086" s="92" t="inlineStr">
        <is>
          <t>集气罩</t>
        </is>
      </c>
      <c r="J1086" s="92" t="n">
        <v>2023</v>
      </c>
      <c r="K1086" s="92" t="n">
        <v>9</v>
      </c>
      <c r="L1086" s="92" t="n">
        <v>7</v>
      </c>
      <c r="M1086" s="91">
        <f>COUNTIFS(D:D,D1086,J:J,J1086,K:K,K1086)</f>
        <v/>
      </c>
      <c r="N1086" s="91">
        <f>1/M1086</f>
        <v/>
      </c>
    </row>
    <row r="1087">
      <c r="A1087" s="92" t="inlineStr">
        <is>
          <t>徐汇区</t>
        </is>
      </c>
      <c r="B1087" s="92" t="inlineStr">
        <is>
          <t>微信用户
微信用户
微信用户</t>
        </is>
      </c>
      <c r="C1087" s="92" t="n">
        <v>1</v>
      </c>
      <c r="D1087" s="92" t="inlineStr">
        <is>
          <t>TYQCY131</t>
        </is>
      </c>
      <c r="E1087" s="92" t="inlineStr">
        <is>
          <t>大馥烧肉</t>
        </is>
      </c>
      <c r="F1087" s="92" t="n">
        <v>1</v>
      </c>
      <c r="G1087" s="92" t="n">
        <v>1</v>
      </c>
      <c r="H1087" s="92" t="n">
        <v>3205</v>
      </c>
      <c r="I1087" s="92" t="inlineStr">
        <is>
          <t>排烟管道</t>
        </is>
      </c>
      <c r="J1087" s="92" t="n">
        <v>2023</v>
      </c>
      <c r="K1087" s="92" t="n">
        <v>9</v>
      </c>
      <c r="L1087" s="92" t="n">
        <v>7</v>
      </c>
      <c r="M1087" s="91">
        <f>COUNTIFS(D:D,D1087,J:J,J1087,K:K,K1087)</f>
        <v/>
      </c>
      <c r="N1087" s="91">
        <f>1/M1087</f>
        <v/>
      </c>
    </row>
    <row r="1088">
      <c r="A1088" s="92" t="inlineStr">
        <is>
          <t>徐汇区</t>
        </is>
      </c>
      <c r="B1088" s="92" t="inlineStr">
        <is>
          <t>微信用户
微信用户
微信用户</t>
        </is>
      </c>
      <c r="C1088" s="92" t="n">
        <v>1</v>
      </c>
      <c r="D1088" s="92" t="inlineStr">
        <is>
          <t>TYQCY131</t>
        </is>
      </c>
      <c r="E1088" s="92" t="inlineStr">
        <is>
          <t>大馥烧肉</t>
        </is>
      </c>
      <c r="F1088" s="92" t="n">
        <v>1</v>
      </c>
      <c r="G1088" s="92" t="n">
        <v>1</v>
      </c>
      <c r="H1088" s="92" t="n">
        <v>3206</v>
      </c>
      <c r="I1088" s="92" t="inlineStr">
        <is>
          <t>油烟净化装置/控制柜运行</t>
        </is>
      </c>
      <c r="J1088" s="92" t="n">
        <v>2023</v>
      </c>
      <c r="K1088" s="92" t="n">
        <v>9</v>
      </c>
      <c r="L1088" s="92" t="n">
        <v>7</v>
      </c>
      <c r="M1088" s="91">
        <f>COUNTIFS(D:D,D1088,J:J,J1088,K:K,K1088)</f>
        <v/>
      </c>
      <c r="N1088" s="91">
        <f>1/M1088</f>
        <v/>
      </c>
    </row>
    <row r="1089">
      <c r="A1089" s="92" t="inlineStr">
        <is>
          <t>徐汇区</t>
        </is>
      </c>
      <c r="B1089" s="92" t="inlineStr">
        <is>
          <t>微信用户
微信用户
微信用户</t>
        </is>
      </c>
      <c r="C1089" s="92" t="n">
        <v>1</v>
      </c>
      <c r="D1089" s="92" t="inlineStr">
        <is>
          <t>TYQCY131</t>
        </is>
      </c>
      <c r="E1089" s="92" t="inlineStr">
        <is>
          <t>大馥烧肉</t>
        </is>
      </c>
      <c r="F1089" s="92" t="n">
        <v>1</v>
      </c>
      <c r="G1089" s="92" t="n">
        <v>1</v>
      </c>
      <c r="H1089" s="92" t="n">
        <v>3207</v>
      </c>
      <c r="I1089" s="92" t="inlineStr">
        <is>
          <t>油烟监测设备</t>
        </is>
      </c>
      <c r="J1089" s="92" t="n">
        <v>2023</v>
      </c>
      <c r="K1089" s="92" t="n">
        <v>9</v>
      </c>
      <c r="L1089" s="92" t="n">
        <v>7</v>
      </c>
      <c r="M1089" s="91">
        <f>COUNTIFS(D:D,D1089,J:J,J1089,K:K,K1089)</f>
        <v/>
      </c>
      <c r="N1089" s="91">
        <f>1/M1089</f>
        <v/>
      </c>
    </row>
    <row r="1090">
      <c r="A1090" s="92" t="inlineStr">
        <is>
          <t>徐汇区</t>
        </is>
      </c>
      <c r="B1090" s="92" t="inlineStr">
        <is>
          <t>微信用户
微信用户
微信用户
微信用户
微信用户
微信用户
微信用户
微信用户
微信用户</t>
        </is>
      </c>
      <c r="C1090" s="92" t="n">
        <v>1</v>
      </c>
      <c r="D1090" s="92" t="inlineStr">
        <is>
          <t>TYQCY131</t>
        </is>
      </c>
      <c r="E1090" s="92" t="inlineStr">
        <is>
          <t>大馥烧肉</t>
        </is>
      </c>
      <c r="F1090" s="92" t="n">
        <v>0</v>
      </c>
      <c r="G1090" s="92" t="n">
        <v>0</v>
      </c>
      <c r="H1090" s="92" t="n">
        <v>2100</v>
      </c>
      <c r="I1090" s="92" t="inlineStr">
        <is>
          <t>营业执照</t>
        </is>
      </c>
      <c r="J1090" s="92" t="n">
        <v>2023</v>
      </c>
      <c r="K1090" s="92" t="n">
        <v>6</v>
      </c>
      <c r="L1090" s="92" t="n">
        <v>11</v>
      </c>
      <c r="M1090" s="91">
        <f>COUNTIFS(D:D,D1090,J:J,J1090,K:K,K1090)</f>
        <v/>
      </c>
      <c r="N1090" s="91">
        <f>1/M1090</f>
        <v/>
      </c>
    </row>
    <row r="1091">
      <c r="A1091" s="92" t="inlineStr">
        <is>
          <t>徐汇区</t>
        </is>
      </c>
      <c r="B1091"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1" s="92" t="n">
        <v>1</v>
      </c>
      <c r="D1091" s="92" t="inlineStr">
        <is>
          <t>TYQCY131</t>
        </is>
      </c>
      <c r="E1091" s="92" t="inlineStr">
        <is>
          <t>大馥烧肉</t>
        </is>
      </c>
      <c r="F1091" s="92" t="n">
        <v>0</v>
      </c>
      <c r="G1091" s="92" t="n">
        <v>1</v>
      </c>
      <c r="H1091" s="92" t="n">
        <v>2203</v>
      </c>
      <c r="I1091" s="92" t="inlineStr">
        <is>
          <t>清洗合同</t>
        </is>
      </c>
      <c r="J1091" s="92" t="n">
        <v>2023</v>
      </c>
      <c r="K1091" s="92" t="n">
        <v>6</v>
      </c>
      <c r="L1091" s="92" t="n">
        <v>5</v>
      </c>
      <c r="M1091" s="91">
        <f>COUNTIFS(D:D,D1091,J:J,J1091,K:K,K1091)</f>
        <v/>
      </c>
      <c r="N1091" s="91">
        <f>1/M1091</f>
        <v/>
      </c>
    </row>
    <row r="1092">
      <c r="A1092" s="92" t="inlineStr">
        <is>
          <t>徐汇区</t>
        </is>
      </c>
      <c r="B1092" s="92" t="inlineStr">
        <is>
          <t>微信用户
微信用户
微信用户
微信用户
微信用户
微信用户
微信用户
微信用户
微信用户</t>
        </is>
      </c>
      <c r="C1092" s="92" t="n">
        <v>1</v>
      </c>
      <c r="D1092" s="92" t="inlineStr">
        <is>
          <t>TYQCY131</t>
        </is>
      </c>
      <c r="E1092" s="92" t="inlineStr">
        <is>
          <t>大馥烧肉</t>
        </is>
      </c>
      <c r="F1092" s="92" t="n">
        <v>0</v>
      </c>
      <c r="G1092" s="92" t="n">
        <v>0</v>
      </c>
      <c r="H1092" s="92" t="n">
        <v>2101</v>
      </c>
      <c r="I1092" s="92" t="inlineStr">
        <is>
          <t>食品经营许可证</t>
        </is>
      </c>
      <c r="J1092" s="92" t="n">
        <v>2023</v>
      </c>
      <c r="K1092" s="92" t="n">
        <v>5</v>
      </c>
      <c r="L1092" s="92" t="n">
        <v>11</v>
      </c>
      <c r="M1092" s="91">
        <f>COUNTIFS(D:D,D1092,J:J,J1092,K:K,K1092)</f>
        <v/>
      </c>
      <c r="N1092" s="91">
        <f>1/M1092</f>
        <v/>
      </c>
    </row>
    <row r="1093">
      <c r="A1093" s="92" t="inlineStr">
        <is>
          <t>徐汇区</t>
        </is>
      </c>
      <c r="B1093"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3" s="92" t="n">
        <v>1</v>
      </c>
      <c r="D1093" s="92" t="inlineStr">
        <is>
          <t>TYQCY131</t>
        </is>
      </c>
      <c r="E1093" s="92" t="inlineStr">
        <is>
          <t>大馥烧肉</t>
        </is>
      </c>
      <c r="F1093" s="92" t="n">
        <v>0</v>
      </c>
      <c r="G1093" s="92" t="n">
        <v>1</v>
      </c>
      <c r="H1093" s="92" t="n">
        <v>2200</v>
      </c>
      <c r="I1093" s="92" t="inlineStr">
        <is>
          <t>设备安装合同</t>
        </is>
      </c>
      <c r="J1093" s="92" t="n">
        <v>2023</v>
      </c>
      <c r="K1093" s="92" t="n">
        <v>4</v>
      </c>
      <c r="L1093" s="92" t="n">
        <v>5</v>
      </c>
      <c r="M1093" s="91">
        <f>COUNTIFS(D:D,D1093,J:J,J1093,K:K,K1093)</f>
        <v/>
      </c>
      <c r="N1093" s="91">
        <f>1/M1093</f>
        <v/>
      </c>
    </row>
    <row r="1094">
      <c r="A1094" s="92" t="inlineStr">
        <is>
          <t>徐汇区</t>
        </is>
      </c>
      <c r="B1094" s="92" t="inlineStr">
        <is>
          <t>微信用户
微信用户
微信用户
微信用户
微信用户
微信用户
微信用户
微信用户
微信用户</t>
        </is>
      </c>
      <c r="C1094" s="92" t="n">
        <v>1</v>
      </c>
      <c r="D1094" s="92" t="inlineStr">
        <is>
          <t>TYQCY131</t>
        </is>
      </c>
      <c r="E1094" s="92" t="inlineStr">
        <is>
          <t>大馥烧肉</t>
        </is>
      </c>
      <c r="F1094" s="92" t="n">
        <v>0</v>
      </c>
      <c r="G1094" s="92" t="n">
        <v>0</v>
      </c>
      <c r="H1094" s="92" t="n">
        <v>2102</v>
      </c>
      <c r="I1094" s="92" t="inlineStr">
        <is>
          <t>餐饮服务许可证</t>
        </is>
      </c>
      <c r="J1094" s="92" t="n">
        <v>2023</v>
      </c>
      <c r="K1094" s="92" t="n">
        <v>3</v>
      </c>
      <c r="L1094" s="92" t="n">
        <v>15</v>
      </c>
      <c r="M1094" s="91">
        <f>COUNTIFS(D:D,D1094,J:J,J1094,K:K,K1094)</f>
        <v/>
      </c>
      <c r="N1094" s="91">
        <f>1/M1094</f>
        <v/>
      </c>
    </row>
    <row r="1095">
      <c r="A1095" s="92" t="inlineStr">
        <is>
          <t>徐汇区</t>
        </is>
      </c>
      <c r="B1095" s="92" t="inlineStr">
        <is>
          <t>微信用户
微信用户
微信用户
微信用户
微信用户
微信用户
微信用户
微信用户
微信用户</t>
        </is>
      </c>
      <c r="C1095" s="92" t="n">
        <v>1</v>
      </c>
      <c r="D1095" s="92" t="inlineStr">
        <is>
          <t>TYQCY131</t>
        </is>
      </c>
      <c r="E1095" s="92" t="inlineStr">
        <is>
          <t>大馥烧肉</t>
        </is>
      </c>
      <c r="F1095" s="92" t="n">
        <v>0</v>
      </c>
      <c r="G1095" s="92" t="n">
        <v>0</v>
      </c>
      <c r="H1095" s="92" t="n">
        <v>2103</v>
      </c>
      <c r="I1095" s="92" t="inlineStr">
        <is>
          <t>监管信息公示牌</t>
        </is>
      </c>
      <c r="J1095" s="92" t="n">
        <v>2023</v>
      </c>
      <c r="K1095" s="92" t="n">
        <v>3</v>
      </c>
      <c r="L1095" s="92" t="n">
        <v>15</v>
      </c>
      <c r="M1095" s="91">
        <f>COUNTIFS(D:D,D1095,J:J,J1095,K:K,K1095)</f>
        <v/>
      </c>
      <c r="N1095" s="91">
        <f>1/M1095</f>
        <v/>
      </c>
    </row>
    <row r="1096">
      <c r="A1096" s="92" t="inlineStr">
        <is>
          <t>徐汇区</t>
        </is>
      </c>
      <c r="B109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6" s="92" t="n">
        <v>1</v>
      </c>
      <c r="D1096" s="92" t="inlineStr">
        <is>
          <t>TYQCY131</t>
        </is>
      </c>
      <c r="E1096" s="92" t="inlineStr">
        <is>
          <t>大馥烧肉</t>
        </is>
      </c>
      <c r="F1096" s="92" t="n">
        <v>0</v>
      </c>
      <c r="G1096" s="92" t="n">
        <v>1</v>
      </c>
      <c r="H1096" s="92" t="n">
        <v>2201</v>
      </c>
      <c r="I1096" s="92" t="inlineStr">
        <is>
          <t>产品质检</t>
        </is>
      </c>
      <c r="J1096" s="92" t="n">
        <v>2023</v>
      </c>
      <c r="K1096" s="92" t="n">
        <v>3</v>
      </c>
      <c r="L1096" s="92" t="n">
        <v>11</v>
      </c>
      <c r="M1096" s="91">
        <f>COUNTIFS(D:D,D1096,J:J,J1096,K:K,K1096)</f>
        <v/>
      </c>
      <c r="N1096" s="91">
        <f>1/M1096</f>
        <v/>
      </c>
    </row>
    <row r="1097">
      <c r="A1097" s="92" t="inlineStr">
        <is>
          <t>徐汇区</t>
        </is>
      </c>
      <c r="B1097"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7" s="92" t="n">
        <v>1</v>
      </c>
      <c r="D1097" s="92" t="inlineStr">
        <is>
          <t>TYQCY131</t>
        </is>
      </c>
      <c r="E1097" s="92" t="inlineStr">
        <is>
          <t>大馥烧肉</t>
        </is>
      </c>
      <c r="F1097" s="92" t="n">
        <v>0</v>
      </c>
      <c r="G1097" s="92" t="n">
        <v>1</v>
      </c>
      <c r="H1097" s="92" t="n">
        <v>2202</v>
      </c>
      <c r="I1097" s="92" t="inlineStr">
        <is>
          <t>净化器合格证</t>
        </is>
      </c>
      <c r="J1097" s="92" t="n">
        <v>2023</v>
      </c>
      <c r="K1097" s="92" t="n">
        <v>2</v>
      </c>
      <c r="L1097" s="92" t="n">
        <v>28</v>
      </c>
      <c r="M1097" s="91">
        <f>COUNTIFS(D:D,D1097,J:J,J1097,K:K,K1097)</f>
        <v/>
      </c>
      <c r="N1097" s="91">
        <f>1/M1097</f>
        <v/>
      </c>
    </row>
    <row r="1098">
      <c r="A1098" s="92" t="inlineStr">
        <is>
          <t>徐汇区</t>
        </is>
      </c>
      <c r="B1098" s="92" t="inlineStr">
        <is>
          <t>༄枫ღ雪࿐ེ
༄枫ღ雪࿐ེ
༄枫ღ雪࿐ེ</t>
        </is>
      </c>
      <c r="C1098" s="92" t="n">
        <v>1</v>
      </c>
      <c r="D1098" s="92" t="inlineStr">
        <is>
          <t>TYQCY132</t>
        </is>
      </c>
      <c r="E1098" s="92" t="inlineStr">
        <is>
          <t>许爷家鱼头焖锅</t>
        </is>
      </c>
      <c r="F1098" s="92" t="n">
        <v>0</v>
      </c>
      <c r="G1098" s="92" t="n">
        <v>0</v>
      </c>
      <c r="H1098" s="92" t="n">
        <v>2100</v>
      </c>
      <c r="I1098" s="92" t="inlineStr">
        <is>
          <t>营业执照</t>
        </is>
      </c>
      <c r="J1098" s="92" t="n">
        <v>2023</v>
      </c>
      <c r="K1098" s="92" t="n">
        <v>3</v>
      </c>
      <c r="L1098" s="92" t="n">
        <v>24</v>
      </c>
      <c r="M1098" s="91">
        <f>COUNTIFS(D:D,D1098,J:J,J1098,K:K,K1098)</f>
        <v/>
      </c>
      <c r="N1098" s="91">
        <f>1/M1098</f>
        <v/>
      </c>
    </row>
    <row r="1099">
      <c r="A1099" s="92" t="inlineStr">
        <is>
          <t>徐汇区</t>
        </is>
      </c>
      <c r="B1099" s="92" t="inlineStr">
        <is>
          <t>༄枫ღ雪࿐ེ
༄枫ღ雪࿐ེ
༄枫ღ雪࿐ེ</t>
        </is>
      </c>
      <c r="C1099" s="92" t="n">
        <v>1</v>
      </c>
      <c r="D1099" s="92" t="inlineStr">
        <is>
          <t>TYQCY132</t>
        </is>
      </c>
      <c r="E1099" s="92" t="inlineStr">
        <is>
          <t>许爷家鱼头焖锅</t>
        </is>
      </c>
      <c r="F1099" s="92" t="n">
        <v>0</v>
      </c>
      <c r="G1099" s="92" t="n">
        <v>0</v>
      </c>
      <c r="H1099" s="92" t="n">
        <v>2101</v>
      </c>
      <c r="I1099" s="92" t="inlineStr">
        <is>
          <t>食品经营许可证</t>
        </is>
      </c>
      <c r="J1099" s="92" t="n">
        <v>2023</v>
      </c>
      <c r="K1099" s="92" t="n">
        <v>3</v>
      </c>
      <c r="L1099" s="92" t="n">
        <v>24</v>
      </c>
      <c r="M1099" s="91">
        <f>COUNTIFS(D:D,D1099,J:J,J1099,K:K,K1099)</f>
        <v/>
      </c>
      <c r="N1099" s="91">
        <f>1/M1099</f>
        <v/>
      </c>
    </row>
    <row r="1100">
      <c r="A1100" s="92" t="inlineStr">
        <is>
          <t>徐汇区</t>
        </is>
      </c>
      <c r="B1100" s="92" t="inlineStr">
        <is>
          <t>微信用户
微信用户
微信用户
微信用户
微信用户</t>
        </is>
      </c>
      <c r="C1100" s="92" t="n">
        <v>1</v>
      </c>
      <c r="D1100" s="92" t="inlineStr">
        <is>
          <t>TYQCY133</t>
        </is>
      </c>
      <c r="E1100" s="92" t="inlineStr">
        <is>
          <t>破店肥哈</t>
        </is>
      </c>
      <c r="F1100" s="92" t="n">
        <v>0</v>
      </c>
      <c r="G1100" s="92" t="n">
        <v>1</v>
      </c>
      <c r="H1100" s="92" t="n">
        <v>2200</v>
      </c>
      <c r="I1100" s="92" t="inlineStr">
        <is>
          <t>设备安装合同</t>
        </is>
      </c>
      <c r="J1100" s="92" t="n">
        <v>2023</v>
      </c>
      <c r="K1100" s="92" t="n">
        <v>8</v>
      </c>
      <c r="L1100" s="92" t="n">
        <v>23</v>
      </c>
      <c r="M1100" s="91">
        <f>COUNTIFS(D:D,D1100,J:J,J1100,K:K,K1100)</f>
        <v/>
      </c>
      <c r="N1100" s="91">
        <f>1/M1100</f>
        <v/>
      </c>
    </row>
    <row r="1101">
      <c r="A1101" s="92" t="inlineStr">
        <is>
          <t>徐汇区</t>
        </is>
      </c>
      <c r="B1101" s="92" t="inlineStr">
        <is>
          <t>微信用户
微信用户
微信用户</t>
        </is>
      </c>
      <c r="C1101" s="92" t="n">
        <v>1</v>
      </c>
      <c r="D1101" s="92" t="inlineStr">
        <is>
          <t>TYQCY133</t>
        </is>
      </c>
      <c r="E1101" s="92" t="inlineStr">
        <is>
          <t>破店肥哈</t>
        </is>
      </c>
      <c r="F1101" s="92" t="n">
        <v>0</v>
      </c>
      <c r="G1101" s="92" t="n">
        <v>1</v>
      </c>
      <c r="H1101" s="92" t="n">
        <v>2203</v>
      </c>
      <c r="I1101" s="92" t="inlineStr">
        <is>
          <t>清洗合同</t>
        </is>
      </c>
      <c r="J1101" s="92" t="n">
        <v>2023</v>
      </c>
      <c r="K1101" s="92" t="n">
        <v>8</v>
      </c>
      <c r="L1101" s="92" t="n">
        <v>23</v>
      </c>
      <c r="M1101" s="91">
        <f>COUNTIFS(D:D,D1101,J:J,J1101,K:K,K1101)</f>
        <v/>
      </c>
      <c r="N1101" s="91">
        <f>1/M1101</f>
        <v/>
      </c>
    </row>
    <row r="1102">
      <c r="A1102" s="92" t="inlineStr">
        <is>
          <t>徐汇区</t>
        </is>
      </c>
      <c r="B1102" s="92" t="inlineStr">
        <is>
          <t>微信用户
微信用户
微信用户</t>
        </is>
      </c>
      <c r="C1102" s="92" t="n">
        <v>1</v>
      </c>
      <c r="D1102" s="92" t="inlineStr">
        <is>
          <t>TYQCY133</t>
        </is>
      </c>
      <c r="E1102" s="92" t="inlineStr">
        <is>
          <t>破店肥哈</t>
        </is>
      </c>
      <c r="F1102" s="92" t="n">
        <v>0</v>
      </c>
      <c r="G1102" s="92" t="n">
        <v>1</v>
      </c>
      <c r="H1102" s="92" t="n">
        <v>2300</v>
      </c>
      <c r="I1102" s="92" t="inlineStr">
        <is>
          <t>设备安装合同</t>
        </is>
      </c>
      <c r="J1102" s="92" t="n">
        <v>2023</v>
      </c>
      <c r="K1102" s="92" t="n">
        <v>7</v>
      </c>
      <c r="L1102" s="92" t="n">
        <v>30</v>
      </c>
      <c r="M1102" s="91">
        <f>COUNTIFS(D:D,D1102,J:J,J1102,K:K,K1102)</f>
        <v/>
      </c>
      <c r="N1102" s="91">
        <f>1/M1102</f>
        <v/>
      </c>
    </row>
    <row r="1103">
      <c r="A1103" s="92" t="inlineStr">
        <is>
          <t>徐汇区</t>
        </is>
      </c>
      <c r="B1103" s="92" t="inlineStr">
        <is>
          <t>微信用户
微信用户
微信用户</t>
        </is>
      </c>
      <c r="C1103" s="92" t="n">
        <v>1</v>
      </c>
      <c r="D1103" s="92" t="inlineStr">
        <is>
          <t>TYQCY133</t>
        </is>
      </c>
      <c r="E1103" s="92" t="inlineStr">
        <is>
          <t>破店肥哈</t>
        </is>
      </c>
      <c r="F1103" s="92" t="n">
        <v>0</v>
      </c>
      <c r="G1103" s="92" t="n">
        <v>1</v>
      </c>
      <c r="H1103" s="92" t="n">
        <v>2301</v>
      </c>
      <c r="I1103" s="92" t="inlineStr">
        <is>
          <t>产品质检</t>
        </is>
      </c>
      <c r="J1103" s="92" t="n">
        <v>2023</v>
      </c>
      <c r="K1103" s="92" t="n">
        <v>7</v>
      </c>
      <c r="L1103" s="92" t="n">
        <v>30</v>
      </c>
      <c r="M1103" s="91">
        <f>COUNTIFS(D:D,D1103,J:J,J1103,K:K,K1103)</f>
        <v/>
      </c>
      <c r="N1103" s="91">
        <f>1/M1103</f>
        <v/>
      </c>
    </row>
    <row r="1104">
      <c r="A1104" s="92" t="inlineStr">
        <is>
          <t>徐汇区</t>
        </is>
      </c>
      <c r="B1104" s="92" t="inlineStr">
        <is>
          <t>微信用户
微信用户
微信用户
微信用户
微信用户</t>
        </is>
      </c>
      <c r="C1104" s="92" t="n">
        <v>1</v>
      </c>
      <c r="D1104" s="92" t="inlineStr">
        <is>
          <t>TYQCY133</t>
        </is>
      </c>
      <c r="E1104" s="92" t="inlineStr">
        <is>
          <t>破店肥哈</t>
        </is>
      </c>
      <c r="F1104" s="92" t="n">
        <v>0</v>
      </c>
      <c r="G1104" s="92" t="n">
        <v>1</v>
      </c>
      <c r="H1104" s="92" t="n">
        <v>2202</v>
      </c>
      <c r="I1104" s="92" t="inlineStr">
        <is>
          <t>净化器合格证</t>
        </is>
      </c>
      <c r="J1104" s="92" t="n">
        <v>2023</v>
      </c>
      <c r="K1104" s="92" t="n">
        <v>6</v>
      </c>
      <c r="L1104" s="92" t="n">
        <v>11</v>
      </c>
      <c r="M1104" s="91">
        <f>COUNTIFS(D:D,D1104,J:J,J1104,K:K,K1104)</f>
        <v/>
      </c>
      <c r="N1104" s="91">
        <f>1/M1104</f>
        <v/>
      </c>
    </row>
    <row r="1105">
      <c r="A1105" s="92" t="inlineStr">
        <is>
          <t>徐汇区</t>
        </is>
      </c>
      <c r="B1105" s="92" t="inlineStr">
        <is>
          <t>微信用户
微信用户
微信用户</t>
        </is>
      </c>
      <c r="C1105" s="92" t="n">
        <v>1</v>
      </c>
      <c r="D1105" s="92" t="inlineStr">
        <is>
          <t>TYQCY133</t>
        </is>
      </c>
      <c r="E1105" s="92" t="inlineStr">
        <is>
          <t>破店肥哈</t>
        </is>
      </c>
      <c r="F1105" s="92" t="n">
        <v>0</v>
      </c>
      <c r="G1105" s="92" t="n">
        <v>1</v>
      </c>
      <c r="H1105" s="92" t="n">
        <v>2302</v>
      </c>
      <c r="I1105" s="92" t="inlineStr">
        <is>
          <t>设备安装检验</t>
        </is>
      </c>
      <c r="J1105" s="92" t="n">
        <v>2023</v>
      </c>
      <c r="K1105" s="92" t="n">
        <v>6</v>
      </c>
      <c r="L1105" s="92" t="n">
        <v>25</v>
      </c>
      <c r="M1105" s="91">
        <f>COUNTIFS(D:D,D1105,J:J,J1105,K:K,K1105)</f>
        <v/>
      </c>
      <c r="N1105" s="91">
        <f>1/M1105</f>
        <v/>
      </c>
    </row>
    <row r="1106">
      <c r="A1106" s="92" t="inlineStr">
        <is>
          <t>徐汇区</t>
        </is>
      </c>
      <c r="B1106" s="92" t="inlineStr">
        <is>
          <t>微信用户
微信用户
微信用户</t>
        </is>
      </c>
      <c r="C1106" s="92" t="n">
        <v>1</v>
      </c>
      <c r="D1106" s="92" t="inlineStr">
        <is>
          <t>TYQCY133</t>
        </is>
      </c>
      <c r="E1106" s="92" t="inlineStr">
        <is>
          <t>破店肥哈</t>
        </is>
      </c>
      <c r="F1106" s="92" t="n">
        <v>0</v>
      </c>
      <c r="G1106" s="92" t="n">
        <v>0</v>
      </c>
      <c r="H1106" s="92" t="n">
        <v>2100</v>
      </c>
      <c r="I1106" s="92" t="inlineStr">
        <is>
          <t>营业执照</t>
        </is>
      </c>
      <c r="J1106" s="92" t="n">
        <v>2023</v>
      </c>
      <c r="K1106" s="92" t="n">
        <v>5</v>
      </c>
      <c r="L1106" s="92" t="n">
        <v>11</v>
      </c>
      <c r="M1106" s="91">
        <f>COUNTIFS(D:D,D1106,J:J,J1106,K:K,K1106)</f>
        <v/>
      </c>
      <c r="N1106" s="91">
        <f>1/M1106</f>
        <v/>
      </c>
    </row>
    <row r="1107">
      <c r="A1107" s="92" t="inlineStr">
        <is>
          <t>徐汇区</t>
        </is>
      </c>
      <c r="B1107" s="92" t="inlineStr">
        <is>
          <t>微信用户
微信用户
微信用户</t>
        </is>
      </c>
      <c r="C1107" s="92" t="n">
        <v>1</v>
      </c>
      <c r="D1107" s="92" t="inlineStr">
        <is>
          <t>TYQCY133</t>
        </is>
      </c>
      <c r="E1107" s="92" t="inlineStr">
        <is>
          <t>破店肥哈</t>
        </is>
      </c>
      <c r="F1107" s="92" t="n">
        <v>0</v>
      </c>
      <c r="G1107" s="92" t="n">
        <v>0</v>
      </c>
      <c r="H1107" s="92" t="n">
        <v>2101</v>
      </c>
      <c r="I1107" s="92" t="inlineStr">
        <is>
          <t>食品经营许可证</t>
        </is>
      </c>
      <c r="J1107" s="92" t="n">
        <v>2023</v>
      </c>
      <c r="K1107" s="92" t="n">
        <v>5</v>
      </c>
      <c r="L1107" s="92" t="n">
        <v>11</v>
      </c>
      <c r="M1107" s="91">
        <f>COUNTIFS(D:D,D1107,J:J,J1107,K:K,K1107)</f>
        <v/>
      </c>
      <c r="N1107" s="91">
        <f>1/M1107</f>
        <v/>
      </c>
    </row>
    <row r="1108">
      <c r="A1108" s="92" t="inlineStr">
        <is>
          <t>徐汇区</t>
        </is>
      </c>
      <c r="B1108" s="92" t="inlineStr">
        <is>
          <t>微信用户
微信用户
微信用户
微信用户
微信用户</t>
        </is>
      </c>
      <c r="C1108" s="92" t="n">
        <v>1</v>
      </c>
      <c r="D1108" s="92" t="inlineStr">
        <is>
          <t>TYQCY133</t>
        </is>
      </c>
      <c r="E1108" s="92" t="inlineStr">
        <is>
          <t>破店肥哈</t>
        </is>
      </c>
      <c r="F1108" s="92" t="n">
        <v>0</v>
      </c>
      <c r="G1108" s="92" t="n">
        <v>1</v>
      </c>
      <c r="H1108" s="92" t="n">
        <v>2201</v>
      </c>
      <c r="I1108" s="92" t="inlineStr">
        <is>
          <t>产品质检</t>
        </is>
      </c>
      <c r="J1108" s="92" t="n">
        <v>2023</v>
      </c>
      <c r="K1108" s="92" t="n">
        <v>4</v>
      </c>
      <c r="L1108" s="92" t="n">
        <v>19</v>
      </c>
      <c r="M1108" s="91">
        <f>COUNTIFS(D:D,D1108,J:J,J1108,K:K,K1108)</f>
        <v/>
      </c>
      <c r="N1108" s="91">
        <f>1/M1108</f>
        <v/>
      </c>
    </row>
    <row r="1109">
      <c r="A1109" s="92" t="inlineStr">
        <is>
          <t>徐汇区</t>
        </is>
      </c>
      <c r="B1109" s="92" t="n"/>
      <c r="C1109" s="92" t="n">
        <v>1</v>
      </c>
      <c r="D1109" s="92" t="inlineStr">
        <is>
          <t>TYQCY14</t>
        </is>
      </c>
      <c r="E1109" s="92" t="inlineStr">
        <is>
          <t>ISGG</t>
        </is>
      </c>
      <c r="F1109" s="92" t="n">
        <v>0</v>
      </c>
      <c r="G1109" s="92" t="n">
        <v>1</v>
      </c>
      <c r="H1109" s="92" t="n">
        <v>2200</v>
      </c>
      <c r="I1109" s="92" t="inlineStr">
        <is>
          <t>设备安装合同</t>
        </is>
      </c>
      <c r="J1109" s="92" t="n">
        <v>2023</v>
      </c>
      <c r="K1109" s="92" t="n">
        <v>2</v>
      </c>
      <c r="L1109" s="92" t="n">
        <v>28</v>
      </c>
      <c r="M1109" s="91">
        <f>COUNTIFS(D:D,D1109,J:J,J1109,K:K,K1109)</f>
        <v/>
      </c>
      <c r="N1109" s="91">
        <f>1/M1109</f>
        <v/>
      </c>
    </row>
    <row r="1110">
      <c r="A1110" s="92" t="inlineStr">
        <is>
          <t>徐汇区</t>
        </is>
      </c>
      <c r="B1110" s="92" t="n"/>
      <c r="C1110" s="92" t="n">
        <v>1</v>
      </c>
      <c r="D1110" s="92" t="inlineStr">
        <is>
          <t>TYQCY14</t>
        </is>
      </c>
      <c r="E1110" s="92" t="inlineStr">
        <is>
          <t>ISGG</t>
        </is>
      </c>
      <c r="F1110" s="92" t="n">
        <v>0</v>
      </c>
      <c r="G1110" s="92" t="n">
        <v>1</v>
      </c>
      <c r="H1110" s="92" t="n">
        <v>2201</v>
      </c>
      <c r="I1110" s="92" t="inlineStr">
        <is>
          <t>产品质检</t>
        </is>
      </c>
      <c r="J1110" s="92" t="n">
        <v>2023</v>
      </c>
      <c r="K1110" s="92" t="n">
        <v>2</v>
      </c>
      <c r="L1110" s="92" t="n">
        <v>28</v>
      </c>
      <c r="M1110" s="91">
        <f>COUNTIFS(D:D,D1110,J:J,J1110,K:K,K1110)</f>
        <v/>
      </c>
      <c r="N1110" s="91">
        <f>1/M1110</f>
        <v/>
      </c>
    </row>
    <row r="1111">
      <c r="A1111" s="92" t="inlineStr">
        <is>
          <t>徐汇区</t>
        </is>
      </c>
      <c r="B1111" s="92" t="n"/>
      <c r="C1111" s="92" t="n">
        <v>1</v>
      </c>
      <c r="D1111" s="92" t="inlineStr">
        <is>
          <t>TYQCY14</t>
        </is>
      </c>
      <c r="E1111" s="92" t="inlineStr">
        <is>
          <t>ISGG</t>
        </is>
      </c>
      <c r="F1111" s="92" t="n">
        <v>0</v>
      </c>
      <c r="G1111" s="92" t="n">
        <v>1</v>
      </c>
      <c r="H1111" s="92" t="n">
        <v>2202</v>
      </c>
      <c r="I1111" s="92" t="inlineStr">
        <is>
          <t>净化器合格证</t>
        </is>
      </c>
      <c r="J1111" s="92" t="n">
        <v>2023</v>
      </c>
      <c r="K1111" s="92" t="n">
        <v>2</v>
      </c>
      <c r="L1111" s="92" t="n">
        <v>28</v>
      </c>
      <c r="M1111" s="91">
        <f>COUNTIFS(D:D,D1111,J:J,J1111,K:K,K1111)</f>
        <v/>
      </c>
      <c r="N1111" s="91">
        <f>1/M1111</f>
        <v/>
      </c>
    </row>
    <row r="1112">
      <c r="A1112" s="92" t="inlineStr">
        <is>
          <t>徐汇区</t>
        </is>
      </c>
      <c r="B1112" s="92" t="inlineStr">
        <is>
          <t>微信用户</t>
        </is>
      </c>
      <c r="C1112" s="92" t="n">
        <v>1</v>
      </c>
      <c r="D1112" s="92" t="inlineStr">
        <is>
          <t>TYQCY140</t>
        </is>
      </c>
      <c r="E1112" s="92" t="inlineStr">
        <is>
          <t>赵大刀</t>
        </is>
      </c>
      <c r="F1112" s="92" t="n">
        <v>0</v>
      </c>
      <c r="G1112" s="92" t="n">
        <v>0</v>
      </c>
      <c r="H1112" s="92" t="n">
        <v>2100</v>
      </c>
      <c r="I1112" s="92" t="inlineStr">
        <is>
          <t>营业执照</t>
        </is>
      </c>
      <c r="J1112" s="92" t="n">
        <v>2023</v>
      </c>
      <c r="K1112" s="92" t="n">
        <v>9</v>
      </c>
      <c r="L1112" s="92" t="n">
        <v>22</v>
      </c>
      <c r="M1112" s="91">
        <f>COUNTIFS(D:D,D1112,J:J,J1112,K:K,K1112)</f>
        <v/>
      </c>
      <c r="N1112" s="91">
        <f>1/M1112</f>
        <v/>
      </c>
    </row>
    <row r="1113">
      <c r="A1113" s="92" t="inlineStr">
        <is>
          <t>徐汇区</t>
        </is>
      </c>
      <c r="B1113" s="92" t="inlineStr">
        <is>
          <t>微信用户</t>
        </is>
      </c>
      <c r="C1113" s="92" t="n">
        <v>1</v>
      </c>
      <c r="D1113" s="92" t="inlineStr">
        <is>
          <t>TYQCY140</t>
        </is>
      </c>
      <c r="E1113" s="92" t="inlineStr">
        <is>
          <t>赵大刀</t>
        </is>
      </c>
      <c r="F1113" s="92" t="n">
        <v>0</v>
      </c>
      <c r="G1113" s="92" t="n">
        <v>0</v>
      </c>
      <c r="H1113" s="92" t="n">
        <v>2101</v>
      </c>
      <c r="I1113" s="92" t="inlineStr">
        <is>
          <t>食品经营许可证</t>
        </is>
      </c>
      <c r="J1113" s="92" t="n">
        <v>2023</v>
      </c>
      <c r="K1113" s="92" t="n">
        <v>9</v>
      </c>
      <c r="L1113" s="92" t="n">
        <v>22</v>
      </c>
      <c r="M1113" s="91">
        <f>COUNTIFS(D:D,D1113,J:J,J1113,K:K,K1113)</f>
        <v/>
      </c>
      <c r="N1113" s="91">
        <f>1/M1113</f>
        <v/>
      </c>
    </row>
    <row r="1114">
      <c r="A1114" s="92" t="inlineStr">
        <is>
          <t>徐汇区</t>
        </is>
      </c>
      <c r="B1114" s="92" t="inlineStr">
        <is>
          <t>微信用户</t>
        </is>
      </c>
      <c r="C1114" s="92" t="n">
        <v>1</v>
      </c>
      <c r="D1114" s="92" t="inlineStr">
        <is>
          <t>TYQCY140</t>
        </is>
      </c>
      <c r="E1114" s="92" t="inlineStr">
        <is>
          <t>赵大刀</t>
        </is>
      </c>
      <c r="F1114" s="92" t="n">
        <v>0</v>
      </c>
      <c r="G1114" s="92" t="n">
        <v>0</v>
      </c>
      <c r="H1114" s="92" t="n">
        <v>2102</v>
      </c>
      <c r="I1114" s="92" t="inlineStr">
        <is>
          <t>餐饮服务许可证</t>
        </is>
      </c>
      <c r="J1114" s="92" t="n">
        <v>2023</v>
      </c>
      <c r="K1114" s="92" t="n">
        <v>9</v>
      </c>
      <c r="L1114" s="92" t="n">
        <v>23</v>
      </c>
      <c r="M1114" s="91">
        <f>COUNTIFS(D:D,D1114,J:J,J1114,K:K,K1114)</f>
        <v/>
      </c>
      <c r="N1114" s="91">
        <f>1/M1114</f>
        <v/>
      </c>
    </row>
    <row r="1115">
      <c r="A1115" s="92" t="inlineStr">
        <is>
          <t>徐汇区</t>
        </is>
      </c>
      <c r="B1115" s="92" t="inlineStr">
        <is>
          <t>微信用户</t>
        </is>
      </c>
      <c r="C1115" s="92" t="n">
        <v>1</v>
      </c>
      <c r="D1115" s="92" t="inlineStr">
        <is>
          <t>TYQCY140</t>
        </is>
      </c>
      <c r="E1115" s="92" t="inlineStr">
        <is>
          <t>赵大刀</t>
        </is>
      </c>
      <c r="F1115" s="92" t="n">
        <v>0</v>
      </c>
      <c r="G1115" s="92" t="n">
        <v>0</v>
      </c>
      <c r="H1115" s="92" t="n">
        <v>2103</v>
      </c>
      <c r="I1115" s="92" t="inlineStr">
        <is>
          <t>监管信息公示牌</t>
        </is>
      </c>
      <c r="J1115" s="92" t="n">
        <v>2023</v>
      </c>
      <c r="K1115" s="92" t="n">
        <v>9</v>
      </c>
      <c r="L1115" s="92" t="n">
        <v>22</v>
      </c>
      <c r="M1115" s="91">
        <f>COUNTIFS(D:D,D1115,J:J,J1115,K:K,K1115)</f>
        <v/>
      </c>
      <c r="N1115" s="91">
        <f>1/M1115</f>
        <v/>
      </c>
    </row>
    <row r="1116">
      <c r="A1116" s="92" t="inlineStr">
        <is>
          <t>徐汇区</t>
        </is>
      </c>
      <c r="B1116" s="92" t="inlineStr">
        <is>
          <t>微信用户</t>
        </is>
      </c>
      <c r="C1116" s="92" t="n">
        <v>1</v>
      </c>
      <c r="D1116" s="92" t="inlineStr">
        <is>
          <t>TYQCY140</t>
        </is>
      </c>
      <c r="E1116" s="92" t="inlineStr">
        <is>
          <t>赵大刀</t>
        </is>
      </c>
      <c r="F1116" s="92" t="n">
        <v>0</v>
      </c>
      <c r="G1116" s="92" t="n">
        <v>1</v>
      </c>
      <c r="H1116" s="92" t="n">
        <v>2200</v>
      </c>
      <c r="I1116" s="92" t="inlineStr">
        <is>
          <t>设备安装合同</t>
        </is>
      </c>
      <c r="J1116" s="92" t="n">
        <v>2023</v>
      </c>
      <c r="K1116" s="92" t="n">
        <v>9</v>
      </c>
      <c r="L1116" s="92" t="n">
        <v>23</v>
      </c>
      <c r="M1116" s="91">
        <f>COUNTIFS(D:D,D1116,J:J,J1116,K:K,K1116)</f>
        <v/>
      </c>
      <c r="N1116" s="91">
        <f>1/M1116</f>
        <v/>
      </c>
    </row>
    <row r="1117">
      <c r="A1117" s="92" t="inlineStr">
        <is>
          <t>徐汇区</t>
        </is>
      </c>
      <c r="B1117" s="92" t="inlineStr">
        <is>
          <t>微信用户</t>
        </is>
      </c>
      <c r="C1117" s="92" t="n">
        <v>1</v>
      </c>
      <c r="D1117" s="92" t="inlineStr">
        <is>
          <t>TYQCY140</t>
        </is>
      </c>
      <c r="E1117" s="92" t="inlineStr">
        <is>
          <t>赵大刀</t>
        </is>
      </c>
      <c r="F1117" s="92" t="n">
        <v>0</v>
      </c>
      <c r="G1117" s="92" t="n">
        <v>1</v>
      </c>
      <c r="H1117" s="92" t="n">
        <v>2201</v>
      </c>
      <c r="I1117" s="92" t="inlineStr">
        <is>
          <t>产品质检</t>
        </is>
      </c>
      <c r="J1117" s="92" t="n">
        <v>2023</v>
      </c>
      <c r="K1117" s="92" t="n">
        <v>9</v>
      </c>
      <c r="L1117" s="92" t="n">
        <v>22</v>
      </c>
      <c r="M1117" s="91">
        <f>COUNTIFS(D:D,D1117,J:J,J1117,K:K,K1117)</f>
        <v/>
      </c>
      <c r="N1117" s="91">
        <f>1/M1117</f>
        <v/>
      </c>
    </row>
    <row r="1118">
      <c r="A1118" s="92" t="inlineStr">
        <is>
          <t>徐汇区</t>
        </is>
      </c>
      <c r="B1118" s="92" t="inlineStr">
        <is>
          <t>微信用户</t>
        </is>
      </c>
      <c r="C1118" s="92" t="n">
        <v>1</v>
      </c>
      <c r="D1118" s="92" t="inlineStr">
        <is>
          <t>TYQCY140</t>
        </is>
      </c>
      <c r="E1118" s="92" t="inlineStr">
        <is>
          <t>赵大刀</t>
        </is>
      </c>
      <c r="F1118" s="92" t="n">
        <v>0</v>
      </c>
      <c r="G1118" s="92" t="n">
        <v>1</v>
      </c>
      <c r="H1118" s="92" t="n">
        <v>2202</v>
      </c>
      <c r="I1118" s="92" t="inlineStr">
        <is>
          <t>净化器合格证</t>
        </is>
      </c>
      <c r="J1118" s="92" t="n">
        <v>2023</v>
      </c>
      <c r="K1118" s="92" t="n">
        <v>9</v>
      </c>
      <c r="L1118" s="92" t="n">
        <v>22</v>
      </c>
      <c r="M1118" s="91">
        <f>COUNTIFS(D:D,D1118,J:J,J1118,K:K,K1118)</f>
        <v/>
      </c>
      <c r="N1118" s="91">
        <f>1/M1118</f>
        <v/>
      </c>
    </row>
    <row r="1119">
      <c r="A1119" s="92" t="inlineStr">
        <is>
          <t>徐汇区</t>
        </is>
      </c>
      <c r="B1119" s="92" t="inlineStr">
        <is>
          <t>微信用户</t>
        </is>
      </c>
      <c r="C1119" s="92" t="n">
        <v>1</v>
      </c>
      <c r="D1119" s="92" t="inlineStr">
        <is>
          <t>TYQCY140</t>
        </is>
      </c>
      <c r="E1119" s="92" t="inlineStr">
        <is>
          <t>赵大刀</t>
        </is>
      </c>
      <c r="F1119" s="92" t="n">
        <v>0</v>
      </c>
      <c r="G1119" s="92" t="n">
        <v>1</v>
      </c>
      <c r="H1119" s="92" t="n">
        <v>2203</v>
      </c>
      <c r="I1119" s="92" t="inlineStr">
        <is>
          <t>清洗合同</t>
        </is>
      </c>
      <c r="J1119" s="92" t="n">
        <v>2023</v>
      </c>
      <c r="K1119" s="92" t="n">
        <v>9</v>
      </c>
      <c r="L1119" s="92" t="n">
        <v>22</v>
      </c>
      <c r="M1119" s="91">
        <f>COUNTIFS(D:D,D1119,J:J,J1119,K:K,K1119)</f>
        <v/>
      </c>
      <c r="N1119" s="91">
        <f>1/M1119</f>
        <v/>
      </c>
    </row>
    <row r="1120">
      <c r="A1120" s="92" t="inlineStr">
        <is>
          <t>徐汇区</t>
        </is>
      </c>
      <c r="B1120" s="92" t="inlineStr">
        <is>
          <t>微信用户</t>
        </is>
      </c>
      <c r="C1120" s="92" t="n">
        <v>1</v>
      </c>
      <c r="D1120" s="92" t="inlineStr">
        <is>
          <t>TYQCY140</t>
        </is>
      </c>
      <c r="E1120" s="92" t="inlineStr">
        <is>
          <t>赵大刀</t>
        </is>
      </c>
      <c r="F1120" s="92" t="n">
        <v>0</v>
      </c>
      <c r="G1120" s="92" t="n">
        <v>1</v>
      </c>
      <c r="H1120" s="92" t="n">
        <v>2204</v>
      </c>
      <c r="I1120" s="92" t="inlineStr">
        <is>
          <t>清洗记录</t>
        </is>
      </c>
      <c r="J1120" s="92" t="n">
        <v>2023</v>
      </c>
      <c r="K1120" s="92" t="n">
        <v>9</v>
      </c>
      <c r="L1120" s="92" t="n">
        <v>22</v>
      </c>
      <c r="M1120" s="91">
        <f>COUNTIFS(D:D,D1120,J:J,J1120,K:K,K1120)</f>
        <v/>
      </c>
      <c r="N1120" s="91">
        <f>1/M1120</f>
        <v/>
      </c>
    </row>
    <row r="1121">
      <c r="A1121" s="92" t="inlineStr">
        <is>
          <t>徐汇区</t>
        </is>
      </c>
      <c r="B1121" s="92" t="inlineStr">
        <is>
          <t>微信用户</t>
        </is>
      </c>
      <c r="C1121" s="92" t="n">
        <v>1</v>
      </c>
      <c r="D1121" s="92" t="inlineStr">
        <is>
          <t>TYQCY140</t>
        </is>
      </c>
      <c r="E1121" s="92" t="inlineStr">
        <is>
          <t>赵大刀</t>
        </is>
      </c>
      <c r="F1121" s="92" t="n">
        <v>0</v>
      </c>
      <c r="G1121" s="92" t="n">
        <v>1</v>
      </c>
      <c r="H1121" s="92" t="n">
        <v>2205</v>
      </c>
      <c r="I1121" s="92" t="inlineStr">
        <is>
          <t>设备维修保养</t>
        </is>
      </c>
      <c r="J1121" s="92" t="n">
        <v>2023</v>
      </c>
      <c r="K1121" s="92" t="n">
        <v>9</v>
      </c>
      <c r="L1121" s="92" t="n">
        <v>22</v>
      </c>
      <c r="M1121" s="91">
        <f>COUNTIFS(D:D,D1121,J:J,J1121,K:K,K1121)</f>
        <v/>
      </c>
      <c r="N1121" s="91">
        <f>1/M1121</f>
        <v/>
      </c>
    </row>
    <row r="1122">
      <c r="A1122" s="92" t="inlineStr">
        <is>
          <t>徐汇区</t>
        </is>
      </c>
      <c r="B1122" s="92" t="inlineStr">
        <is>
          <t>微信用户</t>
        </is>
      </c>
      <c r="C1122" s="92" t="n">
        <v>1</v>
      </c>
      <c r="D1122" s="92" t="inlineStr">
        <is>
          <t>TYQCY140</t>
        </is>
      </c>
      <c r="E1122" s="92" t="inlineStr">
        <is>
          <t>赵大刀</t>
        </is>
      </c>
      <c r="F1122" s="92" t="n">
        <v>0</v>
      </c>
      <c r="G1122" s="92" t="n">
        <v>1</v>
      </c>
      <c r="H1122" s="92" t="n">
        <v>2300</v>
      </c>
      <c r="I1122" s="92" t="inlineStr">
        <is>
          <t>设备安装合同</t>
        </is>
      </c>
      <c r="J1122" s="92" t="n">
        <v>2023</v>
      </c>
      <c r="K1122" s="92" t="n">
        <v>9</v>
      </c>
      <c r="L1122" s="92" t="n">
        <v>23</v>
      </c>
      <c r="M1122" s="91">
        <f>COUNTIFS(D:D,D1122,J:J,J1122,K:K,K1122)</f>
        <v/>
      </c>
      <c r="N1122" s="91">
        <f>1/M1122</f>
        <v/>
      </c>
    </row>
    <row r="1123">
      <c r="A1123" s="92" t="inlineStr">
        <is>
          <t>徐汇区</t>
        </is>
      </c>
      <c r="B1123" s="92" t="inlineStr">
        <is>
          <t>微信用户</t>
        </is>
      </c>
      <c r="C1123" s="92" t="n">
        <v>1</v>
      </c>
      <c r="D1123" s="92" t="inlineStr">
        <is>
          <t>TYQCY140</t>
        </is>
      </c>
      <c r="E1123" s="92" t="inlineStr">
        <is>
          <t>赵大刀</t>
        </is>
      </c>
      <c r="F1123" s="92" t="n">
        <v>0</v>
      </c>
      <c r="G1123" s="92" t="n">
        <v>1</v>
      </c>
      <c r="H1123" s="92" t="n">
        <v>2301</v>
      </c>
      <c r="I1123" s="92" t="inlineStr">
        <is>
          <t>产品质检</t>
        </is>
      </c>
      <c r="J1123" s="92" t="n">
        <v>2023</v>
      </c>
      <c r="K1123" s="92" t="n">
        <v>9</v>
      </c>
      <c r="L1123" s="92" t="n">
        <v>22</v>
      </c>
      <c r="M1123" s="91">
        <f>COUNTIFS(D:D,D1123,J:J,J1123,K:K,K1123)</f>
        <v/>
      </c>
      <c r="N1123" s="91">
        <f>1/M1123</f>
        <v/>
      </c>
    </row>
    <row r="1124">
      <c r="A1124" s="92" t="inlineStr">
        <is>
          <t>徐汇区</t>
        </is>
      </c>
      <c r="B1124" s="92" t="inlineStr">
        <is>
          <t>微信用户</t>
        </is>
      </c>
      <c r="C1124" s="92" t="n">
        <v>1</v>
      </c>
      <c r="D1124" s="92" t="inlineStr">
        <is>
          <t>TYQCY140</t>
        </is>
      </c>
      <c r="E1124" s="92" t="inlineStr">
        <is>
          <t>赵大刀</t>
        </is>
      </c>
      <c r="F1124" s="92" t="n">
        <v>0</v>
      </c>
      <c r="G1124" s="92" t="n">
        <v>1</v>
      </c>
      <c r="H1124" s="92" t="n">
        <v>2302</v>
      </c>
      <c r="I1124" s="92" t="inlineStr">
        <is>
          <t>设备安装检验</t>
        </is>
      </c>
      <c r="J1124" s="92" t="n">
        <v>2023</v>
      </c>
      <c r="K1124" s="92" t="n">
        <v>9</v>
      </c>
      <c r="L1124" s="92" t="n">
        <v>23</v>
      </c>
      <c r="M1124" s="91">
        <f>COUNTIFS(D:D,D1124,J:J,J1124,K:K,K1124)</f>
        <v/>
      </c>
      <c r="N1124" s="91">
        <f>1/M1124</f>
        <v/>
      </c>
    </row>
    <row r="1125">
      <c r="A1125" s="92" t="inlineStr">
        <is>
          <t>徐汇区</t>
        </is>
      </c>
      <c r="B1125" s="92" t="inlineStr">
        <is>
          <t>微信用户</t>
        </is>
      </c>
      <c r="C1125" s="92" t="n">
        <v>1</v>
      </c>
      <c r="D1125" s="92" t="inlineStr">
        <is>
          <t>TYQCY140</t>
        </is>
      </c>
      <c r="E1125" s="92" t="inlineStr">
        <is>
          <t>赵大刀</t>
        </is>
      </c>
      <c r="F1125" s="92" t="n">
        <v>0</v>
      </c>
      <c r="G1125" s="92" t="n">
        <v>1</v>
      </c>
      <c r="H1125" s="92" t="n">
        <v>2303</v>
      </c>
      <c r="I1125" s="92" t="inlineStr">
        <is>
          <t>运行维护合同</t>
        </is>
      </c>
      <c r="J1125" s="92" t="n">
        <v>2023</v>
      </c>
      <c r="K1125" s="92" t="n">
        <v>9</v>
      </c>
      <c r="L1125" s="92" t="n">
        <v>23</v>
      </c>
      <c r="M1125" s="91">
        <f>COUNTIFS(D:D,D1125,J:J,J1125,K:K,K1125)</f>
        <v/>
      </c>
      <c r="N1125" s="91">
        <f>1/M1125</f>
        <v/>
      </c>
    </row>
    <row r="1126">
      <c r="A1126" s="92" t="inlineStr">
        <is>
          <t>徐汇区</t>
        </is>
      </c>
      <c r="B1126" s="92" t="inlineStr">
        <is>
          <t>微信用户</t>
        </is>
      </c>
      <c r="C1126" s="92" t="n">
        <v>1</v>
      </c>
      <c r="D1126" s="92" t="inlineStr">
        <is>
          <t>TYQCY140</t>
        </is>
      </c>
      <c r="E1126" s="92" t="inlineStr">
        <is>
          <t>赵大刀</t>
        </is>
      </c>
      <c r="F1126" s="92" t="n">
        <v>0</v>
      </c>
      <c r="G1126" s="92" t="n">
        <v>1</v>
      </c>
      <c r="H1126" s="92" t="n">
        <v>2400</v>
      </c>
      <c r="I1126" s="92" t="inlineStr">
        <is>
          <t>餐厨垃圾处置</t>
        </is>
      </c>
      <c r="J1126" s="92" t="n">
        <v>2023</v>
      </c>
      <c r="K1126" s="92" t="n">
        <v>9</v>
      </c>
      <c r="L1126" s="92" t="n">
        <v>23</v>
      </c>
      <c r="M1126" s="91">
        <f>COUNTIFS(D:D,D1126,J:J,J1126,K:K,K1126)</f>
        <v/>
      </c>
      <c r="N1126" s="91">
        <f>1/M1126</f>
        <v/>
      </c>
    </row>
    <row r="1127">
      <c r="A1127" s="92" t="inlineStr">
        <is>
          <t>徐汇区</t>
        </is>
      </c>
      <c r="B1127" s="92" t="inlineStr">
        <is>
          <t>微信用户</t>
        </is>
      </c>
      <c r="C1127" s="92" t="n">
        <v>1</v>
      </c>
      <c r="D1127" s="92" t="inlineStr">
        <is>
          <t>TYQCY140</t>
        </is>
      </c>
      <c r="E1127" s="92" t="inlineStr">
        <is>
          <t>赵大刀</t>
        </is>
      </c>
      <c r="F1127" s="92" t="n">
        <v>0</v>
      </c>
      <c r="G1127" s="92" t="n">
        <v>1</v>
      </c>
      <c r="H1127" s="92" t="n">
        <v>2401</v>
      </c>
      <c r="I1127" s="92" t="inlineStr">
        <is>
          <t>废弃油脂处置</t>
        </is>
      </c>
      <c r="J1127" s="92" t="n">
        <v>2023</v>
      </c>
      <c r="K1127" s="92" t="n">
        <v>9</v>
      </c>
      <c r="L1127" s="92" t="n">
        <v>22</v>
      </c>
      <c r="M1127" s="91">
        <f>COUNTIFS(D:D,D1127,J:J,J1127,K:K,K1127)</f>
        <v/>
      </c>
      <c r="N1127" s="91">
        <f>1/M1127</f>
        <v/>
      </c>
    </row>
    <row r="1128">
      <c r="A1128" s="92" t="inlineStr">
        <is>
          <t>徐汇区</t>
        </is>
      </c>
      <c r="B1128" s="92" t="inlineStr">
        <is>
          <t>微信用户</t>
        </is>
      </c>
      <c r="C1128" s="92" t="n">
        <v>1</v>
      </c>
      <c r="D1128" s="92" t="inlineStr">
        <is>
          <t>TYQCY140</t>
        </is>
      </c>
      <c r="E1128" s="92" t="inlineStr">
        <is>
          <t>赵大刀</t>
        </is>
      </c>
      <c r="F1128" s="92" t="n">
        <v>0</v>
      </c>
      <c r="G1128" s="92" t="n">
        <v>1</v>
      </c>
      <c r="H1128" s="92" t="n">
        <v>2403</v>
      </c>
      <c r="I1128" s="92" t="inlineStr">
        <is>
          <t>食品及原料采购记录</t>
        </is>
      </c>
      <c r="J1128" s="92" t="n">
        <v>2023</v>
      </c>
      <c r="K1128" s="92" t="n">
        <v>9</v>
      </c>
      <c r="L1128" s="92" t="n">
        <v>22</v>
      </c>
      <c r="M1128" s="91">
        <f>COUNTIFS(D:D,D1128,J:J,J1128,K:K,K1128)</f>
        <v/>
      </c>
      <c r="N1128" s="91">
        <f>1/M1128</f>
        <v/>
      </c>
    </row>
    <row r="1129">
      <c r="A1129" s="92" t="inlineStr">
        <is>
          <t>徐汇区</t>
        </is>
      </c>
      <c r="B1129" s="92" t="inlineStr">
        <is>
          <t>微信用户</t>
        </is>
      </c>
      <c r="C1129" s="92" t="n">
        <v>1</v>
      </c>
      <c r="D1129" s="92" t="inlineStr">
        <is>
          <t>TYQCY140</t>
        </is>
      </c>
      <c r="E1129" s="92" t="inlineStr">
        <is>
          <t>赵大刀</t>
        </is>
      </c>
      <c r="F1129" s="92" t="n">
        <v>1</v>
      </c>
      <c r="G1129" s="92" t="n">
        <v>1</v>
      </c>
      <c r="H1129" s="92" t="n">
        <v>3200</v>
      </c>
      <c r="I1129" s="92" t="inlineStr">
        <is>
          <t>后厨全景</t>
        </is>
      </c>
      <c r="J1129" s="92" t="n">
        <v>2023</v>
      </c>
      <c r="K1129" s="92" t="n">
        <v>9</v>
      </c>
      <c r="L1129" s="92" t="n">
        <v>25</v>
      </c>
      <c r="M1129" s="91">
        <f>COUNTIFS(D:D,D1129,J:J,J1129,K:K,K1129)</f>
        <v/>
      </c>
      <c r="N1129" s="91">
        <f>1/M1129</f>
        <v/>
      </c>
    </row>
    <row r="1130">
      <c r="A1130" s="92" t="inlineStr">
        <is>
          <t>徐汇区</t>
        </is>
      </c>
      <c r="B1130" s="92" t="inlineStr">
        <is>
          <t>微信用户</t>
        </is>
      </c>
      <c r="C1130" s="92" t="n">
        <v>1</v>
      </c>
      <c r="D1130" s="92" t="inlineStr">
        <is>
          <t>TYQCY140</t>
        </is>
      </c>
      <c r="E1130" s="92" t="inlineStr">
        <is>
          <t>赵大刀</t>
        </is>
      </c>
      <c r="F1130" s="92" t="n">
        <v>1</v>
      </c>
      <c r="G1130" s="92" t="n">
        <v>1</v>
      </c>
      <c r="H1130" s="92" t="n">
        <v>3201</v>
      </c>
      <c r="I1130" s="92" t="inlineStr">
        <is>
          <t>后厨涉户外门窗关闭</t>
        </is>
      </c>
      <c r="J1130" s="92" t="n">
        <v>2023</v>
      </c>
      <c r="K1130" s="92" t="n">
        <v>9</v>
      </c>
      <c r="L1130" s="92" t="n">
        <v>25</v>
      </c>
      <c r="M1130" s="91">
        <f>COUNTIFS(D:D,D1130,J:J,J1130,K:K,K1130)</f>
        <v/>
      </c>
      <c r="N1130" s="91">
        <f>1/M1130</f>
        <v/>
      </c>
    </row>
    <row r="1131">
      <c r="A1131" s="92" t="inlineStr">
        <is>
          <t>徐汇区</t>
        </is>
      </c>
      <c r="B1131" s="92" t="inlineStr">
        <is>
          <t>微信用户</t>
        </is>
      </c>
      <c r="C1131" s="92" t="n">
        <v>1</v>
      </c>
      <c r="D1131" s="92" t="inlineStr">
        <is>
          <t>TYQCY140</t>
        </is>
      </c>
      <c r="E1131" s="92" t="inlineStr">
        <is>
          <t>赵大刀</t>
        </is>
      </c>
      <c r="F1131" s="92" t="n">
        <v>1</v>
      </c>
      <c r="G1131" s="92" t="n">
        <v>1</v>
      </c>
      <c r="H1131" s="92" t="n">
        <v>3202</v>
      </c>
      <c r="I1131" s="92" t="inlineStr">
        <is>
          <t>后厨排气扇</t>
        </is>
      </c>
      <c r="J1131" s="92" t="n">
        <v>2023</v>
      </c>
      <c r="K1131" s="92" t="n">
        <v>9</v>
      </c>
      <c r="L1131" s="92" t="n">
        <v>25</v>
      </c>
      <c r="M1131" s="91">
        <f>COUNTIFS(D:D,D1131,J:J,J1131,K:K,K1131)</f>
        <v/>
      </c>
      <c r="N1131" s="91">
        <f>1/M1131</f>
        <v/>
      </c>
    </row>
    <row r="1132">
      <c r="A1132" s="92" t="inlineStr">
        <is>
          <t>徐汇区</t>
        </is>
      </c>
      <c r="B1132" s="92" t="inlineStr">
        <is>
          <t>微信用户</t>
        </is>
      </c>
      <c r="C1132" s="92" t="n">
        <v>1</v>
      </c>
      <c r="D1132" s="92" t="inlineStr">
        <is>
          <t>TYQCY140</t>
        </is>
      </c>
      <c r="E1132" s="92" t="inlineStr">
        <is>
          <t>赵大刀</t>
        </is>
      </c>
      <c r="F1132" s="92" t="n">
        <v>1</v>
      </c>
      <c r="G1132" s="92" t="n">
        <v>1</v>
      </c>
      <c r="H1132" s="92" t="n">
        <v>3203</v>
      </c>
      <c r="I1132" s="92" t="inlineStr">
        <is>
          <t>后厨灶台</t>
        </is>
      </c>
      <c r="J1132" s="92" t="n">
        <v>2023</v>
      </c>
      <c r="K1132" s="92" t="n">
        <v>9</v>
      </c>
      <c r="L1132" s="92" t="n">
        <v>25</v>
      </c>
      <c r="M1132" s="91">
        <f>COUNTIFS(D:D,D1132,J:J,J1132,K:K,K1132)</f>
        <v/>
      </c>
      <c r="N1132" s="91">
        <f>1/M1132</f>
        <v/>
      </c>
    </row>
    <row r="1133">
      <c r="A1133" s="92" t="inlineStr">
        <is>
          <t>徐汇区</t>
        </is>
      </c>
      <c r="B1133" s="92" t="inlineStr">
        <is>
          <t>微信用户</t>
        </is>
      </c>
      <c r="C1133" s="92" t="n">
        <v>1</v>
      </c>
      <c r="D1133" s="92" t="inlineStr">
        <is>
          <t>TYQCY140</t>
        </is>
      </c>
      <c r="E1133" s="92" t="inlineStr">
        <is>
          <t>赵大刀</t>
        </is>
      </c>
      <c r="F1133" s="92" t="n">
        <v>1</v>
      </c>
      <c r="G1133" s="92" t="n">
        <v>1</v>
      </c>
      <c r="H1133" s="92" t="n">
        <v>3204</v>
      </c>
      <c r="I1133" s="92" t="inlineStr">
        <is>
          <t>集气罩</t>
        </is>
      </c>
      <c r="J1133" s="92" t="n">
        <v>2023</v>
      </c>
      <c r="K1133" s="92" t="n">
        <v>9</v>
      </c>
      <c r="L1133" s="92" t="n">
        <v>25</v>
      </c>
      <c r="M1133" s="91">
        <f>COUNTIFS(D:D,D1133,J:J,J1133,K:K,K1133)</f>
        <v/>
      </c>
      <c r="N1133" s="91">
        <f>1/M1133</f>
        <v/>
      </c>
    </row>
    <row r="1134">
      <c r="A1134" s="92" t="inlineStr">
        <is>
          <t>徐汇区</t>
        </is>
      </c>
      <c r="B1134" s="92" t="n"/>
      <c r="C1134" s="92" t="n">
        <v>1</v>
      </c>
      <c r="D1134" s="92" t="inlineStr">
        <is>
          <t>TYQCY15</t>
        </is>
      </c>
      <c r="E1134" s="92" t="inlineStr">
        <is>
          <t>白色城堡</t>
        </is>
      </c>
      <c r="F1134" s="92" t="n">
        <v>0</v>
      </c>
      <c r="G1134" s="92" t="n">
        <v>1</v>
      </c>
      <c r="H1134" s="92" t="n">
        <v>2202</v>
      </c>
      <c r="I1134" s="92" t="inlineStr">
        <is>
          <t>净化器合格证</t>
        </is>
      </c>
      <c r="J1134" s="92" t="n">
        <v>2023</v>
      </c>
      <c r="K1134" s="92" t="n">
        <v>3</v>
      </c>
      <c r="L1134" s="92" t="n">
        <v>11</v>
      </c>
      <c r="M1134" s="91">
        <f>COUNTIFS(D:D,D1134,J:J,J1134,K:K,K1134)</f>
        <v/>
      </c>
      <c r="N1134" s="91">
        <f>1/M1134</f>
        <v/>
      </c>
    </row>
    <row r="1135">
      <c r="A1135" s="92" t="inlineStr">
        <is>
          <t>徐汇区</t>
        </is>
      </c>
      <c r="B1135" s="92" t="n"/>
      <c r="C1135" s="92" t="n">
        <v>1</v>
      </c>
      <c r="D1135" s="92" t="inlineStr">
        <is>
          <t>TYQCY15</t>
        </is>
      </c>
      <c r="E1135" s="92" t="inlineStr">
        <is>
          <t>白色城堡</t>
        </is>
      </c>
      <c r="F1135" s="92" t="n">
        <v>0</v>
      </c>
      <c r="G1135" s="92" t="n">
        <v>1</v>
      </c>
      <c r="H1135" s="92" t="n">
        <v>2300</v>
      </c>
      <c r="I1135" s="92" t="inlineStr">
        <is>
          <t>设备安装合同</t>
        </is>
      </c>
      <c r="J1135" s="92" t="n">
        <v>2023</v>
      </c>
      <c r="K1135" s="92" t="n">
        <v>3</v>
      </c>
      <c r="L1135" s="92" t="n">
        <v>11</v>
      </c>
      <c r="M1135" s="91">
        <f>COUNTIFS(D:D,D1135,J:J,J1135,K:K,K1135)</f>
        <v/>
      </c>
      <c r="N1135" s="91">
        <f>1/M1135</f>
        <v/>
      </c>
    </row>
    <row r="1136">
      <c r="A1136" s="92" t="inlineStr">
        <is>
          <t>徐汇区</t>
        </is>
      </c>
      <c r="B1136" s="92" t="n"/>
      <c r="C1136" s="92" t="n">
        <v>1</v>
      </c>
      <c r="D1136" s="92" t="inlineStr">
        <is>
          <t>TYQCY15</t>
        </is>
      </c>
      <c r="E1136" s="92" t="inlineStr">
        <is>
          <t>白色城堡</t>
        </is>
      </c>
      <c r="F1136" s="92" t="n">
        <v>0</v>
      </c>
      <c r="G1136" s="92" t="n">
        <v>1</v>
      </c>
      <c r="H1136" s="92" t="n">
        <v>2301</v>
      </c>
      <c r="I1136" s="92" t="inlineStr">
        <is>
          <t>产品质检</t>
        </is>
      </c>
      <c r="J1136" s="92" t="n">
        <v>2023</v>
      </c>
      <c r="K1136" s="92" t="n">
        <v>3</v>
      </c>
      <c r="L1136" s="92" t="n">
        <v>11</v>
      </c>
      <c r="M1136" s="91">
        <f>COUNTIFS(D:D,D1136,J:J,J1136,K:K,K1136)</f>
        <v/>
      </c>
      <c r="N1136" s="91">
        <f>1/M1136</f>
        <v/>
      </c>
    </row>
    <row r="1137">
      <c r="A1137" s="92" t="inlineStr">
        <is>
          <t>徐汇区</t>
        </is>
      </c>
      <c r="B1137" s="92" t="n"/>
      <c r="C1137" s="92" t="n">
        <v>1</v>
      </c>
      <c r="D1137" s="92" t="inlineStr">
        <is>
          <t>TYQCY15</t>
        </is>
      </c>
      <c r="E1137" s="92" t="inlineStr">
        <is>
          <t>白色城堡</t>
        </is>
      </c>
      <c r="F1137" s="92" t="n">
        <v>0</v>
      </c>
      <c r="G1137" s="92" t="n">
        <v>0</v>
      </c>
      <c r="H1137" s="92" t="n">
        <v>2100</v>
      </c>
      <c r="I1137" s="92" t="inlineStr">
        <is>
          <t>营业执照</t>
        </is>
      </c>
      <c r="J1137" s="92" t="n">
        <v>2023</v>
      </c>
      <c r="K1137" s="92" t="n">
        <v>2</v>
      </c>
      <c r="L1137" s="92" t="n">
        <v>28</v>
      </c>
      <c r="M1137" s="91">
        <f>COUNTIFS(D:D,D1137,J:J,J1137,K:K,K1137)</f>
        <v/>
      </c>
      <c r="N1137" s="91">
        <f>1/M1137</f>
        <v/>
      </c>
    </row>
    <row r="1138">
      <c r="A1138" s="92" t="inlineStr">
        <is>
          <t>徐汇区</t>
        </is>
      </c>
      <c r="B1138" s="92" t="n"/>
      <c r="C1138" s="92" t="n">
        <v>1</v>
      </c>
      <c r="D1138" s="92" t="inlineStr">
        <is>
          <t>TYQCY15</t>
        </is>
      </c>
      <c r="E1138" s="92" t="inlineStr">
        <is>
          <t>白色城堡</t>
        </is>
      </c>
      <c r="F1138" s="92" t="n">
        <v>0</v>
      </c>
      <c r="G1138" s="92" t="n">
        <v>0</v>
      </c>
      <c r="H1138" s="92" t="n">
        <v>2101</v>
      </c>
      <c r="I1138" s="92" t="inlineStr">
        <is>
          <t>食品经营许可证</t>
        </is>
      </c>
      <c r="J1138" s="92" t="n">
        <v>2023</v>
      </c>
      <c r="K1138" s="92" t="n">
        <v>2</v>
      </c>
      <c r="L1138" s="92" t="n">
        <v>28</v>
      </c>
      <c r="M1138" s="91">
        <f>COUNTIFS(D:D,D1138,J:J,J1138,K:K,K1138)</f>
        <v/>
      </c>
      <c r="N1138" s="91">
        <f>1/M1138</f>
        <v/>
      </c>
    </row>
    <row r="1139">
      <c r="A1139" s="92" t="inlineStr">
        <is>
          <t>徐汇区</t>
        </is>
      </c>
      <c r="B1139" s="92" t="n"/>
      <c r="C1139" s="92" t="n">
        <v>1</v>
      </c>
      <c r="D1139" s="92" t="inlineStr">
        <is>
          <t>TYQCY15</t>
        </is>
      </c>
      <c r="E1139" s="92" t="inlineStr">
        <is>
          <t>白色城堡</t>
        </is>
      </c>
      <c r="F1139" s="92" t="n">
        <v>0</v>
      </c>
      <c r="G1139" s="92" t="n">
        <v>0</v>
      </c>
      <c r="H1139" s="92" t="n">
        <v>2102</v>
      </c>
      <c r="I1139" s="92" t="inlineStr">
        <is>
          <t>餐饮服务许可证</t>
        </is>
      </c>
      <c r="J1139" s="92" t="n">
        <v>2023</v>
      </c>
      <c r="K1139" s="92" t="n">
        <v>2</v>
      </c>
      <c r="L1139" s="92" t="n">
        <v>28</v>
      </c>
      <c r="M1139" s="91">
        <f>COUNTIFS(D:D,D1139,J:J,J1139,K:K,K1139)</f>
        <v/>
      </c>
      <c r="N1139" s="91">
        <f>1/M1139</f>
        <v/>
      </c>
    </row>
    <row r="1140">
      <c r="A1140" s="92" t="inlineStr">
        <is>
          <t>徐汇区</t>
        </is>
      </c>
      <c r="B1140" s="92" t="n"/>
      <c r="C1140" s="92" t="n">
        <v>1</v>
      </c>
      <c r="D1140" s="92" t="inlineStr">
        <is>
          <t>TYQCY15</t>
        </is>
      </c>
      <c r="E1140" s="92" t="inlineStr">
        <is>
          <t>白色城堡</t>
        </is>
      </c>
      <c r="F1140" s="92" t="n">
        <v>0</v>
      </c>
      <c r="G1140" s="92" t="n">
        <v>0</v>
      </c>
      <c r="H1140" s="92" t="n">
        <v>2103</v>
      </c>
      <c r="I1140" s="92" t="inlineStr">
        <is>
          <t>监管信息公示牌</t>
        </is>
      </c>
      <c r="J1140" s="92" t="n">
        <v>2023</v>
      </c>
      <c r="K1140" s="92" t="n">
        <v>2</v>
      </c>
      <c r="L1140" s="92" t="n">
        <v>28</v>
      </c>
      <c r="M1140" s="91">
        <f>COUNTIFS(D:D,D1140,J:J,J1140,K:K,K1140)</f>
        <v/>
      </c>
      <c r="N1140" s="91">
        <f>1/M1140</f>
        <v/>
      </c>
    </row>
    <row r="1141">
      <c r="A1141" s="92" t="inlineStr">
        <is>
          <t>徐汇区</t>
        </is>
      </c>
      <c r="B1141" s="92" t="n"/>
      <c r="C1141" s="92" t="n">
        <v>1</v>
      </c>
      <c r="D1141" s="92" t="inlineStr">
        <is>
          <t>TYQCY15</t>
        </is>
      </c>
      <c r="E1141" s="92" t="inlineStr">
        <is>
          <t>白色城堡</t>
        </is>
      </c>
      <c r="F1141" s="92" t="n">
        <v>0</v>
      </c>
      <c r="G1141" s="92" t="n">
        <v>1</v>
      </c>
      <c r="H1141" s="92" t="n">
        <v>2200</v>
      </c>
      <c r="I1141" s="92" t="inlineStr">
        <is>
          <t>设备安装合同</t>
        </is>
      </c>
      <c r="J1141" s="92" t="n">
        <v>2023</v>
      </c>
      <c r="K1141" s="92" t="n">
        <v>2</v>
      </c>
      <c r="L1141" s="92" t="n">
        <v>28</v>
      </c>
      <c r="M1141" s="91">
        <f>COUNTIFS(D:D,D1141,J:J,J1141,K:K,K1141)</f>
        <v/>
      </c>
      <c r="N1141" s="91">
        <f>1/M1141</f>
        <v/>
      </c>
    </row>
    <row r="1142">
      <c r="A1142" s="92" t="inlineStr">
        <is>
          <t>徐汇区</t>
        </is>
      </c>
      <c r="B1142" s="92" t="n"/>
      <c r="C1142" s="92" t="n">
        <v>1</v>
      </c>
      <c r="D1142" s="92" t="inlineStr">
        <is>
          <t>TYQCY15</t>
        </is>
      </c>
      <c r="E1142" s="92" t="inlineStr">
        <is>
          <t>白色城堡</t>
        </is>
      </c>
      <c r="F1142" s="92" t="n">
        <v>0</v>
      </c>
      <c r="G1142" s="92" t="n">
        <v>1</v>
      </c>
      <c r="H1142" s="92" t="n">
        <v>2201</v>
      </c>
      <c r="I1142" s="92" t="inlineStr">
        <is>
          <t>产品质检</t>
        </is>
      </c>
      <c r="J1142" s="92" t="n">
        <v>2023</v>
      </c>
      <c r="K1142" s="92" t="n">
        <v>2</v>
      </c>
      <c r="L1142" s="92" t="n">
        <v>28</v>
      </c>
      <c r="M1142" s="91">
        <f>COUNTIFS(D:D,D1142,J:J,J1142,K:K,K1142)</f>
        <v/>
      </c>
      <c r="N1142" s="91">
        <f>1/M1142</f>
        <v/>
      </c>
    </row>
    <row r="1143">
      <c r="A1143" s="92" t="inlineStr">
        <is>
          <t>徐汇区</t>
        </is>
      </c>
      <c r="B1143" s="92" t="n"/>
      <c r="C1143" s="92" t="n">
        <v>1</v>
      </c>
      <c r="D1143" s="92" t="inlineStr">
        <is>
          <t>TYQCY15</t>
        </is>
      </c>
      <c r="E1143" s="92" t="inlineStr">
        <is>
          <t>白色城堡</t>
        </is>
      </c>
      <c r="F1143" s="92" t="n">
        <v>0</v>
      </c>
      <c r="G1143" s="92" t="n">
        <v>1</v>
      </c>
      <c r="H1143" s="92" t="n">
        <v>2302</v>
      </c>
      <c r="I1143" s="92" t="inlineStr">
        <is>
          <t>设备安装检验</t>
        </is>
      </c>
      <c r="J1143" s="92" t="n">
        <v>2023</v>
      </c>
      <c r="K1143" s="92" t="n">
        <v>2</v>
      </c>
      <c r="L1143" s="92" t="n">
        <v>28</v>
      </c>
      <c r="M1143" s="91">
        <f>COUNTIFS(D:D,D1143,J:J,J1143,K:K,K1143)</f>
        <v/>
      </c>
      <c r="N1143" s="91">
        <f>1/M1143</f>
        <v/>
      </c>
    </row>
    <row r="1144">
      <c r="A1144" s="92" t="inlineStr">
        <is>
          <t>徐汇区</t>
        </is>
      </c>
      <c r="B1144" s="92" t="inlineStr">
        <is>
          <t>微信用户
微信用户
微信用户</t>
        </is>
      </c>
      <c r="C1144" s="92" t="n">
        <v>1</v>
      </c>
      <c r="D1144" s="92" t="inlineStr">
        <is>
          <t>TYQCY16</t>
        </is>
      </c>
      <c r="E1144" s="92" t="inlineStr">
        <is>
          <t>乐凯撒</t>
        </is>
      </c>
      <c r="F1144" s="92" t="n">
        <v>0</v>
      </c>
      <c r="G1144" s="92" t="n">
        <v>1</v>
      </c>
      <c r="H1144" s="92" t="n">
        <v>2204</v>
      </c>
      <c r="I1144" s="92" t="inlineStr">
        <is>
          <t>清洗记录</t>
        </is>
      </c>
      <c r="J1144" s="92" t="n">
        <v>2023</v>
      </c>
      <c r="K1144" s="92" t="n">
        <v>9</v>
      </c>
      <c r="L1144" s="92" t="n">
        <v>2</v>
      </c>
      <c r="M1144" s="91">
        <f>COUNTIFS(D:D,D1144,J:J,J1144,K:K,K1144)</f>
        <v/>
      </c>
      <c r="N1144" s="91">
        <f>1/M1144</f>
        <v/>
      </c>
    </row>
    <row r="1145">
      <c r="A1145" s="92" t="inlineStr">
        <is>
          <t>徐汇区</t>
        </is>
      </c>
      <c r="B1145" s="92" t="inlineStr">
        <is>
          <t>微信用户
微信用户
微信用户</t>
        </is>
      </c>
      <c r="C1145" s="92" t="n">
        <v>1</v>
      </c>
      <c r="D1145" s="92" t="inlineStr">
        <is>
          <t>TYQCY16</t>
        </is>
      </c>
      <c r="E1145" s="92" t="inlineStr">
        <is>
          <t>乐凯撒</t>
        </is>
      </c>
      <c r="F1145" s="92" t="n">
        <v>0</v>
      </c>
      <c r="G1145" s="92" t="n">
        <v>1</v>
      </c>
      <c r="H1145" s="92" t="n">
        <v>2205</v>
      </c>
      <c r="I1145" s="92" t="inlineStr">
        <is>
          <t>设备维修保养</t>
        </is>
      </c>
      <c r="J1145" s="92" t="n">
        <v>2023</v>
      </c>
      <c r="K1145" s="92" t="n">
        <v>9</v>
      </c>
      <c r="L1145" s="92" t="n">
        <v>2</v>
      </c>
      <c r="M1145" s="91">
        <f>COUNTIFS(D:D,D1145,J:J,J1145,K:K,K1145)</f>
        <v/>
      </c>
      <c r="N1145" s="91">
        <f>1/M1145</f>
        <v/>
      </c>
    </row>
    <row r="1146">
      <c r="A1146" s="92" t="inlineStr">
        <is>
          <t>徐汇区</t>
        </is>
      </c>
      <c r="B114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46" s="92" t="n">
        <v>1</v>
      </c>
      <c r="D1146" s="92" t="inlineStr">
        <is>
          <t>TYQCY16</t>
        </is>
      </c>
      <c r="E1146" s="92" t="inlineStr">
        <is>
          <t>乐凯撒</t>
        </is>
      </c>
      <c r="F1146" s="92" t="n">
        <v>0</v>
      </c>
      <c r="G1146" s="92" t="n">
        <v>1</v>
      </c>
      <c r="H1146" s="92" t="n">
        <v>2301</v>
      </c>
      <c r="I1146" s="92" t="inlineStr">
        <is>
          <t>产品质检</t>
        </is>
      </c>
      <c r="J1146" s="92" t="n">
        <v>2023</v>
      </c>
      <c r="K1146" s="92" t="n">
        <v>9</v>
      </c>
      <c r="L1146" s="92" t="n">
        <v>2</v>
      </c>
      <c r="M1146" s="91">
        <f>COUNTIFS(D:D,D1146,J:J,J1146,K:K,K1146)</f>
        <v/>
      </c>
      <c r="N1146" s="91">
        <f>1/M1146</f>
        <v/>
      </c>
    </row>
    <row r="1147">
      <c r="A1147" s="92" t="inlineStr">
        <is>
          <t>徐汇区</t>
        </is>
      </c>
      <c r="B1147" s="92" t="inlineStr">
        <is>
          <t>微信用户
微信用户
微信用户</t>
        </is>
      </c>
      <c r="C1147" s="92" t="n">
        <v>1</v>
      </c>
      <c r="D1147" s="92" t="inlineStr">
        <is>
          <t>TYQCY16</t>
        </is>
      </c>
      <c r="E1147" s="92" t="inlineStr">
        <is>
          <t>乐凯撒</t>
        </is>
      </c>
      <c r="F1147" s="92" t="n">
        <v>0</v>
      </c>
      <c r="G1147" s="92" t="n">
        <v>1</v>
      </c>
      <c r="H1147" s="92" t="n">
        <v>2303</v>
      </c>
      <c r="I1147" s="92" t="inlineStr">
        <is>
          <t>运行维护合同</t>
        </is>
      </c>
      <c r="J1147" s="92" t="n">
        <v>2023</v>
      </c>
      <c r="K1147" s="92" t="n">
        <v>9</v>
      </c>
      <c r="L1147" s="92" t="n">
        <v>2</v>
      </c>
      <c r="M1147" s="91">
        <f>COUNTIFS(D:D,D1147,J:J,J1147,K:K,K1147)</f>
        <v/>
      </c>
      <c r="N1147" s="91">
        <f>1/M1147</f>
        <v/>
      </c>
    </row>
    <row r="1148">
      <c r="A1148" s="92" t="inlineStr">
        <is>
          <t>徐汇区</t>
        </is>
      </c>
      <c r="B1148" s="92" t="inlineStr">
        <is>
          <t>微信用户
微信用户
微信用户</t>
        </is>
      </c>
      <c r="C1148" s="92" t="n">
        <v>1</v>
      </c>
      <c r="D1148" s="92" t="inlineStr">
        <is>
          <t>TYQCY16</t>
        </is>
      </c>
      <c r="E1148" s="92" t="inlineStr">
        <is>
          <t>乐凯撒</t>
        </is>
      </c>
      <c r="F1148" s="92" t="n">
        <v>0</v>
      </c>
      <c r="G1148" s="92" t="n">
        <v>1</v>
      </c>
      <c r="H1148" s="92" t="n">
        <v>2304</v>
      </c>
      <c r="I1148" s="92" t="inlineStr">
        <is>
          <t>设备运维记录</t>
        </is>
      </c>
      <c r="J1148" s="92" t="n">
        <v>2023</v>
      </c>
      <c r="K1148" s="92" t="n">
        <v>9</v>
      </c>
      <c r="L1148" s="92" t="n">
        <v>2</v>
      </c>
      <c r="M1148" s="91">
        <f>COUNTIFS(D:D,D1148,J:J,J1148,K:K,K1148)</f>
        <v/>
      </c>
      <c r="N1148" s="91">
        <f>1/M1148</f>
        <v/>
      </c>
    </row>
    <row r="1149">
      <c r="A1149" s="92" t="inlineStr">
        <is>
          <t>徐汇区</t>
        </is>
      </c>
      <c r="B1149" s="92" t="inlineStr">
        <is>
          <t>微信用户
微信用户
微信用户</t>
        </is>
      </c>
      <c r="C1149" s="92" t="n">
        <v>1</v>
      </c>
      <c r="D1149" s="92" t="inlineStr">
        <is>
          <t>TYQCY16</t>
        </is>
      </c>
      <c r="E1149" s="92" t="inlineStr">
        <is>
          <t>乐凯撒</t>
        </is>
      </c>
      <c r="F1149" s="92" t="n">
        <v>0</v>
      </c>
      <c r="G1149" s="92" t="n">
        <v>1</v>
      </c>
      <c r="H1149" s="92" t="n">
        <v>2400</v>
      </c>
      <c r="I1149" s="92" t="inlineStr">
        <is>
          <t>餐厨垃圾处置</t>
        </is>
      </c>
      <c r="J1149" s="92" t="n">
        <v>2023</v>
      </c>
      <c r="K1149" s="92" t="n">
        <v>9</v>
      </c>
      <c r="L1149" s="92" t="n">
        <v>2</v>
      </c>
      <c r="M1149" s="91">
        <f>COUNTIFS(D:D,D1149,J:J,J1149,K:K,K1149)</f>
        <v/>
      </c>
      <c r="N1149" s="91">
        <f>1/M1149</f>
        <v/>
      </c>
    </row>
    <row r="1150">
      <c r="A1150" s="92" t="inlineStr">
        <is>
          <t>徐汇区</t>
        </is>
      </c>
      <c r="B1150" s="92" t="inlineStr">
        <is>
          <t>微信用户
微信用户
微信用户</t>
        </is>
      </c>
      <c r="C1150" s="92" t="n">
        <v>1</v>
      </c>
      <c r="D1150" s="92" t="inlineStr">
        <is>
          <t>TYQCY16</t>
        </is>
      </c>
      <c r="E1150" s="92" t="inlineStr">
        <is>
          <t>乐凯撒</t>
        </is>
      </c>
      <c r="F1150" s="92" t="n">
        <v>0</v>
      </c>
      <c r="G1150" s="92" t="n">
        <v>1</v>
      </c>
      <c r="H1150" s="92" t="n">
        <v>2401</v>
      </c>
      <c r="I1150" s="92" t="inlineStr">
        <is>
          <t>废弃油脂处置</t>
        </is>
      </c>
      <c r="J1150" s="92" t="n">
        <v>2023</v>
      </c>
      <c r="K1150" s="92" t="n">
        <v>9</v>
      </c>
      <c r="L1150" s="92" t="n">
        <v>2</v>
      </c>
      <c r="M1150" s="91">
        <f>COUNTIFS(D:D,D1150,J:J,J1150,K:K,K1150)</f>
        <v/>
      </c>
      <c r="N1150" s="91">
        <f>1/M1150</f>
        <v/>
      </c>
    </row>
    <row r="1151">
      <c r="A1151" s="92" t="inlineStr">
        <is>
          <t>徐汇区</t>
        </is>
      </c>
      <c r="B1151" s="92" t="inlineStr">
        <is>
          <t>微信用户
微信用户
微信用户</t>
        </is>
      </c>
      <c r="C1151" s="92" t="n">
        <v>1</v>
      </c>
      <c r="D1151" s="92" t="inlineStr">
        <is>
          <t>TYQCY16</t>
        </is>
      </c>
      <c r="E1151" s="92" t="inlineStr">
        <is>
          <t>乐凯撒</t>
        </is>
      </c>
      <c r="F1151" s="92" t="n">
        <v>0</v>
      </c>
      <c r="G1151" s="92" t="n">
        <v>1</v>
      </c>
      <c r="H1151" s="92" t="n">
        <v>2402</v>
      </c>
      <c r="I1151" s="92" t="inlineStr">
        <is>
          <t>卫生培训记录</t>
        </is>
      </c>
      <c r="J1151" s="92" t="n">
        <v>2023</v>
      </c>
      <c r="K1151" s="92" t="n">
        <v>9</v>
      </c>
      <c r="L1151" s="92" t="n">
        <v>2</v>
      </c>
      <c r="M1151" s="91">
        <f>COUNTIFS(D:D,D1151,J:J,J1151,K:K,K1151)</f>
        <v/>
      </c>
      <c r="N1151" s="91">
        <f>1/M1151</f>
        <v/>
      </c>
    </row>
    <row r="1152">
      <c r="A1152" s="92" t="inlineStr">
        <is>
          <t>徐汇区</t>
        </is>
      </c>
      <c r="B1152" s="92" t="inlineStr">
        <is>
          <t>微信用户
微信用户
微信用户</t>
        </is>
      </c>
      <c r="C1152" s="92" t="n">
        <v>1</v>
      </c>
      <c r="D1152" s="92" t="inlineStr">
        <is>
          <t>TYQCY16</t>
        </is>
      </c>
      <c r="E1152" s="92" t="inlineStr">
        <is>
          <t>乐凯撒</t>
        </is>
      </c>
      <c r="F1152" s="92" t="n">
        <v>0</v>
      </c>
      <c r="G1152" s="92" t="n">
        <v>1</v>
      </c>
      <c r="H1152" s="92" t="n">
        <v>2403</v>
      </c>
      <c r="I1152" s="92" t="inlineStr">
        <is>
          <t>食品及原料采购记录</t>
        </is>
      </c>
      <c r="J1152" s="92" t="n">
        <v>2023</v>
      </c>
      <c r="K1152" s="92" t="n">
        <v>9</v>
      </c>
      <c r="L1152" s="92" t="n">
        <v>2</v>
      </c>
      <c r="M1152" s="91">
        <f>COUNTIFS(D:D,D1152,J:J,J1152,K:K,K1152)</f>
        <v/>
      </c>
      <c r="N1152" s="91">
        <f>1/M1152</f>
        <v/>
      </c>
    </row>
    <row r="1153">
      <c r="A1153" s="92" t="inlineStr">
        <is>
          <t>徐汇区</t>
        </is>
      </c>
      <c r="B1153" s="92" t="inlineStr">
        <is>
          <t>微信用户
微信用户
微信用户</t>
        </is>
      </c>
      <c r="C1153" s="92" t="n">
        <v>1</v>
      </c>
      <c r="D1153" s="92" t="inlineStr">
        <is>
          <t>TYQCY16</t>
        </is>
      </c>
      <c r="E1153" s="92" t="inlineStr">
        <is>
          <t>乐凯撒</t>
        </is>
      </c>
      <c r="F1153" s="92" t="n">
        <v>1</v>
      </c>
      <c r="G1153" s="92" t="n">
        <v>1</v>
      </c>
      <c r="H1153" s="92" t="n">
        <v>3200</v>
      </c>
      <c r="I1153" s="92" t="inlineStr">
        <is>
          <t>后厨全景</t>
        </is>
      </c>
      <c r="J1153" s="92" t="n">
        <v>2023</v>
      </c>
      <c r="K1153" s="92" t="n">
        <v>9</v>
      </c>
      <c r="L1153" s="92" t="n">
        <v>22</v>
      </c>
      <c r="M1153" s="91">
        <f>COUNTIFS(D:D,D1153,J:J,J1153,K:K,K1153)</f>
        <v/>
      </c>
      <c r="N1153" s="91">
        <f>1/M1153</f>
        <v/>
      </c>
    </row>
    <row r="1154">
      <c r="A1154" s="92" t="inlineStr">
        <is>
          <t>徐汇区</t>
        </is>
      </c>
      <c r="B1154" s="92" t="inlineStr">
        <is>
          <t>微信用户
微信用户
微信用户</t>
        </is>
      </c>
      <c r="C1154" s="92" t="n">
        <v>1</v>
      </c>
      <c r="D1154" s="92" t="inlineStr">
        <is>
          <t>TYQCY16</t>
        </is>
      </c>
      <c r="E1154" s="92" t="inlineStr">
        <is>
          <t>乐凯撒</t>
        </is>
      </c>
      <c r="F1154" s="92" t="n">
        <v>1</v>
      </c>
      <c r="G1154" s="92" t="n">
        <v>1</v>
      </c>
      <c r="H1154" s="92" t="n">
        <v>3201</v>
      </c>
      <c r="I1154" s="92" t="inlineStr">
        <is>
          <t>后厨涉户外门窗关闭</t>
        </is>
      </c>
      <c r="J1154" s="92" t="n">
        <v>2023</v>
      </c>
      <c r="K1154" s="92" t="n">
        <v>9</v>
      </c>
      <c r="L1154" s="92" t="n">
        <v>22</v>
      </c>
      <c r="M1154" s="91">
        <f>COUNTIFS(D:D,D1154,J:J,J1154,K:K,K1154)</f>
        <v/>
      </c>
      <c r="N1154" s="91">
        <f>1/M1154</f>
        <v/>
      </c>
    </row>
    <row r="1155">
      <c r="A1155" s="92" t="inlineStr">
        <is>
          <t>徐汇区</t>
        </is>
      </c>
      <c r="B1155" s="92" t="inlineStr">
        <is>
          <t>微信用户
微信用户
微信用户</t>
        </is>
      </c>
      <c r="C1155" s="92" t="n">
        <v>1</v>
      </c>
      <c r="D1155" s="92" t="inlineStr">
        <is>
          <t>TYQCY16</t>
        </is>
      </c>
      <c r="E1155" s="92" t="inlineStr">
        <is>
          <t>乐凯撒</t>
        </is>
      </c>
      <c r="F1155" s="92" t="n">
        <v>1</v>
      </c>
      <c r="G1155" s="92" t="n">
        <v>1</v>
      </c>
      <c r="H1155" s="92" t="n">
        <v>3202</v>
      </c>
      <c r="I1155" s="92" t="inlineStr">
        <is>
          <t>后厨排气扇</t>
        </is>
      </c>
      <c r="J1155" s="92" t="n">
        <v>2023</v>
      </c>
      <c r="K1155" s="92" t="n">
        <v>9</v>
      </c>
      <c r="L1155" s="92" t="n">
        <v>22</v>
      </c>
      <c r="M1155" s="91">
        <f>COUNTIFS(D:D,D1155,J:J,J1155,K:K,K1155)</f>
        <v/>
      </c>
      <c r="N1155" s="91">
        <f>1/M1155</f>
        <v/>
      </c>
    </row>
    <row r="1156">
      <c r="A1156" s="92" t="inlineStr">
        <is>
          <t>徐汇区</t>
        </is>
      </c>
      <c r="B1156" s="92" t="inlineStr">
        <is>
          <t>微信用户
微信用户
微信用户</t>
        </is>
      </c>
      <c r="C1156" s="92" t="n">
        <v>1</v>
      </c>
      <c r="D1156" s="92" t="inlineStr">
        <is>
          <t>TYQCY16</t>
        </is>
      </c>
      <c r="E1156" s="92" t="inlineStr">
        <is>
          <t>乐凯撒</t>
        </is>
      </c>
      <c r="F1156" s="92" t="n">
        <v>1</v>
      </c>
      <c r="G1156" s="92" t="n">
        <v>1</v>
      </c>
      <c r="H1156" s="92" t="n">
        <v>3203</v>
      </c>
      <c r="I1156" s="92" t="inlineStr">
        <is>
          <t>后厨灶台</t>
        </is>
      </c>
      <c r="J1156" s="92" t="n">
        <v>2023</v>
      </c>
      <c r="K1156" s="92" t="n">
        <v>9</v>
      </c>
      <c r="L1156" s="92" t="n">
        <v>22</v>
      </c>
      <c r="M1156" s="91">
        <f>COUNTIFS(D:D,D1156,J:J,J1156,K:K,K1156)</f>
        <v/>
      </c>
      <c r="N1156" s="91">
        <f>1/M1156</f>
        <v/>
      </c>
    </row>
    <row r="1157">
      <c r="A1157" s="92" t="inlineStr">
        <is>
          <t>徐汇区</t>
        </is>
      </c>
      <c r="B1157" s="92" t="inlineStr">
        <is>
          <t>微信用户
微信用户
微信用户</t>
        </is>
      </c>
      <c r="C1157" s="92" t="n">
        <v>1</v>
      </c>
      <c r="D1157" s="92" t="inlineStr">
        <is>
          <t>TYQCY16</t>
        </is>
      </c>
      <c r="E1157" s="92" t="inlineStr">
        <is>
          <t>乐凯撒</t>
        </is>
      </c>
      <c r="F1157" s="92" t="n">
        <v>1</v>
      </c>
      <c r="G1157" s="92" t="n">
        <v>1</v>
      </c>
      <c r="H1157" s="92" t="n">
        <v>3204</v>
      </c>
      <c r="I1157" s="92" t="inlineStr">
        <is>
          <t>集气罩</t>
        </is>
      </c>
      <c r="J1157" s="92" t="n">
        <v>2023</v>
      </c>
      <c r="K1157" s="92" t="n">
        <v>9</v>
      </c>
      <c r="L1157" s="92" t="n">
        <v>22</v>
      </c>
      <c r="M1157" s="91">
        <f>COUNTIFS(D:D,D1157,J:J,J1157,K:K,K1157)</f>
        <v/>
      </c>
      <c r="N1157" s="91">
        <f>1/M1157</f>
        <v/>
      </c>
    </row>
    <row r="1158">
      <c r="A1158" s="92" t="inlineStr">
        <is>
          <t>徐汇区</t>
        </is>
      </c>
      <c r="B1158" s="92" t="inlineStr">
        <is>
          <t>微信用户
微信用户
微信用户</t>
        </is>
      </c>
      <c r="C1158" s="92" t="n">
        <v>1</v>
      </c>
      <c r="D1158" s="92" t="inlineStr">
        <is>
          <t>TYQCY16</t>
        </is>
      </c>
      <c r="E1158" s="92" t="inlineStr">
        <is>
          <t>乐凯撒</t>
        </is>
      </c>
      <c r="F1158" s="92" t="n">
        <v>1</v>
      </c>
      <c r="G1158" s="92" t="n">
        <v>1</v>
      </c>
      <c r="H1158" s="92" t="n">
        <v>3205</v>
      </c>
      <c r="I1158" s="92" t="inlineStr">
        <is>
          <t>排烟管道</t>
        </is>
      </c>
      <c r="J1158" s="92" t="n">
        <v>2023</v>
      </c>
      <c r="K1158" s="92" t="n">
        <v>9</v>
      </c>
      <c r="L1158" s="92" t="n">
        <v>22</v>
      </c>
      <c r="M1158" s="91">
        <f>COUNTIFS(D:D,D1158,J:J,J1158,K:K,K1158)</f>
        <v/>
      </c>
      <c r="N1158" s="91">
        <f>1/M1158</f>
        <v/>
      </c>
    </row>
    <row r="1159">
      <c r="A1159" s="92" t="inlineStr">
        <is>
          <t>徐汇区</t>
        </is>
      </c>
      <c r="B1159" s="92" t="inlineStr">
        <is>
          <t>微信用户
微信用户
微信用户</t>
        </is>
      </c>
      <c r="C1159" s="92" t="n">
        <v>1</v>
      </c>
      <c r="D1159" s="92" t="inlineStr">
        <is>
          <t>TYQCY16</t>
        </is>
      </c>
      <c r="E1159" s="92" t="inlineStr">
        <is>
          <t>乐凯撒</t>
        </is>
      </c>
      <c r="F1159" s="92" t="n">
        <v>1</v>
      </c>
      <c r="G1159" s="92" t="n">
        <v>1</v>
      </c>
      <c r="H1159" s="92" t="n">
        <v>3206</v>
      </c>
      <c r="I1159" s="92" t="inlineStr">
        <is>
          <t>油烟净化装置/控制柜运行</t>
        </is>
      </c>
      <c r="J1159" s="92" t="n">
        <v>2023</v>
      </c>
      <c r="K1159" s="92" t="n">
        <v>9</v>
      </c>
      <c r="L1159" s="92" t="n">
        <v>22</v>
      </c>
      <c r="M1159" s="91">
        <f>COUNTIFS(D:D,D1159,J:J,J1159,K:K,K1159)</f>
        <v/>
      </c>
      <c r="N1159" s="91">
        <f>1/M1159</f>
        <v/>
      </c>
    </row>
    <row r="1160">
      <c r="A1160" s="92" t="inlineStr">
        <is>
          <t>徐汇区</t>
        </is>
      </c>
      <c r="B1160" s="92" t="inlineStr">
        <is>
          <t>微信用户
微信用户
微信用户</t>
        </is>
      </c>
      <c r="C1160" s="92" t="n">
        <v>1</v>
      </c>
      <c r="D1160" s="92" t="inlineStr">
        <is>
          <t>TYQCY16</t>
        </is>
      </c>
      <c r="E1160" s="92" t="inlineStr">
        <is>
          <t>乐凯撒</t>
        </is>
      </c>
      <c r="F1160" s="92" t="n">
        <v>1</v>
      </c>
      <c r="G1160" s="92" t="n">
        <v>1</v>
      </c>
      <c r="H1160" s="92" t="n">
        <v>3207</v>
      </c>
      <c r="I1160" s="92" t="inlineStr">
        <is>
          <t>油烟监测设备</t>
        </is>
      </c>
      <c r="J1160" s="92" t="n">
        <v>2023</v>
      </c>
      <c r="K1160" s="92" t="n">
        <v>9</v>
      </c>
      <c r="L1160" s="92" t="n">
        <v>22</v>
      </c>
      <c r="M1160" s="91">
        <f>COUNTIFS(D:D,D1160,J:J,J1160,K:K,K1160)</f>
        <v/>
      </c>
      <c r="N1160" s="91">
        <f>1/M1160</f>
        <v/>
      </c>
    </row>
    <row r="1161">
      <c r="A1161" s="92" t="inlineStr">
        <is>
          <t>徐汇区</t>
        </is>
      </c>
      <c r="B1161"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1" s="92" t="n">
        <v>1</v>
      </c>
      <c r="D1161" s="92" t="inlineStr">
        <is>
          <t>TYQCY16</t>
        </is>
      </c>
      <c r="E1161" s="92" t="inlineStr">
        <is>
          <t>乐凯撒</t>
        </is>
      </c>
      <c r="F1161" s="92" t="n">
        <v>0</v>
      </c>
      <c r="G1161" s="92" t="n">
        <v>1</v>
      </c>
      <c r="H1161" s="92" t="n">
        <v>2300</v>
      </c>
      <c r="I1161" s="92" t="inlineStr">
        <is>
          <t>设备安装合同</t>
        </is>
      </c>
      <c r="J1161" s="92" t="n">
        <v>2023</v>
      </c>
      <c r="K1161" s="92" t="n">
        <v>7</v>
      </c>
      <c r="L1161" s="92" t="n">
        <v>6</v>
      </c>
      <c r="M1161" s="91">
        <f>COUNTIFS(D:D,D1161,J:J,J1161,K:K,K1161)</f>
        <v/>
      </c>
      <c r="N1161" s="91">
        <f>1/M1161</f>
        <v/>
      </c>
    </row>
    <row r="1162">
      <c r="A1162" s="92" t="inlineStr">
        <is>
          <t>徐汇区</t>
        </is>
      </c>
      <c r="B116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2" s="92" t="n">
        <v>1</v>
      </c>
      <c r="D1162" s="92" t="inlineStr">
        <is>
          <t>TYQCY16</t>
        </is>
      </c>
      <c r="E1162" s="92" t="inlineStr">
        <is>
          <t>乐凯撒</t>
        </is>
      </c>
      <c r="F1162" s="92" t="n">
        <v>0</v>
      </c>
      <c r="G1162" s="92" t="n">
        <v>1</v>
      </c>
      <c r="H1162" s="92" t="n">
        <v>2302</v>
      </c>
      <c r="I1162" s="92" t="inlineStr">
        <is>
          <t>设备安装检验</t>
        </is>
      </c>
      <c r="J1162" s="92" t="n">
        <v>2023</v>
      </c>
      <c r="K1162" s="92" t="n">
        <v>6</v>
      </c>
      <c r="L1162" s="92" t="n">
        <v>9</v>
      </c>
      <c r="M1162" s="91">
        <f>COUNTIFS(D:D,D1162,J:J,J1162,K:K,K1162)</f>
        <v/>
      </c>
      <c r="N1162" s="91">
        <f>1/M1162</f>
        <v/>
      </c>
    </row>
    <row r="1163">
      <c r="A1163" s="92" t="inlineStr">
        <is>
          <t>徐汇区</t>
        </is>
      </c>
      <c r="B1163" s="92" t="inlineStr">
        <is>
          <t>微信用户
微信用户
微信用户
微信用户
微信用户
微信用户
微信用户
微信用户
微信用户
微信用户
微信用户
微信用户</t>
        </is>
      </c>
      <c r="C1163" s="92" t="n">
        <v>1</v>
      </c>
      <c r="D1163" s="92" t="inlineStr">
        <is>
          <t>TYQCY16</t>
        </is>
      </c>
      <c r="E1163" s="92" t="inlineStr">
        <is>
          <t>乐凯撒</t>
        </is>
      </c>
      <c r="F1163" s="92" t="n">
        <v>0</v>
      </c>
      <c r="G1163" s="92" t="n">
        <v>0</v>
      </c>
      <c r="H1163" s="92" t="n">
        <v>2102</v>
      </c>
      <c r="I1163" s="92" t="inlineStr">
        <is>
          <t>餐饮服务许可证</t>
        </is>
      </c>
      <c r="J1163" s="92" t="n">
        <v>2023</v>
      </c>
      <c r="K1163" s="92" t="n">
        <v>5</v>
      </c>
      <c r="L1163" s="92" t="n">
        <v>11</v>
      </c>
      <c r="M1163" s="91">
        <f>COUNTIFS(D:D,D1163,J:J,J1163,K:K,K1163)</f>
        <v/>
      </c>
      <c r="N1163" s="91">
        <f>1/M1163</f>
        <v/>
      </c>
    </row>
    <row r="1164">
      <c r="A1164" s="92" t="inlineStr">
        <is>
          <t>徐汇区</t>
        </is>
      </c>
      <c r="B1164" s="92" t="inlineStr">
        <is>
          <t>微信用户
微信用户
微信用户
微信用户
微信用户
微信用户
微信用户
微信用户
微信用户
微信用户
微信用户
微信用户</t>
        </is>
      </c>
      <c r="C1164" s="92" t="n">
        <v>1</v>
      </c>
      <c r="D1164" s="92" t="inlineStr">
        <is>
          <t>TYQCY16</t>
        </is>
      </c>
      <c r="E1164" s="92" t="inlineStr">
        <is>
          <t>乐凯撒</t>
        </is>
      </c>
      <c r="F1164" s="92" t="n">
        <v>0</v>
      </c>
      <c r="G1164" s="92" t="n">
        <v>0</v>
      </c>
      <c r="H1164" s="92" t="n">
        <v>2103</v>
      </c>
      <c r="I1164" s="92" t="inlineStr">
        <is>
          <t>监管信息公示牌</t>
        </is>
      </c>
      <c r="J1164" s="92" t="n">
        <v>2023</v>
      </c>
      <c r="K1164" s="92" t="n">
        <v>5</v>
      </c>
      <c r="L1164" s="92" t="n">
        <v>11</v>
      </c>
      <c r="M1164" s="91">
        <f>COUNTIFS(D:D,D1164,J:J,J1164,K:K,K1164)</f>
        <v/>
      </c>
      <c r="N1164" s="91">
        <f>1/M1164</f>
        <v/>
      </c>
    </row>
    <row r="1165">
      <c r="A1165" s="92" t="inlineStr">
        <is>
          <t>徐汇区</t>
        </is>
      </c>
      <c r="B1165"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5" s="92" t="n">
        <v>1</v>
      </c>
      <c r="D1165" s="92" t="inlineStr">
        <is>
          <t>TYQCY16</t>
        </is>
      </c>
      <c r="E1165" s="92" t="inlineStr">
        <is>
          <t>乐凯撒</t>
        </is>
      </c>
      <c r="F1165" s="92" t="n">
        <v>0</v>
      </c>
      <c r="G1165" s="92" t="n">
        <v>1</v>
      </c>
      <c r="H1165" s="92" t="n">
        <v>2200</v>
      </c>
      <c r="I1165" s="92" t="inlineStr">
        <is>
          <t>设备安装合同</t>
        </is>
      </c>
      <c r="J1165" s="92" t="n">
        <v>2023</v>
      </c>
      <c r="K1165" s="92" t="n">
        <v>5</v>
      </c>
      <c r="L1165" s="92" t="n">
        <v>11</v>
      </c>
      <c r="M1165" s="91">
        <f>COUNTIFS(D:D,D1165,J:J,J1165,K:K,K1165)</f>
        <v/>
      </c>
      <c r="N1165" s="91">
        <f>1/M1165</f>
        <v/>
      </c>
    </row>
    <row r="1166">
      <c r="A1166" s="92" t="inlineStr">
        <is>
          <t>徐汇区</t>
        </is>
      </c>
      <c r="B116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6" s="92" t="n">
        <v>1</v>
      </c>
      <c r="D1166" s="92" t="inlineStr">
        <is>
          <t>TYQCY16</t>
        </is>
      </c>
      <c r="E1166" s="92" t="inlineStr">
        <is>
          <t>乐凯撒</t>
        </is>
      </c>
      <c r="F1166" s="92" t="n">
        <v>0</v>
      </c>
      <c r="G1166" s="92" t="n">
        <v>1</v>
      </c>
      <c r="H1166" s="92" t="n">
        <v>2203</v>
      </c>
      <c r="I1166" s="92" t="inlineStr">
        <is>
          <t>清洗合同</t>
        </is>
      </c>
      <c r="J1166" s="92" t="n">
        <v>2023</v>
      </c>
      <c r="K1166" s="92" t="n">
        <v>5</v>
      </c>
      <c r="L1166" s="92" t="n">
        <v>12</v>
      </c>
      <c r="M1166" s="91">
        <f>COUNTIFS(D:D,D1166,J:J,J1166,K:K,K1166)</f>
        <v/>
      </c>
      <c r="N1166" s="91">
        <f>1/M1166</f>
        <v/>
      </c>
    </row>
    <row r="1167">
      <c r="A1167" s="92" t="inlineStr">
        <is>
          <t>徐汇区</t>
        </is>
      </c>
      <c r="B1167" s="92" t="inlineStr">
        <is>
          <t>微信用户
微信用户
微信用户
微信用户
微信用户
微信用户
微信用户
微信用户
微信用户
微信用户
微信用户
微信用户</t>
        </is>
      </c>
      <c r="C1167" s="92" t="n">
        <v>1</v>
      </c>
      <c r="D1167" s="92" t="inlineStr">
        <is>
          <t>TYQCY16</t>
        </is>
      </c>
      <c r="E1167" s="92" t="inlineStr">
        <is>
          <t>乐凯撒</t>
        </is>
      </c>
      <c r="F1167" s="92" t="n">
        <v>0</v>
      </c>
      <c r="G1167" s="92" t="n">
        <v>0</v>
      </c>
      <c r="H1167" s="92" t="n">
        <v>2100</v>
      </c>
      <c r="I1167" s="92" t="inlineStr">
        <is>
          <t>营业执照</t>
        </is>
      </c>
      <c r="J1167" s="92" t="n">
        <v>2023</v>
      </c>
      <c r="K1167" s="92" t="n">
        <v>3</v>
      </c>
      <c r="L1167" s="92" t="n">
        <v>11</v>
      </c>
      <c r="M1167" s="91">
        <f>COUNTIFS(D:D,D1167,J:J,J1167,K:K,K1167)</f>
        <v/>
      </c>
      <c r="N1167" s="91">
        <f>1/M1167</f>
        <v/>
      </c>
    </row>
    <row r="1168">
      <c r="A1168" s="92" t="inlineStr">
        <is>
          <t>徐汇区</t>
        </is>
      </c>
      <c r="B1168" s="92" t="inlineStr">
        <is>
          <t>微信用户
微信用户
微信用户
微信用户
微信用户
微信用户
微信用户
微信用户
微信用户
微信用户
微信用户
微信用户</t>
        </is>
      </c>
      <c r="C1168" s="92" t="n">
        <v>1</v>
      </c>
      <c r="D1168" s="92" t="inlineStr">
        <is>
          <t>TYQCY16</t>
        </is>
      </c>
      <c r="E1168" s="92" t="inlineStr">
        <is>
          <t>乐凯撒</t>
        </is>
      </c>
      <c r="F1168" s="92" t="n">
        <v>0</v>
      </c>
      <c r="G1168" s="92" t="n">
        <v>0</v>
      </c>
      <c r="H1168" s="92" t="n">
        <v>2101</v>
      </c>
      <c r="I1168" s="92" t="inlineStr">
        <is>
          <t>食品经营许可证</t>
        </is>
      </c>
      <c r="J1168" s="92" t="n">
        <v>2023</v>
      </c>
      <c r="K1168" s="92" t="n">
        <v>3</v>
      </c>
      <c r="L1168" s="92" t="n">
        <v>11</v>
      </c>
      <c r="M1168" s="91">
        <f>COUNTIFS(D:D,D1168,J:J,J1168,K:K,K1168)</f>
        <v/>
      </c>
      <c r="N1168" s="91">
        <f>1/M1168</f>
        <v/>
      </c>
    </row>
    <row r="1169">
      <c r="A1169" s="92" t="inlineStr">
        <is>
          <t>徐汇区</t>
        </is>
      </c>
      <c r="B1169"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9" s="92" t="n">
        <v>1</v>
      </c>
      <c r="D1169" s="92" t="inlineStr">
        <is>
          <t>TYQCY16</t>
        </is>
      </c>
      <c r="E1169" s="92" t="inlineStr">
        <is>
          <t>乐凯撒</t>
        </is>
      </c>
      <c r="F1169" s="92" t="n">
        <v>0</v>
      </c>
      <c r="G1169" s="92" t="n">
        <v>1</v>
      </c>
      <c r="H1169" s="92" t="n">
        <v>2201</v>
      </c>
      <c r="I1169" s="92" t="inlineStr">
        <is>
          <t>产品质检</t>
        </is>
      </c>
      <c r="J1169" s="92" t="n">
        <v>2023</v>
      </c>
      <c r="K1169" s="92" t="n">
        <v>2</v>
      </c>
      <c r="L1169" s="92" t="n">
        <v>28</v>
      </c>
      <c r="M1169" s="91">
        <f>COUNTIFS(D:D,D1169,J:J,J1169,K:K,K1169)</f>
        <v/>
      </c>
      <c r="N1169" s="91">
        <f>1/M1169</f>
        <v/>
      </c>
    </row>
    <row r="1170">
      <c r="A1170" s="92" t="inlineStr">
        <is>
          <t>徐汇区</t>
        </is>
      </c>
      <c r="B1170"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0" s="92" t="n">
        <v>1</v>
      </c>
      <c r="D1170" s="92" t="inlineStr">
        <is>
          <t>TYQCY16</t>
        </is>
      </c>
      <c r="E1170" s="92" t="inlineStr">
        <is>
          <t>乐凯撒</t>
        </is>
      </c>
      <c r="F1170" s="92" t="n">
        <v>0</v>
      </c>
      <c r="G1170" s="92" t="n">
        <v>1</v>
      </c>
      <c r="H1170" s="92" t="n">
        <v>2202</v>
      </c>
      <c r="I1170" s="92" t="inlineStr">
        <is>
          <t>净化器合格证</t>
        </is>
      </c>
      <c r="J1170" s="92" t="n">
        <v>2023</v>
      </c>
      <c r="K1170" s="92" t="n">
        <v>2</v>
      </c>
      <c r="L1170" s="92" t="n">
        <v>28</v>
      </c>
      <c r="M1170" s="91">
        <f>COUNTIFS(D:D,D1170,J:J,J1170,K:K,K1170)</f>
        <v/>
      </c>
      <c r="N1170" s="91">
        <f>1/M1170</f>
        <v/>
      </c>
    </row>
    <row r="1171">
      <c r="A1171" s="92" t="inlineStr">
        <is>
          <t>徐汇区</t>
        </is>
      </c>
      <c r="B1171" s="92" t="inlineStr">
        <is>
          <t>微信用户</t>
        </is>
      </c>
      <c r="C1171" s="92" t="n">
        <v>1</v>
      </c>
      <c r="D1171" s="92" t="inlineStr">
        <is>
          <t>TYQCY17</t>
        </is>
      </c>
      <c r="E1171" s="92" t="inlineStr">
        <is>
          <t>君東记</t>
        </is>
      </c>
      <c r="F1171" s="92" t="n">
        <v>0</v>
      </c>
      <c r="G1171" s="92" t="n">
        <v>1</v>
      </c>
      <c r="H1171" s="92" t="n">
        <v>2204</v>
      </c>
      <c r="I1171" s="92" t="inlineStr">
        <is>
          <t>清洗记录</t>
        </is>
      </c>
      <c r="J1171" s="92" t="n">
        <v>2023</v>
      </c>
      <c r="K1171" s="92" t="n">
        <v>9</v>
      </c>
      <c r="L1171" s="92" t="n">
        <v>11</v>
      </c>
      <c r="M1171" s="91">
        <f>COUNTIFS(D:D,D1171,J:J,J1171,K:K,K1171)</f>
        <v/>
      </c>
      <c r="N1171" s="91">
        <f>1/M1171</f>
        <v/>
      </c>
    </row>
    <row r="1172">
      <c r="A1172" s="92" t="inlineStr">
        <is>
          <t>徐汇区</t>
        </is>
      </c>
      <c r="B1172" s="92" t="inlineStr">
        <is>
          <t>微信用户</t>
        </is>
      </c>
      <c r="C1172" s="92" t="n">
        <v>1</v>
      </c>
      <c r="D1172" s="92" t="inlineStr">
        <is>
          <t>TYQCY17</t>
        </is>
      </c>
      <c r="E1172" s="92" t="inlineStr">
        <is>
          <t>君東记</t>
        </is>
      </c>
      <c r="F1172" s="92" t="n">
        <v>0</v>
      </c>
      <c r="G1172" s="92" t="n">
        <v>1</v>
      </c>
      <c r="H1172" s="92" t="n">
        <v>2205</v>
      </c>
      <c r="I1172" s="92" t="inlineStr">
        <is>
          <t>设备维修保养</t>
        </is>
      </c>
      <c r="J1172" s="92" t="n">
        <v>2023</v>
      </c>
      <c r="K1172" s="92" t="n">
        <v>9</v>
      </c>
      <c r="L1172" s="92" t="n">
        <v>11</v>
      </c>
      <c r="M1172" s="91">
        <f>COUNTIFS(D:D,D1172,J:J,J1172,K:K,K1172)</f>
        <v/>
      </c>
      <c r="N1172" s="91">
        <f>1/M1172</f>
        <v/>
      </c>
    </row>
    <row r="1173">
      <c r="A1173" s="92" t="inlineStr">
        <is>
          <t>徐汇区</t>
        </is>
      </c>
      <c r="B1173" s="92" t="inlineStr">
        <is>
          <t>微信用户</t>
        </is>
      </c>
      <c r="C1173" s="92" t="n">
        <v>1</v>
      </c>
      <c r="D1173" s="92" t="inlineStr">
        <is>
          <t>TYQCY17</t>
        </is>
      </c>
      <c r="E1173" s="92" t="inlineStr">
        <is>
          <t>君東记</t>
        </is>
      </c>
      <c r="F1173" s="92" t="n">
        <v>0</v>
      </c>
      <c r="G1173" s="92" t="n">
        <v>1</v>
      </c>
      <c r="H1173" s="92" t="n">
        <v>2303</v>
      </c>
      <c r="I1173" s="92" t="inlineStr">
        <is>
          <t>运行维护合同</t>
        </is>
      </c>
      <c r="J1173" s="92" t="n">
        <v>2023</v>
      </c>
      <c r="K1173" s="92" t="n">
        <v>9</v>
      </c>
      <c r="L1173" s="92" t="n">
        <v>11</v>
      </c>
      <c r="M1173" s="91">
        <f>COUNTIFS(D:D,D1173,J:J,J1173,K:K,K1173)</f>
        <v/>
      </c>
      <c r="N1173" s="91">
        <f>1/M1173</f>
        <v/>
      </c>
    </row>
    <row r="1174">
      <c r="A1174" s="92" t="inlineStr">
        <is>
          <t>徐汇区</t>
        </is>
      </c>
      <c r="B1174" s="92" t="inlineStr">
        <is>
          <t>微信用户</t>
        </is>
      </c>
      <c r="C1174" s="92" t="n">
        <v>1</v>
      </c>
      <c r="D1174" s="92" t="inlineStr">
        <is>
          <t>TYQCY17</t>
        </is>
      </c>
      <c r="E1174" s="92" t="inlineStr">
        <is>
          <t>君東记</t>
        </is>
      </c>
      <c r="F1174" s="92" t="n">
        <v>0</v>
      </c>
      <c r="G1174" s="92" t="n">
        <v>1</v>
      </c>
      <c r="H1174" s="92" t="n">
        <v>2304</v>
      </c>
      <c r="I1174" s="92" t="inlineStr">
        <is>
          <t>设备运维记录</t>
        </is>
      </c>
      <c r="J1174" s="92" t="n">
        <v>2023</v>
      </c>
      <c r="K1174" s="92" t="n">
        <v>9</v>
      </c>
      <c r="L1174" s="92" t="n">
        <v>11</v>
      </c>
      <c r="M1174" s="91">
        <f>COUNTIFS(D:D,D1174,J:J,J1174,K:K,K1174)</f>
        <v/>
      </c>
      <c r="N1174" s="91">
        <f>1/M1174</f>
        <v/>
      </c>
    </row>
    <row r="1175">
      <c r="A1175" s="92" t="inlineStr">
        <is>
          <t>徐汇区</t>
        </is>
      </c>
      <c r="B1175" s="92" t="inlineStr">
        <is>
          <t>微信用户</t>
        </is>
      </c>
      <c r="C1175" s="92" t="n">
        <v>1</v>
      </c>
      <c r="D1175" s="92" t="inlineStr">
        <is>
          <t>TYQCY17</t>
        </is>
      </c>
      <c r="E1175" s="92" t="inlineStr">
        <is>
          <t>君東记</t>
        </is>
      </c>
      <c r="F1175" s="92" t="n">
        <v>0</v>
      </c>
      <c r="G1175" s="92" t="n">
        <v>1</v>
      </c>
      <c r="H1175" s="92" t="n">
        <v>2400</v>
      </c>
      <c r="I1175" s="92" t="inlineStr">
        <is>
          <t>餐厨垃圾处置</t>
        </is>
      </c>
      <c r="J1175" s="92" t="n">
        <v>2023</v>
      </c>
      <c r="K1175" s="92" t="n">
        <v>9</v>
      </c>
      <c r="L1175" s="92" t="n">
        <v>11</v>
      </c>
      <c r="M1175" s="91">
        <f>COUNTIFS(D:D,D1175,J:J,J1175,K:K,K1175)</f>
        <v/>
      </c>
      <c r="N1175" s="91">
        <f>1/M1175</f>
        <v/>
      </c>
    </row>
    <row r="1176">
      <c r="A1176" s="92" t="inlineStr">
        <is>
          <t>徐汇区</t>
        </is>
      </c>
      <c r="B1176" s="92" t="inlineStr">
        <is>
          <t>微信用户</t>
        </is>
      </c>
      <c r="C1176" s="92" t="n">
        <v>1</v>
      </c>
      <c r="D1176" s="92" t="inlineStr">
        <is>
          <t>TYQCY17</t>
        </is>
      </c>
      <c r="E1176" s="92" t="inlineStr">
        <is>
          <t>君東记</t>
        </is>
      </c>
      <c r="F1176" s="92" t="n">
        <v>0</v>
      </c>
      <c r="G1176" s="92" t="n">
        <v>1</v>
      </c>
      <c r="H1176" s="92" t="n">
        <v>2401</v>
      </c>
      <c r="I1176" s="92" t="inlineStr">
        <is>
          <t>废弃油脂处置</t>
        </is>
      </c>
      <c r="J1176" s="92" t="n">
        <v>2023</v>
      </c>
      <c r="K1176" s="92" t="n">
        <v>9</v>
      </c>
      <c r="L1176" s="92" t="n">
        <v>11</v>
      </c>
      <c r="M1176" s="91">
        <f>COUNTIFS(D:D,D1176,J:J,J1176,K:K,K1176)</f>
        <v/>
      </c>
      <c r="N1176" s="91">
        <f>1/M1176</f>
        <v/>
      </c>
    </row>
    <row r="1177">
      <c r="A1177" s="92" t="inlineStr">
        <is>
          <t>徐汇区</t>
        </is>
      </c>
      <c r="B1177" s="92" t="inlineStr">
        <is>
          <t>微信用户</t>
        </is>
      </c>
      <c r="C1177" s="92" t="n">
        <v>1</v>
      </c>
      <c r="D1177" s="92" t="inlineStr">
        <is>
          <t>TYQCY17</t>
        </is>
      </c>
      <c r="E1177" s="92" t="inlineStr">
        <is>
          <t>君東记</t>
        </is>
      </c>
      <c r="F1177" s="92" t="n">
        <v>0</v>
      </c>
      <c r="G1177" s="92" t="n">
        <v>1</v>
      </c>
      <c r="H1177" s="92" t="n">
        <v>2402</v>
      </c>
      <c r="I1177" s="92" t="inlineStr">
        <is>
          <t>卫生培训记录</t>
        </is>
      </c>
      <c r="J1177" s="92" t="n">
        <v>2023</v>
      </c>
      <c r="K1177" s="92" t="n">
        <v>9</v>
      </c>
      <c r="L1177" s="92" t="n">
        <v>11</v>
      </c>
      <c r="M1177" s="91">
        <f>COUNTIFS(D:D,D1177,J:J,J1177,K:K,K1177)</f>
        <v/>
      </c>
      <c r="N1177" s="91">
        <f>1/M1177</f>
        <v/>
      </c>
    </row>
    <row r="1178">
      <c r="A1178" s="92" t="inlineStr">
        <is>
          <t>徐汇区</t>
        </is>
      </c>
      <c r="B1178" s="92" t="inlineStr">
        <is>
          <t>微信用户</t>
        </is>
      </c>
      <c r="C1178" s="92" t="n">
        <v>1</v>
      </c>
      <c r="D1178" s="92" t="inlineStr">
        <is>
          <t>TYQCY17</t>
        </is>
      </c>
      <c r="E1178" s="92" t="inlineStr">
        <is>
          <t>君東记</t>
        </is>
      </c>
      <c r="F1178" s="92" t="n">
        <v>0</v>
      </c>
      <c r="G1178" s="92" t="n">
        <v>1</v>
      </c>
      <c r="H1178" s="92" t="n">
        <v>2403</v>
      </c>
      <c r="I1178" s="92" t="inlineStr">
        <is>
          <t>食品及原料采购记录</t>
        </is>
      </c>
      <c r="J1178" s="92" t="n">
        <v>2023</v>
      </c>
      <c r="K1178" s="92" t="n">
        <v>9</v>
      </c>
      <c r="L1178" s="92" t="n">
        <v>11</v>
      </c>
      <c r="M1178" s="91">
        <f>COUNTIFS(D:D,D1178,J:J,J1178,K:K,K1178)</f>
        <v/>
      </c>
      <c r="N1178" s="91">
        <f>1/M1178</f>
        <v/>
      </c>
    </row>
    <row r="1179">
      <c r="A1179" s="92" t="inlineStr">
        <is>
          <t>徐汇区</t>
        </is>
      </c>
      <c r="B1179" s="92" t="inlineStr">
        <is>
          <t>微信用户</t>
        </is>
      </c>
      <c r="C1179" s="92" t="n">
        <v>1</v>
      </c>
      <c r="D1179" s="92" t="inlineStr">
        <is>
          <t>TYQCY17</t>
        </is>
      </c>
      <c r="E1179" s="92" t="inlineStr">
        <is>
          <t>君東记</t>
        </is>
      </c>
      <c r="F1179" s="92" t="n">
        <v>1</v>
      </c>
      <c r="G1179" s="92" t="n">
        <v>1</v>
      </c>
      <c r="H1179" s="92" t="n">
        <v>3200</v>
      </c>
      <c r="I1179" s="92" t="inlineStr">
        <is>
          <t>后厨全景</t>
        </is>
      </c>
      <c r="J1179" s="92" t="n">
        <v>2023</v>
      </c>
      <c r="K1179" s="92" t="n">
        <v>9</v>
      </c>
      <c r="L1179" s="92" t="n">
        <v>11</v>
      </c>
      <c r="M1179" s="91">
        <f>COUNTIFS(D:D,D1179,J:J,J1179,K:K,K1179)</f>
        <v/>
      </c>
      <c r="N1179" s="91">
        <f>1/M1179</f>
        <v/>
      </c>
    </row>
    <row r="1180">
      <c r="A1180" s="92" t="inlineStr">
        <is>
          <t>徐汇区</t>
        </is>
      </c>
      <c r="B1180" s="92" t="inlineStr">
        <is>
          <t>微信用户</t>
        </is>
      </c>
      <c r="C1180" s="92" t="n">
        <v>1</v>
      </c>
      <c r="D1180" s="92" t="inlineStr">
        <is>
          <t>TYQCY17</t>
        </is>
      </c>
      <c r="E1180" s="92" t="inlineStr">
        <is>
          <t>君東记</t>
        </is>
      </c>
      <c r="F1180" s="92" t="n">
        <v>1</v>
      </c>
      <c r="G1180" s="92" t="n">
        <v>1</v>
      </c>
      <c r="H1180" s="92" t="n">
        <v>3201</v>
      </c>
      <c r="I1180" s="92" t="inlineStr">
        <is>
          <t>后厨涉户外门窗关闭</t>
        </is>
      </c>
      <c r="J1180" s="92" t="n">
        <v>2023</v>
      </c>
      <c r="K1180" s="92" t="n">
        <v>9</v>
      </c>
      <c r="L1180" s="92" t="n">
        <v>11</v>
      </c>
      <c r="M1180" s="91">
        <f>COUNTIFS(D:D,D1180,J:J,J1180,K:K,K1180)</f>
        <v/>
      </c>
      <c r="N1180" s="91">
        <f>1/M1180</f>
        <v/>
      </c>
    </row>
    <row r="1181">
      <c r="A1181" s="92" t="inlineStr">
        <is>
          <t>徐汇区</t>
        </is>
      </c>
      <c r="B1181" s="92" t="inlineStr">
        <is>
          <t>微信用户</t>
        </is>
      </c>
      <c r="C1181" s="92" t="n">
        <v>1</v>
      </c>
      <c r="D1181" s="92" t="inlineStr">
        <is>
          <t>TYQCY17</t>
        </is>
      </c>
      <c r="E1181" s="92" t="inlineStr">
        <is>
          <t>君東记</t>
        </is>
      </c>
      <c r="F1181" s="92" t="n">
        <v>1</v>
      </c>
      <c r="G1181" s="92" t="n">
        <v>1</v>
      </c>
      <c r="H1181" s="92" t="n">
        <v>3202</v>
      </c>
      <c r="I1181" s="92" t="inlineStr">
        <is>
          <t>后厨排气扇</t>
        </is>
      </c>
      <c r="J1181" s="92" t="n">
        <v>2023</v>
      </c>
      <c r="K1181" s="92" t="n">
        <v>9</v>
      </c>
      <c r="L1181" s="92" t="n">
        <v>11</v>
      </c>
      <c r="M1181" s="91">
        <f>COUNTIFS(D:D,D1181,J:J,J1181,K:K,K1181)</f>
        <v/>
      </c>
      <c r="N1181" s="91">
        <f>1/M1181</f>
        <v/>
      </c>
    </row>
    <row r="1182">
      <c r="A1182" s="92" t="inlineStr">
        <is>
          <t>徐汇区</t>
        </is>
      </c>
      <c r="B1182" s="92" t="inlineStr">
        <is>
          <t>微信用户</t>
        </is>
      </c>
      <c r="C1182" s="92" t="n">
        <v>1</v>
      </c>
      <c r="D1182" s="92" t="inlineStr">
        <is>
          <t>TYQCY17</t>
        </is>
      </c>
      <c r="E1182" s="92" t="inlineStr">
        <is>
          <t>君東记</t>
        </is>
      </c>
      <c r="F1182" s="92" t="n">
        <v>1</v>
      </c>
      <c r="G1182" s="92" t="n">
        <v>1</v>
      </c>
      <c r="H1182" s="92" t="n">
        <v>3203</v>
      </c>
      <c r="I1182" s="92" t="inlineStr">
        <is>
          <t>后厨灶台</t>
        </is>
      </c>
      <c r="J1182" s="92" t="n">
        <v>2023</v>
      </c>
      <c r="K1182" s="92" t="n">
        <v>9</v>
      </c>
      <c r="L1182" s="92" t="n">
        <v>11</v>
      </c>
      <c r="M1182" s="91">
        <f>COUNTIFS(D:D,D1182,J:J,J1182,K:K,K1182)</f>
        <v/>
      </c>
      <c r="N1182" s="91">
        <f>1/M1182</f>
        <v/>
      </c>
    </row>
    <row r="1183">
      <c r="A1183" s="92" t="inlineStr">
        <is>
          <t>徐汇区</t>
        </is>
      </c>
      <c r="B1183" s="92" t="inlineStr">
        <is>
          <t>微信用户</t>
        </is>
      </c>
      <c r="C1183" s="92" t="n">
        <v>1</v>
      </c>
      <c r="D1183" s="92" t="inlineStr">
        <is>
          <t>TYQCY17</t>
        </is>
      </c>
      <c r="E1183" s="92" t="inlineStr">
        <is>
          <t>君東记</t>
        </is>
      </c>
      <c r="F1183" s="92" t="n">
        <v>1</v>
      </c>
      <c r="G1183" s="92" t="n">
        <v>1</v>
      </c>
      <c r="H1183" s="92" t="n">
        <v>3204</v>
      </c>
      <c r="I1183" s="92" t="inlineStr">
        <is>
          <t>集气罩</t>
        </is>
      </c>
      <c r="J1183" s="92" t="n">
        <v>2023</v>
      </c>
      <c r="K1183" s="92" t="n">
        <v>9</v>
      </c>
      <c r="L1183" s="92" t="n">
        <v>11</v>
      </c>
      <c r="M1183" s="91">
        <f>COUNTIFS(D:D,D1183,J:J,J1183,K:K,K1183)</f>
        <v/>
      </c>
      <c r="N1183" s="91">
        <f>1/M1183</f>
        <v/>
      </c>
    </row>
    <row r="1184">
      <c r="A1184" s="92" t="inlineStr">
        <is>
          <t>徐汇区</t>
        </is>
      </c>
      <c r="B1184" s="92" t="inlineStr">
        <is>
          <t>微信用户</t>
        </is>
      </c>
      <c r="C1184" s="92" t="n">
        <v>1</v>
      </c>
      <c r="D1184" s="92" t="inlineStr">
        <is>
          <t>TYQCY17</t>
        </is>
      </c>
      <c r="E1184" s="92" t="inlineStr">
        <is>
          <t>君東记</t>
        </is>
      </c>
      <c r="F1184" s="92" t="n">
        <v>1</v>
      </c>
      <c r="G1184" s="92" t="n">
        <v>1</v>
      </c>
      <c r="H1184" s="92" t="n">
        <v>3205</v>
      </c>
      <c r="I1184" s="92" t="inlineStr">
        <is>
          <t>排烟管道</t>
        </is>
      </c>
      <c r="J1184" s="92" t="n">
        <v>2023</v>
      </c>
      <c r="K1184" s="92" t="n">
        <v>9</v>
      </c>
      <c r="L1184" s="92" t="n">
        <v>11</v>
      </c>
      <c r="M1184" s="91">
        <f>COUNTIFS(D:D,D1184,J:J,J1184,K:K,K1184)</f>
        <v/>
      </c>
      <c r="N1184" s="91">
        <f>1/M1184</f>
        <v/>
      </c>
    </row>
    <row r="1185">
      <c r="A1185" s="92" t="inlineStr">
        <is>
          <t>徐汇区</t>
        </is>
      </c>
      <c r="B1185" s="92" t="inlineStr">
        <is>
          <t>微信用户</t>
        </is>
      </c>
      <c r="C1185" s="92" t="n">
        <v>1</v>
      </c>
      <c r="D1185" s="92" t="inlineStr">
        <is>
          <t>TYQCY17</t>
        </is>
      </c>
      <c r="E1185" s="92" t="inlineStr">
        <is>
          <t>君東记</t>
        </is>
      </c>
      <c r="F1185" s="92" t="n">
        <v>1</v>
      </c>
      <c r="G1185" s="92" t="n">
        <v>1</v>
      </c>
      <c r="H1185" s="92" t="n">
        <v>3206</v>
      </c>
      <c r="I1185" s="92" t="inlineStr">
        <is>
          <t>油烟净化装置/控制柜运行</t>
        </is>
      </c>
      <c r="J1185" s="92" t="n">
        <v>2023</v>
      </c>
      <c r="K1185" s="92" t="n">
        <v>9</v>
      </c>
      <c r="L1185" s="92" t="n">
        <v>11</v>
      </c>
      <c r="M1185" s="91">
        <f>COUNTIFS(D:D,D1185,J:J,J1185,K:K,K1185)</f>
        <v/>
      </c>
      <c r="N1185" s="91">
        <f>1/M1185</f>
        <v/>
      </c>
    </row>
    <row r="1186">
      <c r="A1186" s="92" t="inlineStr">
        <is>
          <t>徐汇区</t>
        </is>
      </c>
      <c r="B1186" s="92" t="inlineStr">
        <is>
          <t>微信用户</t>
        </is>
      </c>
      <c r="C1186" s="92" t="n">
        <v>1</v>
      </c>
      <c r="D1186" s="92" t="inlineStr">
        <is>
          <t>TYQCY17</t>
        </is>
      </c>
      <c r="E1186" s="92" t="inlineStr">
        <is>
          <t>君東记</t>
        </is>
      </c>
      <c r="F1186" s="92" t="n">
        <v>1</v>
      </c>
      <c r="G1186" s="92" t="n">
        <v>1</v>
      </c>
      <c r="H1186" s="92" t="n">
        <v>3207</v>
      </c>
      <c r="I1186" s="92" t="inlineStr">
        <is>
          <t>油烟监测设备</t>
        </is>
      </c>
      <c r="J1186" s="92" t="n">
        <v>2023</v>
      </c>
      <c r="K1186" s="92" t="n">
        <v>9</v>
      </c>
      <c r="L1186" s="92" t="n">
        <v>11</v>
      </c>
      <c r="M1186" s="91">
        <f>COUNTIFS(D:D,D1186,J:J,J1186,K:K,K1186)</f>
        <v/>
      </c>
      <c r="N1186" s="91">
        <f>1/M1186</f>
        <v/>
      </c>
    </row>
    <row r="1187">
      <c r="A1187" s="92" t="inlineStr">
        <is>
          <t>徐汇区</t>
        </is>
      </c>
      <c r="B1187" s="92" t="inlineStr">
        <is>
          <t>微信用户
微信用户
微信用户
微信用户
微信用户
微信用户
微信用户</t>
        </is>
      </c>
      <c r="C1187" s="92" t="n">
        <v>1</v>
      </c>
      <c r="D1187" s="92" t="inlineStr">
        <is>
          <t>TYQCY17</t>
        </is>
      </c>
      <c r="E1187" s="92" t="inlineStr">
        <is>
          <t>君東记</t>
        </is>
      </c>
      <c r="F1187" s="92" t="n">
        <v>0</v>
      </c>
      <c r="G1187" s="92" t="n">
        <v>1</v>
      </c>
      <c r="H1187" s="92" t="n">
        <v>2202</v>
      </c>
      <c r="I1187" s="92" t="inlineStr">
        <is>
          <t>净化器合格证</t>
        </is>
      </c>
      <c r="J1187" s="92" t="n">
        <v>2023</v>
      </c>
      <c r="K1187" s="92" t="n">
        <v>8</v>
      </c>
      <c r="L1187" s="92" t="n">
        <v>24</v>
      </c>
      <c r="M1187" s="91">
        <f>COUNTIFS(D:D,D1187,J:J,J1187,K:K,K1187)</f>
        <v/>
      </c>
      <c r="N1187" s="91">
        <f>1/M1187</f>
        <v/>
      </c>
    </row>
    <row r="1188">
      <c r="A1188" s="92" t="inlineStr">
        <is>
          <t>徐汇区</t>
        </is>
      </c>
      <c r="B1188" s="92" t="inlineStr">
        <is>
          <t>微信用户
微信用户
微信用户
微信用户
微信用户
微信用户
微信用户</t>
        </is>
      </c>
      <c r="C1188" s="92" t="n">
        <v>1</v>
      </c>
      <c r="D1188" s="92" t="inlineStr">
        <is>
          <t>TYQCY17</t>
        </is>
      </c>
      <c r="E1188" s="92" t="inlineStr">
        <is>
          <t>君東记</t>
        </is>
      </c>
      <c r="F1188" s="92" t="n">
        <v>0</v>
      </c>
      <c r="G1188" s="92" t="n">
        <v>1</v>
      </c>
      <c r="H1188" s="92" t="n">
        <v>2300</v>
      </c>
      <c r="I1188" s="92" t="inlineStr">
        <is>
          <t>设备安装合同</t>
        </is>
      </c>
      <c r="J1188" s="92" t="n">
        <v>2023</v>
      </c>
      <c r="K1188" s="92" t="n">
        <v>8</v>
      </c>
      <c r="L1188" s="92" t="n">
        <v>24</v>
      </c>
      <c r="M1188" s="91">
        <f>COUNTIFS(D:D,D1188,J:J,J1188,K:K,K1188)</f>
        <v/>
      </c>
      <c r="N1188" s="91">
        <f>1/M1188</f>
        <v/>
      </c>
    </row>
    <row r="1189">
      <c r="A1189" s="92" t="inlineStr">
        <is>
          <t>徐汇区</t>
        </is>
      </c>
      <c r="B1189" s="92" t="inlineStr">
        <is>
          <t>微信用户
微信用户
微信用户
微信用户</t>
        </is>
      </c>
      <c r="C1189" s="92" t="n">
        <v>1</v>
      </c>
      <c r="D1189" s="92" t="inlineStr">
        <is>
          <t>TYQCY17</t>
        </is>
      </c>
      <c r="E1189" s="92" t="inlineStr">
        <is>
          <t>君東记</t>
        </is>
      </c>
      <c r="F1189" s="92" t="n">
        <v>0</v>
      </c>
      <c r="G1189" s="92" t="n">
        <v>0</v>
      </c>
      <c r="H1189" s="92" t="n">
        <v>2102</v>
      </c>
      <c r="I1189" s="92" t="inlineStr">
        <is>
          <t>餐饮服务许可证</t>
        </is>
      </c>
      <c r="J1189" s="92" t="n">
        <v>2023</v>
      </c>
      <c r="K1189" s="92" t="n">
        <v>6</v>
      </c>
      <c r="L1189" s="92" t="n">
        <v>11</v>
      </c>
      <c r="M1189" s="91">
        <f>COUNTIFS(D:D,D1189,J:J,J1189,K:K,K1189)</f>
        <v/>
      </c>
      <c r="N1189" s="91">
        <f>1/M1189</f>
        <v/>
      </c>
    </row>
    <row r="1190">
      <c r="A1190" s="92" t="inlineStr">
        <is>
          <t>徐汇区</t>
        </is>
      </c>
      <c r="B1190" s="92" t="inlineStr">
        <is>
          <t>微信用户
微信用户
微信用户
微信用户
微信用户
微信用户
微信用户</t>
        </is>
      </c>
      <c r="C1190" s="92" t="n">
        <v>1</v>
      </c>
      <c r="D1190" s="92" t="inlineStr">
        <is>
          <t>TYQCY17</t>
        </is>
      </c>
      <c r="E1190" s="92" t="inlineStr">
        <is>
          <t>君東记</t>
        </is>
      </c>
      <c r="F1190" s="92" t="n">
        <v>0</v>
      </c>
      <c r="G1190" s="92" t="n">
        <v>1</v>
      </c>
      <c r="H1190" s="92" t="n">
        <v>2203</v>
      </c>
      <c r="I1190" s="92" t="inlineStr">
        <is>
          <t>清洗合同</t>
        </is>
      </c>
      <c r="J1190" s="92" t="n">
        <v>2023</v>
      </c>
      <c r="K1190" s="92" t="n">
        <v>6</v>
      </c>
      <c r="L1190" s="92" t="n">
        <v>25</v>
      </c>
      <c r="M1190" s="91">
        <f>COUNTIFS(D:D,D1190,J:J,J1190,K:K,K1190)</f>
        <v/>
      </c>
      <c r="N1190" s="91">
        <f>1/M1190</f>
        <v/>
      </c>
    </row>
    <row r="1191">
      <c r="A1191" s="92" t="inlineStr">
        <is>
          <t>徐汇区</t>
        </is>
      </c>
      <c r="B1191" s="92" t="inlineStr">
        <is>
          <t>微信用户
微信用户
微信用户
微信用户</t>
        </is>
      </c>
      <c r="C1191" s="92" t="n">
        <v>1</v>
      </c>
      <c r="D1191" s="92" t="inlineStr">
        <is>
          <t>TYQCY17</t>
        </is>
      </c>
      <c r="E1191" s="92" t="inlineStr">
        <is>
          <t>君東记</t>
        </is>
      </c>
      <c r="F1191" s="92" t="n">
        <v>0</v>
      </c>
      <c r="G1191" s="92" t="n">
        <v>0</v>
      </c>
      <c r="H1191" s="92" t="n">
        <v>2100</v>
      </c>
      <c r="I1191" s="92" t="inlineStr">
        <is>
          <t>营业执照</t>
        </is>
      </c>
      <c r="J1191" s="92" t="n">
        <v>2023</v>
      </c>
      <c r="K1191" s="92" t="n">
        <v>5</v>
      </c>
      <c r="L1191" s="92" t="n">
        <v>11</v>
      </c>
      <c r="M1191" s="91">
        <f>COUNTIFS(D:D,D1191,J:J,J1191,K:K,K1191)</f>
        <v/>
      </c>
      <c r="N1191" s="91">
        <f>1/M1191</f>
        <v/>
      </c>
    </row>
    <row r="1192">
      <c r="A1192" s="92" t="inlineStr">
        <is>
          <t>徐汇区</t>
        </is>
      </c>
      <c r="B1192" s="92" t="inlineStr">
        <is>
          <t>微信用户
微信用户
微信用户
微信用户
微信用户
微信用户
微信用户</t>
        </is>
      </c>
      <c r="C1192" s="92" t="n">
        <v>1</v>
      </c>
      <c r="D1192" s="92" t="inlineStr">
        <is>
          <t>TYQCY17</t>
        </is>
      </c>
      <c r="E1192" s="92" t="inlineStr">
        <is>
          <t>君東记</t>
        </is>
      </c>
      <c r="F1192" s="92" t="n">
        <v>0</v>
      </c>
      <c r="G1192" s="92" t="n">
        <v>1</v>
      </c>
      <c r="H1192" s="92" t="n">
        <v>2201</v>
      </c>
      <c r="I1192" s="92" t="inlineStr">
        <is>
          <t>产品质检</t>
        </is>
      </c>
      <c r="J1192" s="92" t="n">
        <v>2023</v>
      </c>
      <c r="K1192" s="92" t="n">
        <v>5</v>
      </c>
      <c r="L1192" s="92" t="n">
        <v>3</v>
      </c>
      <c r="M1192" s="91">
        <f>COUNTIFS(D:D,D1192,J:J,J1192,K:K,K1192)</f>
        <v/>
      </c>
      <c r="N1192" s="91">
        <f>1/M1192</f>
        <v/>
      </c>
    </row>
    <row r="1193">
      <c r="A1193" s="92" t="inlineStr">
        <is>
          <t>徐汇区</t>
        </is>
      </c>
      <c r="B1193" s="92" t="inlineStr">
        <is>
          <t>微信用户
微信用户
微信用户
微信用户
微信用户
微信用户
微信用户</t>
        </is>
      </c>
      <c r="C1193" s="92" t="n">
        <v>1</v>
      </c>
      <c r="D1193" s="92" t="inlineStr">
        <is>
          <t>TYQCY17</t>
        </is>
      </c>
      <c r="E1193" s="92" t="inlineStr">
        <is>
          <t>君東记</t>
        </is>
      </c>
      <c r="F1193" s="92" t="n">
        <v>0</v>
      </c>
      <c r="G1193" s="92" t="n">
        <v>1</v>
      </c>
      <c r="H1193" s="92" t="n">
        <v>2301</v>
      </c>
      <c r="I1193" s="92" t="inlineStr">
        <is>
          <t>产品质检</t>
        </is>
      </c>
      <c r="J1193" s="92" t="n">
        <v>2023</v>
      </c>
      <c r="K1193" s="92" t="n">
        <v>5</v>
      </c>
      <c r="L1193" s="92" t="n">
        <v>3</v>
      </c>
      <c r="M1193" s="91">
        <f>COUNTIFS(D:D,D1193,J:J,J1193,K:K,K1193)</f>
        <v/>
      </c>
      <c r="N1193" s="91">
        <f>1/M1193</f>
        <v/>
      </c>
    </row>
    <row r="1194">
      <c r="A1194" s="92" t="inlineStr">
        <is>
          <t>徐汇区</t>
        </is>
      </c>
      <c r="B1194" s="92" t="inlineStr">
        <is>
          <t>微信用户
微信用户
微信用户
微信用户</t>
        </is>
      </c>
      <c r="C1194" s="92" t="n">
        <v>1</v>
      </c>
      <c r="D1194" s="92" t="inlineStr">
        <is>
          <t>TYQCY17</t>
        </is>
      </c>
      <c r="E1194" s="92" t="inlineStr">
        <is>
          <t>君東记</t>
        </is>
      </c>
      <c r="F1194" s="92" t="n">
        <v>0</v>
      </c>
      <c r="G1194" s="92" t="n">
        <v>0</v>
      </c>
      <c r="H1194" s="92" t="n">
        <v>2101</v>
      </c>
      <c r="I1194" s="92" t="inlineStr">
        <is>
          <t>食品经营许可证</t>
        </is>
      </c>
      <c r="J1194" s="92" t="n">
        <v>2023</v>
      </c>
      <c r="K1194" s="92" t="n">
        <v>3</v>
      </c>
      <c r="L1194" s="92" t="n">
        <v>11</v>
      </c>
      <c r="M1194" s="91">
        <f>COUNTIFS(D:D,D1194,J:J,J1194,K:K,K1194)</f>
        <v/>
      </c>
      <c r="N1194" s="91">
        <f>1/M1194</f>
        <v/>
      </c>
    </row>
    <row r="1195">
      <c r="A1195" s="92" t="inlineStr">
        <is>
          <t>徐汇区</t>
        </is>
      </c>
      <c r="B1195" s="92" t="inlineStr">
        <is>
          <t>微信用户
微信用户
微信用户
微信用户</t>
        </is>
      </c>
      <c r="C1195" s="92" t="n">
        <v>1</v>
      </c>
      <c r="D1195" s="92" t="inlineStr">
        <is>
          <t>TYQCY17</t>
        </is>
      </c>
      <c r="E1195" s="92" t="inlineStr">
        <is>
          <t>君東记</t>
        </is>
      </c>
      <c r="F1195" s="92" t="n">
        <v>0</v>
      </c>
      <c r="G1195" s="92" t="n">
        <v>0</v>
      </c>
      <c r="H1195" s="92" t="n">
        <v>2103</v>
      </c>
      <c r="I1195" s="92" t="inlineStr">
        <is>
          <t>监管信息公示牌</t>
        </is>
      </c>
      <c r="J1195" s="92" t="n">
        <v>2023</v>
      </c>
      <c r="K1195" s="92" t="n">
        <v>2</v>
      </c>
      <c r="L1195" s="92" t="n">
        <v>28</v>
      </c>
      <c r="M1195" s="91">
        <f>COUNTIFS(D:D,D1195,J:J,J1195,K:K,K1195)</f>
        <v/>
      </c>
      <c r="N1195" s="91">
        <f>1/M1195</f>
        <v/>
      </c>
    </row>
    <row r="1196">
      <c r="A1196" s="92" t="inlineStr">
        <is>
          <t>徐汇区</t>
        </is>
      </c>
      <c r="B1196" s="92" t="inlineStr">
        <is>
          <t>微信用户
微信用户
微信用户
微信用户
微信用户
微信用户
微信用户</t>
        </is>
      </c>
      <c r="C1196" s="92" t="n">
        <v>1</v>
      </c>
      <c r="D1196" s="92" t="inlineStr">
        <is>
          <t>TYQCY17</t>
        </is>
      </c>
      <c r="E1196" s="92" t="inlineStr">
        <is>
          <t>君東记</t>
        </is>
      </c>
      <c r="F1196" s="92" t="n">
        <v>0</v>
      </c>
      <c r="G1196" s="92" t="n">
        <v>1</v>
      </c>
      <c r="H1196" s="92" t="n">
        <v>2200</v>
      </c>
      <c r="I1196" s="92" t="inlineStr">
        <is>
          <t>设备安装合同</t>
        </is>
      </c>
      <c r="J1196" s="92" t="n">
        <v>2023</v>
      </c>
      <c r="K1196" s="92" t="n">
        <v>2</v>
      </c>
      <c r="L1196" s="92" t="n">
        <v>28</v>
      </c>
      <c r="M1196" s="91">
        <f>COUNTIFS(D:D,D1196,J:J,J1196,K:K,K1196)</f>
        <v/>
      </c>
      <c r="N1196" s="91">
        <f>1/M1196</f>
        <v/>
      </c>
    </row>
    <row r="1197">
      <c r="A1197" s="92" t="inlineStr">
        <is>
          <t>徐汇区</t>
        </is>
      </c>
      <c r="B1197" s="92" t="inlineStr">
        <is>
          <t>微信用户
微信用户
微信用户
微信用户
微信用户
微信用户
微信用户</t>
        </is>
      </c>
      <c r="C1197" s="92" t="n">
        <v>1</v>
      </c>
      <c r="D1197" s="92" t="inlineStr">
        <is>
          <t>TYQCY17</t>
        </is>
      </c>
      <c r="E1197" s="92" t="inlineStr">
        <is>
          <t>君東记</t>
        </is>
      </c>
      <c r="F1197" s="92" t="n">
        <v>0</v>
      </c>
      <c r="G1197" s="92" t="n">
        <v>1</v>
      </c>
      <c r="H1197" s="92" t="n">
        <v>2302</v>
      </c>
      <c r="I1197" s="92" t="inlineStr">
        <is>
          <t>设备安装检验</t>
        </is>
      </c>
      <c r="J1197" s="92" t="n">
        <v>2023</v>
      </c>
      <c r="K1197" s="92" t="n">
        <v>2</v>
      </c>
      <c r="L1197" s="92" t="n">
        <v>28</v>
      </c>
      <c r="M1197" s="91">
        <f>COUNTIFS(D:D,D1197,J:J,J1197,K:K,K1197)</f>
        <v/>
      </c>
      <c r="N1197" s="91">
        <f>1/M1197</f>
        <v/>
      </c>
    </row>
    <row r="1198">
      <c r="A1198" s="92" t="inlineStr">
        <is>
          <t>徐汇区</t>
        </is>
      </c>
      <c r="B1198" s="92" t="n"/>
      <c r="C1198" s="92" t="n">
        <v>1</v>
      </c>
      <c r="D1198" s="92" t="inlineStr">
        <is>
          <t>TYQCY19</t>
        </is>
      </c>
      <c r="E1198" s="92" t="inlineStr">
        <is>
          <t>苏小柳</t>
        </is>
      </c>
      <c r="F1198" s="92" t="n">
        <v>0</v>
      </c>
      <c r="G1198" s="92" t="n">
        <v>1</v>
      </c>
      <c r="H1198" s="92" t="n">
        <v>2200</v>
      </c>
      <c r="I1198" s="92" t="inlineStr">
        <is>
          <t>设备安装合同</t>
        </is>
      </c>
      <c r="J1198" s="92" t="n">
        <v>2023</v>
      </c>
      <c r="K1198" s="92" t="n">
        <v>3</v>
      </c>
      <c r="L1198" s="92" t="n">
        <v>11</v>
      </c>
      <c r="M1198" s="91">
        <f>COUNTIFS(D:D,D1198,J:J,J1198,K:K,K1198)</f>
        <v/>
      </c>
      <c r="N1198" s="91">
        <f>1/M1198</f>
        <v/>
      </c>
    </row>
    <row r="1199">
      <c r="A1199" s="92" t="inlineStr">
        <is>
          <t>徐汇区</t>
        </is>
      </c>
      <c r="B1199" s="92" t="n"/>
      <c r="C1199" s="92" t="n">
        <v>1</v>
      </c>
      <c r="D1199" s="92" t="inlineStr">
        <is>
          <t>TYQCY19</t>
        </is>
      </c>
      <c r="E1199" s="92" t="inlineStr">
        <is>
          <t>苏小柳</t>
        </is>
      </c>
      <c r="F1199" s="92" t="n">
        <v>0</v>
      </c>
      <c r="G1199" s="92" t="n">
        <v>1</v>
      </c>
      <c r="H1199" s="92" t="n">
        <v>2202</v>
      </c>
      <c r="I1199" s="92" t="inlineStr">
        <is>
          <t>净化器合格证</t>
        </is>
      </c>
      <c r="J1199" s="92" t="n">
        <v>2023</v>
      </c>
      <c r="K1199" s="92" t="n">
        <v>3</v>
      </c>
      <c r="L1199" s="92" t="n">
        <v>11</v>
      </c>
      <c r="M1199" s="91">
        <f>COUNTIFS(D:D,D1199,J:J,J1199,K:K,K1199)</f>
        <v/>
      </c>
      <c r="N1199" s="91">
        <f>1/M1199</f>
        <v/>
      </c>
    </row>
    <row r="1200">
      <c r="A1200" s="92" t="inlineStr">
        <is>
          <t>徐汇区</t>
        </is>
      </c>
      <c r="B1200" s="92" t="n"/>
      <c r="C1200" s="92" t="n">
        <v>1</v>
      </c>
      <c r="D1200" s="92" t="inlineStr">
        <is>
          <t>TYQCY19</t>
        </is>
      </c>
      <c r="E1200" s="92" t="inlineStr">
        <is>
          <t>苏小柳</t>
        </is>
      </c>
      <c r="F1200" s="92" t="n">
        <v>0</v>
      </c>
      <c r="G1200" s="92" t="n">
        <v>1</v>
      </c>
      <c r="H1200" s="92" t="n">
        <v>2302</v>
      </c>
      <c r="I1200" s="92" t="inlineStr">
        <is>
          <t>设备安装检验</t>
        </is>
      </c>
      <c r="J1200" s="92" t="n">
        <v>2023</v>
      </c>
      <c r="K1200" s="92" t="n">
        <v>3</v>
      </c>
      <c r="L1200" s="92" t="n">
        <v>11</v>
      </c>
      <c r="M1200" s="91">
        <f>COUNTIFS(D:D,D1200,J:J,J1200,K:K,K1200)</f>
        <v/>
      </c>
      <c r="N1200" s="91">
        <f>1/M1200</f>
        <v/>
      </c>
    </row>
    <row r="1201">
      <c r="A1201" s="92" t="inlineStr">
        <is>
          <t>徐汇区</t>
        </is>
      </c>
      <c r="B1201" s="92" t="n"/>
      <c r="C1201" s="92" t="n">
        <v>1</v>
      </c>
      <c r="D1201" s="92" t="inlineStr">
        <is>
          <t>TYQCY19</t>
        </is>
      </c>
      <c r="E1201" s="92" t="inlineStr">
        <is>
          <t>苏小柳</t>
        </is>
      </c>
      <c r="F1201" s="92" t="n">
        <v>0</v>
      </c>
      <c r="G1201" s="92" t="n">
        <v>0</v>
      </c>
      <c r="H1201" s="92" t="n">
        <v>2100</v>
      </c>
      <c r="I1201" s="92" t="inlineStr">
        <is>
          <t>营业执照</t>
        </is>
      </c>
      <c r="J1201" s="92" t="n">
        <v>2023</v>
      </c>
      <c r="K1201" s="92" t="n">
        <v>2</v>
      </c>
      <c r="L1201" s="92" t="n">
        <v>28</v>
      </c>
      <c r="M1201" s="91">
        <f>COUNTIFS(D:D,D1201,J:J,J1201,K:K,K1201)</f>
        <v/>
      </c>
      <c r="N1201" s="91">
        <f>1/M1201</f>
        <v/>
      </c>
    </row>
    <row r="1202">
      <c r="A1202" s="92" t="inlineStr">
        <is>
          <t>徐汇区</t>
        </is>
      </c>
      <c r="B1202" s="92" t="n"/>
      <c r="C1202" s="92" t="n">
        <v>1</v>
      </c>
      <c r="D1202" s="92" t="inlineStr">
        <is>
          <t>TYQCY19</t>
        </is>
      </c>
      <c r="E1202" s="92" t="inlineStr">
        <is>
          <t>苏小柳</t>
        </is>
      </c>
      <c r="F1202" s="92" t="n">
        <v>0</v>
      </c>
      <c r="G1202" s="92" t="n">
        <v>0</v>
      </c>
      <c r="H1202" s="92" t="n">
        <v>2101</v>
      </c>
      <c r="I1202" s="92" t="inlineStr">
        <is>
          <t>食品经营许可证</t>
        </is>
      </c>
      <c r="J1202" s="92" t="n">
        <v>2023</v>
      </c>
      <c r="K1202" s="92" t="n">
        <v>2</v>
      </c>
      <c r="L1202" s="92" t="n">
        <v>28</v>
      </c>
      <c r="M1202" s="91">
        <f>COUNTIFS(D:D,D1202,J:J,J1202,K:K,K1202)</f>
        <v/>
      </c>
      <c r="N1202" s="91">
        <f>1/M1202</f>
        <v/>
      </c>
    </row>
    <row r="1203">
      <c r="A1203" s="92" t="inlineStr">
        <is>
          <t>徐汇区</t>
        </is>
      </c>
      <c r="B1203" s="92" t="n"/>
      <c r="C1203" s="92" t="n">
        <v>1</v>
      </c>
      <c r="D1203" s="92" t="inlineStr">
        <is>
          <t>TYQCY19</t>
        </is>
      </c>
      <c r="E1203" s="92" t="inlineStr">
        <is>
          <t>苏小柳</t>
        </is>
      </c>
      <c r="F1203" s="92" t="n">
        <v>0</v>
      </c>
      <c r="G1203" s="92" t="n">
        <v>1</v>
      </c>
      <c r="H1203" s="92" t="n">
        <v>2201</v>
      </c>
      <c r="I1203" s="92" t="inlineStr">
        <is>
          <t>产品质检</t>
        </is>
      </c>
      <c r="J1203" s="92" t="n">
        <v>2023</v>
      </c>
      <c r="K1203" s="92" t="n">
        <v>2</v>
      </c>
      <c r="L1203" s="92" t="n">
        <v>28</v>
      </c>
      <c r="M1203" s="91">
        <f>COUNTIFS(D:D,D1203,J:J,J1203,K:K,K1203)</f>
        <v/>
      </c>
      <c r="N1203" s="91">
        <f>1/M1203</f>
        <v/>
      </c>
    </row>
    <row r="1204">
      <c r="A1204" s="92" t="inlineStr">
        <is>
          <t>徐汇区</t>
        </is>
      </c>
      <c r="B1204" s="92" t="n"/>
      <c r="C1204" s="92" t="n">
        <v>1</v>
      </c>
      <c r="D1204" s="92" t="inlineStr">
        <is>
          <t>TYQCY19</t>
        </is>
      </c>
      <c r="E1204" s="92" t="inlineStr">
        <is>
          <t>苏小柳</t>
        </is>
      </c>
      <c r="F1204" s="92" t="n">
        <v>0</v>
      </c>
      <c r="G1204" s="92" t="n">
        <v>1</v>
      </c>
      <c r="H1204" s="92" t="n">
        <v>2300</v>
      </c>
      <c r="I1204" s="92" t="inlineStr">
        <is>
          <t>设备安装合同</t>
        </is>
      </c>
      <c r="J1204" s="92" t="n">
        <v>2023</v>
      </c>
      <c r="K1204" s="92" t="n">
        <v>2</v>
      </c>
      <c r="L1204" s="92" t="n">
        <v>28</v>
      </c>
      <c r="M1204" s="91">
        <f>COUNTIFS(D:D,D1204,J:J,J1204,K:K,K1204)</f>
        <v/>
      </c>
      <c r="N1204" s="91">
        <f>1/M1204</f>
        <v/>
      </c>
    </row>
    <row r="1205">
      <c r="A1205" s="92" t="inlineStr">
        <is>
          <t>徐汇区</t>
        </is>
      </c>
      <c r="B1205" s="92" t="n"/>
      <c r="C1205" s="92" t="n">
        <v>1</v>
      </c>
      <c r="D1205" s="92" t="inlineStr">
        <is>
          <t>TYQCY19</t>
        </is>
      </c>
      <c r="E1205" s="92" t="inlineStr">
        <is>
          <t>苏小柳</t>
        </is>
      </c>
      <c r="F1205" s="92" t="n">
        <v>0</v>
      </c>
      <c r="G1205" s="92" t="n">
        <v>1</v>
      </c>
      <c r="H1205" s="92" t="n">
        <v>2301</v>
      </c>
      <c r="I1205" s="92" t="inlineStr">
        <is>
          <t>产品质检</t>
        </is>
      </c>
      <c r="J1205" s="92" t="n">
        <v>2023</v>
      </c>
      <c r="K1205" s="92" t="n">
        <v>2</v>
      </c>
      <c r="L1205" s="92" t="n">
        <v>28</v>
      </c>
      <c r="M1205" s="91">
        <f>COUNTIFS(D:D,D1205,J:J,J1205,K:K,K1205)</f>
        <v/>
      </c>
      <c r="N1205" s="91">
        <f>1/M1205</f>
        <v/>
      </c>
    </row>
    <row r="1206">
      <c r="A1206" s="92" t="inlineStr">
        <is>
          <t>徐汇区</t>
        </is>
      </c>
      <c r="B1206" s="92" t="inlineStr">
        <is>
          <t>微信用户
微信用户
微信用户
微信用户</t>
        </is>
      </c>
      <c r="C1206" s="92" t="n">
        <v>1</v>
      </c>
      <c r="D1206" s="92" t="inlineStr">
        <is>
          <t>TYQCY2</t>
        </is>
      </c>
      <c r="E1206" s="92" t="inlineStr">
        <is>
          <t>馨远美食小镇（哈尼美食广场）</t>
        </is>
      </c>
      <c r="F1206" s="92" t="n">
        <v>0</v>
      </c>
      <c r="G1206" s="92" t="n">
        <v>1</v>
      </c>
      <c r="H1206" s="92" t="n">
        <v>2204</v>
      </c>
      <c r="I1206" s="92" t="inlineStr">
        <is>
          <t>清洗记录</t>
        </is>
      </c>
      <c r="J1206" s="92" t="n">
        <v>2023</v>
      </c>
      <c r="K1206" s="92" t="n">
        <v>9</v>
      </c>
      <c r="L1206" s="92" t="n">
        <v>6</v>
      </c>
      <c r="M1206" s="91">
        <f>COUNTIFS(D:D,D1206,J:J,J1206,K:K,K1206)</f>
        <v/>
      </c>
      <c r="N1206" s="91">
        <f>1/M1206</f>
        <v/>
      </c>
    </row>
    <row r="1207">
      <c r="A1207" s="92" t="inlineStr">
        <is>
          <t>徐汇区</t>
        </is>
      </c>
      <c r="B1207" s="92" t="inlineStr">
        <is>
          <t>微信用户
微信用户
微信用户
微信用户</t>
        </is>
      </c>
      <c r="C1207" s="92" t="n">
        <v>1</v>
      </c>
      <c r="D1207" s="92" t="inlineStr">
        <is>
          <t>TYQCY2</t>
        </is>
      </c>
      <c r="E1207" s="92" t="inlineStr">
        <is>
          <t>馨远美食小镇（哈尼美食广场）</t>
        </is>
      </c>
      <c r="F1207" s="92" t="n">
        <v>0</v>
      </c>
      <c r="G1207" s="92" t="n">
        <v>1</v>
      </c>
      <c r="H1207" s="92" t="n">
        <v>2205</v>
      </c>
      <c r="I1207" s="92" t="inlineStr">
        <is>
          <t>设备维修保养</t>
        </is>
      </c>
      <c r="J1207" s="92" t="n">
        <v>2023</v>
      </c>
      <c r="K1207" s="92" t="n">
        <v>9</v>
      </c>
      <c r="L1207" s="92" t="n">
        <v>6</v>
      </c>
      <c r="M1207" s="91">
        <f>COUNTIFS(D:D,D1207,J:J,J1207,K:K,K1207)</f>
        <v/>
      </c>
      <c r="N1207" s="91">
        <f>1/M1207</f>
        <v/>
      </c>
    </row>
    <row r="1208">
      <c r="A1208" s="92" t="inlineStr">
        <is>
          <t>徐汇区</t>
        </is>
      </c>
      <c r="B1208" s="92" t="inlineStr">
        <is>
          <t>微信用户
微信用户
微信用户
微信用户</t>
        </is>
      </c>
      <c r="C1208" s="92" t="n">
        <v>1</v>
      </c>
      <c r="D1208" s="92" t="inlineStr">
        <is>
          <t>TYQCY2</t>
        </is>
      </c>
      <c r="E1208" s="92" t="inlineStr">
        <is>
          <t>馨远美食小镇（哈尼美食广场）</t>
        </is>
      </c>
      <c r="F1208" s="92" t="n">
        <v>0</v>
      </c>
      <c r="G1208" s="92" t="n">
        <v>1</v>
      </c>
      <c r="H1208" s="92" t="n">
        <v>2303</v>
      </c>
      <c r="I1208" s="92" t="inlineStr">
        <is>
          <t>运行维护合同</t>
        </is>
      </c>
      <c r="J1208" s="92" t="n">
        <v>2023</v>
      </c>
      <c r="K1208" s="92" t="n">
        <v>9</v>
      </c>
      <c r="L1208" s="92" t="n">
        <v>6</v>
      </c>
      <c r="M1208" s="91">
        <f>COUNTIFS(D:D,D1208,J:J,J1208,K:K,K1208)</f>
        <v/>
      </c>
      <c r="N1208" s="91">
        <f>1/M1208</f>
        <v/>
      </c>
    </row>
    <row r="1209">
      <c r="A1209" s="92" t="inlineStr">
        <is>
          <t>徐汇区</t>
        </is>
      </c>
      <c r="B1209" s="92" t="inlineStr">
        <is>
          <t>微信用户
微信用户
微信用户
微信用户</t>
        </is>
      </c>
      <c r="C1209" s="92" t="n">
        <v>1</v>
      </c>
      <c r="D1209" s="92" t="inlineStr">
        <is>
          <t>TYQCY2</t>
        </is>
      </c>
      <c r="E1209" s="92" t="inlineStr">
        <is>
          <t>馨远美食小镇（哈尼美食广场）</t>
        </is>
      </c>
      <c r="F1209" s="92" t="n">
        <v>0</v>
      </c>
      <c r="G1209" s="92" t="n">
        <v>1</v>
      </c>
      <c r="H1209" s="92" t="n">
        <v>2304</v>
      </c>
      <c r="I1209" s="92" t="inlineStr">
        <is>
          <t>设备运维记录</t>
        </is>
      </c>
      <c r="J1209" s="92" t="n">
        <v>2023</v>
      </c>
      <c r="K1209" s="92" t="n">
        <v>9</v>
      </c>
      <c r="L1209" s="92" t="n">
        <v>6</v>
      </c>
      <c r="M1209" s="91">
        <f>COUNTIFS(D:D,D1209,J:J,J1209,K:K,K1209)</f>
        <v/>
      </c>
      <c r="N1209" s="91">
        <f>1/M1209</f>
        <v/>
      </c>
    </row>
    <row r="1210">
      <c r="A1210" s="92" t="inlineStr">
        <is>
          <t>徐汇区</t>
        </is>
      </c>
      <c r="B1210" s="92" t="inlineStr">
        <is>
          <t>微信用户
微信用户
微信用户
微信用户</t>
        </is>
      </c>
      <c r="C1210" s="92" t="n">
        <v>1</v>
      </c>
      <c r="D1210" s="92" t="inlineStr">
        <is>
          <t>TYQCY2</t>
        </is>
      </c>
      <c r="E1210" s="92" t="inlineStr">
        <is>
          <t>馨远美食小镇（哈尼美食广场）</t>
        </is>
      </c>
      <c r="F1210" s="92" t="n">
        <v>0</v>
      </c>
      <c r="G1210" s="92" t="n">
        <v>1</v>
      </c>
      <c r="H1210" s="92" t="n">
        <v>2400</v>
      </c>
      <c r="I1210" s="92" t="inlineStr">
        <is>
          <t>餐厨垃圾处置</t>
        </is>
      </c>
      <c r="J1210" s="92" t="n">
        <v>2023</v>
      </c>
      <c r="K1210" s="92" t="n">
        <v>9</v>
      </c>
      <c r="L1210" s="92" t="n">
        <v>6</v>
      </c>
      <c r="M1210" s="91">
        <f>COUNTIFS(D:D,D1210,J:J,J1210,K:K,K1210)</f>
        <v/>
      </c>
      <c r="N1210" s="91">
        <f>1/M1210</f>
        <v/>
      </c>
    </row>
    <row r="1211">
      <c r="A1211" s="92" t="inlineStr">
        <is>
          <t>徐汇区</t>
        </is>
      </c>
      <c r="B1211" s="92" t="inlineStr">
        <is>
          <t>微信用户
微信用户
微信用户
微信用户</t>
        </is>
      </c>
      <c r="C1211" s="92" t="n">
        <v>1</v>
      </c>
      <c r="D1211" s="92" t="inlineStr">
        <is>
          <t>TYQCY2</t>
        </is>
      </c>
      <c r="E1211" s="92" t="inlineStr">
        <is>
          <t>馨远美食小镇（哈尼美食广场）</t>
        </is>
      </c>
      <c r="F1211" s="92" t="n">
        <v>0</v>
      </c>
      <c r="G1211" s="92" t="n">
        <v>1</v>
      </c>
      <c r="H1211" s="92" t="n">
        <v>2401</v>
      </c>
      <c r="I1211" s="92" t="inlineStr">
        <is>
          <t>废弃油脂处置</t>
        </is>
      </c>
      <c r="J1211" s="92" t="n">
        <v>2023</v>
      </c>
      <c r="K1211" s="92" t="n">
        <v>9</v>
      </c>
      <c r="L1211" s="92" t="n">
        <v>6</v>
      </c>
      <c r="M1211" s="91">
        <f>COUNTIFS(D:D,D1211,J:J,J1211,K:K,K1211)</f>
        <v/>
      </c>
      <c r="N1211" s="91">
        <f>1/M1211</f>
        <v/>
      </c>
    </row>
    <row r="1212">
      <c r="A1212" s="92" t="inlineStr">
        <is>
          <t>徐汇区</t>
        </is>
      </c>
      <c r="B1212" s="92" t="inlineStr">
        <is>
          <t>微信用户
微信用户
微信用户
微信用户</t>
        </is>
      </c>
      <c r="C1212" s="92" t="n">
        <v>1</v>
      </c>
      <c r="D1212" s="92" t="inlineStr">
        <is>
          <t>TYQCY2</t>
        </is>
      </c>
      <c r="E1212" s="92" t="inlineStr">
        <is>
          <t>馨远美食小镇（哈尼美食广场）</t>
        </is>
      </c>
      <c r="F1212" s="92" t="n">
        <v>0</v>
      </c>
      <c r="G1212" s="92" t="n">
        <v>1</v>
      </c>
      <c r="H1212" s="92" t="n">
        <v>2402</v>
      </c>
      <c r="I1212" s="92" t="inlineStr">
        <is>
          <t>卫生培训记录</t>
        </is>
      </c>
      <c r="J1212" s="92" t="n">
        <v>2023</v>
      </c>
      <c r="K1212" s="92" t="n">
        <v>9</v>
      </c>
      <c r="L1212" s="92" t="n">
        <v>6</v>
      </c>
      <c r="M1212" s="91">
        <f>COUNTIFS(D:D,D1212,J:J,J1212,K:K,K1212)</f>
        <v/>
      </c>
      <c r="N1212" s="91">
        <f>1/M1212</f>
        <v/>
      </c>
    </row>
    <row r="1213">
      <c r="A1213" s="92" t="inlineStr">
        <is>
          <t>徐汇区</t>
        </is>
      </c>
      <c r="B1213" s="92" t="inlineStr">
        <is>
          <t>微信用户
微信用户
微信用户
微信用户</t>
        </is>
      </c>
      <c r="C1213" s="92" t="n">
        <v>1</v>
      </c>
      <c r="D1213" s="92" t="inlineStr">
        <is>
          <t>TYQCY2</t>
        </is>
      </c>
      <c r="E1213" s="92" t="inlineStr">
        <is>
          <t>馨远美食小镇（哈尼美食广场）</t>
        </is>
      </c>
      <c r="F1213" s="92" t="n">
        <v>0</v>
      </c>
      <c r="G1213" s="92" t="n">
        <v>1</v>
      </c>
      <c r="H1213" s="92" t="n">
        <v>2403</v>
      </c>
      <c r="I1213" s="92" t="inlineStr">
        <is>
          <t>食品及原料采购记录</t>
        </is>
      </c>
      <c r="J1213" s="92" t="n">
        <v>2023</v>
      </c>
      <c r="K1213" s="92" t="n">
        <v>9</v>
      </c>
      <c r="L1213" s="92" t="n">
        <v>6</v>
      </c>
      <c r="M1213" s="91">
        <f>COUNTIFS(D:D,D1213,J:J,J1213,K:K,K1213)</f>
        <v/>
      </c>
      <c r="N1213" s="91">
        <f>1/M1213</f>
        <v/>
      </c>
    </row>
    <row r="1214">
      <c r="A1214" s="92" t="inlineStr">
        <is>
          <t>徐汇区</t>
        </is>
      </c>
      <c r="B1214" s="92" t="inlineStr">
        <is>
          <t>微信用户
微信用户
微信用户
微信用户</t>
        </is>
      </c>
      <c r="C1214" s="92" t="n">
        <v>1</v>
      </c>
      <c r="D1214" s="92" t="inlineStr">
        <is>
          <t>TYQCY2</t>
        </is>
      </c>
      <c r="E1214" s="92" t="inlineStr">
        <is>
          <t>馨远美食小镇（哈尼美食广场）</t>
        </is>
      </c>
      <c r="F1214" s="92" t="n">
        <v>1</v>
      </c>
      <c r="G1214" s="92" t="n">
        <v>1</v>
      </c>
      <c r="H1214" s="92" t="n">
        <v>3200</v>
      </c>
      <c r="I1214" s="92" t="inlineStr">
        <is>
          <t>后厨全景</t>
        </is>
      </c>
      <c r="J1214" s="92" t="n">
        <v>2023</v>
      </c>
      <c r="K1214" s="92" t="n">
        <v>9</v>
      </c>
      <c r="L1214" s="92" t="n">
        <v>6</v>
      </c>
      <c r="M1214" s="91">
        <f>COUNTIFS(D:D,D1214,J:J,J1214,K:K,K1214)</f>
        <v/>
      </c>
      <c r="N1214" s="91">
        <f>1/M1214</f>
        <v/>
      </c>
    </row>
    <row r="1215">
      <c r="A1215" s="92" t="inlineStr">
        <is>
          <t>徐汇区</t>
        </is>
      </c>
      <c r="B1215" s="92" t="inlineStr">
        <is>
          <t>微信用户
微信用户
微信用户
微信用户</t>
        </is>
      </c>
      <c r="C1215" s="92" t="n">
        <v>1</v>
      </c>
      <c r="D1215" s="92" t="inlineStr">
        <is>
          <t>TYQCY2</t>
        </is>
      </c>
      <c r="E1215" s="92" t="inlineStr">
        <is>
          <t>馨远美食小镇（哈尼美食广场）</t>
        </is>
      </c>
      <c r="F1215" s="92" t="n">
        <v>1</v>
      </c>
      <c r="G1215" s="92" t="n">
        <v>1</v>
      </c>
      <c r="H1215" s="92" t="n">
        <v>3201</v>
      </c>
      <c r="I1215" s="92" t="inlineStr">
        <is>
          <t>后厨涉户外门窗关闭</t>
        </is>
      </c>
      <c r="J1215" s="92" t="n">
        <v>2023</v>
      </c>
      <c r="K1215" s="92" t="n">
        <v>9</v>
      </c>
      <c r="L1215" s="92" t="n">
        <v>6</v>
      </c>
      <c r="M1215" s="91">
        <f>COUNTIFS(D:D,D1215,J:J,J1215,K:K,K1215)</f>
        <v/>
      </c>
      <c r="N1215" s="91">
        <f>1/M1215</f>
        <v/>
      </c>
    </row>
    <row r="1216">
      <c r="A1216" s="92" t="inlineStr">
        <is>
          <t>徐汇区</t>
        </is>
      </c>
      <c r="B1216" s="92" t="inlineStr">
        <is>
          <t>微信用户
微信用户
微信用户
微信用户</t>
        </is>
      </c>
      <c r="C1216" s="92" t="n">
        <v>1</v>
      </c>
      <c r="D1216" s="92" t="inlineStr">
        <is>
          <t>TYQCY2</t>
        </is>
      </c>
      <c r="E1216" s="92" t="inlineStr">
        <is>
          <t>馨远美食小镇（哈尼美食广场）</t>
        </is>
      </c>
      <c r="F1216" s="92" t="n">
        <v>1</v>
      </c>
      <c r="G1216" s="92" t="n">
        <v>1</v>
      </c>
      <c r="H1216" s="92" t="n">
        <v>3202</v>
      </c>
      <c r="I1216" s="92" t="inlineStr">
        <is>
          <t>后厨排气扇</t>
        </is>
      </c>
      <c r="J1216" s="92" t="n">
        <v>2023</v>
      </c>
      <c r="K1216" s="92" t="n">
        <v>9</v>
      </c>
      <c r="L1216" s="92" t="n">
        <v>6</v>
      </c>
      <c r="M1216" s="91">
        <f>COUNTIFS(D:D,D1216,J:J,J1216,K:K,K1216)</f>
        <v/>
      </c>
      <c r="N1216" s="91">
        <f>1/M1216</f>
        <v/>
      </c>
    </row>
    <row r="1217">
      <c r="A1217" s="92" t="inlineStr">
        <is>
          <t>徐汇区</t>
        </is>
      </c>
      <c r="B1217" s="92" t="inlineStr">
        <is>
          <t>微信用户
微信用户
微信用户
微信用户</t>
        </is>
      </c>
      <c r="C1217" s="92" t="n">
        <v>1</v>
      </c>
      <c r="D1217" s="92" t="inlineStr">
        <is>
          <t>TYQCY2</t>
        </is>
      </c>
      <c r="E1217" s="92" t="inlineStr">
        <is>
          <t>馨远美食小镇（哈尼美食广场）</t>
        </is>
      </c>
      <c r="F1217" s="92" t="n">
        <v>1</v>
      </c>
      <c r="G1217" s="92" t="n">
        <v>1</v>
      </c>
      <c r="H1217" s="92" t="n">
        <v>3203</v>
      </c>
      <c r="I1217" s="92" t="inlineStr">
        <is>
          <t>后厨灶台</t>
        </is>
      </c>
      <c r="J1217" s="92" t="n">
        <v>2023</v>
      </c>
      <c r="K1217" s="92" t="n">
        <v>9</v>
      </c>
      <c r="L1217" s="92" t="n">
        <v>6</v>
      </c>
      <c r="M1217" s="91">
        <f>COUNTIFS(D:D,D1217,J:J,J1217,K:K,K1217)</f>
        <v/>
      </c>
      <c r="N1217" s="91">
        <f>1/M1217</f>
        <v/>
      </c>
    </row>
    <row r="1218">
      <c r="A1218" s="92" t="inlineStr">
        <is>
          <t>徐汇区</t>
        </is>
      </c>
      <c r="B1218" s="92" t="inlineStr">
        <is>
          <t>微信用户
微信用户
微信用户
微信用户</t>
        </is>
      </c>
      <c r="C1218" s="92" t="n">
        <v>1</v>
      </c>
      <c r="D1218" s="92" t="inlineStr">
        <is>
          <t>TYQCY2</t>
        </is>
      </c>
      <c r="E1218" s="92" t="inlineStr">
        <is>
          <t>馨远美食小镇（哈尼美食广场）</t>
        </is>
      </c>
      <c r="F1218" s="92" t="n">
        <v>1</v>
      </c>
      <c r="G1218" s="92" t="n">
        <v>1</v>
      </c>
      <c r="H1218" s="92" t="n">
        <v>3204</v>
      </c>
      <c r="I1218" s="92" t="inlineStr">
        <is>
          <t>集气罩</t>
        </is>
      </c>
      <c r="J1218" s="92" t="n">
        <v>2023</v>
      </c>
      <c r="K1218" s="92" t="n">
        <v>9</v>
      </c>
      <c r="L1218" s="92" t="n">
        <v>6</v>
      </c>
      <c r="M1218" s="91">
        <f>COUNTIFS(D:D,D1218,J:J,J1218,K:K,K1218)</f>
        <v/>
      </c>
      <c r="N1218" s="91">
        <f>1/M1218</f>
        <v/>
      </c>
    </row>
    <row r="1219">
      <c r="A1219" s="92" t="inlineStr">
        <is>
          <t>徐汇区</t>
        </is>
      </c>
      <c r="B1219" s="92" t="inlineStr">
        <is>
          <t>微信用户
微信用户
微信用户
微信用户</t>
        </is>
      </c>
      <c r="C1219" s="92" t="n">
        <v>1</v>
      </c>
      <c r="D1219" s="92" t="inlineStr">
        <is>
          <t>TYQCY2</t>
        </is>
      </c>
      <c r="E1219" s="92" t="inlineStr">
        <is>
          <t>馨远美食小镇（哈尼美食广场）</t>
        </is>
      </c>
      <c r="F1219" s="92" t="n">
        <v>1</v>
      </c>
      <c r="G1219" s="92" t="n">
        <v>1</v>
      </c>
      <c r="H1219" s="92" t="n">
        <v>3205</v>
      </c>
      <c r="I1219" s="92" t="inlineStr">
        <is>
          <t>排烟管道</t>
        </is>
      </c>
      <c r="J1219" s="92" t="n">
        <v>2023</v>
      </c>
      <c r="K1219" s="92" t="n">
        <v>9</v>
      </c>
      <c r="L1219" s="92" t="n">
        <v>6</v>
      </c>
      <c r="M1219" s="91">
        <f>COUNTIFS(D:D,D1219,J:J,J1219,K:K,K1219)</f>
        <v/>
      </c>
      <c r="N1219" s="91">
        <f>1/M1219</f>
        <v/>
      </c>
    </row>
    <row r="1220">
      <c r="A1220" s="92" t="inlineStr">
        <is>
          <t>徐汇区</t>
        </is>
      </c>
      <c r="B1220" s="92" t="inlineStr">
        <is>
          <t>微信用户
微信用户
微信用户
微信用户</t>
        </is>
      </c>
      <c r="C1220" s="92" t="n">
        <v>1</v>
      </c>
      <c r="D1220" s="92" t="inlineStr">
        <is>
          <t>TYQCY2</t>
        </is>
      </c>
      <c r="E1220" s="92" t="inlineStr">
        <is>
          <t>馨远美食小镇（哈尼美食广场）</t>
        </is>
      </c>
      <c r="F1220" s="92" t="n">
        <v>1</v>
      </c>
      <c r="G1220" s="92" t="n">
        <v>1</v>
      </c>
      <c r="H1220" s="92" t="n">
        <v>3206</v>
      </c>
      <c r="I1220" s="92" t="inlineStr">
        <is>
          <t>油烟净化装置/控制柜运行</t>
        </is>
      </c>
      <c r="J1220" s="92" t="n">
        <v>2023</v>
      </c>
      <c r="K1220" s="92" t="n">
        <v>9</v>
      </c>
      <c r="L1220" s="92" t="n">
        <v>6</v>
      </c>
      <c r="M1220" s="91">
        <f>COUNTIFS(D:D,D1220,J:J,J1220,K:K,K1220)</f>
        <v/>
      </c>
      <c r="N1220" s="91">
        <f>1/M1220</f>
        <v/>
      </c>
    </row>
    <row r="1221">
      <c r="A1221" s="92" t="inlineStr">
        <is>
          <t>徐汇区</t>
        </is>
      </c>
      <c r="B1221" s="92" t="inlineStr">
        <is>
          <t>微信用户
微信用户
微信用户
微信用户</t>
        </is>
      </c>
      <c r="C1221" s="92" t="n">
        <v>1</v>
      </c>
      <c r="D1221" s="92" t="inlineStr">
        <is>
          <t>TYQCY2</t>
        </is>
      </c>
      <c r="E1221" s="92" t="inlineStr">
        <is>
          <t>馨远美食小镇（哈尼美食广场）</t>
        </is>
      </c>
      <c r="F1221" s="92" t="n">
        <v>1</v>
      </c>
      <c r="G1221" s="92" t="n">
        <v>1</v>
      </c>
      <c r="H1221" s="92" t="n">
        <v>3207</v>
      </c>
      <c r="I1221" s="92" t="inlineStr">
        <is>
          <t>油烟监测设备</t>
        </is>
      </c>
      <c r="J1221" s="92" t="n">
        <v>2023</v>
      </c>
      <c r="K1221" s="92" t="n">
        <v>9</v>
      </c>
      <c r="L1221" s="92" t="n">
        <v>6</v>
      </c>
      <c r="M1221" s="91">
        <f>COUNTIFS(D:D,D1221,J:J,J1221,K:K,K1221)</f>
        <v/>
      </c>
      <c r="N1221" s="91">
        <f>1/M1221</f>
        <v/>
      </c>
    </row>
    <row r="1222">
      <c r="A1222" s="92" t="inlineStr">
        <is>
          <t>徐汇区</t>
        </is>
      </c>
      <c r="B122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2" s="92" t="n">
        <v>1</v>
      </c>
      <c r="D1222" s="92" t="inlineStr">
        <is>
          <t>TYQCY2</t>
        </is>
      </c>
      <c r="E1222" s="92" t="inlineStr">
        <is>
          <t>馨远美食小镇（哈尼美食广场）</t>
        </is>
      </c>
      <c r="F1222" s="92" t="n">
        <v>0</v>
      </c>
      <c r="G1222" s="92" t="n">
        <v>1</v>
      </c>
      <c r="H1222" s="92" t="n">
        <v>2202</v>
      </c>
      <c r="I1222" s="92" t="inlineStr">
        <is>
          <t>净化器合格证</t>
        </is>
      </c>
      <c r="J1222" s="92" t="n">
        <v>2023</v>
      </c>
      <c r="K1222" s="92" t="n">
        <v>8</v>
      </c>
      <c r="L1222" s="92" t="n">
        <v>9</v>
      </c>
      <c r="M1222" s="91">
        <f>COUNTIFS(D:D,D1222,J:J,J1222,K:K,K1222)</f>
        <v/>
      </c>
      <c r="N1222" s="91">
        <f>1/M1222</f>
        <v/>
      </c>
    </row>
    <row r="1223">
      <c r="A1223" s="92" t="inlineStr">
        <is>
          <t>徐汇区</t>
        </is>
      </c>
      <c r="B1223"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3" s="92" t="n">
        <v>1</v>
      </c>
      <c r="D1223" s="92" t="inlineStr">
        <is>
          <t>TYQCY2</t>
        </is>
      </c>
      <c r="E1223" s="92" t="inlineStr">
        <is>
          <t>馨远美食小镇（哈尼美食广场）</t>
        </is>
      </c>
      <c r="F1223" s="92" t="n">
        <v>0</v>
      </c>
      <c r="G1223" s="92" t="n">
        <v>1</v>
      </c>
      <c r="H1223" s="92" t="n">
        <v>2300</v>
      </c>
      <c r="I1223" s="92" t="inlineStr">
        <is>
          <t>设备安装合同</t>
        </is>
      </c>
      <c r="J1223" s="92" t="n">
        <v>2023</v>
      </c>
      <c r="K1223" s="92" t="n">
        <v>7</v>
      </c>
      <c r="L1223" s="92" t="n">
        <v>18</v>
      </c>
      <c r="M1223" s="91">
        <f>COUNTIFS(D:D,D1223,J:J,J1223,K:K,K1223)</f>
        <v/>
      </c>
      <c r="N1223" s="91">
        <f>1/M1223</f>
        <v/>
      </c>
    </row>
    <row r="1224">
      <c r="A1224" s="92" t="inlineStr">
        <is>
          <t>徐汇区</t>
        </is>
      </c>
      <c r="B1224" s="92" t="inlineStr">
        <is>
          <t>微信用户
微信用户
微信用户
微信用户
微信用户
微信用户
微信用户
微信用户
微信用户
微信用户
微信用户
微信用户
微信用户
微信用户
微信用户
微信用户</t>
        </is>
      </c>
      <c r="C1224" s="92" t="n">
        <v>1</v>
      </c>
      <c r="D1224" s="92" t="inlineStr">
        <is>
          <t>TYQCY2</t>
        </is>
      </c>
      <c r="E1224" s="92" t="inlineStr">
        <is>
          <t>馨远美食小镇（哈尼美食广场）</t>
        </is>
      </c>
      <c r="F1224" s="92" t="n">
        <v>0</v>
      </c>
      <c r="G1224" s="92" t="n">
        <v>0</v>
      </c>
      <c r="H1224" s="92" t="n">
        <v>2101</v>
      </c>
      <c r="I1224" s="92" t="inlineStr">
        <is>
          <t>食品经营许可证</t>
        </is>
      </c>
      <c r="J1224" s="92" t="n">
        <v>2023</v>
      </c>
      <c r="K1224" s="92" t="n">
        <v>6</v>
      </c>
      <c r="L1224" s="92" t="n">
        <v>11</v>
      </c>
      <c r="M1224" s="91">
        <f>COUNTIFS(D:D,D1224,J:J,J1224,K:K,K1224)</f>
        <v/>
      </c>
      <c r="N1224" s="91">
        <f>1/M1224</f>
        <v/>
      </c>
    </row>
    <row r="1225">
      <c r="A1225" s="92" t="inlineStr">
        <is>
          <t>徐汇区</t>
        </is>
      </c>
      <c r="B1225"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5" s="92" t="n">
        <v>1</v>
      </c>
      <c r="D1225" s="92" t="inlineStr">
        <is>
          <t>TYQCY2</t>
        </is>
      </c>
      <c r="E1225" s="92" t="inlineStr">
        <is>
          <t>馨远美食小镇（哈尼美食广场）</t>
        </is>
      </c>
      <c r="F1225" s="92" t="n">
        <v>0</v>
      </c>
      <c r="G1225" s="92" t="n">
        <v>1</v>
      </c>
      <c r="H1225" s="92" t="n">
        <v>2201</v>
      </c>
      <c r="I1225" s="92" t="inlineStr">
        <is>
          <t>产品质检</t>
        </is>
      </c>
      <c r="J1225" s="92" t="n">
        <v>2023</v>
      </c>
      <c r="K1225" s="92" t="n">
        <v>6</v>
      </c>
      <c r="L1225" s="92" t="n">
        <v>11</v>
      </c>
      <c r="M1225" s="91">
        <f>COUNTIFS(D:D,D1225,J:J,J1225,K:K,K1225)</f>
        <v/>
      </c>
      <c r="N1225" s="91">
        <f>1/M1225</f>
        <v/>
      </c>
    </row>
    <row r="1226">
      <c r="A1226" s="92" t="inlineStr">
        <is>
          <t>徐汇区</t>
        </is>
      </c>
      <c r="B122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1226" s="92" t="n">
        <v>1</v>
      </c>
      <c r="D1226" s="92" t="inlineStr">
        <is>
          <t>TYQCY2</t>
        </is>
      </c>
      <c r="E1226" s="92" t="inlineStr">
        <is>
          <t>馨远美食小镇（哈尼美食广场）</t>
        </is>
      </c>
      <c r="F1226" s="92" t="n">
        <v>0</v>
      </c>
      <c r="G1226" s="92" t="n">
        <v>0</v>
      </c>
      <c r="H1226" s="92" t="n">
        <v>2100</v>
      </c>
      <c r="I1226" s="92" t="inlineStr">
        <is>
          <t>营业执照</t>
        </is>
      </c>
      <c r="J1226" s="92" t="n">
        <v>2023</v>
      </c>
      <c r="K1226" s="92" t="n">
        <v>3</v>
      </c>
      <c r="L1226" s="92" t="n">
        <v>11</v>
      </c>
      <c r="M1226" s="91">
        <f>COUNTIFS(D:D,D1226,J:J,J1226,K:K,K1226)</f>
        <v/>
      </c>
      <c r="N1226" s="91">
        <f>1/M1226</f>
        <v/>
      </c>
    </row>
    <row r="1227">
      <c r="A1227" s="92" t="inlineStr">
        <is>
          <t>徐汇区</t>
        </is>
      </c>
      <c r="B1227"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7" s="92" t="n">
        <v>1</v>
      </c>
      <c r="D1227" s="92" t="inlineStr">
        <is>
          <t>TYQCY2</t>
        </is>
      </c>
      <c r="E1227" s="92" t="inlineStr">
        <is>
          <t>馨远美食小镇（哈尼美食广场）</t>
        </is>
      </c>
      <c r="F1227" s="92" t="n">
        <v>0</v>
      </c>
      <c r="G1227" s="92" t="n">
        <v>1</v>
      </c>
      <c r="H1227" s="92" t="n">
        <v>2203</v>
      </c>
      <c r="I1227" s="92" t="inlineStr">
        <is>
          <t>清洗合同</t>
        </is>
      </c>
      <c r="J1227" s="92" t="n">
        <v>2023</v>
      </c>
      <c r="K1227" s="92" t="n">
        <v>3</v>
      </c>
      <c r="L1227" s="92" t="n">
        <v>31</v>
      </c>
      <c r="M1227" s="91">
        <f>COUNTIFS(D:D,D1227,J:J,J1227,K:K,K1227)</f>
        <v/>
      </c>
      <c r="N1227" s="91">
        <f>1/M1227</f>
        <v/>
      </c>
    </row>
    <row r="1228">
      <c r="A1228" s="92" t="inlineStr">
        <is>
          <t>徐汇区</t>
        </is>
      </c>
      <c r="B1228"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8" s="92" t="n">
        <v>1</v>
      </c>
      <c r="D1228" s="92" t="inlineStr">
        <is>
          <t>TYQCY2</t>
        </is>
      </c>
      <c r="E1228" s="92" t="inlineStr">
        <is>
          <t>馨远美食小镇（哈尼美食广场）</t>
        </is>
      </c>
      <c r="F1228" s="92" t="n">
        <v>0</v>
      </c>
      <c r="G1228" s="92" t="n">
        <v>1</v>
      </c>
      <c r="H1228" s="92" t="n">
        <v>2302</v>
      </c>
      <c r="I1228" s="92" t="inlineStr">
        <is>
          <t>设备安装检验</t>
        </is>
      </c>
      <c r="J1228" s="92" t="n">
        <v>2023</v>
      </c>
      <c r="K1228" s="92" t="n">
        <v>3</v>
      </c>
      <c r="L1228" s="92" t="n">
        <v>11</v>
      </c>
      <c r="M1228" s="91">
        <f>COUNTIFS(D:D,D1228,J:J,J1228,K:K,K1228)</f>
        <v/>
      </c>
      <c r="N1228" s="91">
        <f>1/M1228</f>
        <v/>
      </c>
    </row>
    <row r="1229">
      <c r="A1229" s="92" t="inlineStr">
        <is>
          <t>徐汇区</t>
        </is>
      </c>
      <c r="B1229"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9" s="92" t="n">
        <v>1</v>
      </c>
      <c r="D1229" s="92" t="inlineStr">
        <is>
          <t>TYQCY2</t>
        </is>
      </c>
      <c r="E1229" s="92" t="inlineStr">
        <is>
          <t>馨远美食小镇（哈尼美食广场）</t>
        </is>
      </c>
      <c r="F1229" s="92" t="n">
        <v>0</v>
      </c>
      <c r="G1229" s="92" t="n">
        <v>1</v>
      </c>
      <c r="H1229" s="92" t="n">
        <v>2200</v>
      </c>
      <c r="I1229" s="92" t="inlineStr">
        <is>
          <t>设备安装合同</t>
        </is>
      </c>
      <c r="J1229" s="92" t="n">
        <v>2023</v>
      </c>
      <c r="K1229" s="92" t="n">
        <v>2</v>
      </c>
      <c r="L1229" s="92" t="n">
        <v>21</v>
      </c>
      <c r="M1229" s="91">
        <f>COUNTIFS(D:D,D1229,J:J,J1229,K:K,K1229)</f>
        <v/>
      </c>
      <c r="N1229" s="91">
        <f>1/M1229</f>
        <v/>
      </c>
    </row>
    <row r="1230">
      <c r="A1230" s="92" t="inlineStr">
        <is>
          <t>徐汇区</t>
        </is>
      </c>
      <c r="B1230"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0" s="92" t="n">
        <v>1</v>
      </c>
      <c r="D1230" s="92" t="inlineStr">
        <is>
          <t>TYQCY2</t>
        </is>
      </c>
      <c r="E1230" s="92" t="inlineStr">
        <is>
          <t>馨远美食小镇（哈尼美食广场）</t>
        </is>
      </c>
      <c r="F1230" s="92" t="n">
        <v>0</v>
      </c>
      <c r="G1230" s="92" t="n">
        <v>1</v>
      </c>
      <c r="H1230" s="92" t="n">
        <v>2301</v>
      </c>
      <c r="I1230" s="92" t="inlineStr">
        <is>
          <t>产品质检</t>
        </is>
      </c>
      <c r="J1230" s="92" t="n">
        <v>2023</v>
      </c>
      <c r="K1230" s="92" t="n">
        <v>2</v>
      </c>
      <c r="L1230" s="92" t="n">
        <v>21</v>
      </c>
      <c r="M1230" s="91">
        <f>COUNTIFS(D:D,D1230,J:J,J1230,K:K,K1230)</f>
        <v/>
      </c>
      <c r="N1230" s="91">
        <f>1/M1230</f>
        <v/>
      </c>
    </row>
    <row r="1231">
      <c r="A1231" s="92" t="inlineStr">
        <is>
          <t>徐汇区</t>
        </is>
      </c>
      <c r="B1231" s="92" t="inlineStr">
        <is>
          <t>微信用户
微信用户
微信用户
微信用户</t>
        </is>
      </c>
      <c r="C1231" s="92" t="n">
        <v>1</v>
      </c>
      <c r="D1231" s="92" t="inlineStr">
        <is>
          <t>TYQCY20</t>
        </is>
      </c>
      <c r="E1231" s="92" t="inlineStr">
        <is>
          <t>泰醉</t>
        </is>
      </c>
      <c r="F1231" s="92" t="n">
        <v>0</v>
      </c>
      <c r="G1231" s="92" t="n">
        <v>0</v>
      </c>
      <c r="H1231" s="92" t="n">
        <v>2100</v>
      </c>
      <c r="I1231" s="92" t="inlineStr">
        <is>
          <t>营业执照</t>
        </is>
      </c>
      <c r="J1231" s="92" t="n">
        <v>2023</v>
      </c>
      <c r="K1231" s="92" t="n">
        <v>6</v>
      </c>
      <c r="L1231" s="92" t="n">
        <v>11</v>
      </c>
      <c r="M1231" s="91">
        <f>COUNTIFS(D:D,D1231,J:J,J1231,K:K,K1231)</f>
        <v/>
      </c>
      <c r="N1231" s="91">
        <f>1/M1231</f>
        <v/>
      </c>
    </row>
    <row r="1232">
      <c r="A1232" s="92" t="inlineStr">
        <is>
          <t>徐汇区</t>
        </is>
      </c>
      <c r="B1232" s="92" t="inlineStr">
        <is>
          <t>微信用户
微信用户
微信用户
微信用户
微信用户</t>
        </is>
      </c>
      <c r="C1232" s="92" t="n">
        <v>1</v>
      </c>
      <c r="D1232" s="92" t="inlineStr">
        <is>
          <t>TYQCY20</t>
        </is>
      </c>
      <c r="E1232" s="92" t="inlineStr">
        <is>
          <t>泰醉</t>
        </is>
      </c>
      <c r="F1232" s="92" t="n">
        <v>0</v>
      </c>
      <c r="G1232" s="92" t="n">
        <v>1</v>
      </c>
      <c r="H1232" s="92" t="n">
        <v>2200</v>
      </c>
      <c r="I1232" s="92" t="inlineStr">
        <is>
          <t>设备安装合同</t>
        </is>
      </c>
      <c r="J1232" s="92" t="n">
        <v>2023</v>
      </c>
      <c r="K1232" s="92" t="n">
        <v>6</v>
      </c>
      <c r="L1232" s="92" t="n">
        <v>11</v>
      </c>
      <c r="M1232" s="91">
        <f>COUNTIFS(D:D,D1232,J:J,J1232,K:K,K1232)</f>
        <v/>
      </c>
      <c r="N1232" s="91">
        <f>1/M1232</f>
        <v/>
      </c>
    </row>
    <row r="1233">
      <c r="A1233" s="92" t="inlineStr">
        <is>
          <t>徐汇区</t>
        </is>
      </c>
      <c r="B1233" s="92" t="inlineStr">
        <is>
          <t>微信用户
微信用户
微信用户
微信用户
微信用户</t>
        </is>
      </c>
      <c r="C1233" s="92" t="n">
        <v>1</v>
      </c>
      <c r="D1233" s="92" t="inlineStr">
        <is>
          <t>TYQCY20</t>
        </is>
      </c>
      <c r="E1233" s="92" t="inlineStr">
        <is>
          <t>泰醉</t>
        </is>
      </c>
      <c r="F1233" s="92" t="n">
        <v>0</v>
      </c>
      <c r="G1233" s="92" t="n">
        <v>1</v>
      </c>
      <c r="H1233" s="92" t="n">
        <v>2202</v>
      </c>
      <c r="I1233" s="92" t="inlineStr">
        <is>
          <t>净化器合格证</t>
        </is>
      </c>
      <c r="J1233" s="92" t="n">
        <v>2023</v>
      </c>
      <c r="K1233" s="92" t="n">
        <v>5</v>
      </c>
      <c r="L1233" s="92" t="n">
        <v>11</v>
      </c>
      <c r="M1233" s="91">
        <f>COUNTIFS(D:D,D1233,J:J,J1233,K:K,K1233)</f>
        <v/>
      </c>
      <c r="N1233" s="91">
        <f>1/M1233</f>
        <v/>
      </c>
    </row>
    <row r="1234">
      <c r="A1234" s="92" t="inlineStr">
        <is>
          <t>徐汇区</t>
        </is>
      </c>
      <c r="B1234" s="92" t="inlineStr">
        <is>
          <t>微信用户</t>
        </is>
      </c>
      <c r="C1234" s="92" t="n">
        <v>1</v>
      </c>
      <c r="D1234" s="92" t="inlineStr">
        <is>
          <t>TYQCY20</t>
        </is>
      </c>
      <c r="E1234" s="92" t="inlineStr">
        <is>
          <t>泰醉</t>
        </is>
      </c>
      <c r="F1234" s="92" t="n">
        <v>0</v>
      </c>
      <c r="G1234" s="92" t="n">
        <v>1</v>
      </c>
      <c r="H1234" s="92" t="n">
        <v>2203</v>
      </c>
      <c r="I1234" s="92" t="inlineStr">
        <is>
          <t>清洗合同</t>
        </is>
      </c>
      <c r="J1234" s="92" t="n">
        <v>2023</v>
      </c>
      <c r="K1234" s="92" t="n">
        <v>4</v>
      </c>
      <c r="L1234" s="92" t="n">
        <v>25</v>
      </c>
      <c r="M1234" s="91">
        <f>COUNTIFS(D:D,D1234,J:J,J1234,K:K,K1234)</f>
        <v/>
      </c>
      <c r="N1234" s="91">
        <f>1/M1234</f>
        <v/>
      </c>
    </row>
    <row r="1235">
      <c r="A1235" s="92" t="inlineStr">
        <is>
          <t>徐汇区</t>
        </is>
      </c>
      <c r="B1235" s="92" t="inlineStr">
        <is>
          <t>微信用户
微信用户
微信用户
微信用户</t>
        </is>
      </c>
      <c r="C1235" s="92" t="n">
        <v>1</v>
      </c>
      <c r="D1235" s="92" t="inlineStr">
        <is>
          <t>TYQCY20</t>
        </is>
      </c>
      <c r="E1235" s="92" t="inlineStr">
        <is>
          <t>泰醉</t>
        </is>
      </c>
      <c r="F1235" s="92" t="n">
        <v>0</v>
      </c>
      <c r="G1235" s="92" t="n">
        <v>0</v>
      </c>
      <c r="H1235" s="92" t="n">
        <v>2102</v>
      </c>
      <c r="I1235" s="92" t="inlineStr">
        <is>
          <t>餐饮服务许可证</t>
        </is>
      </c>
      <c r="J1235" s="92" t="n">
        <v>2023</v>
      </c>
      <c r="K1235" s="92" t="n">
        <v>3</v>
      </c>
      <c r="L1235" s="92" t="n">
        <v>11</v>
      </c>
      <c r="M1235" s="91">
        <f>COUNTIFS(D:D,D1235,J:J,J1235,K:K,K1235)</f>
        <v/>
      </c>
      <c r="N1235" s="91">
        <f>1/M1235</f>
        <v/>
      </c>
    </row>
    <row r="1236">
      <c r="A1236" s="92" t="inlineStr">
        <is>
          <t>徐汇区</t>
        </is>
      </c>
      <c r="B1236" s="92" t="inlineStr">
        <is>
          <t>微信用户
微信用户
微信用户
微信用户
微信用户</t>
        </is>
      </c>
      <c r="C1236" s="92" t="n">
        <v>1</v>
      </c>
      <c r="D1236" s="92" t="inlineStr">
        <is>
          <t>TYQCY20</t>
        </is>
      </c>
      <c r="E1236" s="92" t="inlineStr">
        <is>
          <t>泰醉</t>
        </is>
      </c>
      <c r="F1236" s="92" t="n">
        <v>0</v>
      </c>
      <c r="G1236" s="92" t="n">
        <v>1</v>
      </c>
      <c r="H1236" s="92" t="n">
        <v>2201</v>
      </c>
      <c r="I1236" s="92" t="inlineStr">
        <is>
          <t>产品质检</t>
        </is>
      </c>
      <c r="J1236" s="92" t="n">
        <v>2023</v>
      </c>
      <c r="K1236" s="92" t="n">
        <v>3</v>
      </c>
      <c r="L1236" s="92" t="n">
        <v>11</v>
      </c>
      <c r="M1236" s="91">
        <f>COUNTIFS(D:D,D1236,J:J,J1236,K:K,K1236)</f>
        <v/>
      </c>
      <c r="N1236" s="91">
        <f>1/M1236</f>
        <v/>
      </c>
    </row>
    <row r="1237">
      <c r="A1237" s="92" t="inlineStr">
        <is>
          <t>徐汇区</t>
        </is>
      </c>
      <c r="B1237" s="92" t="inlineStr">
        <is>
          <t>微信用户
微信用户
微信用户
微信用户</t>
        </is>
      </c>
      <c r="C1237" s="92" t="n">
        <v>1</v>
      </c>
      <c r="D1237" s="92" t="inlineStr">
        <is>
          <t>TYQCY20</t>
        </is>
      </c>
      <c r="E1237" s="92" t="inlineStr">
        <is>
          <t>泰醉</t>
        </is>
      </c>
      <c r="F1237" s="92" t="n">
        <v>0</v>
      </c>
      <c r="G1237" s="92" t="n">
        <v>1</v>
      </c>
      <c r="H1237" s="92" t="n">
        <v>2302</v>
      </c>
      <c r="I1237" s="92" t="inlineStr">
        <is>
          <t>设备安装检验</t>
        </is>
      </c>
      <c r="J1237" s="92" t="n">
        <v>2023</v>
      </c>
      <c r="K1237" s="92" t="n">
        <v>3</v>
      </c>
      <c r="L1237" s="92" t="n">
        <v>11</v>
      </c>
      <c r="M1237" s="91">
        <f>COUNTIFS(D:D,D1237,J:J,J1237,K:K,K1237)</f>
        <v/>
      </c>
      <c r="N1237" s="91">
        <f>1/M1237</f>
        <v/>
      </c>
    </row>
    <row r="1238">
      <c r="A1238" s="92" t="inlineStr">
        <is>
          <t>徐汇区</t>
        </is>
      </c>
      <c r="B1238" s="92" t="inlineStr">
        <is>
          <t>微信用户
微信用户
微信用户
微信用户</t>
        </is>
      </c>
      <c r="C1238" s="92" t="n">
        <v>1</v>
      </c>
      <c r="D1238" s="92" t="inlineStr">
        <is>
          <t>TYQCY20</t>
        </is>
      </c>
      <c r="E1238" s="92" t="inlineStr">
        <is>
          <t>泰醉</t>
        </is>
      </c>
      <c r="F1238" s="92" t="n">
        <v>0</v>
      </c>
      <c r="G1238" s="92" t="n">
        <v>0</v>
      </c>
      <c r="H1238" s="92" t="n">
        <v>2101</v>
      </c>
      <c r="I1238" s="92" t="inlineStr">
        <is>
          <t>食品经营许可证</t>
        </is>
      </c>
      <c r="J1238" s="92" t="n">
        <v>2023</v>
      </c>
      <c r="K1238" s="92" t="n">
        <v>2</v>
      </c>
      <c r="L1238" s="92" t="n">
        <v>28</v>
      </c>
      <c r="M1238" s="91">
        <f>COUNTIFS(D:D,D1238,J:J,J1238,K:K,K1238)</f>
        <v/>
      </c>
      <c r="N1238" s="91">
        <f>1/M1238</f>
        <v/>
      </c>
    </row>
    <row r="1239">
      <c r="A1239" s="92" t="inlineStr">
        <is>
          <t>徐汇区</t>
        </is>
      </c>
      <c r="B1239" s="92" t="inlineStr">
        <is>
          <t>微信用户
微信用户
微信用户
微信用户</t>
        </is>
      </c>
      <c r="C1239" s="92" t="n">
        <v>1</v>
      </c>
      <c r="D1239" s="92" t="inlineStr">
        <is>
          <t>TYQCY20</t>
        </is>
      </c>
      <c r="E1239" s="92" t="inlineStr">
        <is>
          <t>泰醉</t>
        </is>
      </c>
      <c r="F1239" s="92" t="n">
        <v>0</v>
      </c>
      <c r="G1239" s="92" t="n">
        <v>0</v>
      </c>
      <c r="H1239" s="92" t="n">
        <v>2103</v>
      </c>
      <c r="I1239" s="92" t="inlineStr">
        <is>
          <t>监管信息公示牌</t>
        </is>
      </c>
      <c r="J1239" s="92" t="n">
        <v>2023</v>
      </c>
      <c r="K1239" s="92" t="n">
        <v>2</v>
      </c>
      <c r="L1239" s="92" t="n">
        <v>28</v>
      </c>
      <c r="M1239" s="91">
        <f>COUNTIFS(D:D,D1239,J:J,J1239,K:K,K1239)</f>
        <v/>
      </c>
      <c r="N1239" s="91">
        <f>1/M1239</f>
        <v/>
      </c>
    </row>
    <row r="1240">
      <c r="A1240" s="92" t="inlineStr">
        <is>
          <t>徐汇区</t>
        </is>
      </c>
      <c r="B1240" s="92" t="inlineStr">
        <is>
          <t>微信用户
微信用户
微信用户
微信用户</t>
        </is>
      </c>
      <c r="C1240" s="92" t="n">
        <v>1</v>
      </c>
      <c r="D1240" s="92" t="inlineStr">
        <is>
          <t>TYQCY20</t>
        </is>
      </c>
      <c r="E1240" s="92" t="inlineStr">
        <is>
          <t>泰醉</t>
        </is>
      </c>
      <c r="F1240" s="92" t="n">
        <v>0</v>
      </c>
      <c r="G1240" s="92" t="n">
        <v>1</v>
      </c>
      <c r="H1240" s="92" t="n">
        <v>2300</v>
      </c>
      <c r="I1240" s="92" t="inlineStr">
        <is>
          <t>设备安装合同</t>
        </is>
      </c>
      <c r="J1240" s="92" t="n">
        <v>2023</v>
      </c>
      <c r="K1240" s="92" t="n">
        <v>2</v>
      </c>
      <c r="L1240" s="92" t="n">
        <v>28</v>
      </c>
      <c r="M1240" s="91">
        <f>COUNTIFS(D:D,D1240,J:J,J1240,K:K,K1240)</f>
        <v/>
      </c>
      <c r="N1240" s="91">
        <f>1/M1240</f>
        <v/>
      </c>
    </row>
    <row r="1241">
      <c r="A1241" s="92" t="inlineStr">
        <is>
          <t>徐汇区</t>
        </is>
      </c>
      <c r="B1241" s="92" t="inlineStr">
        <is>
          <t>微信用户
微信用户
微信用户
微信用户</t>
        </is>
      </c>
      <c r="C1241" s="92" t="n">
        <v>1</v>
      </c>
      <c r="D1241" s="92" t="inlineStr">
        <is>
          <t>TYQCY20</t>
        </is>
      </c>
      <c r="E1241" s="92" t="inlineStr">
        <is>
          <t>泰醉</t>
        </is>
      </c>
      <c r="F1241" s="92" t="n">
        <v>0</v>
      </c>
      <c r="G1241" s="92" t="n">
        <v>1</v>
      </c>
      <c r="H1241" s="92" t="n">
        <v>2301</v>
      </c>
      <c r="I1241" s="92" t="inlineStr">
        <is>
          <t>产品质检</t>
        </is>
      </c>
      <c r="J1241" s="92" t="n">
        <v>2023</v>
      </c>
      <c r="K1241" s="92" t="n">
        <v>2</v>
      </c>
      <c r="L1241" s="92" t="n">
        <v>28</v>
      </c>
      <c r="M1241" s="91">
        <f>COUNTIFS(D:D,D1241,J:J,J1241,K:K,K1241)</f>
        <v/>
      </c>
      <c r="N1241" s="91">
        <f>1/M1241</f>
        <v/>
      </c>
    </row>
    <row r="1242">
      <c r="A1242" s="92" t="inlineStr">
        <is>
          <t>徐汇区</t>
        </is>
      </c>
      <c r="B1242" s="92" t="inlineStr">
        <is>
          <t>微信用户
微信用户
园园</t>
        </is>
      </c>
      <c r="C1242" s="92" t="n">
        <v>1</v>
      </c>
      <c r="D1242" s="92" t="inlineStr">
        <is>
          <t>TYQCY21</t>
        </is>
      </c>
      <c r="E1242" s="92" t="inlineStr">
        <is>
          <t>有喜屋</t>
        </is>
      </c>
      <c r="F1242" s="92" t="n">
        <v>0</v>
      </c>
      <c r="G1242" s="92" t="n">
        <v>1</v>
      </c>
      <c r="H1242" s="92" t="n">
        <v>2204</v>
      </c>
      <c r="I1242" s="92" t="inlineStr">
        <is>
          <t>清洗记录</t>
        </is>
      </c>
      <c r="J1242" s="92" t="n">
        <v>2023</v>
      </c>
      <c r="K1242" s="92" t="n">
        <v>9</v>
      </c>
      <c r="L1242" s="92" t="n">
        <v>18</v>
      </c>
      <c r="M1242" s="91">
        <f>COUNTIFS(D:D,D1242,J:J,J1242,K:K,K1242)</f>
        <v/>
      </c>
      <c r="N1242" s="91">
        <f>1/M1242</f>
        <v/>
      </c>
    </row>
    <row r="1243">
      <c r="A1243" s="92" t="inlineStr">
        <is>
          <t>徐汇区</t>
        </is>
      </c>
      <c r="B1243" s="92" t="inlineStr">
        <is>
          <t>微信用户
微信用户
园园</t>
        </is>
      </c>
      <c r="C1243" s="92" t="n">
        <v>1</v>
      </c>
      <c r="D1243" s="92" t="inlineStr">
        <is>
          <t>TYQCY21</t>
        </is>
      </c>
      <c r="E1243" s="92" t="inlineStr">
        <is>
          <t>有喜屋</t>
        </is>
      </c>
      <c r="F1243" s="92" t="n">
        <v>0</v>
      </c>
      <c r="G1243" s="92" t="n">
        <v>1</v>
      </c>
      <c r="H1243" s="92" t="n">
        <v>2400</v>
      </c>
      <c r="I1243" s="92" t="inlineStr">
        <is>
          <t>餐厨垃圾处置</t>
        </is>
      </c>
      <c r="J1243" s="92" t="n">
        <v>2023</v>
      </c>
      <c r="K1243" s="92" t="n">
        <v>9</v>
      </c>
      <c r="L1243" s="92" t="n">
        <v>18</v>
      </c>
      <c r="M1243" s="91">
        <f>COUNTIFS(D:D,D1243,J:J,J1243,K:K,K1243)</f>
        <v/>
      </c>
      <c r="N1243" s="91">
        <f>1/M1243</f>
        <v/>
      </c>
    </row>
    <row r="1244">
      <c r="A1244" s="92" t="inlineStr">
        <is>
          <t>徐汇区</t>
        </is>
      </c>
      <c r="B1244" s="92" t="inlineStr">
        <is>
          <t>微信用户
微信用户
园园</t>
        </is>
      </c>
      <c r="C1244" s="92" t="n">
        <v>1</v>
      </c>
      <c r="D1244" s="92" t="inlineStr">
        <is>
          <t>TYQCY21</t>
        </is>
      </c>
      <c r="E1244" s="92" t="inlineStr">
        <is>
          <t>有喜屋</t>
        </is>
      </c>
      <c r="F1244" s="92" t="n">
        <v>0</v>
      </c>
      <c r="G1244" s="92" t="n">
        <v>1</v>
      </c>
      <c r="H1244" s="92" t="n">
        <v>2401</v>
      </c>
      <c r="I1244" s="92" t="inlineStr">
        <is>
          <t>废弃油脂处置</t>
        </is>
      </c>
      <c r="J1244" s="92" t="n">
        <v>2023</v>
      </c>
      <c r="K1244" s="92" t="n">
        <v>9</v>
      </c>
      <c r="L1244" s="92" t="n">
        <v>18</v>
      </c>
      <c r="M1244" s="91">
        <f>COUNTIFS(D:D,D1244,J:J,J1244,K:K,K1244)</f>
        <v/>
      </c>
      <c r="N1244" s="91">
        <f>1/M1244</f>
        <v/>
      </c>
    </row>
    <row r="1245">
      <c r="A1245" s="92" t="inlineStr">
        <is>
          <t>徐汇区</t>
        </is>
      </c>
      <c r="B1245" s="92" t="inlineStr">
        <is>
          <t>微信用户
微信用户
园园</t>
        </is>
      </c>
      <c r="C1245" s="92" t="n">
        <v>1</v>
      </c>
      <c r="D1245" s="92" t="inlineStr">
        <is>
          <t>TYQCY21</t>
        </is>
      </c>
      <c r="E1245" s="92" t="inlineStr">
        <is>
          <t>有喜屋</t>
        </is>
      </c>
      <c r="F1245" s="92" t="n">
        <v>0</v>
      </c>
      <c r="G1245" s="92" t="n">
        <v>1</v>
      </c>
      <c r="H1245" s="92" t="n">
        <v>2402</v>
      </c>
      <c r="I1245" s="92" t="inlineStr">
        <is>
          <t>卫生培训记录</t>
        </is>
      </c>
      <c r="J1245" s="92" t="n">
        <v>2023</v>
      </c>
      <c r="K1245" s="92" t="n">
        <v>9</v>
      </c>
      <c r="L1245" s="92" t="n">
        <v>18</v>
      </c>
      <c r="M1245" s="91">
        <f>COUNTIFS(D:D,D1245,J:J,J1245,K:K,K1245)</f>
        <v/>
      </c>
      <c r="N1245" s="91">
        <f>1/M1245</f>
        <v/>
      </c>
    </row>
    <row r="1246">
      <c r="A1246" s="92" t="inlineStr">
        <is>
          <t>徐汇区</t>
        </is>
      </c>
      <c r="B1246" s="92" t="inlineStr">
        <is>
          <t>微信用户
微信用户
园园</t>
        </is>
      </c>
      <c r="C1246" s="92" t="n">
        <v>1</v>
      </c>
      <c r="D1246" s="92" t="inlineStr">
        <is>
          <t>TYQCY21</t>
        </is>
      </c>
      <c r="E1246" s="92" t="inlineStr">
        <is>
          <t>有喜屋</t>
        </is>
      </c>
      <c r="F1246" s="92" t="n">
        <v>0</v>
      </c>
      <c r="G1246" s="92" t="n">
        <v>1</v>
      </c>
      <c r="H1246" s="92" t="n">
        <v>2403</v>
      </c>
      <c r="I1246" s="92" t="inlineStr">
        <is>
          <t>食品及原料采购记录</t>
        </is>
      </c>
      <c r="J1246" s="92" t="n">
        <v>2023</v>
      </c>
      <c r="K1246" s="92" t="n">
        <v>9</v>
      </c>
      <c r="L1246" s="92" t="n">
        <v>18</v>
      </c>
      <c r="M1246" s="91">
        <f>COUNTIFS(D:D,D1246,J:J,J1246,K:K,K1246)</f>
        <v/>
      </c>
      <c r="N1246" s="91">
        <f>1/M1246</f>
        <v/>
      </c>
    </row>
    <row r="1247">
      <c r="A1247" s="92" t="inlineStr">
        <is>
          <t>徐汇区</t>
        </is>
      </c>
      <c r="B1247" s="92" t="inlineStr">
        <is>
          <t>微信用户
微信用户
园园</t>
        </is>
      </c>
      <c r="C1247" s="92" t="n">
        <v>1</v>
      </c>
      <c r="D1247" s="92" t="inlineStr">
        <is>
          <t>TYQCY21</t>
        </is>
      </c>
      <c r="E1247" s="92" t="inlineStr">
        <is>
          <t>有喜屋</t>
        </is>
      </c>
      <c r="F1247" s="92" t="n">
        <v>1</v>
      </c>
      <c r="G1247" s="92" t="n">
        <v>1</v>
      </c>
      <c r="H1247" s="92" t="n">
        <v>3200</v>
      </c>
      <c r="I1247" s="92" t="inlineStr">
        <is>
          <t>后厨全景</t>
        </is>
      </c>
      <c r="J1247" s="92" t="n">
        <v>2023</v>
      </c>
      <c r="K1247" s="92" t="n">
        <v>9</v>
      </c>
      <c r="L1247" s="92" t="n">
        <v>18</v>
      </c>
      <c r="M1247" s="91">
        <f>COUNTIFS(D:D,D1247,J:J,J1247,K:K,K1247)</f>
        <v/>
      </c>
      <c r="N1247" s="91">
        <f>1/M1247</f>
        <v/>
      </c>
    </row>
    <row r="1248">
      <c r="A1248" s="92" t="inlineStr">
        <is>
          <t>徐汇区</t>
        </is>
      </c>
      <c r="B1248" s="92" t="inlineStr">
        <is>
          <t>微信用户
微信用户
园园</t>
        </is>
      </c>
      <c r="C1248" s="92" t="n">
        <v>1</v>
      </c>
      <c r="D1248" s="92" t="inlineStr">
        <is>
          <t>TYQCY21</t>
        </is>
      </c>
      <c r="E1248" s="92" t="inlineStr">
        <is>
          <t>有喜屋</t>
        </is>
      </c>
      <c r="F1248" s="92" t="n">
        <v>1</v>
      </c>
      <c r="G1248" s="92" t="n">
        <v>1</v>
      </c>
      <c r="H1248" s="92" t="n">
        <v>3201</v>
      </c>
      <c r="I1248" s="92" t="inlineStr">
        <is>
          <t>后厨涉户外门窗关闭</t>
        </is>
      </c>
      <c r="J1248" s="92" t="n">
        <v>2023</v>
      </c>
      <c r="K1248" s="92" t="n">
        <v>9</v>
      </c>
      <c r="L1248" s="92" t="n">
        <v>18</v>
      </c>
      <c r="M1248" s="91">
        <f>COUNTIFS(D:D,D1248,J:J,J1248,K:K,K1248)</f>
        <v/>
      </c>
      <c r="N1248" s="91">
        <f>1/M1248</f>
        <v/>
      </c>
    </row>
    <row r="1249">
      <c r="A1249" s="92" t="inlineStr">
        <is>
          <t>徐汇区</t>
        </is>
      </c>
      <c r="B1249" s="92" t="inlineStr">
        <is>
          <t>微信用户
微信用户
园园</t>
        </is>
      </c>
      <c r="C1249" s="92" t="n">
        <v>1</v>
      </c>
      <c r="D1249" s="92" t="inlineStr">
        <is>
          <t>TYQCY21</t>
        </is>
      </c>
      <c r="E1249" s="92" t="inlineStr">
        <is>
          <t>有喜屋</t>
        </is>
      </c>
      <c r="F1249" s="92" t="n">
        <v>1</v>
      </c>
      <c r="G1249" s="92" t="n">
        <v>1</v>
      </c>
      <c r="H1249" s="92" t="n">
        <v>3202</v>
      </c>
      <c r="I1249" s="92" t="inlineStr">
        <is>
          <t>后厨排气扇</t>
        </is>
      </c>
      <c r="J1249" s="92" t="n">
        <v>2023</v>
      </c>
      <c r="K1249" s="92" t="n">
        <v>9</v>
      </c>
      <c r="L1249" s="92" t="n">
        <v>18</v>
      </c>
      <c r="M1249" s="91">
        <f>COUNTIFS(D:D,D1249,J:J,J1249,K:K,K1249)</f>
        <v/>
      </c>
      <c r="N1249" s="91">
        <f>1/M1249</f>
        <v/>
      </c>
    </row>
    <row r="1250">
      <c r="A1250" s="92" t="inlineStr">
        <is>
          <t>徐汇区</t>
        </is>
      </c>
      <c r="B1250" s="92" t="inlineStr">
        <is>
          <t>微信用户
微信用户
园园</t>
        </is>
      </c>
      <c r="C1250" s="92" t="n">
        <v>1</v>
      </c>
      <c r="D1250" s="92" t="inlineStr">
        <is>
          <t>TYQCY21</t>
        </is>
      </c>
      <c r="E1250" s="92" t="inlineStr">
        <is>
          <t>有喜屋</t>
        </is>
      </c>
      <c r="F1250" s="92" t="n">
        <v>1</v>
      </c>
      <c r="G1250" s="92" t="n">
        <v>1</v>
      </c>
      <c r="H1250" s="92" t="n">
        <v>3203</v>
      </c>
      <c r="I1250" s="92" t="inlineStr">
        <is>
          <t>后厨灶台</t>
        </is>
      </c>
      <c r="J1250" s="92" t="n">
        <v>2023</v>
      </c>
      <c r="K1250" s="92" t="n">
        <v>9</v>
      </c>
      <c r="L1250" s="92" t="n">
        <v>18</v>
      </c>
      <c r="M1250" s="91">
        <f>COUNTIFS(D:D,D1250,J:J,J1250,K:K,K1250)</f>
        <v/>
      </c>
      <c r="N1250" s="91">
        <f>1/M1250</f>
        <v/>
      </c>
    </row>
    <row r="1251">
      <c r="A1251" s="92" t="inlineStr">
        <is>
          <t>徐汇区</t>
        </is>
      </c>
      <c r="B1251" s="92" t="inlineStr">
        <is>
          <t>微信用户
微信用户
园园</t>
        </is>
      </c>
      <c r="C1251" s="92" t="n">
        <v>1</v>
      </c>
      <c r="D1251" s="92" t="inlineStr">
        <is>
          <t>TYQCY21</t>
        </is>
      </c>
      <c r="E1251" s="92" t="inlineStr">
        <is>
          <t>有喜屋</t>
        </is>
      </c>
      <c r="F1251" s="92" t="n">
        <v>1</v>
      </c>
      <c r="G1251" s="92" t="n">
        <v>1</v>
      </c>
      <c r="H1251" s="92" t="n">
        <v>3204</v>
      </c>
      <c r="I1251" s="92" t="inlineStr">
        <is>
          <t>集气罩</t>
        </is>
      </c>
      <c r="J1251" s="92" t="n">
        <v>2023</v>
      </c>
      <c r="K1251" s="92" t="n">
        <v>9</v>
      </c>
      <c r="L1251" s="92" t="n">
        <v>18</v>
      </c>
      <c r="M1251" s="91">
        <f>COUNTIFS(D:D,D1251,J:J,J1251,K:K,K1251)</f>
        <v/>
      </c>
      <c r="N1251" s="91">
        <f>1/M1251</f>
        <v/>
      </c>
    </row>
    <row r="1252">
      <c r="A1252" s="92" t="inlineStr">
        <is>
          <t>徐汇区</t>
        </is>
      </c>
      <c r="B1252" s="92" t="inlineStr">
        <is>
          <t>微信用户
微信用户
园园</t>
        </is>
      </c>
      <c r="C1252" s="92" t="n">
        <v>1</v>
      </c>
      <c r="D1252" s="92" t="inlineStr">
        <is>
          <t>TYQCY21</t>
        </is>
      </c>
      <c r="E1252" s="92" t="inlineStr">
        <is>
          <t>有喜屋</t>
        </is>
      </c>
      <c r="F1252" s="92" t="n">
        <v>1</v>
      </c>
      <c r="G1252" s="92" t="n">
        <v>1</v>
      </c>
      <c r="H1252" s="92" t="n">
        <v>3205</v>
      </c>
      <c r="I1252" s="92" t="inlineStr">
        <is>
          <t>排烟管道</t>
        </is>
      </c>
      <c r="J1252" s="92" t="n">
        <v>2023</v>
      </c>
      <c r="K1252" s="92" t="n">
        <v>9</v>
      </c>
      <c r="L1252" s="92" t="n">
        <v>18</v>
      </c>
      <c r="M1252" s="91">
        <f>COUNTIFS(D:D,D1252,J:J,J1252,K:K,K1252)</f>
        <v/>
      </c>
      <c r="N1252" s="91">
        <f>1/M1252</f>
        <v/>
      </c>
    </row>
    <row r="1253">
      <c r="A1253" s="92" t="inlineStr">
        <is>
          <t>徐汇区</t>
        </is>
      </c>
      <c r="B1253" s="92" t="inlineStr">
        <is>
          <t>微信用户
微信用户
园园</t>
        </is>
      </c>
      <c r="C1253" s="92" t="n">
        <v>1</v>
      </c>
      <c r="D1253" s="92" t="inlineStr">
        <is>
          <t>TYQCY21</t>
        </is>
      </c>
      <c r="E1253" s="92" t="inlineStr">
        <is>
          <t>有喜屋</t>
        </is>
      </c>
      <c r="F1253" s="92" t="n">
        <v>1</v>
      </c>
      <c r="G1253" s="92" t="n">
        <v>1</v>
      </c>
      <c r="H1253" s="92" t="n">
        <v>3206</v>
      </c>
      <c r="I1253" s="92" t="inlineStr">
        <is>
          <t>油烟净化装置/控制柜运行</t>
        </is>
      </c>
      <c r="J1253" s="92" t="n">
        <v>2023</v>
      </c>
      <c r="K1253" s="92" t="n">
        <v>9</v>
      </c>
      <c r="L1253" s="92" t="n">
        <v>18</v>
      </c>
      <c r="M1253" s="91">
        <f>COUNTIFS(D:D,D1253,J:J,J1253,K:K,K1253)</f>
        <v/>
      </c>
      <c r="N1253" s="91">
        <f>1/M1253</f>
        <v/>
      </c>
    </row>
    <row r="1254">
      <c r="A1254" s="92" t="inlineStr">
        <is>
          <t>徐汇区</t>
        </is>
      </c>
      <c r="B1254" s="92" t="inlineStr">
        <is>
          <t>微信用户
微信用户
园园</t>
        </is>
      </c>
      <c r="C1254" s="92" t="n">
        <v>1</v>
      </c>
      <c r="D1254" s="92" t="inlineStr">
        <is>
          <t>TYQCY21</t>
        </is>
      </c>
      <c r="E1254" s="92" t="inlineStr">
        <is>
          <t>有喜屋</t>
        </is>
      </c>
      <c r="F1254" s="92" t="n">
        <v>1</v>
      </c>
      <c r="G1254" s="92" t="n">
        <v>1</v>
      </c>
      <c r="H1254" s="92" t="n">
        <v>3207</v>
      </c>
      <c r="I1254" s="92" t="inlineStr">
        <is>
          <t>油烟监测设备</t>
        </is>
      </c>
      <c r="J1254" s="92" t="n">
        <v>2023</v>
      </c>
      <c r="K1254" s="92" t="n">
        <v>9</v>
      </c>
      <c r="L1254" s="92" t="n">
        <v>18</v>
      </c>
      <c r="M1254" s="91">
        <f>COUNTIFS(D:D,D1254,J:J,J1254,K:K,K1254)</f>
        <v/>
      </c>
      <c r="N1254" s="91">
        <f>1/M1254</f>
        <v/>
      </c>
    </row>
    <row r="1255">
      <c r="A1255" s="92" t="inlineStr">
        <is>
          <t>徐汇区</t>
        </is>
      </c>
      <c r="B1255" s="92" t="inlineStr">
        <is>
          <t>微信用户
微信用户
园园</t>
        </is>
      </c>
      <c r="C1255" s="92" t="n">
        <v>1</v>
      </c>
      <c r="D1255" s="92" t="inlineStr">
        <is>
          <t>TYQCY21</t>
        </is>
      </c>
      <c r="E1255" s="92" t="inlineStr">
        <is>
          <t>有喜屋</t>
        </is>
      </c>
      <c r="F1255" s="92" t="n">
        <v>0</v>
      </c>
      <c r="G1255" s="92" t="n">
        <v>1</v>
      </c>
      <c r="H1255" s="92" t="n">
        <v>2201</v>
      </c>
      <c r="I1255" s="92" t="inlineStr">
        <is>
          <t>产品质检</t>
        </is>
      </c>
      <c r="J1255" s="92" t="n">
        <v>2023</v>
      </c>
      <c r="K1255" s="92" t="n">
        <v>8</v>
      </c>
      <c r="L1255" s="92" t="n">
        <v>19</v>
      </c>
      <c r="M1255" s="91">
        <f>COUNTIFS(D:D,D1255,J:J,J1255,K:K,K1255)</f>
        <v/>
      </c>
      <c r="N1255" s="91">
        <f>1/M1255</f>
        <v/>
      </c>
    </row>
    <row r="1256">
      <c r="A1256" s="92" t="inlineStr">
        <is>
          <t>徐汇区</t>
        </is>
      </c>
      <c r="B1256" s="92" t="inlineStr">
        <is>
          <t>微信用户
微信用户
园园</t>
        </is>
      </c>
      <c r="C1256" s="92" t="n">
        <v>1</v>
      </c>
      <c r="D1256" s="92" t="inlineStr">
        <is>
          <t>TYQCY21</t>
        </is>
      </c>
      <c r="E1256" s="92" t="inlineStr">
        <is>
          <t>有喜屋</t>
        </is>
      </c>
      <c r="F1256" s="92" t="n">
        <v>0</v>
      </c>
      <c r="G1256" s="92" t="n">
        <v>1</v>
      </c>
      <c r="H1256" s="92" t="n">
        <v>2202</v>
      </c>
      <c r="I1256" s="92" t="inlineStr">
        <is>
          <t>净化器合格证</t>
        </is>
      </c>
      <c r="J1256" s="92" t="n">
        <v>2023</v>
      </c>
      <c r="K1256" s="92" t="n">
        <v>8</v>
      </c>
      <c r="L1256" s="92" t="n">
        <v>2</v>
      </c>
      <c r="M1256" s="91">
        <f>COUNTIFS(D:D,D1256,J:J,J1256,K:K,K1256)</f>
        <v/>
      </c>
      <c r="N1256" s="91">
        <f>1/M1256</f>
        <v/>
      </c>
    </row>
    <row r="1257">
      <c r="A1257" s="92" t="inlineStr">
        <is>
          <t>徐汇区</t>
        </is>
      </c>
      <c r="B1257" s="92" t="inlineStr">
        <is>
          <t>微信用户
微信用户
园园
微信用户
微信用户
园园
微信用户
微信用户
园园</t>
        </is>
      </c>
      <c r="C1257" s="92" t="n">
        <v>1</v>
      </c>
      <c r="D1257" s="92" t="inlineStr">
        <is>
          <t>TYQCY21</t>
        </is>
      </c>
      <c r="E1257" s="92" t="inlineStr">
        <is>
          <t>有喜屋</t>
        </is>
      </c>
      <c r="F1257" s="92" t="n">
        <v>0</v>
      </c>
      <c r="G1257" s="92" t="n">
        <v>1</v>
      </c>
      <c r="H1257" s="92" t="n">
        <v>2203</v>
      </c>
      <c r="I1257" s="92" t="inlineStr">
        <is>
          <t>清洗合同</t>
        </is>
      </c>
      <c r="J1257" s="92" t="n">
        <v>2023</v>
      </c>
      <c r="K1257" s="92" t="n">
        <v>8</v>
      </c>
      <c r="L1257" s="92" t="n">
        <v>2</v>
      </c>
      <c r="M1257" s="91">
        <f>COUNTIFS(D:D,D1257,J:J,J1257,K:K,K1257)</f>
        <v/>
      </c>
      <c r="N1257" s="91">
        <f>1/M1257</f>
        <v/>
      </c>
    </row>
    <row r="1258">
      <c r="A1258" s="92" t="inlineStr">
        <is>
          <t>徐汇区</t>
        </is>
      </c>
      <c r="B1258" s="92" t="inlineStr">
        <is>
          <t>微信用户
微信用户
园园</t>
        </is>
      </c>
      <c r="C1258" s="92" t="n">
        <v>1</v>
      </c>
      <c r="D1258" s="92" t="inlineStr">
        <is>
          <t>TYQCY21</t>
        </is>
      </c>
      <c r="E1258" s="92" t="inlineStr">
        <is>
          <t>有喜屋</t>
        </is>
      </c>
      <c r="F1258" s="92" t="n">
        <v>0</v>
      </c>
      <c r="G1258" s="92" t="n">
        <v>1</v>
      </c>
      <c r="H1258" s="92" t="n">
        <v>2301</v>
      </c>
      <c r="I1258" s="92" t="inlineStr">
        <is>
          <t>产品质检</t>
        </is>
      </c>
      <c r="J1258" s="92" t="n">
        <v>2023</v>
      </c>
      <c r="K1258" s="92" t="n">
        <v>8</v>
      </c>
      <c r="L1258" s="92" t="n">
        <v>19</v>
      </c>
      <c r="M1258" s="91">
        <f>COUNTIFS(D:D,D1258,J:J,J1258,K:K,K1258)</f>
        <v/>
      </c>
      <c r="N1258" s="91">
        <f>1/M1258</f>
        <v/>
      </c>
    </row>
    <row r="1259">
      <c r="A1259" s="92" t="inlineStr">
        <is>
          <t>徐汇区</t>
        </is>
      </c>
      <c r="B1259" s="92" t="inlineStr">
        <is>
          <t>微信用户
微信用户
园园</t>
        </is>
      </c>
      <c r="C1259" s="92" t="n">
        <v>1</v>
      </c>
      <c r="D1259" s="92" t="inlineStr">
        <is>
          <t>TYQCY21</t>
        </is>
      </c>
      <c r="E1259" s="92" t="inlineStr">
        <is>
          <t>有喜屋</t>
        </is>
      </c>
      <c r="F1259" s="92" t="n">
        <v>0</v>
      </c>
      <c r="G1259" s="92" t="n">
        <v>1</v>
      </c>
      <c r="H1259" s="92" t="n">
        <v>2302</v>
      </c>
      <c r="I1259" s="92" t="inlineStr">
        <is>
          <t>设备安装检验</t>
        </is>
      </c>
      <c r="J1259" s="92" t="n">
        <v>2023</v>
      </c>
      <c r="K1259" s="92" t="n">
        <v>8</v>
      </c>
      <c r="L1259" s="92" t="n">
        <v>19</v>
      </c>
      <c r="M1259" s="91">
        <f>COUNTIFS(D:D,D1259,J:J,J1259,K:K,K1259)</f>
        <v/>
      </c>
      <c r="N1259" s="91">
        <f>1/M1259</f>
        <v/>
      </c>
    </row>
    <row r="1260">
      <c r="A1260" s="92" t="inlineStr">
        <is>
          <t>徐汇区</t>
        </is>
      </c>
      <c r="B1260" s="92" t="inlineStr">
        <is>
          <t>微信用户
微信用户
园园
微信用户
微信用户
园园
微信用户
微信用户
微信用户
微信用户
园园
园园</t>
        </is>
      </c>
      <c r="C1260" s="92" t="n">
        <v>1</v>
      </c>
      <c r="D1260" s="92" t="inlineStr">
        <is>
          <t>TYQCY21</t>
        </is>
      </c>
      <c r="E1260" s="92" t="inlineStr">
        <is>
          <t>有喜屋</t>
        </is>
      </c>
      <c r="F1260" s="92" t="n">
        <v>0</v>
      </c>
      <c r="G1260" s="92" t="n">
        <v>0</v>
      </c>
      <c r="H1260" s="92" t="n">
        <v>2103</v>
      </c>
      <c r="I1260" s="92" t="inlineStr">
        <is>
          <t>监管信息公示牌</t>
        </is>
      </c>
      <c r="J1260" s="92" t="n">
        <v>2023</v>
      </c>
      <c r="K1260" s="92" t="n">
        <v>6</v>
      </c>
      <c r="L1260" s="92" t="n">
        <v>11</v>
      </c>
      <c r="M1260" s="91">
        <f>COUNTIFS(D:D,D1260,J:J,J1260,K:K,K1260)</f>
        <v/>
      </c>
      <c r="N1260" s="91">
        <f>1/M1260</f>
        <v/>
      </c>
    </row>
    <row r="1261">
      <c r="A1261" s="92" t="inlineStr">
        <is>
          <t>徐汇区</t>
        </is>
      </c>
      <c r="B1261" s="92" t="inlineStr">
        <is>
          <t>微信用户
微信用户
微信用户
微信用户
园园
园园
微信用户
微信用户
园园
微信用户
微信用户
园园</t>
        </is>
      </c>
      <c r="C1261" s="92" t="n">
        <v>1</v>
      </c>
      <c r="D1261" s="92" t="inlineStr">
        <is>
          <t>TYQCY21</t>
        </is>
      </c>
      <c r="E1261" s="92" t="inlineStr">
        <is>
          <t>有喜屋</t>
        </is>
      </c>
      <c r="F1261" s="92" t="n">
        <v>0</v>
      </c>
      <c r="G1261" s="92" t="n">
        <v>0</v>
      </c>
      <c r="H1261" s="92" t="n">
        <v>2100</v>
      </c>
      <c r="I1261" s="92" t="inlineStr">
        <is>
          <t>营业执照</t>
        </is>
      </c>
      <c r="J1261" s="92" t="n">
        <v>2023</v>
      </c>
      <c r="K1261" s="92" t="n">
        <v>5</v>
      </c>
      <c r="L1261" s="92" t="n">
        <v>11</v>
      </c>
      <c r="M1261" s="91">
        <f>COUNTIFS(D:D,D1261,J:J,J1261,K:K,K1261)</f>
        <v/>
      </c>
      <c r="N1261" s="91">
        <f>1/M1261</f>
        <v/>
      </c>
    </row>
    <row r="1262">
      <c r="A1262" s="92" t="inlineStr">
        <is>
          <t>徐汇区</t>
        </is>
      </c>
      <c r="B1262" s="92" t="inlineStr">
        <is>
          <t>微信用户
微信用户
园园
微信用户
微信用户
微信用户
微信用户
园园
园园</t>
        </is>
      </c>
      <c r="C1262" s="92" t="n">
        <v>1</v>
      </c>
      <c r="D1262" s="92" t="inlineStr">
        <is>
          <t>TYQCY21</t>
        </is>
      </c>
      <c r="E1262" s="92" t="inlineStr">
        <is>
          <t>有喜屋</t>
        </is>
      </c>
      <c r="F1262" s="92" t="n">
        <v>0</v>
      </c>
      <c r="G1262" s="92" t="n">
        <v>0</v>
      </c>
      <c r="H1262" s="92" t="n">
        <v>2102</v>
      </c>
      <c r="I1262" s="92" t="inlineStr">
        <is>
          <t>餐饮服务许可证</t>
        </is>
      </c>
      <c r="J1262" s="92" t="n">
        <v>2023</v>
      </c>
      <c r="K1262" s="92" t="n">
        <v>5</v>
      </c>
      <c r="L1262" s="92" t="n">
        <v>11</v>
      </c>
      <c r="M1262" s="91">
        <f>COUNTIFS(D:D,D1262,J:J,J1262,K:K,K1262)</f>
        <v/>
      </c>
      <c r="N1262" s="91">
        <f>1/M1262</f>
        <v/>
      </c>
    </row>
    <row r="1263">
      <c r="A1263" s="92" t="inlineStr">
        <is>
          <t>徐汇区</t>
        </is>
      </c>
      <c r="B1263" s="92" t="inlineStr">
        <is>
          <t>微信用户
微信用户
微信用户
微信用户
园园
园园
微信用户
微信用户
微信用户
微信用户
园园
园园</t>
        </is>
      </c>
      <c r="C1263" s="92" t="n">
        <v>1</v>
      </c>
      <c r="D1263" s="92" t="inlineStr">
        <is>
          <t>TYQCY21</t>
        </is>
      </c>
      <c r="E1263" s="92" t="inlineStr">
        <is>
          <t>有喜屋</t>
        </is>
      </c>
      <c r="F1263" s="92" t="n">
        <v>0</v>
      </c>
      <c r="G1263" s="92" t="n">
        <v>0</v>
      </c>
      <c r="H1263" s="92" t="n">
        <v>2101</v>
      </c>
      <c r="I1263" s="92" t="inlineStr">
        <is>
          <t>食品经营许可证</t>
        </is>
      </c>
      <c r="J1263" s="92" t="n">
        <v>2023</v>
      </c>
      <c r="K1263" s="92" t="n">
        <v>2</v>
      </c>
      <c r="L1263" s="92" t="n">
        <v>28</v>
      </c>
      <c r="M1263" s="91">
        <f>COUNTIFS(D:D,D1263,J:J,J1263,K:K,K1263)</f>
        <v/>
      </c>
      <c r="N1263" s="91">
        <f>1/M1263</f>
        <v/>
      </c>
    </row>
    <row r="1264">
      <c r="A1264" s="92" t="inlineStr">
        <is>
          <t>徐汇区</t>
        </is>
      </c>
      <c r="B1264" s="92" t="inlineStr">
        <is>
          <t>微信用户
微信用户
微信用户
微信用户
微信用户
微信用户
微信用户</t>
        </is>
      </c>
      <c r="C1264" s="92" t="n">
        <v>1</v>
      </c>
      <c r="D1264" s="92" t="inlineStr">
        <is>
          <t>TYQCY22</t>
        </is>
      </c>
      <c r="E1264" s="92" t="inlineStr">
        <is>
          <t>小杨生煎（蘑咕空间）</t>
        </is>
      </c>
      <c r="F1264" s="92" t="n">
        <v>0</v>
      </c>
      <c r="G1264" s="92" t="n">
        <v>1</v>
      </c>
      <c r="H1264" s="92" t="n">
        <v>2202</v>
      </c>
      <c r="I1264" s="92" t="inlineStr">
        <is>
          <t>净化器合格证</t>
        </is>
      </c>
      <c r="J1264" s="92" t="n">
        <v>2023</v>
      </c>
      <c r="K1264" s="92" t="n">
        <v>8</v>
      </c>
      <c r="L1264" s="92" t="n">
        <v>29</v>
      </c>
      <c r="M1264" s="91">
        <f>COUNTIFS(D:D,D1264,J:J,J1264,K:K,K1264)</f>
        <v/>
      </c>
      <c r="N1264" s="91">
        <f>1/M1264</f>
        <v/>
      </c>
    </row>
    <row r="1265">
      <c r="A1265" s="92" t="inlineStr">
        <is>
          <t>徐汇区</t>
        </is>
      </c>
      <c r="B1265" s="92" t="inlineStr">
        <is>
          <t>微信用户
微信用户
微信用户
微信用户</t>
        </is>
      </c>
      <c r="C1265" s="92" t="n">
        <v>1</v>
      </c>
      <c r="D1265" s="92" t="inlineStr">
        <is>
          <t>TYQCY22</t>
        </is>
      </c>
      <c r="E1265" s="92" t="inlineStr">
        <is>
          <t>小杨生煎（蘑咕空间）</t>
        </is>
      </c>
      <c r="F1265" s="92" t="n">
        <v>0</v>
      </c>
      <c r="G1265" s="92" t="n">
        <v>0</v>
      </c>
      <c r="H1265" s="92" t="n">
        <v>2102</v>
      </c>
      <c r="I1265" s="92" t="inlineStr">
        <is>
          <t>餐饮服务许可证</t>
        </is>
      </c>
      <c r="J1265" s="92" t="n">
        <v>2023</v>
      </c>
      <c r="K1265" s="92" t="n">
        <v>6</v>
      </c>
      <c r="L1265" s="92" t="n">
        <v>11</v>
      </c>
      <c r="M1265" s="91">
        <f>COUNTIFS(D:D,D1265,J:J,J1265,K:K,K1265)</f>
        <v/>
      </c>
      <c r="N1265" s="91">
        <f>1/M1265</f>
        <v/>
      </c>
    </row>
    <row r="1266">
      <c r="A1266" s="92" t="inlineStr">
        <is>
          <t>徐汇区</t>
        </is>
      </c>
      <c r="B1266" s="92" t="inlineStr">
        <is>
          <t>微信用户
微信用户
微信用户
微信用户
微信用户
微信用户
微信用户</t>
        </is>
      </c>
      <c r="C1266" s="92" t="n">
        <v>1</v>
      </c>
      <c r="D1266" s="92" t="inlineStr">
        <is>
          <t>TYQCY22</t>
        </is>
      </c>
      <c r="E1266" s="92" t="inlineStr">
        <is>
          <t>小杨生煎（蘑咕空间）</t>
        </is>
      </c>
      <c r="F1266" s="92" t="n">
        <v>0</v>
      </c>
      <c r="G1266" s="92" t="n">
        <v>1</v>
      </c>
      <c r="H1266" s="92" t="n">
        <v>2201</v>
      </c>
      <c r="I1266" s="92" t="inlineStr">
        <is>
          <t>产品质检</t>
        </is>
      </c>
      <c r="J1266" s="92" t="n">
        <v>2023</v>
      </c>
      <c r="K1266" s="92" t="n">
        <v>6</v>
      </c>
      <c r="L1266" s="92" t="n">
        <v>11</v>
      </c>
      <c r="M1266" s="91">
        <f>COUNTIFS(D:D,D1266,J:J,J1266,K:K,K1266)</f>
        <v/>
      </c>
      <c r="N1266" s="91">
        <f>1/M1266</f>
        <v/>
      </c>
    </row>
    <row r="1267">
      <c r="A1267" s="92" t="inlineStr">
        <is>
          <t>徐汇区</t>
        </is>
      </c>
      <c r="B1267" s="92" t="inlineStr">
        <is>
          <t>微信用户
微信用户
微信用户</t>
        </is>
      </c>
      <c r="C1267" s="92" t="n">
        <v>1</v>
      </c>
      <c r="D1267" s="92" t="inlineStr">
        <is>
          <t>TYQCY22</t>
        </is>
      </c>
      <c r="E1267" s="92" t="inlineStr">
        <is>
          <t>小杨生煎（蘑咕空间）</t>
        </is>
      </c>
      <c r="F1267" s="92" t="n">
        <v>0</v>
      </c>
      <c r="G1267" s="92" t="n">
        <v>1</v>
      </c>
      <c r="H1267" s="92" t="n">
        <v>2203</v>
      </c>
      <c r="I1267" s="92" t="inlineStr">
        <is>
          <t>清洗合同</t>
        </is>
      </c>
      <c r="J1267" s="92" t="n">
        <v>2023</v>
      </c>
      <c r="K1267" s="92" t="n">
        <v>4</v>
      </c>
      <c r="L1267" s="92" t="n">
        <v>3</v>
      </c>
      <c r="M1267" s="91">
        <f>COUNTIFS(D:D,D1267,J:J,J1267,K:K,K1267)</f>
        <v/>
      </c>
      <c r="N1267" s="91">
        <f>1/M1267</f>
        <v/>
      </c>
    </row>
    <row r="1268">
      <c r="A1268" s="92" t="inlineStr">
        <is>
          <t>徐汇区</t>
        </is>
      </c>
      <c r="B1268" s="92" t="inlineStr">
        <is>
          <t>微信用户
微信用户
微信用户
微信用户</t>
        </is>
      </c>
      <c r="C1268" s="92" t="n">
        <v>1</v>
      </c>
      <c r="D1268" s="92" t="inlineStr">
        <is>
          <t>TYQCY22</t>
        </is>
      </c>
      <c r="E1268" s="92" t="inlineStr">
        <is>
          <t>小杨生煎（蘑咕空间）</t>
        </is>
      </c>
      <c r="F1268" s="92" t="n">
        <v>0</v>
      </c>
      <c r="G1268" s="92" t="n">
        <v>0</v>
      </c>
      <c r="H1268" s="92" t="n">
        <v>2100</v>
      </c>
      <c r="I1268" s="92" t="inlineStr">
        <is>
          <t>营业执照</t>
        </is>
      </c>
      <c r="J1268" s="92" t="n">
        <v>2023</v>
      </c>
      <c r="K1268" s="92" t="n">
        <v>3</v>
      </c>
      <c r="L1268" s="92" t="n">
        <v>11</v>
      </c>
      <c r="M1268" s="91">
        <f>COUNTIFS(D:D,D1268,J:J,J1268,K:K,K1268)</f>
        <v/>
      </c>
      <c r="N1268" s="91">
        <f>1/M1268</f>
        <v/>
      </c>
    </row>
    <row r="1269">
      <c r="A1269" s="92" t="inlineStr">
        <is>
          <t>徐汇区</t>
        </is>
      </c>
      <c r="B1269" s="92" t="inlineStr">
        <is>
          <t>微信用户
微信用户
微信用户
微信用户</t>
        </is>
      </c>
      <c r="C1269" s="92" t="n">
        <v>1</v>
      </c>
      <c r="D1269" s="92" t="inlineStr">
        <is>
          <t>TYQCY22</t>
        </is>
      </c>
      <c r="E1269" s="92" t="inlineStr">
        <is>
          <t>小杨生煎（蘑咕空间）</t>
        </is>
      </c>
      <c r="F1269" s="92" t="n">
        <v>0</v>
      </c>
      <c r="G1269" s="92" t="n">
        <v>0</v>
      </c>
      <c r="H1269" s="92" t="n">
        <v>2101</v>
      </c>
      <c r="I1269" s="92" t="inlineStr">
        <is>
          <t>食品经营许可证</t>
        </is>
      </c>
      <c r="J1269" s="92" t="n">
        <v>2023</v>
      </c>
      <c r="K1269" s="92" t="n">
        <v>2</v>
      </c>
      <c r="L1269" s="92" t="n">
        <v>28</v>
      </c>
      <c r="M1269" s="91">
        <f>COUNTIFS(D:D,D1269,J:J,J1269,K:K,K1269)</f>
        <v/>
      </c>
      <c r="N1269" s="91">
        <f>1/M1269</f>
        <v/>
      </c>
    </row>
    <row r="1270">
      <c r="A1270" s="92" t="inlineStr">
        <is>
          <t>徐汇区</t>
        </is>
      </c>
      <c r="B1270" s="92" t="inlineStr">
        <is>
          <t>微信用户
微信用户
微信用户
微信用户</t>
        </is>
      </c>
      <c r="C1270" s="92" t="n">
        <v>1</v>
      </c>
      <c r="D1270" s="92" t="inlineStr">
        <is>
          <t>TYQCY22</t>
        </is>
      </c>
      <c r="E1270" s="92" t="inlineStr">
        <is>
          <t>小杨生煎（蘑咕空间）</t>
        </is>
      </c>
      <c r="F1270" s="92" t="n">
        <v>0</v>
      </c>
      <c r="G1270" s="92" t="n">
        <v>0</v>
      </c>
      <c r="H1270" s="92" t="n">
        <v>2103</v>
      </c>
      <c r="I1270" s="92" t="inlineStr">
        <is>
          <t>监管信息公示牌</t>
        </is>
      </c>
      <c r="J1270" s="92" t="n">
        <v>2023</v>
      </c>
      <c r="K1270" s="92" t="n">
        <v>2</v>
      </c>
      <c r="L1270" s="92" t="n">
        <v>28</v>
      </c>
      <c r="M1270" s="91">
        <f>COUNTIFS(D:D,D1270,J:J,J1270,K:K,K1270)</f>
        <v/>
      </c>
      <c r="N1270" s="91">
        <f>1/M1270</f>
        <v/>
      </c>
    </row>
    <row r="1271">
      <c r="A1271" s="92" t="inlineStr">
        <is>
          <t>徐汇区</t>
        </is>
      </c>
      <c r="B1271" s="92" t="inlineStr">
        <is>
          <t>微信用户
微信用户
微信用户
微信用户
微信用户
微信用户
微信用户</t>
        </is>
      </c>
      <c r="C1271" s="92" t="n">
        <v>1</v>
      </c>
      <c r="D1271" s="92" t="inlineStr">
        <is>
          <t>TYQCY22</t>
        </is>
      </c>
      <c r="E1271" s="92" t="inlineStr">
        <is>
          <t>小杨生煎（蘑咕空间）</t>
        </is>
      </c>
      <c r="F1271" s="92" t="n">
        <v>0</v>
      </c>
      <c r="G1271" s="92" t="n">
        <v>1</v>
      </c>
      <c r="H1271" s="92" t="n">
        <v>2200</v>
      </c>
      <c r="I1271" s="92" t="inlineStr">
        <is>
          <t>设备安装合同</t>
        </is>
      </c>
      <c r="J1271" s="92" t="n">
        <v>2023</v>
      </c>
      <c r="K1271" s="92" t="n">
        <v>2</v>
      </c>
      <c r="L1271" s="92" t="n">
        <v>28</v>
      </c>
      <c r="M1271" s="91">
        <f>COUNTIFS(D:D,D1271,J:J,J1271,K:K,K1271)</f>
        <v/>
      </c>
      <c r="N1271" s="91">
        <f>1/M1271</f>
        <v/>
      </c>
    </row>
    <row r="1272">
      <c r="A1272" s="92" t="inlineStr">
        <is>
          <t>徐汇区</t>
        </is>
      </c>
      <c r="B1272" s="92" t="inlineStr">
        <is>
          <t>微信用户</t>
        </is>
      </c>
      <c r="C1272" s="92" t="n">
        <v>1</v>
      </c>
      <c r="D1272" s="92" t="inlineStr">
        <is>
          <t>TYQCY23</t>
        </is>
      </c>
      <c r="E1272" s="92" t="inlineStr">
        <is>
          <t>平成屋323</t>
        </is>
      </c>
      <c r="F1272" s="92" t="n">
        <v>0</v>
      </c>
      <c r="G1272" s="92" t="n">
        <v>1</v>
      </c>
      <c r="H1272" s="92" t="n">
        <v>2204</v>
      </c>
      <c r="I1272" s="92" t="inlineStr">
        <is>
          <t>清洗记录</t>
        </is>
      </c>
      <c r="J1272" s="92" t="n">
        <v>2023</v>
      </c>
      <c r="K1272" s="92" t="n">
        <v>9</v>
      </c>
      <c r="L1272" s="92" t="n">
        <v>14</v>
      </c>
      <c r="M1272" s="91">
        <f>COUNTIFS(D:D,D1272,J:J,J1272,K:K,K1272)</f>
        <v/>
      </c>
      <c r="N1272" s="91">
        <f>1/M1272</f>
        <v/>
      </c>
    </row>
    <row r="1273">
      <c r="A1273" s="92" t="inlineStr">
        <is>
          <t>徐汇区</t>
        </is>
      </c>
      <c r="B1273" s="92" t="inlineStr">
        <is>
          <t>微信用户</t>
        </is>
      </c>
      <c r="C1273" s="92" t="n">
        <v>1</v>
      </c>
      <c r="D1273" s="92" t="inlineStr">
        <is>
          <t>TYQCY23</t>
        </is>
      </c>
      <c r="E1273" s="92" t="inlineStr">
        <is>
          <t>平成屋323</t>
        </is>
      </c>
      <c r="F1273" s="92" t="n">
        <v>0</v>
      </c>
      <c r="G1273" s="92" t="n">
        <v>1</v>
      </c>
      <c r="H1273" s="92" t="n">
        <v>2205</v>
      </c>
      <c r="I1273" s="92" t="inlineStr">
        <is>
          <t>设备维修保养</t>
        </is>
      </c>
      <c r="J1273" s="92" t="n">
        <v>2023</v>
      </c>
      <c r="K1273" s="92" t="n">
        <v>9</v>
      </c>
      <c r="L1273" s="92" t="n">
        <v>14</v>
      </c>
      <c r="M1273" s="91">
        <f>COUNTIFS(D:D,D1273,J:J,J1273,K:K,K1273)</f>
        <v/>
      </c>
      <c r="N1273" s="91">
        <f>1/M1273</f>
        <v/>
      </c>
    </row>
    <row r="1274">
      <c r="A1274" s="92" t="inlineStr">
        <is>
          <t>徐汇区</t>
        </is>
      </c>
      <c r="B1274" s="92" t="inlineStr">
        <is>
          <t>微信用户</t>
        </is>
      </c>
      <c r="C1274" s="92" t="n">
        <v>1</v>
      </c>
      <c r="D1274" s="92" t="inlineStr">
        <is>
          <t>TYQCY23</t>
        </is>
      </c>
      <c r="E1274" s="92" t="inlineStr">
        <is>
          <t>平成屋323</t>
        </is>
      </c>
      <c r="F1274" s="92" t="n">
        <v>0</v>
      </c>
      <c r="G1274" s="92" t="n">
        <v>1</v>
      </c>
      <c r="H1274" s="92" t="n">
        <v>2303</v>
      </c>
      <c r="I1274" s="92" t="inlineStr">
        <is>
          <t>运行维护合同</t>
        </is>
      </c>
      <c r="J1274" s="92" t="n">
        <v>2023</v>
      </c>
      <c r="K1274" s="92" t="n">
        <v>9</v>
      </c>
      <c r="L1274" s="92" t="n">
        <v>25</v>
      </c>
      <c r="M1274" s="91">
        <f>COUNTIFS(D:D,D1274,J:J,J1274,K:K,K1274)</f>
        <v/>
      </c>
      <c r="N1274" s="91">
        <f>1/M1274</f>
        <v/>
      </c>
    </row>
    <row r="1275">
      <c r="A1275" s="92" t="inlineStr">
        <is>
          <t>徐汇区</t>
        </is>
      </c>
      <c r="B1275" s="92" t="inlineStr">
        <is>
          <t>微信用户</t>
        </is>
      </c>
      <c r="C1275" s="92" t="n">
        <v>1</v>
      </c>
      <c r="D1275" s="92" t="inlineStr">
        <is>
          <t>TYQCY23</t>
        </is>
      </c>
      <c r="E1275" s="92" t="inlineStr">
        <is>
          <t>平成屋323</t>
        </is>
      </c>
      <c r="F1275" s="92" t="n">
        <v>0</v>
      </c>
      <c r="G1275" s="92" t="n">
        <v>1</v>
      </c>
      <c r="H1275" s="92" t="n">
        <v>2304</v>
      </c>
      <c r="I1275" s="92" t="inlineStr">
        <is>
          <t>设备运维记录</t>
        </is>
      </c>
      <c r="J1275" s="92" t="n">
        <v>2023</v>
      </c>
      <c r="K1275" s="92" t="n">
        <v>9</v>
      </c>
      <c r="L1275" s="92" t="n">
        <v>25</v>
      </c>
      <c r="M1275" s="91">
        <f>COUNTIFS(D:D,D1275,J:J,J1275,K:K,K1275)</f>
        <v/>
      </c>
      <c r="N1275" s="91">
        <f>1/M1275</f>
        <v/>
      </c>
    </row>
    <row r="1276">
      <c r="A1276" s="92" t="inlineStr">
        <is>
          <t>徐汇区</t>
        </is>
      </c>
      <c r="B1276" s="92" t="inlineStr">
        <is>
          <t>微信用户</t>
        </is>
      </c>
      <c r="C1276" s="92" t="n">
        <v>1</v>
      </c>
      <c r="D1276" s="92" t="inlineStr">
        <is>
          <t>TYQCY23</t>
        </is>
      </c>
      <c r="E1276" s="92" t="inlineStr">
        <is>
          <t>平成屋323</t>
        </is>
      </c>
      <c r="F1276" s="92" t="n">
        <v>0</v>
      </c>
      <c r="G1276" s="92" t="n">
        <v>1</v>
      </c>
      <c r="H1276" s="92" t="n">
        <v>2400</v>
      </c>
      <c r="I1276" s="92" t="inlineStr">
        <is>
          <t>餐厨垃圾处置</t>
        </is>
      </c>
      <c r="J1276" s="92" t="n">
        <v>2023</v>
      </c>
      <c r="K1276" s="92" t="n">
        <v>9</v>
      </c>
      <c r="L1276" s="92" t="n">
        <v>25</v>
      </c>
      <c r="M1276" s="91">
        <f>COUNTIFS(D:D,D1276,J:J,J1276,K:K,K1276)</f>
        <v/>
      </c>
      <c r="N1276" s="91">
        <f>1/M1276</f>
        <v/>
      </c>
    </row>
    <row r="1277">
      <c r="A1277" s="92" t="inlineStr">
        <is>
          <t>徐汇区</t>
        </is>
      </c>
      <c r="B1277" s="92" t="inlineStr">
        <is>
          <t>微信用户</t>
        </is>
      </c>
      <c r="C1277" s="92" t="n">
        <v>1</v>
      </c>
      <c r="D1277" s="92" t="inlineStr">
        <is>
          <t>TYQCY23</t>
        </is>
      </c>
      <c r="E1277" s="92" t="inlineStr">
        <is>
          <t>平成屋323</t>
        </is>
      </c>
      <c r="F1277" s="92" t="n">
        <v>0</v>
      </c>
      <c r="G1277" s="92" t="n">
        <v>1</v>
      </c>
      <c r="H1277" s="92" t="n">
        <v>2401</v>
      </c>
      <c r="I1277" s="92" t="inlineStr">
        <is>
          <t>废弃油脂处置</t>
        </is>
      </c>
      <c r="J1277" s="92" t="n">
        <v>2023</v>
      </c>
      <c r="K1277" s="92" t="n">
        <v>9</v>
      </c>
      <c r="L1277" s="92" t="n">
        <v>25</v>
      </c>
      <c r="M1277" s="91">
        <f>COUNTIFS(D:D,D1277,J:J,J1277,K:K,K1277)</f>
        <v/>
      </c>
      <c r="N1277" s="91">
        <f>1/M1277</f>
        <v/>
      </c>
    </row>
    <row r="1278">
      <c r="A1278" s="92" t="inlineStr">
        <is>
          <t>徐汇区</t>
        </is>
      </c>
      <c r="B1278" s="92" t="inlineStr">
        <is>
          <t>微信用户</t>
        </is>
      </c>
      <c r="C1278" s="92" t="n">
        <v>1</v>
      </c>
      <c r="D1278" s="92" t="inlineStr">
        <is>
          <t>TYQCY23</t>
        </is>
      </c>
      <c r="E1278" s="92" t="inlineStr">
        <is>
          <t>平成屋323</t>
        </is>
      </c>
      <c r="F1278" s="92" t="n">
        <v>0</v>
      </c>
      <c r="G1278" s="92" t="n">
        <v>1</v>
      </c>
      <c r="H1278" s="92" t="n">
        <v>2402</v>
      </c>
      <c r="I1278" s="92" t="inlineStr">
        <is>
          <t>卫生培训记录</t>
        </is>
      </c>
      <c r="J1278" s="92" t="n">
        <v>2023</v>
      </c>
      <c r="K1278" s="92" t="n">
        <v>9</v>
      </c>
      <c r="L1278" s="92" t="n">
        <v>25</v>
      </c>
      <c r="M1278" s="91">
        <f>COUNTIFS(D:D,D1278,J:J,J1278,K:K,K1278)</f>
        <v/>
      </c>
      <c r="N1278" s="91">
        <f>1/M1278</f>
        <v/>
      </c>
    </row>
    <row r="1279">
      <c r="A1279" s="92" t="inlineStr">
        <is>
          <t>徐汇区</t>
        </is>
      </c>
      <c r="B1279" s="92" t="inlineStr">
        <is>
          <t>微信用户</t>
        </is>
      </c>
      <c r="C1279" s="92" t="n">
        <v>1</v>
      </c>
      <c r="D1279" s="92" t="inlineStr">
        <is>
          <t>TYQCY23</t>
        </is>
      </c>
      <c r="E1279" s="92" t="inlineStr">
        <is>
          <t>平成屋323</t>
        </is>
      </c>
      <c r="F1279" s="92" t="n">
        <v>0</v>
      </c>
      <c r="G1279" s="92" t="n">
        <v>1</v>
      </c>
      <c r="H1279" s="92" t="n">
        <v>2403</v>
      </c>
      <c r="I1279" s="92" t="inlineStr">
        <is>
          <t>食品及原料采购记录</t>
        </is>
      </c>
      <c r="J1279" s="92" t="n">
        <v>2023</v>
      </c>
      <c r="K1279" s="92" t="n">
        <v>9</v>
      </c>
      <c r="L1279" s="92" t="n">
        <v>25</v>
      </c>
      <c r="M1279" s="91">
        <f>COUNTIFS(D:D,D1279,J:J,J1279,K:K,K1279)</f>
        <v/>
      </c>
      <c r="N1279" s="91">
        <f>1/M1279</f>
        <v/>
      </c>
    </row>
    <row r="1280">
      <c r="A1280" s="92" t="inlineStr">
        <is>
          <t>徐汇区</t>
        </is>
      </c>
      <c r="B1280" s="92" t="inlineStr">
        <is>
          <t>微信用户</t>
        </is>
      </c>
      <c r="C1280" s="92" t="n">
        <v>1</v>
      </c>
      <c r="D1280" s="92" t="inlineStr">
        <is>
          <t>TYQCY23</t>
        </is>
      </c>
      <c r="E1280" s="92" t="inlineStr">
        <is>
          <t>平成屋323</t>
        </is>
      </c>
      <c r="F1280" s="92" t="n">
        <v>1</v>
      </c>
      <c r="G1280" s="92" t="n">
        <v>1</v>
      </c>
      <c r="H1280" s="92" t="n">
        <v>3200</v>
      </c>
      <c r="I1280" s="92" t="inlineStr">
        <is>
          <t>后厨全景</t>
        </is>
      </c>
      <c r="J1280" s="92" t="n">
        <v>2023</v>
      </c>
      <c r="K1280" s="92" t="n">
        <v>9</v>
      </c>
      <c r="L1280" s="92" t="n">
        <v>25</v>
      </c>
      <c r="M1280" s="91">
        <f>COUNTIFS(D:D,D1280,J:J,J1280,K:K,K1280)</f>
        <v/>
      </c>
      <c r="N1280" s="91">
        <f>1/M1280</f>
        <v/>
      </c>
    </row>
    <row r="1281">
      <c r="A1281" s="92" t="inlineStr">
        <is>
          <t>徐汇区</t>
        </is>
      </c>
      <c r="B1281" s="92" t="inlineStr">
        <is>
          <t>微信用户</t>
        </is>
      </c>
      <c r="C1281" s="92" t="n">
        <v>1</v>
      </c>
      <c r="D1281" s="92" t="inlineStr">
        <is>
          <t>TYQCY23</t>
        </is>
      </c>
      <c r="E1281" s="92" t="inlineStr">
        <is>
          <t>平成屋323</t>
        </is>
      </c>
      <c r="F1281" s="92" t="n">
        <v>1</v>
      </c>
      <c r="G1281" s="92" t="n">
        <v>1</v>
      </c>
      <c r="H1281" s="92" t="n">
        <v>3201</v>
      </c>
      <c r="I1281" s="92" t="inlineStr">
        <is>
          <t>后厨涉户外门窗关闭</t>
        </is>
      </c>
      <c r="J1281" s="92" t="n">
        <v>2023</v>
      </c>
      <c r="K1281" s="92" t="n">
        <v>9</v>
      </c>
      <c r="L1281" s="92" t="n">
        <v>25</v>
      </c>
      <c r="M1281" s="91">
        <f>COUNTIFS(D:D,D1281,J:J,J1281,K:K,K1281)</f>
        <v/>
      </c>
      <c r="N1281" s="91">
        <f>1/M1281</f>
        <v/>
      </c>
    </row>
    <row r="1282">
      <c r="A1282" s="92" t="inlineStr">
        <is>
          <t>徐汇区</t>
        </is>
      </c>
      <c r="B1282" s="92" t="inlineStr">
        <is>
          <t>微信用户</t>
        </is>
      </c>
      <c r="C1282" s="92" t="n">
        <v>1</v>
      </c>
      <c r="D1282" s="92" t="inlineStr">
        <is>
          <t>TYQCY23</t>
        </is>
      </c>
      <c r="E1282" s="92" t="inlineStr">
        <is>
          <t>平成屋323</t>
        </is>
      </c>
      <c r="F1282" s="92" t="n">
        <v>1</v>
      </c>
      <c r="G1282" s="92" t="n">
        <v>1</v>
      </c>
      <c r="H1282" s="92" t="n">
        <v>3202</v>
      </c>
      <c r="I1282" s="92" t="inlineStr">
        <is>
          <t>后厨排气扇</t>
        </is>
      </c>
      <c r="J1282" s="92" t="n">
        <v>2023</v>
      </c>
      <c r="K1282" s="92" t="n">
        <v>9</v>
      </c>
      <c r="L1282" s="92" t="n">
        <v>25</v>
      </c>
      <c r="M1282" s="91">
        <f>COUNTIFS(D:D,D1282,J:J,J1282,K:K,K1282)</f>
        <v/>
      </c>
      <c r="N1282" s="91">
        <f>1/M1282</f>
        <v/>
      </c>
    </row>
    <row r="1283">
      <c r="A1283" s="92" t="inlineStr">
        <is>
          <t>徐汇区</t>
        </is>
      </c>
      <c r="B1283" s="92" t="inlineStr">
        <is>
          <t>微信用户</t>
        </is>
      </c>
      <c r="C1283" s="92" t="n">
        <v>1</v>
      </c>
      <c r="D1283" s="92" t="inlineStr">
        <is>
          <t>TYQCY23</t>
        </is>
      </c>
      <c r="E1283" s="92" t="inlineStr">
        <is>
          <t>平成屋323</t>
        </is>
      </c>
      <c r="F1283" s="92" t="n">
        <v>1</v>
      </c>
      <c r="G1283" s="92" t="n">
        <v>1</v>
      </c>
      <c r="H1283" s="92" t="n">
        <v>3203</v>
      </c>
      <c r="I1283" s="92" t="inlineStr">
        <is>
          <t>后厨灶台</t>
        </is>
      </c>
      <c r="J1283" s="92" t="n">
        <v>2023</v>
      </c>
      <c r="K1283" s="92" t="n">
        <v>9</v>
      </c>
      <c r="L1283" s="92" t="n">
        <v>25</v>
      </c>
      <c r="M1283" s="91">
        <f>COUNTIFS(D:D,D1283,J:J,J1283,K:K,K1283)</f>
        <v/>
      </c>
      <c r="N1283" s="91">
        <f>1/M1283</f>
        <v/>
      </c>
    </row>
    <row r="1284">
      <c r="A1284" s="92" t="inlineStr">
        <is>
          <t>徐汇区</t>
        </is>
      </c>
      <c r="B1284" s="92" t="inlineStr">
        <is>
          <t>微信用户</t>
        </is>
      </c>
      <c r="C1284" s="92" t="n">
        <v>1</v>
      </c>
      <c r="D1284" s="92" t="inlineStr">
        <is>
          <t>TYQCY23</t>
        </is>
      </c>
      <c r="E1284" s="92" t="inlineStr">
        <is>
          <t>平成屋323</t>
        </is>
      </c>
      <c r="F1284" s="92" t="n">
        <v>1</v>
      </c>
      <c r="G1284" s="92" t="n">
        <v>1</v>
      </c>
      <c r="H1284" s="92" t="n">
        <v>3204</v>
      </c>
      <c r="I1284" s="92" t="inlineStr">
        <is>
          <t>集气罩</t>
        </is>
      </c>
      <c r="J1284" s="92" t="n">
        <v>2023</v>
      </c>
      <c r="K1284" s="92" t="n">
        <v>9</v>
      </c>
      <c r="L1284" s="92" t="n">
        <v>25</v>
      </c>
      <c r="M1284" s="91">
        <f>COUNTIFS(D:D,D1284,J:J,J1284,K:K,K1284)</f>
        <v/>
      </c>
      <c r="N1284" s="91">
        <f>1/M1284</f>
        <v/>
      </c>
    </row>
    <row r="1285">
      <c r="A1285" s="92" t="inlineStr">
        <is>
          <t>徐汇区</t>
        </is>
      </c>
      <c r="B1285" s="92" t="inlineStr">
        <is>
          <t>微信用户</t>
        </is>
      </c>
      <c r="C1285" s="92" t="n">
        <v>1</v>
      </c>
      <c r="D1285" s="92" t="inlineStr">
        <is>
          <t>TYQCY23</t>
        </is>
      </c>
      <c r="E1285" s="92" t="inlineStr">
        <is>
          <t>平成屋323</t>
        </is>
      </c>
      <c r="F1285" s="92" t="n">
        <v>1</v>
      </c>
      <c r="G1285" s="92" t="n">
        <v>1</v>
      </c>
      <c r="H1285" s="92" t="n">
        <v>3205</v>
      </c>
      <c r="I1285" s="92" t="inlineStr">
        <is>
          <t>排烟管道</t>
        </is>
      </c>
      <c r="J1285" s="92" t="n">
        <v>2023</v>
      </c>
      <c r="K1285" s="92" t="n">
        <v>9</v>
      </c>
      <c r="L1285" s="92" t="n">
        <v>25</v>
      </c>
      <c r="M1285" s="91">
        <f>COUNTIFS(D:D,D1285,J:J,J1285,K:K,K1285)</f>
        <v/>
      </c>
      <c r="N1285" s="91">
        <f>1/M1285</f>
        <v/>
      </c>
    </row>
    <row r="1286">
      <c r="A1286" s="92" t="inlineStr">
        <is>
          <t>徐汇区</t>
        </is>
      </c>
      <c r="B1286" s="92" t="inlineStr">
        <is>
          <t>微信用户</t>
        </is>
      </c>
      <c r="C1286" s="92" t="n">
        <v>1</v>
      </c>
      <c r="D1286" s="92" t="inlineStr">
        <is>
          <t>TYQCY23</t>
        </is>
      </c>
      <c r="E1286" s="92" t="inlineStr">
        <is>
          <t>平成屋323</t>
        </is>
      </c>
      <c r="F1286" s="92" t="n">
        <v>1</v>
      </c>
      <c r="G1286" s="92" t="n">
        <v>1</v>
      </c>
      <c r="H1286" s="92" t="n">
        <v>3206</v>
      </c>
      <c r="I1286" s="92" t="inlineStr">
        <is>
          <t>油烟净化装置/控制柜运行</t>
        </is>
      </c>
      <c r="J1286" s="92" t="n">
        <v>2023</v>
      </c>
      <c r="K1286" s="92" t="n">
        <v>9</v>
      </c>
      <c r="L1286" s="92" t="n">
        <v>25</v>
      </c>
      <c r="M1286" s="91">
        <f>COUNTIFS(D:D,D1286,J:J,J1286,K:K,K1286)</f>
        <v/>
      </c>
      <c r="N1286" s="91">
        <f>1/M1286</f>
        <v/>
      </c>
    </row>
    <row r="1287">
      <c r="A1287" s="92" t="inlineStr">
        <is>
          <t>徐汇区</t>
        </is>
      </c>
      <c r="B1287" s="92" t="inlineStr">
        <is>
          <t>微信用户</t>
        </is>
      </c>
      <c r="C1287" s="92" t="n">
        <v>1</v>
      </c>
      <c r="D1287" s="92" t="inlineStr">
        <is>
          <t>TYQCY23</t>
        </is>
      </c>
      <c r="E1287" s="92" t="inlineStr">
        <is>
          <t>平成屋323</t>
        </is>
      </c>
      <c r="F1287" s="92" t="n">
        <v>1</v>
      </c>
      <c r="G1287" s="92" t="n">
        <v>1</v>
      </c>
      <c r="H1287" s="92" t="n">
        <v>3207</v>
      </c>
      <c r="I1287" s="92" t="inlineStr">
        <is>
          <t>油烟监测设备</t>
        </is>
      </c>
      <c r="J1287" s="92" t="n">
        <v>2023</v>
      </c>
      <c r="K1287" s="92" t="n">
        <v>9</v>
      </c>
      <c r="L1287" s="92" t="n">
        <v>25</v>
      </c>
      <c r="M1287" s="91">
        <f>COUNTIFS(D:D,D1287,J:J,J1287,K:K,K1287)</f>
        <v/>
      </c>
      <c r="N1287" s="91">
        <f>1/M1287</f>
        <v/>
      </c>
    </row>
    <row r="1288">
      <c r="A1288" s="92" t="inlineStr">
        <is>
          <t>徐汇区</t>
        </is>
      </c>
      <c r="B1288" s="92" t="inlineStr">
        <is>
          <t>微信用户
微信用户
微信用户
微信用户
微信用户
微信用户
微信用户
微信用户
微信用户</t>
        </is>
      </c>
      <c r="C1288" s="92" t="n">
        <v>1</v>
      </c>
      <c r="D1288" s="92" t="inlineStr">
        <is>
          <t>TYQCY23</t>
        </is>
      </c>
      <c r="E1288" s="92" t="inlineStr">
        <is>
          <t>平成屋323</t>
        </is>
      </c>
      <c r="F1288" s="92" t="n">
        <v>0</v>
      </c>
      <c r="G1288" s="92" t="n">
        <v>1</v>
      </c>
      <c r="H1288" s="92" t="n">
        <v>2301</v>
      </c>
      <c r="I1288" s="92" t="inlineStr">
        <is>
          <t>产品质检</t>
        </is>
      </c>
      <c r="J1288" s="92" t="n">
        <v>2023</v>
      </c>
      <c r="K1288" s="92" t="n">
        <v>8</v>
      </c>
      <c r="L1288" s="92" t="n">
        <v>24</v>
      </c>
      <c r="M1288" s="91">
        <f>COUNTIFS(D:D,D1288,J:J,J1288,K:K,K1288)</f>
        <v/>
      </c>
      <c r="N1288" s="91">
        <f>1/M1288</f>
        <v/>
      </c>
    </row>
    <row r="1289">
      <c r="A1289" s="92" t="inlineStr">
        <is>
          <t>徐汇区</t>
        </is>
      </c>
      <c r="B1289" s="92" t="inlineStr">
        <is>
          <t>微信用户
微信用户
微信用户
微信用户
微信用户
微信用户
微信用户
微信用户
微信用户</t>
        </is>
      </c>
      <c r="C1289" s="92" t="n">
        <v>1</v>
      </c>
      <c r="D1289" s="92" t="inlineStr">
        <is>
          <t>TYQCY23</t>
        </is>
      </c>
      <c r="E1289" s="92" t="inlineStr">
        <is>
          <t>平成屋323</t>
        </is>
      </c>
      <c r="F1289" s="92" t="n">
        <v>0</v>
      </c>
      <c r="G1289" s="92" t="n">
        <v>1</v>
      </c>
      <c r="H1289" s="92" t="n">
        <v>2302</v>
      </c>
      <c r="I1289" s="92" t="inlineStr">
        <is>
          <t>设备安装检验</t>
        </is>
      </c>
      <c r="J1289" s="92" t="n">
        <v>2023</v>
      </c>
      <c r="K1289" s="92" t="n">
        <v>8</v>
      </c>
      <c r="L1289" s="92" t="n">
        <v>24</v>
      </c>
      <c r="M1289" s="91">
        <f>COUNTIFS(D:D,D1289,J:J,J1289,K:K,K1289)</f>
        <v/>
      </c>
      <c r="N1289" s="91">
        <f>1/M1289</f>
        <v/>
      </c>
    </row>
    <row r="1290">
      <c r="A1290" s="92" t="inlineStr">
        <is>
          <t>徐汇区</t>
        </is>
      </c>
      <c r="B1290" s="92" t="inlineStr">
        <is>
          <t>微信用户
微信用户
微信用户
微信用户
微信用户
微信用户
微信用户
微信用户
微信用户</t>
        </is>
      </c>
      <c r="C1290" s="92" t="n">
        <v>1</v>
      </c>
      <c r="D1290" s="92" t="inlineStr">
        <is>
          <t>TYQCY23</t>
        </is>
      </c>
      <c r="E1290" s="92" t="inlineStr">
        <is>
          <t>平成屋323</t>
        </is>
      </c>
      <c r="F1290" s="92" t="n">
        <v>0</v>
      </c>
      <c r="G1290" s="92" t="n">
        <v>1</v>
      </c>
      <c r="H1290" s="92" t="n">
        <v>2203</v>
      </c>
      <c r="I1290" s="92" t="inlineStr">
        <is>
          <t>清洗合同</t>
        </is>
      </c>
      <c r="J1290" s="92" t="n">
        <v>2023</v>
      </c>
      <c r="K1290" s="92" t="n">
        <v>7</v>
      </c>
      <c r="L1290" s="92" t="n">
        <v>19</v>
      </c>
      <c r="M1290" s="91">
        <f>COUNTIFS(D:D,D1290,J:J,J1290,K:K,K1290)</f>
        <v/>
      </c>
      <c r="N1290" s="91">
        <f>1/M1290</f>
        <v/>
      </c>
    </row>
    <row r="1291">
      <c r="A1291" s="92" t="inlineStr">
        <is>
          <t>徐汇区</t>
        </is>
      </c>
      <c r="B1291" s="92" t="inlineStr">
        <is>
          <t>微信用户
微信用户
微信用户
微信用户</t>
        </is>
      </c>
      <c r="C1291" s="92" t="n">
        <v>1</v>
      </c>
      <c r="D1291" s="92" t="inlineStr">
        <is>
          <t>TYQCY23</t>
        </is>
      </c>
      <c r="E1291" s="92" t="inlineStr">
        <is>
          <t>平成屋323</t>
        </is>
      </c>
      <c r="F1291" s="92" t="n">
        <v>0</v>
      </c>
      <c r="G1291" s="92" t="n">
        <v>0</v>
      </c>
      <c r="H1291" s="92" t="n">
        <v>2100</v>
      </c>
      <c r="I1291" s="92" t="inlineStr">
        <is>
          <t>营业执照</t>
        </is>
      </c>
      <c r="J1291" s="92" t="n">
        <v>2023</v>
      </c>
      <c r="K1291" s="92" t="n">
        <v>5</v>
      </c>
      <c r="L1291" s="92" t="n">
        <v>11</v>
      </c>
      <c r="M1291" s="91">
        <f>COUNTIFS(D:D,D1291,J:J,J1291,K:K,K1291)</f>
        <v/>
      </c>
      <c r="N1291" s="91">
        <f>1/M1291</f>
        <v/>
      </c>
    </row>
    <row r="1292">
      <c r="A1292" s="92" t="inlineStr">
        <is>
          <t>徐汇区</t>
        </is>
      </c>
      <c r="B1292" s="92" t="inlineStr">
        <is>
          <t>微信用户
微信用户
微信用户
微信用户
微信用户
微信用户
微信用户
微信用户
微信用户</t>
        </is>
      </c>
      <c r="C1292" s="92" t="n">
        <v>1</v>
      </c>
      <c r="D1292" s="92" t="inlineStr">
        <is>
          <t>TYQCY23</t>
        </is>
      </c>
      <c r="E1292" s="92" t="inlineStr">
        <is>
          <t>平成屋323</t>
        </is>
      </c>
      <c r="F1292" s="92" t="n">
        <v>0</v>
      </c>
      <c r="G1292" s="92" t="n">
        <v>1</v>
      </c>
      <c r="H1292" s="92" t="n">
        <v>2300</v>
      </c>
      <c r="I1292" s="92" t="inlineStr">
        <is>
          <t>设备安装合同</t>
        </is>
      </c>
      <c r="J1292" s="92" t="n">
        <v>2023</v>
      </c>
      <c r="K1292" s="92" t="n">
        <v>5</v>
      </c>
      <c r="L1292" s="92" t="n">
        <v>11</v>
      </c>
      <c r="M1292" s="91">
        <f>COUNTIFS(D:D,D1292,J:J,J1292,K:K,K1292)</f>
        <v/>
      </c>
      <c r="N1292" s="91">
        <f>1/M1292</f>
        <v/>
      </c>
    </row>
    <row r="1293">
      <c r="A1293" s="92" t="inlineStr">
        <is>
          <t>徐汇区</t>
        </is>
      </c>
      <c r="B1293" s="92" t="inlineStr">
        <is>
          <t>微信用户
微信用户
微信用户
微信用户</t>
        </is>
      </c>
      <c r="C1293" s="92" t="n">
        <v>1</v>
      </c>
      <c r="D1293" s="92" t="inlineStr">
        <is>
          <t>TYQCY23</t>
        </is>
      </c>
      <c r="E1293" s="92" t="inlineStr">
        <is>
          <t>平成屋323</t>
        </is>
      </c>
      <c r="F1293" s="92" t="n">
        <v>0</v>
      </c>
      <c r="G1293" s="92" t="n">
        <v>0</v>
      </c>
      <c r="H1293" s="92" t="n">
        <v>2101</v>
      </c>
      <c r="I1293" s="92" t="inlineStr">
        <is>
          <t>食品经营许可证</t>
        </is>
      </c>
      <c r="J1293" s="92" t="n">
        <v>2023</v>
      </c>
      <c r="K1293" s="92" t="n">
        <v>3</v>
      </c>
      <c r="L1293" s="92" t="n">
        <v>11</v>
      </c>
      <c r="M1293" s="91">
        <f>COUNTIFS(D:D,D1293,J:J,J1293,K:K,K1293)</f>
        <v/>
      </c>
      <c r="N1293" s="91">
        <f>1/M1293</f>
        <v/>
      </c>
    </row>
    <row r="1294">
      <c r="A1294" s="92" t="inlineStr">
        <is>
          <t>徐汇区</t>
        </is>
      </c>
      <c r="B1294" s="92" t="inlineStr">
        <is>
          <t>微信用户
微信用户
微信用户
微信用户
微信用户
微信用户
微信用户
微信用户
微信用户</t>
        </is>
      </c>
      <c r="C1294" s="92" t="n">
        <v>1</v>
      </c>
      <c r="D1294" s="92" t="inlineStr">
        <is>
          <t>TYQCY23</t>
        </is>
      </c>
      <c r="E1294" s="92" t="inlineStr">
        <is>
          <t>平成屋323</t>
        </is>
      </c>
      <c r="F1294" s="92" t="n">
        <v>0</v>
      </c>
      <c r="G1294" s="92" t="n">
        <v>1</v>
      </c>
      <c r="H1294" s="92" t="n">
        <v>2200</v>
      </c>
      <c r="I1294" s="92" t="inlineStr">
        <is>
          <t>设备安装合同</t>
        </is>
      </c>
      <c r="J1294" s="92" t="n">
        <v>2023</v>
      </c>
      <c r="K1294" s="92" t="n">
        <v>3</v>
      </c>
      <c r="L1294" s="92" t="n">
        <v>11</v>
      </c>
      <c r="M1294" s="91">
        <f>COUNTIFS(D:D,D1294,J:J,J1294,K:K,K1294)</f>
        <v/>
      </c>
      <c r="N1294" s="91">
        <f>1/M1294</f>
        <v/>
      </c>
    </row>
    <row r="1295">
      <c r="A1295" s="92" t="inlineStr">
        <is>
          <t>徐汇区</t>
        </is>
      </c>
      <c r="B1295" s="92" t="inlineStr">
        <is>
          <t>微信用户
微信用户
微信用户
微信用户
微信用户
微信用户
微信用户
微信用户
微信用户</t>
        </is>
      </c>
      <c r="C1295" s="92" t="n">
        <v>1</v>
      </c>
      <c r="D1295" s="92" t="inlineStr">
        <is>
          <t>TYQCY23</t>
        </is>
      </c>
      <c r="E1295" s="92" t="inlineStr">
        <is>
          <t>平成屋323</t>
        </is>
      </c>
      <c r="F1295" s="92" t="n">
        <v>0</v>
      </c>
      <c r="G1295" s="92" t="n">
        <v>1</v>
      </c>
      <c r="H1295" s="92" t="n">
        <v>2202</v>
      </c>
      <c r="I1295" s="92" t="inlineStr">
        <is>
          <t>净化器合格证</t>
        </is>
      </c>
      <c r="J1295" s="92" t="n">
        <v>2023</v>
      </c>
      <c r="K1295" s="92" t="n">
        <v>3</v>
      </c>
      <c r="L1295" s="92" t="n">
        <v>11</v>
      </c>
      <c r="M1295" s="91">
        <f>COUNTIFS(D:D,D1295,J:J,J1295,K:K,K1295)</f>
        <v/>
      </c>
      <c r="N1295" s="91">
        <f>1/M1295</f>
        <v/>
      </c>
    </row>
    <row r="1296">
      <c r="A1296" s="92" t="inlineStr">
        <is>
          <t>徐汇区</t>
        </is>
      </c>
      <c r="B1296" s="92" t="inlineStr">
        <is>
          <t>微信用户
微信用户
微信用户
微信用户</t>
        </is>
      </c>
      <c r="C1296" s="92" t="n">
        <v>1</v>
      </c>
      <c r="D1296" s="92" t="inlineStr">
        <is>
          <t>TYQCY23</t>
        </is>
      </c>
      <c r="E1296" s="92" t="inlineStr">
        <is>
          <t>平成屋323</t>
        </is>
      </c>
      <c r="F1296" s="92" t="n">
        <v>0</v>
      </c>
      <c r="G1296" s="92" t="n">
        <v>0</v>
      </c>
      <c r="H1296" s="92" t="n">
        <v>2102</v>
      </c>
      <c r="I1296" s="92" t="inlineStr">
        <is>
          <t>餐饮服务许可证</t>
        </is>
      </c>
      <c r="J1296" s="92" t="n">
        <v>2023</v>
      </c>
      <c r="K1296" s="92" t="n">
        <v>2</v>
      </c>
      <c r="L1296" s="92" t="n">
        <v>28</v>
      </c>
      <c r="M1296" s="91">
        <f>COUNTIFS(D:D,D1296,J:J,J1296,K:K,K1296)</f>
        <v/>
      </c>
      <c r="N1296" s="91">
        <f>1/M1296</f>
        <v/>
      </c>
    </row>
    <row r="1297">
      <c r="A1297" s="92" t="inlineStr">
        <is>
          <t>徐汇区</t>
        </is>
      </c>
      <c r="B1297" s="92" t="inlineStr">
        <is>
          <t>微信用户
微信用户
微信用户
微信用户</t>
        </is>
      </c>
      <c r="C1297" s="92" t="n">
        <v>1</v>
      </c>
      <c r="D1297" s="92" t="inlineStr">
        <is>
          <t>TYQCY23</t>
        </is>
      </c>
      <c r="E1297" s="92" t="inlineStr">
        <is>
          <t>平成屋323</t>
        </is>
      </c>
      <c r="F1297" s="92" t="n">
        <v>0</v>
      </c>
      <c r="G1297" s="92" t="n">
        <v>0</v>
      </c>
      <c r="H1297" s="92" t="n">
        <v>2103</v>
      </c>
      <c r="I1297" s="92" t="inlineStr">
        <is>
          <t>监管信息公示牌</t>
        </is>
      </c>
      <c r="J1297" s="92" t="n">
        <v>2023</v>
      </c>
      <c r="K1297" s="92" t="n">
        <v>2</v>
      </c>
      <c r="L1297" s="92" t="n">
        <v>28</v>
      </c>
      <c r="M1297" s="91">
        <f>COUNTIFS(D:D,D1297,J:J,J1297,K:K,K1297)</f>
        <v/>
      </c>
      <c r="N1297" s="91">
        <f>1/M1297</f>
        <v/>
      </c>
    </row>
    <row r="1298">
      <c r="A1298" s="92" t="inlineStr">
        <is>
          <t>徐汇区</t>
        </is>
      </c>
      <c r="B1298" s="92" t="inlineStr">
        <is>
          <t>微信用户
微信用户
微信用户
微信用户
微信用户
微信用户
微信用户
微信用户
微信用户</t>
        </is>
      </c>
      <c r="C1298" s="92" t="n">
        <v>1</v>
      </c>
      <c r="D1298" s="92" t="inlineStr">
        <is>
          <t>TYQCY23</t>
        </is>
      </c>
      <c r="E1298" s="92" t="inlineStr">
        <is>
          <t>平成屋323</t>
        </is>
      </c>
      <c r="F1298" s="92" t="n">
        <v>0</v>
      </c>
      <c r="G1298" s="92" t="n">
        <v>1</v>
      </c>
      <c r="H1298" s="92" t="n">
        <v>2201</v>
      </c>
      <c r="I1298" s="92" t="inlineStr">
        <is>
          <t>产品质检</t>
        </is>
      </c>
      <c r="J1298" s="92" t="n">
        <v>2023</v>
      </c>
      <c r="K1298" s="92" t="n">
        <v>2</v>
      </c>
      <c r="L1298" s="92" t="n">
        <v>8</v>
      </c>
      <c r="M1298" s="91">
        <f>COUNTIFS(D:D,D1298,J:J,J1298,K:K,K1298)</f>
        <v/>
      </c>
      <c r="N1298" s="91">
        <f>1/M1298</f>
        <v/>
      </c>
    </row>
    <row r="1299">
      <c r="A1299" s="92" t="inlineStr">
        <is>
          <t>徐汇区</t>
        </is>
      </c>
      <c r="B1299" s="92" t="inlineStr">
        <is>
          <t>微信用户</t>
        </is>
      </c>
      <c r="C1299" s="92" t="n">
        <v>1</v>
      </c>
      <c r="D1299" s="92" t="inlineStr">
        <is>
          <t>TYQCY24</t>
        </is>
      </c>
      <c r="E1299" s="92" t="inlineStr">
        <is>
          <t>松乃家</t>
        </is>
      </c>
      <c r="F1299" s="92" t="n">
        <v>0</v>
      </c>
      <c r="G1299" s="92" t="n">
        <v>1</v>
      </c>
      <c r="H1299" s="92" t="n">
        <v>2204</v>
      </c>
      <c r="I1299" s="92" t="inlineStr">
        <is>
          <t>清洗记录</t>
        </is>
      </c>
      <c r="J1299" s="92" t="n">
        <v>2023</v>
      </c>
      <c r="K1299" s="92" t="n">
        <v>9</v>
      </c>
      <c r="L1299" s="92" t="n">
        <v>14</v>
      </c>
      <c r="M1299" s="91">
        <f>COUNTIFS(D:D,D1299,J:J,J1299,K:K,K1299)</f>
        <v/>
      </c>
      <c r="N1299" s="91">
        <f>1/M1299</f>
        <v/>
      </c>
    </row>
    <row r="1300">
      <c r="A1300" s="92" t="inlineStr">
        <is>
          <t>徐汇区</t>
        </is>
      </c>
      <c r="B1300" s="92" t="inlineStr">
        <is>
          <t>微信用户</t>
        </is>
      </c>
      <c r="C1300" s="92" t="n">
        <v>1</v>
      </c>
      <c r="D1300" s="92" t="inlineStr">
        <is>
          <t>TYQCY24</t>
        </is>
      </c>
      <c r="E1300" s="92" t="inlineStr">
        <is>
          <t>松乃家</t>
        </is>
      </c>
      <c r="F1300" s="92" t="n">
        <v>0</v>
      </c>
      <c r="G1300" s="92" t="n">
        <v>1</v>
      </c>
      <c r="H1300" s="92" t="n">
        <v>2205</v>
      </c>
      <c r="I1300" s="92" t="inlineStr">
        <is>
          <t>设备维修保养</t>
        </is>
      </c>
      <c r="J1300" s="92" t="n">
        <v>2023</v>
      </c>
      <c r="K1300" s="92" t="n">
        <v>9</v>
      </c>
      <c r="L1300" s="92" t="n">
        <v>14</v>
      </c>
      <c r="M1300" s="91">
        <f>COUNTIFS(D:D,D1300,J:J,J1300,K:K,K1300)</f>
        <v/>
      </c>
      <c r="N1300" s="91">
        <f>1/M1300</f>
        <v/>
      </c>
    </row>
    <row r="1301">
      <c r="A1301" s="92" t="inlineStr">
        <is>
          <t>徐汇区</t>
        </is>
      </c>
      <c r="B1301" s="92" t="inlineStr">
        <is>
          <t>微信用户</t>
        </is>
      </c>
      <c r="C1301" s="92" t="n">
        <v>1</v>
      </c>
      <c r="D1301" s="92" t="inlineStr">
        <is>
          <t>TYQCY24</t>
        </is>
      </c>
      <c r="E1301" s="92" t="inlineStr">
        <is>
          <t>松乃家</t>
        </is>
      </c>
      <c r="F1301" s="92" t="n">
        <v>0</v>
      </c>
      <c r="G1301" s="92" t="n">
        <v>1</v>
      </c>
      <c r="H1301" s="92" t="n">
        <v>2303</v>
      </c>
      <c r="I1301" s="92" t="inlineStr">
        <is>
          <t>运行维护合同</t>
        </is>
      </c>
      <c r="J1301" s="92" t="n">
        <v>2023</v>
      </c>
      <c r="K1301" s="92" t="n">
        <v>9</v>
      </c>
      <c r="L1301" s="92" t="n">
        <v>14</v>
      </c>
      <c r="M1301" s="91">
        <f>COUNTIFS(D:D,D1301,J:J,J1301,K:K,K1301)</f>
        <v/>
      </c>
      <c r="N1301" s="91">
        <f>1/M1301</f>
        <v/>
      </c>
    </row>
    <row r="1302">
      <c r="A1302" s="92" t="inlineStr">
        <is>
          <t>徐汇区</t>
        </is>
      </c>
      <c r="B1302" s="92" t="inlineStr">
        <is>
          <t>微信用户</t>
        </is>
      </c>
      <c r="C1302" s="92" t="n">
        <v>1</v>
      </c>
      <c r="D1302" s="92" t="inlineStr">
        <is>
          <t>TYQCY24</t>
        </is>
      </c>
      <c r="E1302" s="92" t="inlineStr">
        <is>
          <t>松乃家</t>
        </is>
      </c>
      <c r="F1302" s="92" t="n">
        <v>0</v>
      </c>
      <c r="G1302" s="92" t="n">
        <v>1</v>
      </c>
      <c r="H1302" s="92" t="n">
        <v>2304</v>
      </c>
      <c r="I1302" s="92" t="inlineStr">
        <is>
          <t>设备运维记录</t>
        </is>
      </c>
      <c r="J1302" s="92" t="n">
        <v>2023</v>
      </c>
      <c r="K1302" s="92" t="n">
        <v>9</v>
      </c>
      <c r="L1302" s="92" t="n">
        <v>14</v>
      </c>
      <c r="M1302" s="91">
        <f>COUNTIFS(D:D,D1302,J:J,J1302,K:K,K1302)</f>
        <v/>
      </c>
      <c r="N1302" s="91">
        <f>1/M1302</f>
        <v/>
      </c>
    </row>
    <row r="1303">
      <c r="A1303" s="92" t="inlineStr">
        <is>
          <t>徐汇区</t>
        </is>
      </c>
      <c r="B1303" s="92" t="inlineStr">
        <is>
          <t>微信用户</t>
        </is>
      </c>
      <c r="C1303" s="92" t="n">
        <v>1</v>
      </c>
      <c r="D1303" s="92" t="inlineStr">
        <is>
          <t>TYQCY24</t>
        </is>
      </c>
      <c r="E1303" s="92" t="inlineStr">
        <is>
          <t>松乃家</t>
        </is>
      </c>
      <c r="F1303" s="92" t="n">
        <v>0</v>
      </c>
      <c r="G1303" s="92" t="n">
        <v>1</v>
      </c>
      <c r="H1303" s="92" t="n">
        <v>2400</v>
      </c>
      <c r="I1303" s="92" t="inlineStr">
        <is>
          <t>餐厨垃圾处置</t>
        </is>
      </c>
      <c r="J1303" s="92" t="n">
        <v>2023</v>
      </c>
      <c r="K1303" s="92" t="n">
        <v>9</v>
      </c>
      <c r="L1303" s="92" t="n">
        <v>14</v>
      </c>
      <c r="M1303" s="91">
        <f>COUNTIFS(D:D,D1303,J:J,J1303,K:K,K1303)</f>
        <v/>
      </c>
      <c r="N1303" s="91">
        <f>1/M1303</f>
        <v/>
      </c>
    </row>
    <row r="1304">
      <c r="A1304" s="92" t="inlineStr">
        <is>
          <t>徐汇区</t>
        </is>
      </c>
      <c r="B1304" s="92" t="inlineStr">
        <is>
          <t>微信用户</t>
        </is>
      </c>
      <c r="C1304" s="92" t="n">
        <v>1</v>
      </c>
      <c r="D1304" s="92" t="inlineStr">
        <is>
          <t>TYQCY24</t>
        </is>
      </c>
      <c r="E1304" s="92" t="inlineStr">
        <is>
          <t>松乃家</t>
        </is>
      </c>
      <c r="F1304" s="92" t="n">
        <v>0</v>
      </c>
      <c r="G1304" s="92" t="n">
        <v>1</v>
      </c>
      <c r="H1304" s="92" t="n">
        <v>2401</v>
      </c>
      <c r="I1304" s="92" t="inlineStr">
        <is>
          <t>废弃油脂处置</t>
        </is>
      </c>
      <c r="J1304" s="92" t="n">
        <v>2023</v>
      </c>
      <c r="K1304" s="92" t="n">
        <v>9</v>
      </c>
      <c r="L1304" s="92" t="n">
        <v>14</v>
      </c>
      <c r="M1304" s="91">
        <f>COUNTIFS(D:D,D1304,J:J,J1304,K:K,K1304)</f>
        <v/>
      </c>
      <c r="N1304" s="91">
        <f>1/M1304</f>
        <v/>
      </c>
    </row>
    <row r="1305">
      <c r="A1305" s="92" t="inlineStr">
        <is>
          <t>徐汇区</t>
        </is>
      </c>
      <c r="B1305" s="92" t="inlineStr">
        <is>
          <t>微信用户</t>
        </is>
      </c>
      <c r="C1305" s="92" t="n">
        <v>1</v>
      </c>
      <c r="D1305" s="92" t="inlineStr">
        <is>
          <t>TYQCY24</t>
        </is>
      </c>
      <c r="E1305" s="92" t="inlineStr">
        <is>
          <t>松乃家</t>
        </is>
      </c>
      <c r="F1305" s="92" t="n">
        <v>0</v>
      </c>
      <c r="G1305" s="92" t="n">
        <v>1</v>
      </c>
      <c r="H1305" s="92" t="n">
        <v>2402</v>
      </c>
      <c r="I1305" s="92" t="inlineStr">
        <is>
          <t>卫生培训记录</t>
        </is>
      </c>
      <c r="J1305" s="92" t="n">
        <v>2023</v>
      </c>
      <c r="K1305" s="92" t="n">
        <v>9</v>
      </c>
      <c r="L1305" s="92" t="n">
        <v>14</v>
      </c>
      <c r="M1305" s="91">
        <f>COUNTIFS(D:D,D1305,J:J,J1305,K:K,K1305)</f>
        <v/>
      </c>
      <c r="N1305" s="91">
        <f>1/M1305</f>
        <v/>
      </c>
    </row>
    <row r="1306">
      <c r="A1306" s="92" t="inlineStr">
        <is>
          <t>徐汇区</t>
        </is>
      </c>
      <c r="B1306" s="92" t="inlineStr">
        <is>
          <t>微信用户</t>
        </is>
      </c>
      <c r="C1306" s="92" t="n">
        <v>1</v>
      </c>
      <c r="D1306" s="92" t="inlineStr">
        <is>
          <t>TYQCY24</t>
        </is>
      </c>
      <c r="E1306" s="92" t="inlineStr">
        <is>
          <t>松乃家</t>
        </is>
      </c>
      <c r="F1306" s="92" t="n">
        <v>0</v>
      </c>
      <c r="G1306" s="92" t="n">
        <v>1</v>
      </c>
      <c r="H1306" s="92" t="n">
        <v>2403</v>
      </c>
      <c r="I1306" s="92" t="inlineStr">
        <is>
          <t>食品及原料采购记录</t>
        </is>
      </c>
      <c r="J1306" s="92" t="n">
        <v>2023</v>
      </c>
      <c r="K1306" s="92" t="n">
        <v>9</v>
      </c>
      <c r="L1306" s="92" t="n">
        <v>14</v>
      </c>
      <c r="M1306" s="91">
        <f>COUNTIFS(D:D,D1306,J:J,J1306,K:K,K1306)</f>
        <v/>
      </c>
      <c r="N1306" s="91">
        <f>1/M1306</f>
        <v/>
      </c>
    </row>
    <row r="1307">
      <c r="A1307" s="92" t="inlineStr">
        <is>
          <t>徐汇区</t>
        </is>
      </c>
      <c r="B1307" s="92" t="inlineStr">
        <is>
          <t>微信用户</t>
        </is>
      </c>
      <c r="C1307" s="92" t="n">
        <v>1</v>
      </c>
      <c r="D1307" s="92" t="inlineStr">
        <is>
          <t>TYQCY24</t>
        </is>
      </c>
      <c r="E1307" s="92" t="inlineStr">
        <is>
          <t>松乃家</t>
        </is>
      </c>
      <c r="F1307" s="92" t="n">
        <v>1</v>
      </c>
      <c r="G1307" s="92" t="n">
        <v>1</v>
      </c>
      <c r="H1307" s="92" t="n">
        <v>3200</v>
      </c>
      <c r="I1307" s="92" t="inlineStr">
        <is>
          <t>后厨全景</t>
        </is>
      </c>
      <c r="J1307" s="92" t="n">
        <v>2023</v>
      </c>
      <c r="K1307" s="92" t="n">
        <v>9</v>
      </c>
      <c r="L1307" s="92" t="n">
        <v>14</v>
      </c>
      <c r="M1307" s="91">
        <f>COUNTIFS(D:D,D1307,J:J,J1307,K:K,K1307)</f>
        <v/>
      </c>
      <c r="N1307" s="91">
        <f>1/M1307</f>
        <v/>
      </c>
    </row>
    <row r="1308">
      <c r="A1308" s="92" t="inlineStr">
        <is>
          <t>徐汇区</t>
        </is>
      </c>
      <c r="B1308" s="92" t="inlineStr">
        <is>
          <t>微信用户</t>
        </is>
      </c>
      <c r="C1308" s="92" t="n">
        <v>1</v>
      </c>
      <c r="D1308" s="92" t="inlineStr">
        <is>
          <t>TYQCY24</t>
        </is>
      </c>
      <c r="E1308" s="92" t="inlineStr">
        <is>
          <t>松乃家</t>
        </is>
      </c>
      <c r="F1308" s="92" t="n">
        <v>1</v>
      </c>
      <c r="G1308" s="92" t="n">
        <v>1</v>
      </c>
      <c r="H1308" s="92" t="n">
        <v>3201</v>
      </c>
      <c r="I1308" s="92" t="inlineStr">
        <is>
          <t>后厨涉户外门窗关闭</t>
        </is>
      </c>
      <c r="J1308" s="92" t="n">
        <v>2023</v>
      </c>
      <c r="K1308" s="92" t="n">
        <v>9</v>
      </c>
      <c r="L1308" s="92" t="n">
        <v>14</v>
      </c>
      <c r="M1308" s="91">
        <f>COUNTIFS(D:D,D1308,J:J,J1308,K:K,K1308)</f>
        <v/>
      </c>
      <c r="N1308" s="91">
        <f>1/M1308</f>
        <v/>
      </c>
    </row>
    <row r="1309">
      <c r="A1309" s="92" t="inlineStr">
        <is>
          <t>徐汇区</t>
        </is>
      </c>
      <c r="B1309" s="92" t="inlineStr">
        <is>
          <t>微信用户</t>
        </is>
      </c>
      <c r="C1309" s="92" t="n">
        <v>1</v>
      </c>
      <c r="D1309" s="92" t="inlineStr">
        <is>
          <t>TYQCY24</t>
        </is>
      </c>
      <c r="E1309" s="92" t="inlineStr">
        <is>
          <t>松乃家</t>
        </is>
      </c>
      <c r="F1309" s="92" t="n">
        <v>1</v>
      </c>
      <c r="G1309" s="92" t="n">
        <v>1</v>
      </c>
      <c r="H1309" s="92" t="n">
        <v>3202</v>
      </c>
      <c r="I1309" s="92" t="inlineStr">
        <is>
          <t>后厨排气扇</t>
        </is>
      </c>
      <c r="J1309" s="92" t="n">
        <v>2023</v>
      </c>
      <c r="K1309" s="92" t="n">
        <v>9</v>
      </c>
      <c r="L1309" s="92" t="n">
        <v>14</v>
      </c>
      <c r="M1309" s="91">
        <f>COUNTIFS(D:D,D1309,J:J,J1309,K:K,K1309)</f>
        <v/>
      </c>
      <c r="N1309" s="91">
        <f>1/M1309</f>
        <v/>
      </c>
    </row>
    <row r="1310">
      <c r="A1310" s="92" t="inlineStr">
        <is>
          <t>徐汇区</t>
        </is>
      </c>
      <c r="B1310" s="92" t="inlineStr">
        <is>
          <t>微信用户</t>
        </is>
      </c>
      <c r="C1310" s="92" t="n">
        <v>1</v>
      </c>
      <c r="D1310" s="92" t="inlineStr">
        <is>
          <t>TYQCY24</t>
        </is>
      </c>
      <c r="E1310" s="92" t="inlineStr">
        <is>
          <t>松乃家</t>
        </is>
      </c>
      <c r="F1310" s="92" t="n">
        <v>1</v>
      </c>
      <c r="G1310" s="92" t="n">
        <v>1</v>
      </c>
      <c r="H1310" s="92" t="n">
        <v>3203</v>
      </c>
      <c r="I1310" s="92" t="inlineStr">
        <is>
          <t>后厨灶台</t>
        </is>
      </c>
      <c r="J1310" s="92" t="n">
        <v>2023</v>
      </c>
      <c r="K1310" s="92" t="n">
        <v>9</v>
      </c>
      <c r="L1310" s="92" t="n">
        <v>14</v>
      </c>
      <c r="M1310" s="91">
        <f>COUNTIFS(D:D,D1310,J:J,J1310,K:K,K1310)</f>
        <v/>
      </c>
      <c r="N1310" s="91">
        <f>1/M1310</f>
        <v/>
      </c>
    </row>
    <row r="1311">
      <c r="A1311" s="92" t="inlineStr">
        <is>
          <t>徐汇区</t>
        </is>
      </c>
      <c r="B1311" s="92" t="inlineStr">
        <is>
          <t>微信用户</t>
        </is>
      </c>
      <c r="C1311" s="92" t="n">
        <v>1</v>
      </c>
      <c r="D1311" s="92" t="inlineStr">
        <is>
          <t>TYQCY24</t>
        </is>
      </c>
      <c r="E1311" s="92" t="inlineStr">
        <is>
          <t>松乃家</t>
        </is>
      </c>
      <c r="F1311" s="92" t="n">
        <v>1</v>
      </c>
      <c r="G1311" s="92" t="n">
        <v>1</v>
      </c>
      <c r="H1311" s="92" t="n">
        <v>3204</v>
      </c>
      <c r="I1311" s="92" t="inlineStr">
        <is>
          <t>集气罩</t>
        </is>
      </c>
      <c r="J1311" s="92" t="n">
        <v>2023</v>
      </c>
      <c r="K1311" s="92" t="n">
        <v>9</v>
      </c>
      <c r="L1311" s="92" t="n">
        <v>14</v>
      </c>
      <c r="M1311" s="91">
        <f>COUNTIFS(D:D,D1311,J:J,J1311,K:K,K1311)</f>
        <v/>
      </c>
      <c r="N1311" s="91">
        <f>1/M1311</f>
        <v/>
      </c>
    </row>
    <row r="1312">
      <c r="A1312" s="92" t="inlineStr">
        <is>
          <t>徐汇区</t>
        </is>
      </c>
      <c r="B1312" s="92" t="inlineStr">
        <is>
          <t>微信用户</t>
        </is>
      </c>
      <c r="C1312" s="92" t="n">
        <v>1</v>
      </c>
      <c r="D1312" s="92" t="inlineStr">
        <is>
          <t>TYQCY24</t>
        </is>
      </c>
      <c r="E1312" s="92" t="inlineStr">
        <is>
          <t>松乃家</t>
        </is>
      </c>
      <c r="F1312" s="92" t="n">
        <v>1</v>
      </c>
      <c r="G1312" s="92" t="n">
        <v>1</v>
      </c>
      <c r="H1312" s="92" t="n">
        <v>3205</v>
      </c>
      <c r="I1312" s="92" t="inlineStr">
        <is>
          <t>排烟管道</t>
        </is>
      </c>
      <c r="J1312" s="92" t="n">
        <v>2023</v>
      </c>
      <c r="K1312" s="92" t="n">
        <v>9</v>
      </c>
      <c r="L1312" s="92" t="n">
        <v>14</v>
      </c>
      <c r="M1312" s="91">
        <f>COUNTIFS(D:D,D1312,J:J,J1312,K:K,K1312)</f>
        <v/>
      </c>
      <c r="N1312" s="91">
        <f>1/M1312</f>
        <v/>
      </c>
    </row>
    <row r="1313">
      <c r="A1313" s="92" t="inlineStr">
        <is>
          <t>徐汇区</t>
        </is>
      </c>
      <c r="B1313" s="92" t="inlineStr">
        <is>
          <t>微信用户</t>
        </is>
      </c>
      <c r="C1313" s="92" t="n">
        <v>1</v>
      </c>
      <c r="D1313" s="92" t="inlineStr">
        <is>
          <t>TYQCY24</t>
        </is>
      </c>
      <c r="E1313" s="92" t="inlineStr">
        <is>
          <t>松乃家</t>
        </is>
      </c>
      <c r="F1313" s="92" t="n">
        <v>1</v>
      </c>
      <c r="G1313" s="92" t="n">
        <v>1</v>
      </c>
      <c r="H1313" s="92" t="n">
        <v>3206</v>
      </c>
      <c r="I1313" s="92" t="inlineStr">
        <is>
          <t>油烟净化装置/控制柜运行</t>
        </is>
      </c>
      <c r="J1313" s="92" t="n">
        <v>2023</v>
      </c>
      <c r="K1313" s="92" t="n">
        <v>9</v>
      </c>
      <c r="L1313" s="92" t="n">
        <v>14</v>
      </c>
      <c r="M1313" s="91">
        <f>COUNTIFS(D:D,D1313,J:J,J1313,K:K,K1313)</f>
        <v/>
      </c>
      <c r="N1313" s="91">
        <f>1/M1313</f>
        <v/>
      </c>
    </row>
    <row r="1314">
      <c r="A1314" s="92" t="inlineStr">
        <is>
          <t>徐汇区</t>
        </is>
      </c>
      <c r="B1314" s="92" t="inlineStr">
        <is>
          <t>微信用户</t>
        </is>
      </c>
      <c r="C1314" s="92" t="n">
        <v>1</v>
      </c>
      <c r="D1314" s="92" t="inlineStr">
        <is>
          <t>TYQCY24</t>
        </is>
      </c>
      <c r="E1314" s="92" t="inlineStr">
        <is>
          <t>松乃家</t>
        </is>
      </c>
      <c r="F1314" s="92" t="n">
        <v>1</v>
      </c>
      <c r="G1314" s="92" t="n">
        <v>1</v>
      </c>
      <c r="H1314" s="92" t="n">
        <v>3207</v>
      </c>
      <c r="I1314" s="92" t="inlineStr">
        <is>
          <t>油烟监测设备</t>
        </is>
      </c>
      <c r="J1314" s="92" t="n">
        <v>2023</v>
      </c>
      <c r="K1314" s="92" t="n">
        <v>9</v>
      </c>
      <c r="L1314" s="92" t="n">
        <v>14</v>
      </c>
      <c r="M1314" s="91">
        <f>COUNTIFS(D:D,D1314,J:J,J1314,K:K,K1314)</f>
        <v/>
      </c>
      <c r="N1314" s="91">
        <f>1/M1314</f>
        <v/>
      </c>
    </row>
    <row r="1315">
      <c r="A1315" s="92" t="inlineStr">
        <is>
          <t>徐汇区</t>
        </is>
      </c>
      <c r="B1315" s="92" t="inlineStr">
        <is>
          <t>微信用户
微信用户
微信用户
微信用户
微信用户
微信用户
微信用户
微信用户</t>
        </is>
      </c>
      <c r="C1315" s="92" t="n">
        <v>1</v>
      </c>
      <c r="D1315" s="92" t="inlineStr">
        <is>
          <t>TYQCY24</t>
        </is>
      </c>
      <c r="E1315" s="92" t="inlineStr">
        <is>
          <t>松乃家</t>
        </is>
      </c>
      <c r="F1315" s="92" t="n">
        <v>0</v>
      </c>
      <c r="G1315" s="92" t="n">
        <v>1</v>
      </c>
      <c r="H1315" s="92" t="n">
        <v>2301</v>
      </c>
      <c r="I1315" s="92" t="inlineStr">
        <is>
          <t>产品质检</t>
        </is>
      </c>
      <c r="J1315" s="92" t="n">
        <v>2023</v>
      </c>
      <c r="K1315" s="92" t="n">
        <v>7</v>
      </c>
      <c r="L1315" s="92" t="n">
        <v>27</v>
      </c>
      <c r="M1315" s="91">
        <f>COUNTIFS(D:D,D1315,J:J,J1315,K:K,K1315)</f>
        <v/>
      </c>
      <c r="N1315" s="91">
        <f>1/M1315</f>
        <v/>
      </c>
    </row>
    <row r="1316">
      <c r="A1316" s="92" t="inlineStr">
        <is>
          <t>徐汇区</t>
        </is>
      </c>
      <c r="B1316" s="92" t="inlineStr">
        <is>
          <t>微信用户
微信用户
微信用户
微信用户
微信用户
微信用户
微信用户
微信用户</t>
        </is>
      </c>
      <c r="C1316" s="92" t="n">
        <v>1</v>
      </c>
      <c r="D1316" s="92" t="inlineStr">
        <is>
          <t>TYQCY24</t>
        </is>
      </c>
      <c r="E1316" s="92" t="inlineStr">
        <is>
          <t>松乃家</t>
        </is>
      </c>
      <c r="F1316" s="92" t="n">
        <v>0</v>
      </c>
      <c r="G1316" s="92" t="n">
        <v>1</v>
      </c>
      <c r="H1316" s="92" t="n">
        <v>2202</v>
      </c>
      <c r="I1316" s="92" t="inlineStr">
        <is>
          <t>净化器合格证</t>
        </is>
      </c>
      <c r="J1316" s="92" t="n">
        <v>2023</v>
      </c>
      <c r="K1316" s="92" t="n">
        <v>6</v>
      </c>
      <c r="L1316" s="92" t="n">
        <v>11</v>
      </c>
      <c r="M1316" s="91">
        <f>COUNTIFS(D:D,D1316,J:J,J1316,K:K,K1316)</f>
        <v/>
      </c>
      <c r="N1316" s="91">
        <f>1/M1316</f>
        <v/>
      </c>
    </row>
    <row r="1317">
      <c r="A1317" s="92" t="inlineStr">
        <is>
          <t>徐汇区</t>
        </is>
      </c>
      <c r="B1317" s="92" t="inlineStr">
        <is>
          <t>微信用户
微信用户
微信用户
微信用户
微信用户
微信用户
微信用户
微信用户</t>
        </is>
      </c>
      <c r="C1317" s="92" t="n">
        <v>1</v>
      </c>
      <c r="D1317" s="92" t="inlineStr">
        <is>
          <t>TYQCY24</t>
        </is>
      </c>
      <c r="E1317" s="92" t="inlineStr">
        <is>
          <t>松乃家</t>
        </is>
      </c>
      <c r="F1317" s="92" t="n">
        <v>0</v>
      </c>
      <c r="G1317" s="92" t="n">
        <v>1</v>
      </c>
      <c r="H1317" s="92" t="n">
        <v>2203</v>
      </c>
      <c r="I1317" s="92" t="inlineStr">
        <is>
          <t>清洗合同</t>
        </is>
      </c>
      <c r="J1317" s="92" t="n">
        <v>2023</v>
      </c>
      <c r="K1317" s="92" t="n">
        <v>6</v>
      </c>
      <c r="L1317" s="92" t="n">
        <v>25</v>
      </c>
      <c r="M1317" s="91">
        <f>COUNTIFS(D:D,D1317,J:J,J1317,K:K,K1317)</f>
        <v/>
      </c>
      <c r="N1317" s="91">
        <f>1/M1317</f>
        <v/>
      </c>
    </row>
    <row r="1318">
      <c r="A1318" s="92" t="inlineStr">
        <is>
          <t>徐汇区</t>
        </is>
      </c>
      <c r="B1318" s="92" t="inlineStr">
        <is>
          <t>微信用户
微信用户
微信用户
微信用户
微信用户</t>
        </is>
      </c>
      <c r="C1318" s="92" t="n">
        <v>1</v>
      </c>
      <c r="D1318" s="92" t="inlineStr">
        <is>
          <t>TYQCY24</t>
        </is>
      </c>
      <c r="E1318" s="92" t="inlineStr">
        <is>
          <t>松乃家</t>
        </is>
      </c>
      <c r="F1318" s="92" t="n">
        <v>0</v>
      </c>
      <c r="G1318" s="92" t="n">
        <v>0</v>
      </c>
      <c r="H1318" s="92" t="n">
        <v>2101</v>
      </c>
      <c r="I1318" s="92" t="inlineStr">
        <is>
          <t>食品经营许可证</t>
        </is>
      </c>
      <c r="J1318" s="92" t="n">
        <v>2023</v>
      </c>
      <c r="K1318" s="92" t="n">
        <v>5</v>
      </c>
      <c r="L1318" s="92" t="n">
        <v>11</v>
      </c>
      <c r="M1318" s="91">
        <f>COUNTIFS(D:D,D1318,J:J,J1318,K:K,K1318)</f>
        <v/>
      </c>
      <c r="N1318" s="91">
        <f>1/M1318</f>
        <v/>
      </c>
    </row>
    <row r="1319">
      <c r="A1319" s="92" t="inlineStr">
        <is>
          <t>徐汇区</t>
        </is>
      </c>
      <c r="B1319" s="92" t="inlineStr">
        <is>
          <t>微信用户
微信用户
微信用户
微信用户
微信用户
微信用户
微信用户
微信用户</t>
        </is>
      </c>
      <c r="C1319" s="92" t="n">
        <v>1</v>
      </c>
      <c r="D1319" s="92" t="inlineStr">
        <is>
          <t>TYQCY24</t>
        </is>
      </c>
      <c r="E1319" s="92" t="inlineStr">
        <is>
          <t>松乃家</t>
        </is>
      </c>
      <c r="F1319" s="92" t="n">
        <v>0</v>
      </c>
      <c r="G1319" s="92" t="n">
        <v>1</v>
      </c>
      <c r="H1319" s="92" t="n">
        <v>2201</v>
      </c>
      <c r="I1319" s="92" t="inlineStr">
        <is>
          <t>产品质检</t>
        </is>
      </c>
      <c r="J1319" s="92" t="n">
        <v>2023</v>
      </c>
      <c r="K1319" s="92" t="n">
        <v>5</v>
      </c>
      <c r="L1319" s="92" t="n">
        <v>11</v>
      </c>
      <c r="M1319" s="91">
        <f>COUNTIFS(D:D,D1319,J:J,J1319,K:K,K1319)</f>
        <v/>
      </c>
      <c r="N1319" s="91">
        <f>1/M1319</f>
        <v/>
      </c>
    </row>
    <row r="1320">
      <c r="A1320" s="92" t="inlineStr">
        <is>
          <t>徐汇区</t>
        </is>
      </c>
      <c r="B1320" s="92" t="inlineStr">
        <is>
          <t>微信用户
微信用户
微信用户
微信用户
微信用户</t>
        </is>
      </c>
      <c r="C1320" s="92" t="n">
        <v>1</v>
      </c>
      <c r="D1320" s="92" t="inlineStr">
        <is>
          <t>TYQCY24</t>
        </is>
      </c>
      <c r="E1320" s="92" t="inlineStr">
        <is>
          <t>松乃家</t>
        </is>
      </c>
      <c r="F1320" s="92" t="n">
        <v>0</v>
      </c>
      <c r="G1320" s="92" t="n">
        <v>0</v>
      </c>
      <c r="H1320" s="92" t="n">
        <v>2103</v>
      </c>
      <c r="I1320" s="92" t="inlineStr">
        <is>
          <t>监管信息公示牌</t>
        </is>
      </c>
      <c r="J1320" s="92" t="n">
        <v>2023</v>
      </c>
      <c r="K1320" s="92" t="n">
        <v>3</v>
      </c>
      <c r="L1320" s="92" t="n">
        <v>11</v>
      </c>
      <c r="M1320" s="91">
        <f>COUNTIFS(D:D,D1320,J:J,J1320,K:K,K1320)</f>
        <v/>
      </c>
      <c r="N1320" s="91">
        <f>1/M1320</f>
        <v/>
      </c>
    </row>
    <row r="1321">
      <c r="A1321" s="92" t="inlineStr">
        <is>
          <t>徐汇区</t>
        </is>
      </c>
      <c r="B1321" s="92" t="inlineStr">
        <is>
          <t>微信用户
微信用户
微信用户
微信用户
微信用户
微信用户
微信用户
微信用户</t>
        </is>
      </c>
      <c r="C1321" s="92" t="n">
        <v>1</v>
      </c>
      <c r="D1321" s="92" t="inlineStr">
        <is>
          <t>TYQCY24</t>
        </is>
      </c>
      <c r="E1321" s="92" t="inlineStr">
        <is>
          <t>松乃家</t>
        </is>
      </c>
      <c r="F1321" s="92" t="n">
        <v>0</v>
      </c>
      <c r="G1321" s="92" t="n">
        <v>1</v>
      </c>
      <c r="H1321" s="92" t="n">
        <v>2200</v>
      </c>
      <c r="I1321" s="92" t="inlineStr">
        <is>
          <t>设备安装合同</t>
        </is>
      </c>
      <c r="J1321" s="92" t="n">
        <v>2023</v>
      </c>
      <c r="K1321" s="92" t="n">
        <v>3</v>
      </c>
      <c r="L1321" s="92" t="n">
        <v>11</v>
      </c>
      <c r="M1321" s="91">
        <f>COUNTIFS(D:D,D1321,J:J,J1321,K:K,K1321)</f>
        <v/>
      </c>
      <c r="N1321" s="91">
        <f>1/M1321</f>
        <v/>
      </c>
    </row>
    <row r="1322">
      <c r="A1322" s="92" t="inlineStr">
        <is>
          <t>徐汇区</t>
        </is>
      </c>
      <c r="B1322" s="92" t="inlineStr">
        <is>
          <t>微信用户
微信用户
微信用户
微信用户
微信用户
微信用户
微信用户
微信用户</t>
        </is>
      </c>
      <c r="C1322" s="92" t="n">
        <v>1</v>
      </c>
      <c r="D1322" s="92" t="inlineStr">
        <is>
          <t>TYQCY24</t>
        </is>
      </c>
      <c r="E1322" s="92" t="inlineStr">
        <is>
          <t>松乃家</t>
        </is>
      </c>
      <c r="F1322" s="92" t="n">
        <v>0</v>
      </c>
      <c r="G1322" s="92" t="n">
        <v>1</v>
      </c>
      <c r="H1322" s="92" t="n">
        <v>2302</v>
      </c>
      <c r="I1322" s="92" t="inlineStr">
        <is>
          <t>设备安装检验</t>
        </is>
      </c>
      <c r="J1322" s="92" t="n">
        <v>2023</v>
      </c>
      <c r="K1322" s="92" t="n">
        <v>3</v>
      </c>
      <c r="L1322" s="92" t="n">
        <v>11</v>
      </c>
      <c r="M1322" s="91">
        <f>COUNTIFS(D:D,D1322,J:J,J1322,K:K,K1322)</f>
        <v/>
      </c>
      <c r="N1322" s="91">
        <f>1/M1322</f>
        <v/>
      </c>
    </row>
    <row r="1323">
      <c r="A1323" s="92" t="inlineStr">
        <is>
          <t>徐汇区</t>
        </is>
      </c>
      <c r="B1323" s="92" t="inlineStr">
        <is>
          <t>微信用户
微信用户
微信用户
微信用户
微信用户</t>
        </is>
      </c>
      <c r="C1323" s="92" t="n">
        <v>1</v>
      </c>
      <c r="D1323" s="92" t="inlineStr">
        <is>
          <t>TYQCY24</t>
        </is>
      </c>
      <c r="E1323" s="92" t="inlineStr">
        <is>
          <t>松乃家</t>
        </is>
      </c>
      <c r="F1323" s="92" t="n">
        <v>0</v>
      </c>
      <c r="G1323" s="92" t="n">
        <v>0</v>
      </c>
      <c r="H1323" s="92" t="n">
        <v>2100</v>
      </c>
      <c r="I1323" s="92" t="inlineStr">
        <is>
          <t>营业执照</t>
        </is>
      </c>
      <c r="J1323" s="92" t="n">
        <v>2023</v>
      </c>
      <c r="K1323" s="92" t="n">
        <v>2</v>
      </c>
      <c r="L1323" s="92" t="n">
        <v>28</v>
      </c>
      <c r="M1323" s="91">
        <f>COUNTIFS(D:D,D1323,J:J,J1323,K:K,K1323)</f>
        <v/>
      </c>
      <c r="N1323" s="91">
        <f>1/M1323</f>
        <v/>
      </c>
    </row>
    <row r="1324">
      <c r="A1324" s="92" t="inlineStr">
        <is>
          <t>徐汇区</t>
        </is>
      </c>
      <c r="B1324" s="92" t="inlineStr">
        <is>
          <t>微信用户
微信用户
微信用户
微信用户
微信用户
微信用户
微信用户
微信用户</t>
        </is>
      </c>
      <c r="C1324" s="92" t="n">
        <v>1</v>
      </c>
      <c r="D1324" s="92" t="inlineStr">
        <is>
          <t>TYQCY24</t>
        </is>
      </c>
      <c r="E1324" s="92" t="inlineStr">
        <is>
          <t>松乃家</t>
        </is>
      </c>
      <c r="F1324" s="92" t="n">
        <v>0</v>
      </c>
      <c r="G1324" s="92" t="n">
        <v>1</v>
      </c>
      <c r="H1324" s="92" t="n">
        <v>2300</v>
      </c>
      <c r="I1324" s="92" t="inlineStr">
        <is>
          <t>设备安装合同</t>
        </is>
      </c>
      <c r="J1324" s="92" t="n">
        <v>2023</v>
      </c>
      <c r="K1324" s="92" t="n">
        <v>2</v>
      </c>
      <c r="L1324" s="92" t="n">
        <v>11</v>
      </c>
      <c r="M1324" s="91">
        <f>COUNTIFS(D:D,D1324,J:J,J1324,K:K,K1324)</f>
        <v/>
      </c>
      <c r="N1324" s="91">
        <f>1/M1324</f>
        <v/>
      </c>
    </row>
    <row r="1325">
      <c r="A1325" s="92" t="inlineStr">
        <is>
          <t>徐汇区</t>
        </is>
      </c>
      <c r="B1325" s="92" t="inlineStr">
        <is>
          <t>微信用户
微信用户
微信用户
微信用户
微信用户</t>
        </is>
      </c>
      <c r="C1325" s="92" t="n">
        <v>1</v>
      </c>
      <c r="D1325" s="92" t="inlineStr">
        <is>
          <t>TYQCY24</t>
        </is>
      </c>
      <c r="E1325" s="92" t="inlineStr">
        <is>
          <t>松乃家</t>
        </is>
      </c>
      <c r="F1325" s="92" t="n">
        <v>0</v>
      </c>
      <c r="G1325" s="92" t="n">
        <v>0</v>
      </c>
      <c r="H1325" s="92" t="n">
        <v>2102</v>
      </c>
      <c r="I1325" s="92" t="inlineStr">
        <is>
          <t>餐饮服务许可证</t>
        </is>
      </c>
      <c r="J1325" s="92" t="n">
        <v>2023</v>
      </c>
      <c r="K1325" s="92" t="n">
        <v>1</v>
      </c>
      <c r="L1325" s="92" t="n">
        <v>17</v>
      </c>
      <c r="M1325" s="91">
        <f>COUNTIFS(D:D,D1325,J:J,J1325,K:K,K1325)</f>
        <v/>
      </c>
      <c r="N1325" s="91">
        <f>1/M1325</f>
        <v/>
      </c>
    </row>
    <row r="1326">
      <c r="A1326" s="92" t="inlineStr">
        <is>
          <t>徐汇区</t>
        </is>
      </c>
      <c r="B1326" s="92" t="inlineStr">
        <is>
          <t>微信用户
微信用户</t>
        </is>
      </c>
      <c r="C1326" s="92" t="n">
        <v>1</v>
      </c>
      <c r="D1326" s="92" t="inlineStr">
        <is>
          <t>TYQCY25</t>
        </is>
      </c>
      <c r="E1326" s="92" t="inlineStr">
        <is>
          <t>平成屋123</t>
        </is>
      </c>
      <c r="F1326" s="92" t="n">
        <v>0</v>
      </c>
      <c r="G1326" s="92" t="n">
        <v>1</v>
      </c>
      <c r="H1326" s="92" t="n">
        <v>2204</v>
      </c>
      <c r="I1326" s="92" t="inlineStr">
        <is>
          <t>清洗记录</t>
        </is>
      </c>
      <c r="J1326" s="92" t="n">
        <v>2023</v>
      </c>
      <c r="K1326" s="92" t="n">
        <v>9</v>
      </c>
      <c r="L1326" s="92" t="n">
        <v>6</v>
      </c>
      <c r="M1326" s="91">
        <f>COUNTIFS(D:D,D1326,J:J,J1326,K:K,K1326)</f>
        <v/>
      </c>
      <c r="N1326" s="91">
        <f>1/M1326</f>
        <v/>
      </c>
    </row>
    <row r="1327">
      <c r="A1327" s="92" t="inlineStr">
        <is>
          <t>徐汇区</t>
        </is>
      </c>
      <c r="B1327" s="92" t="inlineStr">
        <is>
          <t>微信用户
微信用户</t>
        </is>
      </c>
      <c r="C1327" s="92" t="n">
        <v>1</v>
      </c>
      <c r="D1327" s="92" t="inlineStr">
        <is>
          <t>TYQCY25</t>
        </is>
      </c>
      <c r="E1327" s="92" t="inlineStr">
        <is>
          <t>平成屋123</t>
        </is>
      </c>
      <c r="F1327" s="92" t="n">
        <v>0</v>
      </c>
      <c r="G1327" s="92" t="n">
        <v>1</v>
      </c>
      <c r="H1327" s="92" t="n">
        <v>2205</v>
      </c>
      <c r="I1327" s="92" t="inlineStr">
        <is>
          <t>设备维修保养</t>
        </is>
      </c>
      <c r="J1327" s="92" t="n">
        <v>2023</v>
      </c>
      <c r="K1327" s="92" t="n">
        <v>9</v>
      </c>
      <c r="L1327" s="92" t="n">
        <v>6</v>
      </c>
      <c r="M1327" s="91">
        <f>COUNTIFS(D:D,D1327,J:J,J1327,K:K,K1327)</f>
        <v/>
      </c>
      <c r="N1327" s="91">
        <f>1/M1327</f>
        <v/>
      </c>
    </row>
    <row r="1328">
      <c r="A1328" s="92" t="inlineStr">
        <is>
          <t>徐汇区</t>
        </is>
      </c>
      <c r="B1328" s="92" t="inlineStr">
        <is>
          <t>微信用户
微信用户</t>
        </is>
      </c>
      <c r="C1328" s="92" t="n">
        <v>1</v>
      </c>
      <c r="D1328" s="92" t="inlineStr">
        <is>
          <t>TYQCY25</t>
        </is>
      </c>
      <c r="E1328" s="92" t="inlineStr">
        <is>
          <t>平成屋123</t>
        </is>
      </c>
      <c r="F1328" s="92" t="n">
        <v>0</v>
      </c>
      <c r="G1328" s="92" t="n">
        <v>1</v>
      </c>
      <c r="H1328" s="92" t="n">
        <v>2303</v>
      </c>
      <c r="I1328" s="92" t="inlineStr">
        <is>
          <t>运行维护合同</t>
        </is>
      </c>
      <c r="J1328" s="92" t="n">
        <v>2023</v>
      </c>
      <c r="K1328" s="92" t="n">
        <v>9</v>
      </c>
      <c r="L1328" s="92" t="n">
        <v>4</v>
      </c>
      <c r="M1328" s="91">
        <f>COUNTIFS(D:D,D1328,J:J,J1328,K:K,K1328)</f>
        <v/>
      </c>
      <c r="N1328" s="91">
        <f>1/M1328</f>
        <v/>
      </c>
    </row>
    <row r="1329">
      <c r="A1329" s="92" t="inlineStr">
        <is>
          <t>徐汇区</t>
        </is>
      </c>
      <c r="B1329" s="92" t="inlineStr">
        <is>
          <t>微信用户
微信用户</t>
        </is>
      </c>
      <c r="C1329" s="92" t="n">
        <v>1</v>
      </c>
      <c r="D1329" s="92" t="inlineStr">
        <is>
          <t>TYQCY25</t>
        </is>
      </c>
      <c r="E1329" s="92" t="inlineStr">
        <is>
          <t>平成屋123</t>
        </is>
      </c>
      <c r="F1329" s="92" t="n">
        <v>0</v>
      </c>
      <c r="G1329" s="92" t="n">
        <v>1</v>
      </c>
      <c r="H1329" s="92" t="n">
        <v>2304</v>
      </c>
      <c r="I1329" s="92" t="inlineStr">
        <is>
          <t>设备运维记录</t>
        </is>
      </c>
      <c r="J1329" s="92" t="n">
        <v>2023</v>
      </c>
      <c r="K1329" s="92" t="n">
        <v>9</v>
      </c>
      <c r="L1329" s="92" t="n">
        <v>4</v>
      </c>
      <c r="M1329" s="91">
        <f>COUNTIFS(D:D,D1329,J:J,J1329,K:K,K1329)</f>
        <v/>
      </c>
      <c r="N1329" s="91">
        <f>1/M1329</f>
        <v/>
      </c>
    </row>
    <row r="1330">
      <c r="A1330" s="92" t="inlineStr">
        <is>
          <t>徐汇区</t>
        </is>
      </c>
      <c r="B1330" s="92" t="inlineStr">
        <is>
          <t>微信用户
微信用户</t>
        </is>
      </c>
      <c r="C1330" s="92" t="n">
        <v>1</v>
      </c>
      <c r="D1330" s="92" t="inlineStr">
        <is>
          <t>TYQCY25</t>
        </is>
      </c>
      <c r="E1330" s="92" t="inlineStr">
        <is>
          <t>平成屋123</t>
        </is>
      </c>
      <c r="F1330" s="92" t="n">
        <v>0</v>
      </c>
      <c r="G1330" s="92" t="n">
        <v>1</v>
      </c>
      <c r="H1330" s="92" t="n">
        <v>2400</v>
      </c>
      <c r="I1330" s="92" t="inlineStr">
        <is>
          <t>餐厨垃圾处置</t>
        </is>
      </c>
      <c r="J1330" s="92" t="n">
        <v>2023</v>
      </c>
      <c r="K1330" s="92" t="n">
        <v>9</v>
      </c>
      <c r="L1330" s="92" t="n">
        <v>4</v>
      </c>
      <c r="M1330" s="91">
        <f>COUNTIFS(D:D,D1330,J:J,J1330,K:K,K1330)</f>
        <v/>
      </c>
      <c r="N1330" s="91">
        <f>1/M1330</f>
        <v/>
      </c>
    </row>
    <row r="1331">
      <c r="A1331" s="92" t="inlineStr">
        <is>
          <t>徐汇区</t>
        </is>
      </c>
      <c r="B1331" s="92" t="inlineStr">
        <is>
          <t>微信用户
微信用户</t>
        </is>
      </c>
      <c r="C1331" s="92" t="n">
        <v>1</v>
      </c>
      <c r="D1331" s="92" t="inlineStr">
        <is>
          <t>TYQCY25</t>
        </is>
      </c>
      <c r="E1331" s="92" t="inlineStr">
        <is>
          <t>平成屋123</t>
        </is>
      </c>
      <c r="F1331" s="92" t="n">
        <v>0</v>
      </c>
      <c r="G1331" s="92" t="n">
        <v>1</v>
      </c>
      <c r="H1331" s="92" t="n">
        <v>2401</v>
      </c>
      <c r="I1331" s="92" t="inlineStr">
        <is>
          <t>废弃油脂处置</t>
        </is>
      </c>
      <c r="J1331" s="92" t="n">
        <v>2023</v>
      </c>
      <c r="K1331" s="92" t="n">
        <v>9</v>
      </c>
      <c r="L1331" s="92" t="n">
        <v>6</v>
      </c>
      <c r="M1331" s="91">
        <f>COUNTIFS(D:D,D1331,J:J,J1331,K:K,K1331)</f>
        <v/>
      </c>
      <c r="N1331" s="91">
        <f>1/M1331</f>
        <v/>
      </c>
    </row>
    <row r="1332">
      <c r="A1332" s="92" t="inlineStr">
        <is>
          <t>徐汇区</t>
        </is>
      </c>
      <c r="B1332" s="92" t="inlineStr">
        <is>
          <t>微信用户
微信用户</t>
        </is>
      </c>
      <c r="C1332" s="92" t="n">
        <v>1</v>
      </c>
      <c r="D1332" s="92" t="inlineStr">
        <is>
          <t>TYQCY25</t>
        </is>
      </c>
      <c r="E1332" s="92" t="inlineStr">
        <is>
          <t>平成屋123</t>
        </is>
      </c>
      <c r="F1332" s="92" t="n">
        <v>0</v>
      </c>
      <c r="G1332" s="92" t="n">
        <v>1</v>
      </c>
      <c r="H1332" s="92" t="n">
        <v>2402</v>
      </c>
      <c r="I1332" s="92" t="inlineStr">
        <is>
          <t>卫生培训记录</t>
        </is>
      </c>
      <c r="J1332" s="92" t="n">
        <v>2023</v>
      </c>
      <c r="K1332" s="92" t="n">
        <v>9</v>
      </c>
      <c r="L1332" s="92" t="n">
        <v>4</v>
      </c>
      <c r="M1332" s="91">
        <f>COUNTIFS(D:D,D1332,J:J,J1332,K:K,K1332)</f>
        <v/>
      </c>
      <c r="N1332" s="91">
        <f>1/M1332</f>
        <v/>
      </c>
    </row>
    <row r="1333">
      <c r="A1333" s="92" t="inlineStr">
        <is>
          <t>徐汇区</t>
        </is>
      </c>
      <c r="B1333" s="92" t="inlineStr">
        <is>
          <t>微信用户
微信用户</t>
        </is>
      </c>
      <c r="C1333" s="92" t="n">
        <v>1</v>
      </c>
      <c r="D1333" s="92" t="inlineStr">
        <is>
          <t>TYQCY25</t>
        </is>
      </c>
      <c r="E1333" s="92" t="inlineStr">
        <is>
          <t>平成屋123</t>
        </is>
      </c>
      <c r="F1333" s="92" t="n">
        <v>0</v>
      </c>
      <c r="G1333" s="92" t="n">
        <v>1</v>
      </c>
      <c r="H1333" s="92" t="n">
        <v>2403</v>
      </c>
      <c r="I1333" s="92" t="inlineStr">
        <is>
          <t>食品及原料采购记录</t>
        </is>
      </c>
      <c r="J1333" s="92" t="n">
        <v>2023</v>
      </c>
      <c r="K1333" s="92" t="n">
        <v>9</v>
      </c>
      <c r="L1333" s="92" t="n">
        <v>6</v>
      </c>
      <c r="M1333" s="91">
        <f>COUNTIFS(D:D,D1333,J:J,J1333,K:K,K1333)</f>
        <v/>
      </c>
      <c r="N1333" s="91">
        <f>1/M1333</f>
        <v/>
      </c>
    </row>
    <row r="1334">
      <c r="A1334" s="92" t="inlineStr">
        <is>
          <t>徐汇区</t>
        </is>
      </c>
      <c r="B1334" s="92" t="inlineStr">
        <is>
          <t>微信用户
微信用户</t>
        </is>
      </c>
      <c r="C1334" s="92" t="n">
        <v>1</v>
      </c>
      <c r="D1334" s="92" t="inlineStr">
        <is>
          <t>TYQCY25</t>
        </is>
      </c>
      <c r="E1334" s="92" t="inlineStr">
        <is>
          <t>平成屋123</t>
        </is>
      </c>
      <c r="F1334" s="92" t="n">
        <v>1</v>
      </c>
      <c r="G1334" s="92" t="n">
        <v>1</v>
      </c>
      <c r="H1334" s="92" t="n">
        <v>3200</v>
      </c>
      <c r="I1334" s="92" t="inlineStr">
        <is>
          <t>后厨全景</t>
        </is>
      </c>
      <c r="J1334" s="92" t="n">
        <v>2023</v>
      </c>
      <c r="K1334" s="92" t="n">
        <v>9</v>
      </c>
      <c r="L1334" s="92" t="n">
        <v>6</v>
      </c>
      <c r="M1334" s="91">
        <f>COUNTIFS(D:D,D1334,J:J,J1334,K:K,K1334)</f>
        <v/>
      </c>
      <c r="N1334" s="91">
        <f>1/M1334</f>
        <v/>
      </c>
    </row>
    <row r="1335">
      <c r="A1335" s="92" t="inlineStr">
        <is>
          <t>徐汇区</t>
        </is>
      </c>
      <c r="B1335" s="92" t="inlineStr">
        <is>
          <t>微信用户
微信用户</t>
        </is>
      </c>
      <c r="C1335" s="92" t="n">
        <v>1</v>
      </c>
      <c r="D1335" s="92" t="inlineStr">
        <is>
          <t>TYQCY25</t>
        </is>
      </c>
      <c r="E1335" s="92" t="inlineStr">
        <is>
          <t>平成屋123</t>
        </is>
      </c>
      <c r="F1335" s="92" t="n">
        <v>1</v>
      </c>
      <c r="G1335" s="92" t="n">
        <v>1</v>
      </c>
      <c r="H1335" s="92" t="n">
        <v>3201</v>
      </c>
      <c r="I1335" s="92" t="inlineStr">
        <is>
          <t>后厨涉户外门窗关闭</t>
        </is>
      </c>
      <c r="J1335" s="92" t="n">
        <v>2023</v>
      </c>
      <c r="K1335" s="92" t="n">
        <v>9</v>
      </c>
      <c r="L1335" s="92" t="n">
        <v>6</v>
      </c>
      <c r="M1335" s="91">
        <f>COUNTIFS(D:D,D1335,J:J,J1335,K:K,K1335)</f>
        <v/>
      </c>
      <c r="N1335" s="91">
        <f>1/M1335</f>
        <v/>
      </c>
    </row>
    <row r="1336">
      <c r="A1336" s="92" t="inlineStr">
        <is>
          <t>徐汇区</t>
        </is>
      </c>
      <c r="B1336" s="92" t="inlineStr">
        <is>
          <t>微信用户
微信用户</t>
        </is>
      </c>
      <c r="C1336" s="92" t="n">
        <v>1</v>
      </c>
      <c r="D1336" s="92" t="inlineStr">
        <is>
          <t>TYQCY25</t>
        </is>
      </c>
      <c r="E1336" s="92" t="inlineStr">
        <is>
          <t>平成屋123</t>
        </is>
      </c>
      <c r="F1336" s="92" t="n">
        <v>1</v>
      </c>
      <c r="G1336" s="92" t="n">
        <v>1</v>
      </c>
      <c r="H1336" s="92" t="n">
        <v>3202</v>
      </c>
      <c r="I1336" s="92" t="inlineStr">
        <is>
          <t>后厨排气扇</t>
        </is>
      </c>
      <c r="J1336" s="92" t="n">
        <v>2023</v>
      </c>
      <c r="K1336" s="92" t="n">
        <v>9</v>
      </c>
      <c r="L1336" s="92" t="n">
        <v>6</v>
      </c>
      <c r="M1336" s="91">
        <f>COUNTIFS(D:D,D1336,J:J,J1336,K:K,K1336)</f>
        <v/>
      </c>
      <c r="N1336" s="91">
        <f>1/M1336</f>
        <v/>
      </c>
    </row>
    <row r="1337">
      <c r="A1337" s="92" t="inlineStr">
        <is>
          <t>徐汇区</t>
        </is>
      </c>
      <c r="B1337" s="92" t="inlineStr">
        <is>
          <t>微信用户
微信用户</t>
        </is>
      </c>
      <c r="C1337" s="92" t="n">
        <v>1</v>
      </c>
      <c r="D1337" s="92" t="inlineStr">
        <is>
          <t>TYQCY25</t>
        </is>
      </c>
      <c r="E1337" s="92" t="inlineStr">
        <is>
          <t>平成屋123</t>
        </is>
      </c>
      <c r="F1337" s="92" t="n">
        <v>1</v>
      </c>
      <c r="G1337" s="92" t="n">
        <v>1</v>
      </c>
      <c r="H1337" s="92" t="n">
        <v>3203</v>
      </c>
      <c r="I1337" s="92" t="inlineStr">
        <is>
          <t>后厨灶台</t>
        </is>
      </c>
      <c r="J1337" s="92" t="n">
        <v>2023</v>
      </c>
      <c r="K1337" s="92" t="n">
        <v>9</v>
      </c>
      <c r="L1337" s="92" t="n">
        <v>6</v>
      </c>
      <c r="M1337" s="91">
        <f>COUNTIFS(D:D,D1337,J:J,J1337,K:K,K1337)</f>
        <v/>
      </c>
      <c r="N1337" s="91">
        <f>1/M1337</f>
        <v/>
      </c>
    </row>
    <row r="1338">
      <c r="A1338" s="92" t="inlineStr">
        <is>
          <t>徐汇区</t>
        </is>
      </c>
      <c r="B1338" s="92" t="inlineStr">
        <is>
          <t>微信用户
微信用户</t>
        </is>
      </c>
      <c r="C1338" s="92" t="n">
        <v>1</v>
      </c>
      <c r="D1338" s="92" t="inlineStr">
        <is>
          <t>TYQCY25</t>
        </is>
      </c>
      <c r="E1338" s="92" t="inlineStr">
        <is>
          <t>平成屋123</t>
        </is>
      </c>
      <c r="F1338" s="92" t="n">
        <v>1</v>
      </c>
      <c r="G1338" s="92" t="n">
        <v>1</v>
      </c>
      <c r="H1338" s="92" t="n">
        <v>3204</v>
      </c>
      <c r="I1338" s="92" t="inlineStr">
        <is>
          <t>集气罩</t>
        </is>
      </c>
      <c r="J1338" s="92" t="n">
        <v>2023</v>
      </c>
      <c r="K1338" s="92" t="n">
        <v>9</v>
      </c>
      <c r="L1338" s="92" t="n">
        <v>6</v>
      </c>
      <c r="M1338" s="91">
        <f>COUNTIFS(D:D,D1338,J:J,J1338,K:K,K1338)</f>
        <v/>
      </c>
      <c r="N1338" s="91">
        <f>1/M1338</f>
        <v/>
      </c>
    </row>
    <row r="1339">
      <c r="A1339" s="92" t="inlineStr">
        <is>
          <t>徐汇区</t>
        </is>
      </c>
      <c r="B1339" s="92" t="inlineStr">
        <is>
          <t>微信用户
微信用户</t>
        </is>
      </c>
      <c r="C1339" s="92" t="n">
        <v>1</v>
      </c>
      <c r="D1339" s="92" t="inlineStr">
        <is>
          <t>TYQCY25</t>
        </is>
      </c>
      <c r="E1339" s="92" t="inlineStr">
        <is>
          <t>平成屋123</t>
        </is>
      </c>
      <c r="F1339" s="92" t="n">
        <v>1</v>
      </c>
      <c r="G1339" s="92" t="n">
        <v>1</v>
      </c>
      <c r="H1339" s="92" t="n">
        <v>3205</v>
      </c>
      <c r="I1339" s="92" t="inlineStr">
        <is>
          <t>排烟管道</t>
        </is>
      </c>
      <c r="J1339" s="92" t="n">
        <v>2023</v>
      </c>
      <c r="K1339" s="92" t="n">
        <v>9</v>
      </c>
      <c r="L1339" s="92" t="n">
        <v>6</v>
      </c>
      <c r="M1339" s="91">
        <f>COUNTIFS(D:D,D1339,J:J,J1339,K:K,K1339)</f>
        <v/>
      </c>
      <c r="N1339" s="91">
        <f>1/M1339</f>
        <v/>
      </c>
    </row>
    <row r="1340">
      <c r="A1340" s="92" t="inlineStr">
        <is>
          <t>徐汇区</t>
        </is>
      </c>
      <c r="B1340" s="92" t="inlineStr">
        <is>
          <t>微信用户
微信用户</t>
        </is>
      </c>
      <c r="C1340" s="92" t="n">
        <v>1</v>
      </c>
      <c r="D1340" s="92" t="inlineStr">
        <is>
          <t>TYQCY25</t>
        </is>
      </c>
      <c r="E1340" s="92" t="inlineStr">
        <is>
          <t>平成屋123</t>
        </is>
      </c>
      <c r="F1340" s="92" t="n">
        <v>1</v>
      </c>
      <c r="G1340" s="92" t="n">
        <v>1</v>
      </c>
      <c r="H1340" s="92" t="n">
        <v>3206</v>
      </c>
      <c r="I1340" s="92" t="inlineStr">
        <is>
          <t>油烟净化装置/控制柜运行</t>
        </is>
      </c>
      <c r="J1340" s="92" t="n">
        <v>2023</v>
      </c>
      <c r="K1340" s="92" t="n">
        <v>9</v>
      </c>
      <c r="L1340" s="92" t="n">
        <v>6</v>
      </c>
      <c r="M1340" s="91">
        <f>COUNTIFS(D:D,D1340,J:J,J1340,K:K,K1340)</f>
        <v/>
      </c>
      <c r="N1340" s="91">
        <f>1/M1340</f>
        <v/>
      </c>
    </row>
    <row r="1341">
      <c r="A1341" s="92" t="inlineStr">
        <is>
          <t>徐汇区</t>
        </is>
      </c>
      <c r="B1341" s="92" t="inlineStr">
        <is>
          <t>微信用户
微信用户</t>
        </is>
      </c>
      <c r="C1341" s="92" t="n">
        <v>1</v>
      </c>
      <c r="D1341" s="92" t="inlineStr">
        <is>
          <t>TYQCY25</t>
        </is>
      </c>
      <c r="E1341" s="92" t="inlineStr">
        <is>
          <t>平成屋123</t>
        </is>
      </c>
      <c r="F1341" s="92" t="n">
        <v>1</v>
      </c>
      <c r="G1341" s="92" t="n">
        <v>1</v>
      </c>
      <c r="H1341" s="92" t="n">
        <v>3207</v>
      </c>
      <c r="I1341" s="92" t="inlineStr">
        <is>
          <t>油烟监测设备</t>
        </is>
      </c>
      <c r="J1341" s="92" t="n">
        <v>2023</v>
      </c>
      <c r="K1341" s="92" t="n">
        <v>9</v>
      </c>
      <c r="L1341" s="92" t="n">
        <v>6</v>
      </c>
      <c r="M1341" s="91">
        <f>COUNTIFS(D:D,D1341,J:J,J1341,K:K,K1341)</f>
        <v/>
      </c>
      <c r="N1341" s="91">
        <f>1/M1341</f>
        <v/>
      </c>
    </row>
    <row r="1342">
      <c r="A1342" s="92" t="inlineStr">
        <is>
          <t>徐汇区</t>
        </is>
      </c>
      <c r="B1342" s="92" t="inlineStr">
        <is>
          <t>微信用户
微信用户
微信用户
微信用户
微信用户
微信用户
微信用户
微信用户
微信用户
微信用户
微信用户
微信用户
微信用户
微信用户</t>
        </is>
      </c>
      <c r="C1342" s="92" t="n">
        <v>1</v>
      </c>
      <c r="D1342" s="92" t="inlineStr">
        <is>
          <t>TYQCY25</t>
        </is>
      </c>
      <c r="E1342" s="92" t="inlineStr">
        <is>
          <t>平成屋123</t>
        </is>
      </c>
      <c r="F1342" s="92" t="n">
        <v>0</v>
      </c>
      <c r="G1342" s="92" t="n">
        <v>1</v>
      </c>
      <c r="H1342" s="92" t="n">
        <v>2202</v>
      </c>
      <c r="I1342" s="92" t="inlineStr">
        <is>
          <t>净化器合格证</t>
        </is>
      </c>
      <c r="J1342" s="92" t="n">
        <v>2023</v>
      </c>
      <c r="K1342" s="92" t="n">
        <v>8</v>
      </c>
      <c r="L1342" s="92" t="n">
        <v>9</v>
      </c>
      <c r="M1342" s="91">
        <f>COUNTIFS(D:D,D1342,J:J,J1342,K:K,K1342)</f>
        <v/>
      </c>
      <c r="N1342" s="91">
        <f>1/M1342</f>
        <v/>
      </c>
    </row>
    <row r="1343">
      <c r="A1343" s="92" t="inlineStr">
        <is>
          <t>徐汇区</t>
        </is>
      </c>
      <c r="B1343" s="92" t="inlineStr">
        <is>
          <t>微信用户
微信用户
微信用户
微信用户
微信用户
微信用户
微信用户
微信用户
微信用户
微信用户
微信用户
微信用户
微信用户
微信用户
微信用户
微信用户</t>
        </is>
      </c>
      <c r="C1343" s="92" t="n">
        <v>1</v>
      </c>
      <c r="D1343" s="92" t="inlineStr">
        <is>
          <t>TYQCY25</t>
        </is>
      </c>
      <c r="E1343" s="92" t="inlineStr">
        <is>
          <t>平成屋123</t>
        </is>
      </c>
      <c r="F1343" s="92" t="n">
        <v>0</v>
      </c>
      <c r="G1343" s="92" t="n">
        <v>1</v>
      </c>
      <c r="H1343" s="92" t="n">
        <v>2300</v>
      </c>
      <c r="I1343" s="92" t="inlineStr">
        <is>
          <t>设备安装合同</t>
        </is>
      </c>
      <c r="J1343" s="92" t="n">
        <v>2023</v>
      </c>
      <c r="K1343" s="92" t="n">
        <v>8</v>
      </c>
      <c r="L1343" s="92" t="n">
        <v>8</v>
      </c>
      <c r="M1343" s="91">
        <f>COUNTIFS(D:D,D1343,J:J,J1343,K:K,K1343)</f>
        <v/>
      </c>
      <c r="N1343" s="91">
        <f>1/M1343</f>
        <v/>
      </c>
    </row>
    <row r="1344">
      <c r="A1344" s="92" t="inlineStr">
        <is>
          <t>徐汇区</t>
        </is>
      </c>
      <c r="B1344" s="92" t="inlineStr">
        <is>
          <t>微信用户
微信用户
微信用户
微信用户
微信用户
微信用户
微信用户
微信用户
微信用户
微信用户
微信用户
微信用户
微信用户
微信用户
微信用户
微信用户</t>
        </is>
      </c>
      <c r="C1344" s="92" t="n">
        <v>1</v>
      </c>
      <c r="D1344" s="92" t="inlineStr">
        <is>
          <t>TYQCY25</t>
        </is>
      </c>
      <c r="E1344" s="92" t="inlineStr">
        <is>
          <t>平成屋123</t>
        </is>
      </c>
      <c r="F1344" s="92" t="n">
        <v>0</v>
      </c>
      <c r="G1344" s="92" t="n">
        <v>1</v>
      </c>
      <c r="H1344" s="92" t="n">
        <v>2301</v>
      </c>
      <c r="I1344" s="92" t="inlineStr">
        <is>
          <t>产品质检</t>
        </is>
      </c>
      <c r="J1344" s="92" t="n">
        <v>2023</v>
      </c>
      <c r="K1344" s="92" t="n">
        <v>8</v>
      </c>
      <c r="L1344" s="92" t="n">
        <v>8</v>
      </c>
      <c r="M1344" s="91">
        <f>COUNTIFS(D:D,D1344,J:J,J1344,K:K,K1344)</f>
        <v/>
      </c>
      <c r="N1344" s="91">
        <f>1/M1344</f>
        <v/>
      </c>
    </row>
    <row r="1345">
      <c r="A1345" s="92" t="inlineStr">
        <is>
          <t>徐汇区</t>
        </is>
      </c>
      <c r="B1345" s="92" t="inlineStr">
        <is>
          <t>微信用户
微信用户
微信用户
微信用户
微信用户
微信用户
微信用户
微信用户
微信用户
微信用户
微信用户
微信用户
微信用户
微信用户
微信用户
微信用户</t>
        </is>
      </c>
      <c r="C1345" s="92" t="n">
        <v>1</v>
      </c>
      <c r="D1345" s="92" t="inlineStr">
        <is>
          <t>TYQCY25</t>
        </is>
      </c>
      <c r="E1345" s="92" t="inlineStr">
        <is>
          <t>平成屋123</t>
        </is>
      </c>
      <c r="F1345" s="92" t="n">
        <v>0</v>
      </c>
      <c r="G1345" s="92" t="n">
        <v>1</v>
      </c>
      <c r="H1345" s="92" t="n">
        <v>2302</v>
      </c>
      <c r="I1345" s="92" t="inlineStr">
        <is>
          <t>设备安装检验</t>
        </is>
      </c>
      <c r="J1345" s="92" t="n">
        <v>2023</v>
      </c>
      <c r="K1345" s="92" t="n">
        <v>8</v>
      </c>
      <c r="L1345" s="92" t="n">
        <v>8</v>
      </c>
      <c r="M1345" s="91">
        <f>COUNTIFS(D:D,D1345,J:J,J1345,K:K,K1345)</f>
        <v/>
      </c>
      <c r="N1345" s="91">
        <f>1/M1345</f>
        <v/>
      </c>
    </row>
    <row r="1346">
      <c r="A1346" s="92" t="inlineStr">
        <is>
          <t>徐汇区</t>
        </is>
      </c>
      <c r="B1346" s="92" t="inlineStr">
        <is>
          <t>微信用户
微信用户
微信用户
微信用户
微信用户
微信用户
微信用户
微信用户</t>
        </is>
      </c>
      <c r="C1346" s="92" t="n">
        <v>1</v>
      </c>
      <c r="D1346" s="92" t="inlineStr">
        <is>
          <t>TYQCY25</t>
        </is>
      </c>
      <c r="E1346" s="92" t="inlineStr">
        <is>
          <t>平成屋123</t>
        </is>
      </c>
      <c r="F1346" s="92" t="n">
        <v>0</v>
      </c>
      <c r="G1346" s="92" t="n">
        <v>0</v>
      </c>
      <c r="H1346" s="92" t="n">
        <v>2101</v>
      </c>
      <c r="I1346" s="92" t="inlineStr">
        <is>
          <t>食品经营许可证</t>
        </is>
      </c>
      <c r="J1346" s="92" t="n">
        <v>2023</v>
      </c>
      <c r="K1346" s="92" t="n">
        <v>6</v>
      </c>
      <c r="L1346" s="92" t="n">
        <v>11</v>
      </c>
      <c r="M1346" s="91">
        <f>COUNTIFS(D:D,D1346,J:J,J1346,K:K,K1346)</f>
        <v/>
      </c>
      <c r="N1346" s="91">
        <f>1/M1346</f>
        <v/>
      </c>
    </row>
    <row r="1347">
      <c r="A1347" s="92" t="inlineStr">
        <is>
          <t>徐汇区</t>
        </is>
      </c>
      <c r="B1347" s="92" t="inlineStr">
        <is>
          <t>微信用户
微信用户
微信用户
微信用户
微信用户
微信用户
微信用户
微信用户</t>
        </is>
      </c>
      <c r="C1347" s="92" t="n">
        <v>1</v>
      </c>
      <c r="D1347" s="92" t="inlineStr">
        <is>
          <t>TYQCY25</t>
        </is>
      </c>
      <c r="E1347" s="92" t="inlineStr">
        <is>
          <t>平成屋123</t>
        </is>
      </c>
      <c r="F1347" s="92" t="n">
        <v>0</v>
      </c>
      <c r="G1347" s="92" t="n">
        <v>0</v>
      </c>
      <c r="H1347" s="92" t="n">
        <v>2102</v>
      </c>
      <c r="I1347" s="92" t="inlineStr">
        <is>
          <t>餐饮服务许可证</t>
        </is>
      </c>
      <c r="J1347" s="92" t="n">
        <v>2023</v>
      </c>
      <c r="K1347" s="92" t="n">
        <v>6</v>
      </c>
      <c r="L1347" s="92" t="n">
        <v>11</v>
      </c>
      <c r="M1347" s="91">
        <f>COUNTIFS(D:D,D1347,J:J,J1347,K:K,K1347)</f>
        <v/>
      </c>
      <c r="N1347" s="91">
        <f>1/M1347</f>
        <v/>
      </c>
    </row>
    <row r="1348">
      <c r="A1348" s="92" t="inlineStr">
        <is>
          <t>徐汇区</t>
        </is>
      </c>
      <c r="B1348" s="92" t="inlineStr">
        <is>
          <t>微信用户
微信用户
微信用户
微信用户
微信用户
微信用户
微信用户
微信用户
微信用户
微信用户
微信用户
微信用户
微信用户
微信用户</t>
        </is>
      </c>
      <c r="C1348" s="92" t="n">
        <v>1</v>
      </c>
      <c r="D1348" s="92" t="inlineStr">
        <is>
          <t>TYQCY25</t>
        </is>
      </c>
      <c r="E1348" s="92" t="inlineStr">
        <is>
          <t>平成屋123</t>
        </is>
      </c>
      <c r="F1348" s="92" t="n">
        <v>0</v>
      </c>
      <c r="G1348" s="92" t="n">
        <v>1</v>
      </c>
      <c r="H1348" s="92" t="n">
        <v>2200</v>
      </c>
      <c r="I1348" s="92" t="inlineStr">
        <is>
          <t>设备安装合同</t>
        </is>
      </c>
      <c r="J1348" s="92" t="n">
        <v>2023</v>
      </c>
      <c r="K1348" s="92" t="n">
        <v>6</v>
      </c>
      <c r="L1348" s="92" t="n">
        <v>5</v>
      </c>
      <c r="M1348" s="91">
        <f>COUNTIFS(D:D,D1348,J:J,J1348,K:K,K1348)</f>
        <v/>
      </c>
      <c r="N1348" s="91">
        <f>1/M1348</f>
        <v/>
      </c>
    </row>
    <row r="1349">
      <c r="A1349" s="92" t="inlineStr">
        <is>
          <t>徐汇区</t>
        </is>
      </c>
      <c r="B1349" s="92" t="inlineStr">
        <is>
          <t>微信用户
微信用户
微信用户
微信用户
微信用户
微信用户
微信用户
微信用户
微信用户
微信用户
微信用户
微信用户
微信用户
微信用户</t>
        </is>
      </c>
      <c r="C1349" s="92" t="n">
        <v>1</v>
      </c>
      <c r="D1349" s="92" t="inlineStr">
        <is>
          <t>TYQCY25</t>
        </is>
      </c>
      <c r="E1349" s="92" t="inlineStr">
        <is>
          <t>平成屋123</t>
        </is>
      </c>
      <c r="F1349" s="92" t="n">
        <v>0</v>
      </c>
      <c r="G1349" s="92" t="n">
        <v>1</v>
      </c>
      <c r="H1349" s="92" t="n">
        <v>2203</v>
      </c>
      <c r="I1349" s="92" t="inlineStr">
        <is>
          <t>清洗合同</t>
        </is>
      </c>
      <c r="J1349" s="92" t="n">
        <v>2023</v>
      </c>
      <c r="K1349" s="92" t="n">
        <v>4</v>
      </c>
      <c r="L1349" s="92" t="n">
        <v>4</v>
      </c>
      <c r="M1349" s="91">
        <f>COUNTIFS(D:D,D1349,J:J,J1349,K:K,K1349)</f>
        <v/>
      </c>
      <c r="N1349" s="91">
        <f>1/M1349</f>
        <v/>
      </c>
    </row>
    <row r="1350">
      <c r="A1350" s="92" t="inlineStr">
        <is>
          <t>徐汇区</t>
        </is>
      </c>
      <c r="B1350" s="92" t="inlineStr">
        <is>
          <t>微信用户
微信用户
微信用户
微信用户
微信用户
微信用户
微信用户
微信用户</t>
        </is>
      </c>
      <c r="C1350" s="92" t="n">
        <v>1</v>
      </c>
      <c r="D1350" s="92" t="inlineStr">
        <is>
          <t>TYQCY25</t>
        </is>
      </c>
      <c r="E1350" s="92" t="inlineStr">
        <is>
          <t>平成屋123</t>
        </is>
      </c>
      <c r="F1350" s="92" t="n">
        <v>0</v>
      </c>
      <c r="G1350" s="92" t="n">
        <v>0</v>
      </c>
      <c r="H1350" s="92" t="n">
        <v>2100</v>
      </c>
      <c r="I1350" s="92" t="inlineStr">
        <is>
          <t>营业执照</t>
        </is>
      </c>
      <c r="J1350" s="92" t="n">
        <v>2023</v>
      </c>
      <c r="K1350" s="92" t="n">
        <v>3</v>
      </c>
      <c r="L1350" s="92" t="n">
        <v>11</v>
      </c>
      <c r="M1350" s="91">
        <f>COUNTIFS(D:D,D1350,J:J,J1350,K:K,K1350)</f>
        <v/>
      </c>
      <c r="N1350" s="91">
        <f>1/M1350</f>
        <v/>
      </c>
    </row>
    <row r="1351">
      <c r="A1351" s="92" t="inlineStr">
        <is>
          <t>徐汇区</t>
        </is>
      </c>
      <c r="B1351" s="92" t="inlineStr">
        <is>
          <t>微信用户
微信用户
微信用户
微信用户
微信用户
微信用户
微信用户
微信用户</t>
        </is>
      </c>
      <c r="C1351" s="92" t="n">
        <v>1</v>
      </c>
      <c r="D1351" s="92" t="inlineStr">
        <is>
          <t>TYQCY25</t>
        </is>
      </c>
      <c r="E1351" s="92" t="inlineStr">
        <is>
          <t>平成屋123</t>
        </is>
      </c>
      <c r="F1351" s="92" t="n">
        <v>0</v>
      </c>
      <c r="G1351" s="92" t="n">
        <v>0</v>
      </c>
      <c r="H1351" s="92" t="n">
        <v>2103</v>
      </c>
      <c r="I1351" s="92" t="inlineStr">
        <is>
          <t>监管信息公示牌</t>
        </is>
      </c>
      <c r="J1351" s="92" t="n">
        <v>2023</v>
      </c>
      <c r="K1351" s="92" t="n">
        <v>3</v>
      </c>
      <c r="L1351" s="92" t="n">
        <v>11</v>
      </c>
      <c r="M1351" s="91">
        <f>COUNTIFS(D:D,D1351,J:J,J1351,K:K,K1351)</f>
        <v/>
      </c>
      <c r="N1351" s="91">
        <f>1/M1351</f>
        <v/>
      </c>
    </row>
    <row r="1352">
      <c r="A1352" s="92" t="inlineStr">
        <is>
          <t>徐汇区</t>
        </is>
      </c>
      <c r="B1352" s="92" t="inlineStr">
        <is>
          <t>微信用户
微信用户
微信用户
微信用户
微信用户
微信用户
微信用户
微信用户
微信用户
微信用户
微信用户
微信用户
微信用户
微信用户</t>
        </is>
      </c>
      <c r="C1352" s="92" t="n">
        <v>1</v>
      </c>
      <c r="D1352" s="92" t="inlineStr">
        <is>
          <t>TYQCY25</t>
        </is>
      </c>
      <c r="E1352" s="92" t="inlineStr">
        <is>
          <t>平成屋123</t>
        </is>
      </c>
      <c r="F1352" s="92" t="n">
        <v>0</v>
      </c>
      <c r="G1352" s="92" t="n">
        <v>1</v>
      </c>
      <c r="H1352" s="92" t="n">
        <v>2201</v>
      </c>
      <c r="I1352" s="92" t="inlineStr">
        <is>
          <t>产品质检</t>
        </is>
      </c>
      <c r="J1352" s="92" t="n">
        <v>2023</v>
      </c>
      <c r="K1352" s="92" t="n">
        <v>3</v>
      </c>
      <c r="L1352" s="92" t="n">
        <v>2</v>
      </c>
      <c r="M1352" s="91">
        <f>COUNTIFS(D:D,D1352,J:J,J1352,K:K,K1352)</f>
        <v/>
      </c>
      <c r="N1352" s="91">
        <f>1/M1352</f>
        <v/>
      </c>
    </row>
    <row r="1353">
      <c r="A1353" s="92" t="inlineStr">
        <is>
          <t>徐汇区</t>
        </is>
      </c>
      <c r="B1353" s="92" t="n"/>
      <c r="C1353" s="92" t="n">
        <v>1</v>
      </c>
      <c r="D1353" s="92" t="inlineStr">
        <is>
          <t>TYQCY26</t>
        </is>
      </c>
      <c r="E1353" s="92" t="inlineStr">
        <is>
          <t>媒婆约串</t>
        </is>
      </c>
      <c r="F1353" s="92" t="n">
        <v>0</v>
      </c>
      <c r="G1353" s="92" t="n">
        <v>0</v>
      </c>
      <c r="H1353" s="92" t="n">
        <v>2103</v>
      </c>
      <c r="I1353" s="92" t="inlineStr">
        <is>
          <t>监管信息公示牌</t>
        </is>
      </c>
      <c r="J1353" s="92" t="n">
        <v>2023</v>
      </c>
      <c r="K1353" s="92" t="n">
        <v>3</v>
      </c>
      <c r="L1353" s="92" t="n">
        <v>11</v>
      </c>
      <c r="M1353" s="91">
        <f>COUNTIFS(D:D,D1353,J:J,J1353,K:K,K1353)</f>
        <v/>
      </c>
      <c r="N1353" s="91">
        <f>1/M1353</f>
        <v/>
      </c>
    </row>
    <row r="1354">
      <c r="A1354" s="92" t="inlineStr">
        <is>
          <t>徐汇区</t>
        </is>
      </c>
      <c r="B1354" s="92" t="n"/>
      <c r="C1354" s="92" t="n">
        <v>1</v>
      </c>
      <c r="D1354" s="92" t="inlineStr">
        <is>
          <t>TYQCY26</t>
        </is>
      </c>
      <c r="E1354" s="92" t="inlineStr">
        <is>
          <t>媒婆约串</t>
        </is>
      </c>
      <c r="F1354" s="92" t="n">
        <v>0</v>
      </c>
      <c r="G1354" s="92" t="n">
        <v>1</v>
      </c>
      <c r="H1354" s="92" t="n">
        <v>2200</v>
      </c>
      <c r="I1354" s="92" t="inlineStr">
        <is>
          <t>设备安装合同</t>
        </is>
      </c>
      <c r="J1354" s="92" t="n">
        <v>2023</v>
      </c>
      <c r="K1354" s="92" t="n">
        <v>3</v>
      </c>
      <c r="L1354" s="92" t="n">
        <v>11</v>
      </c>
      <c r="M1354" s="91">
        <f>COUNTIFS(D:D,D1354,J:J,J1354,K:K,K1354)</f>
        <v/>
      </c>
      <c r="N1354" s="91">
        <f>1/M1354</f>
        <v/>
      </c>
    </row>
    <row r="1355">
      <c r="A1355" s="92" t="inlineStr">
        <is>
          <t>徐汇区</t>
        </is>
      </c>
      <c r="B1355" s="92" t="n"/>
      <c r="C1355" s="92" t="n">
        <v>1</v>
      </c>
      <c r="D1355" s="92" t="inlineStr">
        <is>
          <t>TYQCY26</t>
        </is>
      </c>
      <c r="E1355" s="92" t="inlineStr">
        <is>
          <t>媒婆约串</t>
        </is>
      </c>
      <c r="F1355" s="92" t="n">
        <v>0</v>
      </c>
      <c r="G1355" s="92" t="n">
        <v>1</v>
      </c>
      <c r="H1355" s="92" t="n">
        <v>2202</v>
      </c>
      <c r="I1355" s="92" t="inlineStr">
        <is>
          <t>净化器合格证</t>
        </is>
      </c>
      <c r="J1355" s="92" t="n">
        <v>2023</v>
      </c>
      <c r="K1355" s="92" t="n">
        <v>3</v>
      </c>
      <c r="L1355" s="92" t="n">
        <v>11</v>
      </c>
      <c r="M1355" s="91">
        <f>COUNTIFS(D:D,D1355,J:J,J1355,K:K,K1355)</f>
        <v/>
      </c>
      <c r="N1355" s="91">
        <f>1/M1355</f>
        <v/>
      </c>
    </row>
    <row r="1356">
      <c r="A1356" s="92" t="inlineStr">
        <is>
          <t>徐汇区</t>
        </is>
      </c>
      <c r="B1356" s="92" t="n"/>
      <c r="C1356" s="92" t="n">
        <v>1</v>
      </c>
      <c r="D1356" s="92" t="inlineStr">
        <is>
          <t>TYQCY26</t>
        </is>
      </c>
      <c r="E1356" s="92" t="inlineStr">
        <is>
          <t>媒婆约串</t>
        </is>
      </c>
      <c r="F1356" s="92" t="n">
        <v>0</v>
      </c>
      <c r="G1356" s="92" t="n">
        <v>0</v>
      </c>
      <c r="H1356" s="92" t="n">
        <v>2100</v>
      </c>
      <c r="I1356" s="92" t="inlineStr">
        <is>
          <t>营业执照</t>
        </is>
      </c>
      <c r="J1356" s="92" t="n">
        <v>2023</v>
      </c>
      <c r="K1356" s="92" t="n">
        <v>2</v>
      </c>
      <c r="L1356" s="92" t="n">
        <v>28</v>
      </c>
      <c r="M1356" s="91">
        <f>COUNTIFS(D:D,D1356,J:J,J1356,K:K,K1356)</f>
        <v/>
      </c>
      <c r="N1356" s="91">
        <f>1/M1356</f>
        <v/>
      </c>
    </row>
    <row r="1357">
      <c r="A1357" s="92" t="inlineStr">
        <is>
          <t>徐汇区</t>
        </is>
      </c>
      <c r="B1357" s="92" t="n"/>
      <c r="C1357" s="92" t="n">
        <v>1</v>
      </c>
      <c r="D1357" s="92" t="inlineStr">
        <is>
          <t>TYQCY26</t>
        </is>
      </c>
      <c r="E1357" s="92" t="inlineStr">
        <is>
          <t>媒婆约串</t>
        </is>
      </c>
      <c r="F1357" s="92" t="n">
        <v>0</v>
      </c>
      <c r="G1357" s="92" t="n">
        <v>0</v>
      </c>
      <c r="H1357" s="92" t="n">
        <v>2101</v>
      </c>
      <c r="I1357" s="92" t="inlineStr">
        <is>
          <t>食品经营许可证</t>
        </is>
      </c>
      <c r="J1357" s="92" t="n">
        <v>2023</v>
      </c>
      <c r="K1357" s="92" t="n">
        <v>2</v>
      </c>
      <c r="L1357" s="92" t="n">
        <v>28</v>
      </c>
      <c r="M1357" s="91">
        <f>COUNTIFS(D:D,D1357,J:J,J1357,K:K,K1357)</f>
        <v/>
      </c>
      <c r="N1357" s="91">
        <f>1/M1357</f>
        <v/>
      </c>
    </row>
    <row r="1358">
      <c r="A1358" s="92" t="inlineStr">
        <is>
          <t>徐汇区</t>
        </is>
      </c>
      <c r="B1358" s="92" t="n"/>
      <c r="C1358" s="92" t="n">
        <v>1</v>
      </c>
      <c r="D1358" s="92" t="inlineStr">
        <is>
          <t>TYQCY26</t>
        </is>
      </c>
      <c r="E1358" s="92" t="inlineStr">
        <is>
          <t>媒婆约串</t>
        </is>
      </c>
      <c r="F1358" s="92" t="n">
        <v>0</v>
      </c>
      <c r="G1358" s="92" t="n">
        <v>0</v>
      </c>
      <c r="H1358" s="92" t="n">
        <v>2102</v>
      </c>
      <c r="I1358" s="92" t="inlineStr">
        <is>
          <t>餐饮服务许可证</t>
        </is>
      </c>
      <c r="J1358" s="92" t="n">
        <v>2023</v>
      </c>
      <c r="K1358" s="92" t="n">
        <v>2</v>
      </c>
      <c r="L1358" s="92" t="n">
        <v>28</v>
      </c>
      <c r="M1358" s="91">
        <f>COUNTIFS(D:D,D1358,J:J,J1358,K:K,K1358)</f>
        <v/>
      </c>
      <c r="N1358" s="91">
        <f>1/M1358</f>
        <v/>
      </c>
    </row>
    <row r="1359">
      <c r="A1359" s="92" t="inlineStr">
        <is>
          <t>徐汇区</t>
        </is>
      </c>
      <c r="B1359" s="92" t="n"/>
      <c r="C1359" s="92" t="n">
        <v>1</v>
      </c>
      <c r="D1359" s="92" t="inlineStr">
        <is>
          <t>TYQCY26</t>
        </is>
      </c>
      <c r="E1359" s="92" t="inlineStr">
        <is>
          <t>媒婆约串</t>
        </is>
      </c>
      <c r="F1359" s="92" t="n">
        <v>0</v>
      </c>
      <c r="G1359" s="92" t="n">
        <v>1</v>
      </c>
      <c r="H1359" s="92" t="n">
        <v>2201</v>
      </c>
      <c r="I1359" s="92" t="inlineStr">
        <is>
          <t>产品质检</t>
        </is>
      </c>
      <c r="J1359" s="92" t="n">
        <v>2023</v>
      </c>
      <c r="K1359" s="92" t="n">
        <v>2</v>
      </c>
      <c r="L1359" s="92" t="n">
        <v>28</v>
      </c>
      <c r="M1359" s="91">
        <f>COUNTIFS(D:D,D1359,J:J,J1359,K:K,K1359)</f>
        <v/>
      </c>
      <c r="N1359" s="91">
        <f>1/M1359</f>
        <v/>
      </c>
    </row>
    <row r="1360">
      <c r="A1360" s="92" t="inlineStr">
        <is>
          <t>徐汇区</t>
        </is>
      </c>
      <c r="B1360" s="92" t="n"/>
      <c r="C1360" s="92" t="n">
        <v>1</v>
      </c>
      <c r="D1360" s="92" t="inlineStr">
        <is>
          <t>TYQCY3</t>
        </is>
      </c>
      <c r="E1360" s="92" t="inlineStr">
        <is>
          <t>敦煌楼</t>
        </is>
      </c>
      <c r="F1360" s="92" t="n">
        <v>0</v>
      </c>
      <c r="G1360" s="92" t="n">
        <v>0</v>
      </c>
      <c r="H1360" s="92" t="n">
        <v>2100</v>
      </c>
      <c r="I1360" s="92" t="inlineStr">
        <is>
          <t>营业执照</t>
        </is>
      </c>
      <c r="J1360" s="92" t="n">
        <v>2023</v>
      </c>
      <c r="K1360" s="92" t="n">
        <v>3</v>
      </c>
      <c r="L1360" s="92" t="n">
        <v>11</v>
      </c>
      <c r="M1360" s="91">
        <f>COUNTIFS(D:D,D1360,J:J,J1360,K:K,K1360)</f>
        <v/>
      </c>
      <c r="N1360" s="91">
        <f>1/M1360</f>
        <v/>
      </c>
    </row>
    <row r="1361">
      <c r="A1361" s="92" t="inlineStr">
        <is>
          <t>徐汇区</t>
        </is>
      </c>
      <c r="B1361" s="92" t="n"/>
      <c r="C1361" s="92" t="n">
        <v>1</v>
      </c>
      <c r="D1361" s="92" t="inlineStr">
        <is>
          <t>TYQCY3</t>
        </is>
      </c>
      <c r="E1361" s="92" t="inlineStr">
        <is>
          <t>敦煌楼</t>
        </is>
      </c>
      <c r="F1361" s="92" t="n">
        <v>0</v>
      </c>
      <c r="G1361" s="92" t="n">
        <v>0</v>
      </c>
      <c r="H1361" s="92" t="n">
        <v>2103</v>
      </c>
      <c r="I1361" s="92" t="inlineStr">
        <is>
          <t>监管信息公示牌</t>
        </is>
      </c>
      <c r="J1361" s="92" t="n">
        <v>2023</v>
      </c>
      <c r="K1361" s="92" t="n">
        <v>3</v>
      </c>
      <c r="L1361" s="92" t="n">
        <v>11</v>
      </c>
      <c r="M1361" s="91">
        <f>COUNTIFS(D:D,D1361,J:J,J1361,K:K,K1361)</f>
        <v/>
      </c>
      <c r="N1361" s="91">
        <f>1/M1361</f>
        <v/>
      </c>
    </row>
    <row r="1362">
      <c r="A1362" s="92" t="inlineStr">
        <is>
          <t>徐汇区</t>
        </is>
      </c>
      <c r="B1362" s="92" t="n"/>
      <c r="C1362" s="92" t="n">
        <v>1</v>
      </c>
      <c r="D1362" s="92" t="inlineStr">
        <is>
          <t>TYQCY3</t>
        </is>
      </c>
      <c r="E1362" s="92" t="inlineStr">
        <is>
          <t>敦煌楼</t>
        </is>
      </c>
      <c r="F1362" s="92" t="n">
        <v>0</v>
      </c>
      <c r="G1362" s="92" t="n">
        <v>0</v>
      </c>
      <c r="H1362" s="92" t="n">
        <v>2101</v>
      </c>
      <c r="I1362" s="92" t="inlineStr">
        <is>
          <t>食品经营许可证</t>
        </is>
      </c>
      <c r="J1362" s="92" t="n">
        <v>2023</v>
      </c>
      <c r="K1362" s="92" t="n">
        <v>2</v>
      </c>
      <c r="L1362" s="92" t="n">
        <v>28</v>
      </c>
      <c r="M1362" s="91">
        <f>COUNTIFS(D:D,D1362,J:J,J1362,K:K,K1362)</f>
        <v/>
      </c>
      <c r="N1362" s="91">
        <f>1/M1362</f>
        <v/>
      </c>
    </row>
    <row r="1363">
      <c r="A1363" s="92" t="inlineStr">
        <is>
          <t>徐汇区</t>
        </is>
      </c>
      <c r="B1363" s="92" t="n"/>
      <c r="C1363" s="92" t="n">
        <v>1</v>
      </c>
      <c r="D1363" s="92" t="inlineStr">
        <is>
          <t>TYQCY3</t>
        </is>
      </c>
      <c r="E1363" s="92" t="inlineStr">
        <is>
          <t>敦煌楼</t>
        </is>
      </c>
      <c r="F1363" s="92" t="n">
        <v>0</v>
      </c>
      <c r="G1363" s="92" t="n">
        <v>1</v>
      </c>
      <c r="H1363" s="92" t="n">
        <v>2202</v>
      </c>
      <c r="I1363" s="92" t="inlineStr">
        <is>
          <t>净化器合格证</t>
        </is>
      </c>
      <c r="J1363" s="92" t="n">
        <v>2023</v>
      </c>
      <c r="K1363" s="92" t="n">
        <v>2</v>
      </c>
      <c r="L1363" s="92" t="n">
        <v>28</v>
      </c>
      <c r="M1363" s="91">
        <f>COUNTIFS(D:D,D1363,J:J,J1363,K:K,K1363)</f>
        <v/>
      </c>
      <c r="N1363" s="91">
        <f>1/M1363</f>
        <v/>
      </c>
    </row>
    <row r="1364">
      <c r="A1364" s="92" t="inlineStr">
        <is>
          <t>徐汇区</t>
        </is>
      </c>
      <c r="B1364" s="92" t="n"/>
      <c r="C1364" s="92" t="n">
        <v>1</v>
      </c>
      <c r="D1364" s="92" t="inlineStr">
        <is>
          <t>TYQCY30</t>
        </is>
      </c>
      <c r="E1364" s="92" t="inlineStr">
        <is>
          <t>CHARLIE'S（粉红汉堡）</t>
        </is>
      </c>
      <c r="F1364" s="92" t="n">
        <v>0</v>
      </c>
      <c r="G1364" s="92" t="n">
        <v>0</v>
      </c>
      <c r="H1364" s="92" t="n">
        <v>2100</v>
      </c>
      <c r="I1364" s="92" t="inlineStr">
        <is>
          <t>营业执照</t>
        </is>
      </c>
      <c r="J1364" s="92" t="n">
        <v>2023</v>
      </c>
      <c r="K1364" s="92" t="n">
        <v>3</v>
      </c>
      <c r="L1364" s="92" t="n">
        <v>11</v>
      </c>
      <c r="M1364" s="91">
        <f>COUNTIFS(D:D,D1364,J:J,J1364,K:K,K1364)</f>
        <v/>
      </c>
      <c r="N1364" s="91">
        <f>1/M1364</f>
        <v/>
      </c>
    </row>
    <row r="1365">
      <c r="A1365" s="92" t="inlineStr">
        <is>
          <t>徐汇区</t>
        </is>
      </c>
      <c r="B1365" s="92" t="n"/>
      <c r="C1365" s="92" t="n">
        <v>1</v>
      </c>
      <c r="D1365" s="92" t="inlineStr">
        <is>
          <t>TYQCY30</t>
        </is>
      </c>
      <c r="E1365" s="92" t="inlineStr">
        <is>
          <t>CHARLIE'S（粉红汉堡）</t>
        </is>
      </c>
      <c r="F1365" s="92" t="n">
        <v>0</v>
      </c>
      <c r="G1365" s="92" t="n">
        <v>0</v>
      </c>
      <c r="H1365" s="92" t="n">
        <v>2101</v>
      </c>
      <c r="I1365" s="92" t="inlineStr">
        <is>
          <t>食品经营许可证</t>
        </is>
      </c>
      <c r="J1365" s="92" t="n">
        <v>2023</v>
      </c>
      <c r="K1365" s="92" t="n">
        <v>3</v>
      </c>
      <c r="L1365" s="92" t="n">
        <v>11</v>
      </c>
      <c r="M1365" s="91">
        <f>COUNTIFS(D:D,D1365,J:J,J1365,K:K,K1365)</f>
        <v/>
      </c>
      <c r="N1365" s="91">
        <f>1/M1365</f>
        <v/>
      </c>
    </row>
    <row r="1366">
      <c r="A1366" s="92" t="inlineStr">
        <is>
          <t>徐汇区</t>
        </is>
      </c>
      <c r="B1366" s="92" t="n"/>
      <c r="C1366" s="92" t="n">
        <v>1</v>
      </c>
      <c r="D1366" s="92" t="inlineStr">
        <is>
          <t>TYQCY30</t>
        </is>
      </c>
      <c r="E1366" s="92" t="inlineStr">
        <is>
          <t>CHARLIE'S（粉红汉堡）</t>
        </is>
      </c>
      <c r="F1366" s="92" t="n">
        <v>0</v>
      </c>
      <c r="G1366" s="92" t="n">
        <v>0</v>
      </c>
      <c r="H1366" s="92" t="n">
        <v>2102</v>
      </c>
      <c r="I1366" s="92" t="inlineStr">
        <is>
          <t>餐饮服务许可证</t>
        </is>
      </c>
      <c r="J1366" s="92" t="n">
        <v>2023</v>
      </c>
      <c r="K1366" s="92" t="n">
        <v>3</v>
      </c>
      <c r="L1366" s="92" t="n">
        <v>11</v>
      </c>
      <c r="M1366" s="91">
        <f>COUNTIFS(D:D,D1366,J:J,J1366,K:K,K1366)</f>
        <v/>
      </c>
      <c r="N1366" s="91">
        <f>1/M1366</f>
        <v/>
      </c>
    </row>
    <row r="1367">
      <c r="A1367" s="92" t="inlineStr">
        <is>
          <t>徐汇区</t>
        </is>
      </c>
      <c r="B1367" s="92" t="n"/>
      <c r="C1367" s="92" t="n">
        <v>1</v>
      </c>
      <c r="D1367" s="92" t="inlineStr">
        <is>
          <t>TYQCY30</t>
        </is>
      </c>
      <c r="E1367" s="92" t="inlineStr">
        <is>
          <t>CHARLIE'S（粉红汉堡）</t>
        </is>
      </c>
      <c r="F1367" s="92" t="n">
        <v>0</v>
      </c>
      <c r="G1367" s="92" t="n">
        <v>0</v>
      </c>
      <c r="H1367" s="92" t="n">
        <v>2103</v>
      </c>
      <c r="I1367" s="92" t="inlineStr">
        <is>
          <t>监管信息公示牌</t>
        </is>
      </c>
      <c r="J1367" s="92" t="n">
        <v>2023</v>
      </c>
      <c r="K1367" s="92" t="n">
        <v>3</v>
      </c>
      <c r="L1367" s="92" t="n">
        <v>11</v>
      </c>
      <c r="M1367" s="91">
        <f>COUNTIFS(D:D,D1367,J:J,J1367,K:K,K1367)</f>
        <v/>
      </c>
      <c r="N1367" s="91">
        <f>1/M1367</f>
        <v/>
      </c>
    </row>
    <row r="1368">
      <c r="A1368" s="92" t="inlineStr">
        <is>
          <t>徐汇区</t>
        </is>
      </c>
      <c r="B1368" s="92" t="n"/>
      <c r="C1368" s="92" t="n">
        <v>1</v>
      </c>
      <c r="D1368" s="92" t="inlineStr">
        <is>
          <t>TYQCY30</t>
        </is>
      </c>
      <c r="E1368" s="92" t="inlineStr">
        <is>
          <t>CHARLIE'S（粉红汉堡）</t>
        </is>
      </c>
      <c r="F1368" s="92" t="n">
        <v>0</v>
      </c>
      <c r="G1368" s="92" t="n">
        <v>1</v>
      </c>
      <c r="H1368" s="92" t="n">
        <v>2200</v>
      </c>
      <c r="I1368" s="92" t="inlineStr">
        <is>
          <t>设备安装合同</t>
        </is>
      </c>
      <c r="J1368" s="92" t="n">
        <v>2023</v>
      </c>
      <c r="K1368" s="92" t="n">
        <v>3</v>
      </c>
      <c r="L1368" s="92" t="n">
        <v>11</v>
      </c>
      <c r="M1368" s="91">
        <f>COUNTIFS(D:D,D1368,J:J,J1368,K:K,K1368)</f>
        <v/>
      </c>
      <c r="N1368" s="91">
        <f>1/M1368</f>
        <v/>
      </c>
    </row>
    <row r="1369">
      <c r="A1369" s="92" t="inlineStr">
        <is>
          <t>徐汇区</t>
        </is>
      </c>
      <c r="B1369" s="92" t="n"/>
      <c r="C1369" s="92" t="n">
        <v>1</v>
      </c>
      <c r="D1369" s="92" t="inlineStr">
        <is>
          <t>TYQCY30</t>
        </is>
      </c>
      <c r="E1369" s="92" t="inlineStr">
        <is>
          <t>CHARLIE'S（粉红汉堡）</t>
        </is>
      </c>
      <c r="F1369" s="92" t="n">
        <v>0</v>
      </c>
      <c r="G1369" s="92" t="n">
        <v>1</v>
      </c>
      <c r="H1369" s="92" t="n">
        <v>2201</v>
      </c>
      <c r="I1369" s="92" t="inlineStr">
        <is>
          <t>产品质检</t>
        </is>
      </c>
      <c r="J1369" s="92" t="n">
        <v>2023</v>
      </c>
      <c r="K1369" s="92" t="n">
        <v>3</v>
      </c>
      <c r="L1369" s="92" t="n">
        <v>11</v>
      </c>
      <c r="M1369" s="91">
        <f>COUNTIFS(D:D,D1369,J:J,J1369,K:K,K1369)</f>
        <v/>
      </c>
      <c r="N1369" s="91">
        <f>1/M1369</f>
        <v/>
      </c>
    </row>
    <row r="1370">
      <c r="A1370" s="92" t="inlineStr">
        <is>
          <t>徐汇区</t>
        </is>
      </c>
      <c r="B1370" s="92" t="n"/>
      <c r="C1370" s="92" t="n">
        <v>1</v>
      </c>
      <c r="D1370" s="92" t="inlineStr">
        <is>
          <t>TYQCY30</t>
        </is>
      </c>
      <c r="E1370" s="92" t="inlineStr">
        <is>
          <t>CHARLIE'S（粉红汉堡）</t>
        </is>
      </c>
      <c r="F1370" s="92" t="n">
        <v>0</v>
      </c>
      <c r="G1370" s="92" t="n">
        <v>1</v>
      </c>
      <c r="H1370" s="92" t="n">
        <v>2202</v>
      </c>
      <c r="I1370" s="92" t="inlineStr">
        <is>
          <t>净化器合格证</t>
        </is>
      </c>
      <c r="J1370" s="92" t="n">
        <v>2023</v>
      </c>
      <c r="K1370" s="92" t="n">
        <v>3</v>
      </c>
      <c r="L1370" s="92" t="n">
        <v>11</v>
      </c>
      <c r="M1370" s="91">
        <f>COUNTIFS(D:D,D1370,J:J,J1370,K:K,K1370)</f>
        <v/>
      </c>
      <c r="N1370" s="91">
        <f>1/M1370</f>
        <v/>
      </c>
    </row>
    <row r="1371">
      <c r="A1371" s="92" t="inlineStr">
        <is>
          <t>徐汇区</t>
        </is>
      </c>
      <c r="B1371" s="92" t="n"/>
      <c r="C1371" s="92" t="n">
        <v>1</v>
      </c>
      <c r="D1371" s="92" t="inlineStr">
        <is>
          <t>TYQCY30</t>
        </is>
      </c>
      <c r="E1371" s="92" t="inlineStr">
        <is>
          <t>CHARLIE'S（粉红汉堡）</t>
        </is>
      </c>
      <c r="F1371" s="92" t="n">
        <v>0</v>
      </c>
      <c r="G1371" s="92" t="n">
        <v>1</v>
      </c>
      <c r="H1371" s="92" t="n">
        <v>2302</v>
      </c>
      <c r="I1371" s="92" t="inlineStr">
        <is>
          <t>设备安装检验</t>
        </is>
      </c>
      <c r="J1371" s="92" t="n">
        <v>2023</v>
      </c>
      <c r="K1371" s="92" t="n">
        <v>3</v>
      </c>
      <c r="L1371" s="92" t="n">
        <v>11</v>
      </c>
      <c r="M1371" s="91">
        <f>COUNTIFS(D:D,D1371,J:J,J1371,K:K,K1371)</f>
        <v/>
      </c>
      <c r="N1371" s="91">
        <f>1/M1371</f>
        <v/>
      </c>
    </row>
    <row r="1372">
      <c r="A1372" s="92" t="inlineStr">
        <is>
          <t>徐汇区</t>
        </is>
      </c>
      <c r="B1372" s="92" t="n"/>
      <c r="C1372" s="92" t="n">
        <v>1</v>
      </c>
      <c r="D1372" s="92" t="inlineStr">
        <is>
          <t>TYQCY30</t>
        </is>
      </c>
      <c r="E1372" s="92" t="inlineStr">
        <is>
          <t>CHARLIE'S（粉红汉堡）</t>
        </is>
      </c>
      <c r="F1372" s="92" t="n">
        <v>0</v>
      </c>
      <c r="G1372" s="92" t="n">
        <v>1</v>
      </c>
      <c r="H1372" s="92" t="n">
        <v>2300</v>
      </c>
      <c r="I1372" s="92" t="inlineStr">
        <is>
          <t>设备安装合同</t>
        </is>
      </c>
      <c r="J1372" s="92" t="n">
        <v>2023</v>
      </c>
      <c r="K1372" s="92" t="n">
        <v>2</v>
      </c>
      <c r="L1372" s="92" t="n">
        <v>28</v>
      </c>
      <c r="M1372" s="91">
        <f>COUNTIFS(D:D,D1372,J:J,J1372,K:K,K1372)</f>
        <v/>
      </c>
      <c r="N1372" s="91">
        <f>1/M1372</f>
        <v/>
      </c>
    </row>
    <row r="1373">
      <c r="A1373" s="92" t="inlineStr">
        <is>
          <t>徐汇区</t>
        </is>
      </c>
      <c r="B1373" s="92" t="n"/>
      <c r="C1373" s="92" t="n">
        <v>1</v>
      </c>
      <c r="D1373" s="92" t="inlineStr">
        <is>
          <t>TYQCY30</t>
        </is>
      </c>
      <c r="E1373" s="92" t="inlineStr">
        <is>
          <t>CHARLIE'S（粉红汉堡）</t>
        </is>
      </c>
      <c r="F1373" s="92" t="n">
        <v>0</v>
      </c>
      <c r="G1373" s="92" t="n">
        <v>1</v>
      </c>
      <c r="H1373" s="92" t="n">
        <v>2301</v>
      </c>
      <c r="I1373" s="92" t="inlineStr">
        <is>
          <t>产品质检</t>
        </is>
      </c>
      <c r="J1373" s="92" t="n">
        <v>2023</v>
      </c>
      <c r="K1373" s="92" t="n">
        <v>2</v>
      </c>
      <c r="L1373" s="92" t="n">
        <v>28</v>
      </c>
      <c r="M1373" s="91">
        <f>COUNTIFS(D:D,D1373,J:J,J1373,K:K,K1373)</f>
        <v/>
      </c>
      <c r="N1373" s="91">
        <f>1/M1373</f>
        <v/>
      </c>
    </row>
    <row r="1374">
      <c r="A1374" s="92" t="inlineStr">
        <is>
          <t>徐汇区</t>
        </is>
      </c>
      <c r="B1374" s="92" t="n"/>
      <c r="C1374" s="92" t="n">
        <v>1</v>
      </c>
      <c r="D1374" s="92" t="inlineStr">
        <is>
          <t>TYQCY32</t>
        </is>
      </c>
      <c r="E1374" s="92" t="inlineStr">
        <is>
          <t>麓萌奶茶</t>
        </is>
      </c>
      <c r="F1374" s="92" t="n">
        <v>0</v>
      </c>
      <c r="G1374" s="92" t="n">
        <v>0</v>
      </c>
      <c r="H1374" s="92" t="n">
        <v>2100</v>
      </c>
      <c r="I1374" s="92" t="inlineStr">
        <is>
          <t>营业执照</t>
        </is>
      </c>
      <c r="J1374" s="92" t="n">
        <v>2023</v>
      </c>
      <c r="K1374" s="92" t="n">
        <v>3</v>
      </c>
      <c r="L1374" s="92" t="n">
        <v>11</v>
      </c>
      <c r="M1374" s="91">
        <f>COUNTIFS(D:D,D1374,J:J,J1374,K:K,K1374)</f>
        <v/>
      </c>
      <c r="N1374" s="91">
        <f>1/M1374</f>
        <v/>
      </c>
    </row>
    <row r="1375">
      <c r="A1375" s="92" t="inlineStr">
        <is>
          <t>徐汇区</t>
        </is>
      </c>
      <c r="B1375" s="92" t="n"/>
      <c r="C1375" s="92" t="n">
        <v>1</v>
      </c>
      <c r="D1375" s="92" t="inlineStr">
        <is>
          <t>TYQCY32</t>
        </is>
      </c>
      <c r="E1375" s="92" t="inlineStr">
        <is>
          <t>麓萌奶茶</t>
        </is>
      </c>
      <c r="F1375" s="92" t="n">
        <v>0</v>
      </c>
      <c r="G1375" s="92" t="n">
        <v>0</v>
      </c>
      <c r="H1375" s="92" t="n">
        <v>2103</v>
      </c>
      <c r="I1375" s="92" t="inlineStr">
        <is>
          <t>监管信息公示牌</t>
        </is>
      </c>
      <c r="J1375" s="92" t="n">
        <v>2023</v>
      </c>
      <c r="K1375" s="92" t="n">
        <v>3</v>
      </c>
      <c r="L1375" s="92" t="n">
        <v>11</v>
      </c>
      <c r="M1375" s="91">
        <f>COUNTIFS(D:D,D1375,J:J,J1375,K:K,K1375)</f>
        <v/>
      </c>
      <c r="N1375" s="91">
        <f>1/M1375</f>
        <v/>
      </c>
    </row>
    <row r="1376">
      <c r="A1376" s="92" t="inlineStr">
        <is>
          <t>徐汇区</t>
        </is>
      </c>
      <c r="B1376" s="92" t="n"/>
      <c r="C1376" s="92" t="n">
        <v>1</v>
      </c>
      <c r="D1376" s="92" t="inlineStr">
        <is>
          <t>TYQCY32</t>
        </is>
      </c>
      <c r="E1376" s="92" t="inlineStr">
        <is>
          <t>麓萌奶茶</t>
        </is>
      </c>
      <c r="F1376" s="92" t="n">
        <v>0</v>
      </c>
      <c r="G1376" s="92" t="n">
        <v>0</v>
      </c>
      <c r="H1376" s="92" t="n">
        <v>2101</v>
      </c>
      <c r="I1376" s="92" t="inlineStr">
        <is>
          <t>食品经营许可证</t>
        </is>
      </c>
      <c r="J1376" s="92" t="n">
        <v>2023</v>
      </c>
      <c r="K1376" s="92" t="n">
        <v>2</v>
      </c>
      <c r="L1376" s="92" t="n">
        <v>28</v>
      </c>
      <c r="M1376" s="91">
        <f>COUNTIFS(D:D,D1376,J:J,J1376,K:K,K1376)</f>
        <v/>
      </c>
      <c r="N1376" s="91">
        <f>1/M1376</f>
        <v/>
      </c>
    </row>
    <row r="1377">
      <c r="A1377" s="92" t="inlineStr">
        <is>
          <t>徐汇区</t>
        </is>
      </c>
      <c r="B1377" s="92" t="inlineStr">
        <is>
          <t>微信用户
微信用户
微信用户
微信用户</t>
        </is>
      </c>
      <c r="C1377" s="92" t="n">
        <v>1</v>
      </c>
      <c r="D1377" s="92" t="inlineStr">
        <is>
          <t>TYQCY34</t>
        </is>
      </c>
      <c r="E1377" s="92" t="inlineStr">
        <is>
          <t>超级鸡车</t>
        </is>
      </c>
      <c r="F1377" s="92" t="n">
        <v>0</v>
      </c>
      <c r="G1377" s="92" t="n">
        <v>0</v>
      </c>
      <c r="H1377" s="92" t="n">
        <v>2100</v>
      </c>
      <c r="I1377" s="92" t="inlineStr">
        <is>
          <t>营业执照</t>
        </is>
      </c>
      <c r="J1377" s="92" t="n">
        <v>2023</v>
      </c>
      <c r="K1377" s="92" t="n">
        <v>6</v>
      </c>
      <c r="L1377" s="92" t="n">
        <v>11</v>
      </c>
      <c r="M1377" s="91">
        <f>COUNTIFS(D:D,D1377,J:J,J1377,K:K,K1377)</f>
        <v/>
      </c>
      <c r="N1377" s="91">
        <f>1/M1377</f>
        <v/>
      </c>
    </row>
    <row r="1378">
      <c r="A1378" s="92" t="inlineStr">
        <is>
          <t>徐汇区</t>
        </is>
      </c>
      <c r="B1378" s="92" t="inlineStr">
        <is>
          <t>微信用户
微信用户
微信用户
微信用户
微信用户
微信用户</t>
        </is>
      </c>
      <c r="C1378" s="92" t="n">
        <v>1</v>
      </c>
      <c r="D1378" s="92" t="inlineStr">
        <is>
          <t>TYQCY34</t>
        </is>
      </c>
      <c r="E1378" s="92" t="inlineStr">
        <is>
          <t>超级鸡车</t>
        </is>
      </c>
      <c r="F1378" s="92" t="n">
        <v>0</v>
      </c>
      <c r="G1378" s="92" t="n">
        <v>1</v>
      </c>
      <c r="H1378" s="92" t="n">
        <v>2300</v>
      </c>
      <c r="I1378" s="92" t="inlineStr">
        <is>
          <t>设备安装合同</t>
        </is>
      </c>
      <c r="J1378" s="92" t="n">
        <v>2023</v>
      </c>
      <c r="K1378" s="92" t="n">
        <v>6</v>
      </c>
      <c r="L1378" s="92" t="n">
        <v>11</v>
      </c>
      <c r="M1378" s="91">
        <f>COUNTIFS(D:D,D1378,J:J,J1378,K:K,K1378)</f>
        <v/>
      </c>
      <c r="N1378" s="91">
        <f>1/M1378</f>
        <v/>
      </c>
    </row>
    <row r="1379">
      <c r="A1379" s="92" t="inlineStr">
        <is>
          <t>徐汇区</t>
        </is>
      </c>
      <c r="B1379" s="92" t="inlineStr">
        <is>
          <t>微信用户
微信用户
微信用户
微信用户
微信用户
微信用户</t>
        </is>
      </c>
      <c r="C1379" s="92" t="n">
        <v>1</v>
      </c>
      <c r="D1379" s="92" t="inlineStr">
        <is>
          <t>TYQCY34</t>
        </is>
      </c>
      <c r="E1379" s="92" t="inlineStr">
        <is>
          <t>超级鸡车</t>
        </is>
      </c>
      <c r="F1379" s="92" t="n">
        <v>0</v>
      </c>
      <c r="G1379" s="92" t="n">
        <v>1</v>
      </c>
      <c r="H1379" s="92" t="n">
        <v>2301</v>
      </c>
      <c r="I1379" s="92" t="inlineStr">
        <is>
          <t>产品质检</t>
        </is>
      </c>
      <c r="J1379" s="92" t="n">
        <v>2023</v>
      </c>
      <c r="K1379" s="92" t="n">
        <v>6</v>
      </c>
      <c r="L1379" s="92" t="n">
        <v>11</v>
      </c>
      <c r="M1379" s="91">
        <f>COUNTIFS(D:D,D1379,J:J,J1379,K:K,K1379)</f>
        <v/>
      </c>
      <c r="N1379" s="91">
        <f>1/M1379</f>
        <v/>
      </c>
    </row>
    <row r="1380">
      <c r="A1380" s="92" t="inlineStr">
        <is>
          <t>徐汇区</t>
        </is>
      </c>
      <c r="B1380" s="92" t="inlineStr">
        <is>
          <t>微信用户
微信用户
微信用户
微信用户
微信用户
微信用户</t>
        </is>
      </c>
      <c r="C1380" s="92" t="n">
        <v>1</v>
      </c>
      <c r="D1380" s="92" t="inlineStr">
        <is>
          <t>TYQCY34</t>
        </is>
      </c>
      <c r="E1380" s="92" t="inlineStr">
        <is>
          <t>超级鸡车</t>
        </is>
      </c>
      <c r="F1380" s="92" t="n">
        <v>0</v>
      </c>
      <c r="G1380" s="92" t="n">
        <v>1</v>
      </c>
      <c r="H1380" s="92" t="n">
        <v>2200</v>
      </c>
      <c r="I1380" s="92" t="inlineStr">
        <is>
          <t>设备安装合同</t>
        </is>
      </c>
      <c r="J1380" s="92" t="n">
        <v>2023</v>
      </c>
      <c r="K1380" s="92" t="n">
        <v>4</v>
      </c>
      <c r="L1380" s="92" t="n">
        <v>19</v>
      </c>
      <c r="M1380" s="91">
        <f>COUNTIFS(D:D,D1380,J:J,J1380,K:K,K1380)</f>
        <v/>
      </c>
      <c r="N1380" s="91">
        <f>1/M1380</f>
        <v/>
      </c>
    </row>
    <row r="1381">
      <c r="A1381" s="92" t="inlineStr">
        <is>
          <t>徐汇区</t>
        </is>
      </c>
      <c r="B1381" s="92" t="inlineStr">
        <is>
          <t>微信用户
微信用户
微信用户
微信用户
微信用户
微信用户</t>
        </is>
      </c>
      <c r="C1381" s="92" t="n">
        <v>1</v>
      </c>
      <c r="D1381" s="92" t="inlineStr">
        <is>
          <t>TYQCY34</t>
        </is>
      </c>
      <c r="E1381" s="92" t="inlineStr">
        <is>
          <t>超级鸡车</t>
        </is>
      </c>
      <c r="F1381" s="92" t="n">
        <v>0</v>
      </c>
      <c r="G1381" s="92" t="n">
        <v>1</v>
      </c>
      <c r="H1381" s="92" t="n">
        <v>2201</v>
      </c>
      <c r="I1381" s="92" t="inlineStr">
        <is>
          <t>产品质检</t>
        </is>
      </c>
      <c r="J1381" s="92" t="n">
        <v>2023</v>
      </c>
      <c r="K1381" s="92" t="n">
        <v>4</v>
      </c>
      <c r="L1381" s="92" t="n">
        <v>19</v>
      </c>
      <c r="M1381" s="91">
        <f>COUNTIFS(D:D,D1381,J:J,J1381,K:K,K1381)</f>
        <v/>
      </c>
      <c r="N1381" s="91">
        <f>1/M1381</f>
        <v/>
      </c>
    </row>
    <row r="1382">
      <c r="A1382" s="92" t="inlineStr">
        <is>
          <t>徐汇区</t>
        </is>
      </c>
      <c r="B1382" s="92" t="inlineStr">
        <is>
          <t>微信用户
微信用户
微信用户
微信用户</t>
        </is>
      </c>
      <c r="C1382" s="92" t="n">
        <v>1</v>
      </c>
      <c r="D1382" s="92" t="inlineStr">
        <is>
          <t>TYQCY34</t>
        </is>
      </c>
      <c r="E1382" s="92" t="inlineStr">
        <is>
          <t>超级鸡车</t>
        </is>
      </c>
      <c r="F1382" s="92" t="n">
        <v>0</v>
      </c>
      <c r="G1382" s="92" t="n">
        <v>0</v>
      </c>
      <c r="H1382" s="92" t="n">
        <v>2101</v>
      </c>
      <c r="I1382" s="92" t="inlineStr">
        <is>
          <t>食品经营许可证</t>
        </is>
      </c>
      <c r="J1382" s="92" t="n">
        <v>2023</v>
      </c>
      <c r="K1382" s="92" t="n">
        <v>3</v>
      </c>
      <c r="L1382" s="92" t="n">
        <v>11</v>
      </c>
      <c r="M1382" s="91">
        <f>COUNTIFS(D:D,D1382,J:J,J1382,K:K,K1382)</f>
        <v/>
      </c>
      <c r="N1382" s="91">
        <f>1/M1382</f>
        <v/>
      </c>
    </row>
    <row r="1383">
      <c r="A1383" s="92" t="inlineStr">
        <is>
          <t>徐汇区</t>
        </is>
      </c>
      <c r="B1383" s="92" t="inlineStr">
        <is>
          <t>微信用户
微信用户
微信用户
微信用户</t>
        </is>
      </c>
      <c r="C1383" s="92" t="n">
        <v>1</v>
      </c>
      <c r="D1383" s="92" t="inlineStr">
        <is>
          <t>TYQCY34</t>
        </is>
      </c>
      <c r="E1383" s="92" t="inlineStr">
        <is>
          <t>超级鸡车</t>
        </is>
      </c>
      <c r="F1383" s="92" t="n">
        <v>0</v>
      </c>
      <c r="G1383" s="92" t="n">
        <v>0</v>
      </c>
      <c r="H1383" s="92" t="n">
        <v>2102</v>
      </c>
      <c r="I1383" s="92" t="inlineStr">
        <is>
          <t>餐饮服务许可证</t>
        </is>
      </c>
      <c r="J1383" s="92" t="n">
        <v>2023</v>
      </c>
      <c r="K1383" s="92" t="n">
        <v>3</v>
      </c>
      <c r="L1383" s="92" t="n">
        <v>11</v>
      </c>
      <c r="M1383" s="91">
        <f>COUNTIFS(D:D,D1383,J:J,J1383,K:K,K1383)</f>
        <v/>
      </c>
      <c r="N1383" s="91">
        <f>1/M1383</f>
        <v/>
      </c>
    </row>
    <row r="1384">
      <c r="A1384" s="92" t="inlineStr">
        <is>
          <t>徐汇区</t>
        </is>
      </c>
      <c r="B1384" s="92" t="inlineStr">
        <is>
          <t>微信用户
微信用户
微信用户
微信用户</t>
        </is>
      </c>
      <c r="C1384" s="92" t="n">
        <v>1</v>
      </c>
      <c r="D1384" s="92" t="inlineStr">
        <is>
          <t>TYQCY34</t>
        </is>
      </c>
      <c r="E1384" s="92" t="inlineStr">
        <is>
          <t>超级鸡车</t>
        </is>
      </c>
      <c r="F1384" s="92" t="n">
        <v>0</v>
      </c>
      <c r="G1384" s="92" t="n">
        <v>0</v>
      </c>
      <c r="H1384" s="92" t="n">
        <v>2103</v>
      </c>
      <c r="I1384" s="92" t="inlineStr">
        <is>
          <t>监管信息公示牌</t>
        </is>
      </c>
      <c r="J1384" s="92" t="n">
        <v>2023</v>
      </c>
      <c r="K1384" s="92" t="n">
        <v>3</v>
      </c>
      <c r="L1384" s="92" t="n">
        <v>11</v>
      </c>
      <c r="M1384" s="91">
        <f>COUNTIFS(D:D,D1384,J:J,J1384,K:K,K1384)</f>
        <v/>
      </c>
      <c r="N1384" s="91">
        <f>1/M1384</f>
        <v/>
      </c>
    </row>
    <row r="1385">
      <c r="A1385" s="92" t="inlineStr">
        <is>
          <t>徐汇区</t>
        </is>
      </c>
      <c r="B1385" s="92" t="inlineStr">
        <is>
          <t>微信用户
微信用户
微信用户
微信用户
微信用户
微信用户</t>
        </is>
      </c>
      <c r="C1385" s="92" t="n">
        <v>1</v>
      </c>
      <c r="D1385" s="92" t="inlineStr">
        <is>
          <t>TYQCY34</t>
        </is>
      </c>
      <c r="E1385" s="92" t="inlineStr">
        <is>
          <t>超级鸡车</t>
        </is>
      </c>
      <c r="F1385" s="92" t="n">
        <v>0</v>
      </c>
      <c r="G1385" s="92" t="n">
        <v>1</v>
      </c>
      <c r="H1385" s="92" t="n">
        <v>2202</v>
      </c>
      <c r="I1385" s="92" t="inlineStr">
        <is>
          <t>净化器合格证</t>
        </is>
      </c>
      <c r="J1385" s="92" t="n">
        <v>2023</v>
      </c>
      <c r="K1385" s="92" t="n">
        <v>3</v>
      </c>
      <c r="L1385" s="92" t="n">
        <v>19</v>
      </c>
      <c r="M1385" s="91">
        <f>COUNTIFS(D:D,D1385,J:J,J1385,K:K,K1385)</f>
        <v/>
      </c>
      <c r="N1385" s="91">
        <f>1/M1385</f>
        <v/>
      </c>
    </row>
    <row r="1386">
      <c r="A1386" s="92" t="inlineStr">
        <is>
          <t>徐汇区</t>
        </is>
      </c>
      <c r="B1386" s="92" t="inlineStr">
        <is>
          <t>微信用户
微信用户
微信用户
微信用户
微信用户</t>
        </is>
      </c>
      <c r="C1386" s="92" t="n">
        <v>1</v>
      </c>
      <c r="D1386" s="92" t="inlineStr">
        <is>
          <t>TYQCY34</t>
        </is>
      </c>
      <c r="E1386" s="92" t="inlineStr">
        <is>
          <t>超级鸡车</t>
        </is>
      </c>
      <c r="F1386" s="92" t="n">
        <v>0</v>
      </c>
      <c r="G1386" s="92" t="n">
        <v>1</v>
      </c>
      <c r="H1386" s="92" t="n">
        <v>2203</v>
      </c>
      <c r="I1386" s="92" t="inlineStr">
        <is>
          <t>清洗合同</t>
        </is>
      </c>
      <c r="J1386" s="92" t="n">
        <v>2023</v>
      </c>
      <c r="K1386" s="92" t="n">
        <v>2</v>
      </c>
      <c r="L1386" s="92" t="n">
        <v>19</v>
      </c>
      <c r="M1386" s="91">
        <f>COUNTIFS(D:D,D1386,J:J,J1386,K:K,K1386)</f>
        <v/>
      </c>
      <c r="N1386" s="91">
        <f>1/M1386</f>
        <v/>
      </c>
    </row>
    <row r="1387">
      <c r="A1387" s="92" t="inlineStr">
        <is>
          <t>徐汇区</t>
        </is>
      </c>
      <c r="B1387" s="92" t="inlineStr">
        <is>
          <t>微信用户
微信用户
微信用户
微信用户
微信用户
微信用户</t>
        </is>
      </c>
      <c r="C1387" s="92" t="n">
        <v>1</v>
      </c>
      <c r="D1387" s="92" t="inlineStr">
        <is>
          <t>TYQCY34</t>
        </is>
      </c>
      <c r="E1387" s="92" t="inlineStr">
        <is>
          <t>超级鸡车</t>
        </is>
      </c>
      <c r="F1387" s="92" t="n">
        <v>0</v>
      </c>
      <c r="G1387" s="92" t="n">
        <v>1</v>
      </c>
      <c r="H1387" s="92" t="n">
        <v>2302</v>
      </c>
      <c r="I1387" s="92" t="inlineStr">
        <is>
          <t>设备安装检验</t>
        </is>
      </c>
      <c r="J1387" s="92" t="n">
        <v>2023</v>
      </c>
      <c r="K1387" s="92" t="n">
        <v>2</v>
      </c>
      <c r="L1387" s="92" t="n">
        <v>19</v>
      </c>
      <c r="M1387" s="91">
        <f>COUNTIFS(D:D,D1387,J:J,J1387,K:K,K1387)</f>
        <v/>
      </c>
      <c r="N1387" s="91">
        <f>1/M1387</f>
        <v/>
      </c>
    </row>
    <row r="1388">
      <c r="A1388" s="92" t="inlineStr">
        <is>
          <t>徐汇区</t>
        </is>
      </c>
      <c r="B1388" s="92" t="n"/>
      <c r="C1388" s="92" t="n">
        <v>1</v>
      </c>
      <c r="D1388" s="92" t="inlineStr">
        <is>
          <t>TYQCY35</t>
        </is>
      </c>
      <c r="E1388" s="92" t="inlineStr">
        <is>
          <t>冯四孃跷脚牛肉</t>
        </is>
      </c>
      <c r="F1388" s="92" t="n">
        <v>0</v>
      </c>
      <c r="G1388" s="92" t="n">
        <v>1</v>
      </c>
      <c r="H1388" s="92" t="n">
        <v>2201</v>
      </c>
      <c r="I1388" s="92" t="inlineStr">
        <is>
          <t>产品质检</t>
        </is>
      </c>
      <c r="J1388" s="92" t="n">
        <v>2023</v>
      </c>
      <c r="K1388" s="92" t="n">
        <v>2</v>
      </c>
      <c r="L1388" s="92" t="n">
        <v>28</v>
      </c>
      <c r="M1388" s="91">
        <f>COUNTIFS(D:D,D1388,J:J,J1388,K:K,K1388)</f>
        <v/>
      </c>
      <c r="N1388" s="91">
        <f>1/M1388</f>
        <v/>
      </c>
    </row>
    <row r="1389">
      <c r="A1389" s="92" t="inlineStr">
        <is>
          <t>徐汇区</t>
        </is>
      </c>
      <c r="B1389" s="92" t="inlineStr">
        <is>
          <t>微信用户
微信用户</t>
        </is>
      </c>
      <c r="C1389" s="92" t="n">
        <v>1</v>
      </c>
      <c r="D1389" s="92" t="inlineStr">
        <is>
          <t>TYQCY36</t>
        </is>
      </c>
      <c r="E1389" s="92" t="inlineStr">
        <is>
          <t>羊舞狼</t>
        </is>
      </c>
      <c r="F1389" s="92" t="n">
        <v>0</v>
      </c>
      <c r="G1389" s="92" t="n">
        <v>1</v>
      </c>
      <c r="H1389" s="92" t="n">
        <v>2204</v>
      </c>
      <c r="I1389" s="92" t="inlineStr">
        <is>
          <t>清洗记录</t>
        </is>
      </c>
      <c r="J1389" s="92" t="n">
        <v>2023</v>
      </c>
      <c r="K1389" s="92" t="n">
        <v>9</v>
      </c>
      <c r="L1389" s="92" t="n">
        <v>25</v>
      </c>
      <c r="M1389" s="91">
        <f>COUNTIFS(D:D,D1389,J:J,J1389,K:K,K1389)</f>
        <v/>
      </c>
      <c r="N1389" s="91">
        <f>1/M1389</f>
        <v/>
      </c>
    </row>
    <row r="1390">
      <c r="A1390" s="92" t="inlineStr">
        <is>
          <t>徐汇区</t>
        </is>
      </c>
      <c r="B1390" s="92" t="inlineStr">
        <is>
          <t>微信用户
微信用户</t>
        </is>
      </c>
      <c r="C1390" s="92" t="n">
        <v>1</v>
      </c>
      <c r="D1390" s="92" t="inlineStr">
        <is>
          <t>TYQCY36</t>
        </is>
      </c>
      <c r="E1390" s="92" t="inlineStr">
        <is>
          <t>羊舞狼</t>
        </is>
      </c>
      <c r="F1390" s="92" t="n">
        <v>0</v>
      </c>
      <c r="G1390" s="92" t="n">
        <v>1</v>
      </c>
      <c r="H1390" s="92" t="n">
        <v>2205</v>
      </c>
      <c r="I1390" s="92" t="inlineStr">
        <is>
          <t>设备维修保养</t>
        </is>
      </c>
      <c r="J1390" s="92" t="n">
        <v>2023</v>
      </c>
      <c r="K1390" s="92" t="n">
        <v>9</v>
      </c>
      <c r="L1390" s="92" t="n">
        <v>25</v>
      </c>
      <c r="M1390" s="91">
        <f>COUNTIFS(D:D,D1390,J:J,J1390,K:K,K1390)</f>
        <v/>
      </c>
      <c r="N1390" s="91">
        <f>1/M1390</f>
        <v/>
      </c>
    </row>
    <row r="1391">
      <c r="A1391" s="92" t="inlineStr">
        <is>
          <t>徐汇区</t>
        </is>
      </c>
      <c r="B1391" s="92" t="inlineStr">
        <is>
          <t>微信用户
微信用户</t>
        </is>
      </c>
      <c r="C1391" s="92" t="n">
        <v>1</v>
      </c>
      <c r="D1391" s="92" t="inlineStr">
        <is>
          <t>TYQCY36</t>
        </is>
      </c>
      <c r="E1391" s="92" t="inlineStr">
        <is>
          <t>羊舞狼</t>
        </is>
      </c>
      <c r="F1391" s="92" t="n">
        <v>0</v>
      </c>
      <c r="G1391" s="92" t="n">
        <v>1</v>
      </c>
      <c r="H1391" s="92" t="n">
        <v>2303</v>
      </c>
      <c r="I1391" s="92" t="inlineStr">
        <is>
          <t>运行维护合同</t>
        </is>
      </c>
      <c r="J1391" s="92" t="n">
        <v>2023</v>
      </c>
      <c r="K1391" s="92" t="n">
        <v>9</v>
      </c>
      <c r="L1391" s="92" t="n">
        <v>25</v>
      </c>
      <c r="M1391" s="91">
        <f>COUNTIFS(D:D,D1391,J:J,J1391,K:K,K1391)</f>
        <v/>
      </c>
      <c r="N1391" s="91">
        <f>1/M1391</f>
        <v/>
      </c>
    </row>
    <row r="1392">
      <c r="A1392" s="92" t="inlineStr">
        <is>
          <t>徐汇区</t>
        </is>
      </c>
      <c r="B1392" s="92" t="inlineStr">
        <is>
          <t>微信用户
微信用户</t>
        </is>
      </c>
      <c r="C1392" s="92" t="n">
        <v>1</v>
      </c>
      <c r="D1392" s="92" t="inlineStr">
        <is>
          <t>TYQCY36</t>
        </is>
      </c>
      <c r="E1392" s="92" t="inlineStr">
        <is>
          <t>羊舞狼</t>
        </is>
      </c>
      <c r="F1392" s="92" t="n">
        <v>0</v>
      </c>
      <c r="G1392" s="92" t="n">
        <v>1</v>
      </c>
      <c r="H1392" s="92" t="n">
        <v>2304</v>
      </c>
      <c r="I1392" s="92" t="inlineStr">
        <is>
          <t>设备运维记录</t>
        </is>
      </c>
      <c r="J1392" s="92" t="n">
        <v>2023</v>
      </c>
      <c r="K1392" s="92" t="n">
        <v>9</v>
      </c>
      <c r="L1392" s="92" t="n">
        <v>25</v>
      </c>
      <c r="M1392" s="91">
        <f>COUNTIFS(D:D,D1392,J:J,J1392,K:K,K1392)</f>
        <v/>
      </c>
      <c r="N1392" s="91">
        <f>1/M1392</f>
        <v/>
      </c>
    </row>
    <row r="1393">
      <c r="A1393" s="92" t="inlineStr">
        <is>
          <t>徐汇区</t>
        </is>
      </c>
      <c r="B1393" s="92" t="inlineStr">
        <is>
          <t>微信用户
微信用户
微信用户
微信用户
微信用户
微信用户
微信用户
微信用户</t>
        </is>
      </c>
      <c r="C1393" s="92" t="n">
        <v>1</v>
      </c>
      <c r="D1393" s="92" t="inlineStr">
        <is>
          <t>TYQCY36</t>
        </is>
      </c>
      <c r="E1393" s="92" t="inlineStr">
        <is>
          <t>羊舞狼</t>
        </is>
      </c>
      <c r="F1393" s="92" t="n">
        <v>0</v>
      </c>
      <c r="G1393" s="92" t="n">
        <v>1</v>
      </c>
      <c r="H1393" s="92" t="n">
        <v>2300</v>
      </c>
      <c r="I1393" s="92" t="inlineStr">
        <is>
          <t>设备安装合同</t>
        </is>
      </c>
      <c r="J1393" s="92" t="n">
        <v>2023</v>
      </c>
      <c r="K1393" s="92" t="n">
        <v>6</v>
      </c>
      <c r="L1393" s="92" t="n">
        <v>11</v>
      </c>
      <c r="M1393" s="91">
        <f>COUNTIFS(D:D,D1393,J:J,J1393,K:K,K1393)</f>
        <v/>
      </c>
      <c r="N1393" s="91">
        <f>1/M1393</f>
        <v/>
      </c>
    </row>
    <row r="1394">
      <c r="A1394" s="92" t="inlineStr">
        <is>
          <t>徐汇区</t>
        </is>
      </c>
      <c r="B1394" s="92" t="inlineStr">
        <is>
          <t>微信用户
微信用户
微信用户
微信用户
微信用户
微信用户
微信用户
微信用户</t>
        </is>
      </c>
      <c r="C1394" s="92" t="n">
        <v>1</v>
      </c>
      <c r="D1394" s="92" t="inlineStr">
        <is>
          <t>TYQCY36</t>
        </is>
      </c>
      <c r="E1394" s="92" t="inlineStr">
        <is>
          <t>羊舞狼</t>
        </is>
      </c>
      <c r="F1394" s="92" t="n">
        <v>0</v>
      </c>
      <c r="G1394" s="92" t="n">
        <v>1</v>
      </c>
      <c r="H1394" s="92" t="n">
        <v>2301</v>
      </c>
      <c r="I1394" s="92" t="inlineStr">
        <is>
          <t>产品质检</t>
        </is>
      </c>
      <c r="J1394" s="92" t="n">
        <v>2023</v>
      </c>
      <c r="K1394" s="92" t="n">
        <v>6</v>
      </c>
      <c r="L1394" s="92" t="n">
        <v>11</v>
      </c>
      <c r="M1394" s="91">
        <f>COUNTIFS(D:D,D1394,J:J,J1394,K:K,K1394)</f>
        <v/>
      </c>
      <c r="N1394" s="91">
        <f>1/M1394</f>
        <v/>
      </c>
    </row>
    <row r="1395">
      <c r="A1395" s="92" t="inlineStr">
        <is>
          <t>徐汇区</t>
        </is>
      </c>
      <c r="B1395" s="92" t="inlineStr">
        <is>
          <t>微信用户
微信用户
微信用户
微信用户
微信用户
微信用户
微信用户
微信用户</t>
        </is>
      </c>
      <c r="C1395" s="92" t="n">
        <v>1</v>
      </c>
      <c r="D1395" s="92" t="inlineStr">
        <is>
          <t>TYQCY36</t>
        </is>
      </c>
      <c r="E1395" s="92" t="inlineStr">
        <is>
          <t>羊舞狼</t>
        </is>
      </c>
      <c r="F1395" s="92" t="n">
        <v>0</v>
      </c>
      <c r="G1395" s="92" t="n">
        <v>0</v>
      </c>
      <c r="H1395" s="92" t="n">
        <v>2102</v>
      </c>
      <c r="I1395" s="92" t="inlineStr">
        <is>
          <t>餐饮服务许可证</t>
        </is>
      </c>
      <c r="J1395" s="92" t="n">
        <v>2023</v>
      </c>
      <c r="K1395" s="92" t="n">
        <v>5</v>
      </c>
      <c r="L1395" s="92" t="n">
        <v>11</v>
      </c>
      <c r="M1395" s="91">
        <f>COUNTIFS(D:D,D1395,J:J,J1395,K:K,K1395)</f>
        <v/>
      </c>
      <c r="N1395" s="91">
        <f>1/M1395</f>
        <v/>
      </c>
    </row>
    <row r="1396">
      <c r="A1396" s="92" t="inlineStr">
        <is>
          <t>徐汇区</t>
        </is>
      </c>
      <c r="B1396" s="92" t="inlineStr">
        <is>
          <t>微信用户
微信用户
微信用户
微信用户
微信用户
微信用户
微信用户
微信用户</t>
        </is>
      </c>
      <c r="C1396" s="92" t="n">
        <v>1</v>
      </c>
      <c r="D1396" s="92" t="inlineStr">
        <is>
          <t>TYQCY36</t>
        </is>
      </c>
      <c r="E1396" s="92" t="inlineStr">
        <is>
          <t>羊舞狼</t>
        </is>
      </c>
      <c r="F1396" s="92" t="n">
        <v>0</v>
      </c>
      <c r="G1396" s="92" t="n">
        <v>0</v>
      </c>
      <c r="H1396" s="92" t="n">
        <v>2103</v>
      </c>
      <c r="I1396" s="92" t="inlineStr">
        <is>
          <t>监管信息公示牌</t>
        </is>
      </c>
      <c r="J1396" s="92" t="n">
        <v>2023</v>
      </c>
      <c r="K1396" s="92" t="n">
        <v>5</v>
      </c>
      <c r="L1396" s="92" t="n">
        <v>11</v>
      </c>
      <c r="M1396" s="91">
        <f>COUNTIFS(D:D,D1396,J:J,J1396,K:K,K1396)</f>
        <v/>
      </c>
      <c r="N1396" s="91">
        <f>1/M1396</f>
        <v/>
      </c>
    </row>
    <row r="1397">
      <c r="A1397" s="92" t="inlineStr">
        <is>
          <t>徐汇区</t>
        </is>
      </c>
      <c r="B1397" s="92" t="inlineStr">
        <is>
          <t>微信用户
微信用户
微信用户
微信用户
微信用户
微信用户
微信用户
微信用户</t>
        </is>
      </c>
      <c r="C1397" s="92" t="n">
        <v>1</v>
      </c>
      <c r="D1397" s="92" t="inlineStr">
        <is>
          <t>TYQCY36</t>
        </is>
      </c>
      <c r="E1397" s="92" t="inlineStr">
        <is>
          <t>羊舞狼</t>
        </is>
      </c>
      <c r="F1397" s="92" t="n">
        <v>0</v>
      </c>
      <c r="G1397" s="92" t="n">
        <v>0</v>
      </c>
      <c r="H1397" s="92" t="n">
        <v>2100</v>
      </c>
      <c r="I1397" s="92" t="inlineStr">
        <is>
          <t>营业执照</t>
        </is>
      </c>
      <c r="J1397" s="92" t="n">
        <v>2023</v>
      </c>
      <c r="K1397" s="92" t="n">
        <v>3</v>
      </c>
      <c r="L1397" s="92" t="n">
        <v>11</v>
      </c>
      <c r="M1397" s="91">
        <f>COUNTIFS(D:D,D1397,J:J,J1397,K:K,K1397)</f>
        <v/>
      </c>
      <c r="N1397" s="91">
        <f>1/M1397</f>
        <v/>
      </c>
    </row>
    <row r="1398">
      <c r="A1398" s="92" t="inlineStr">
        <is>
          <t>徐汇区</t>
        </is>
      </c>
      <c r="B1398" s="92" t="inlineStr">
        <is>
          <t>微信用户
微信用户
微信用户
微信用户
微信用户
微信用户
微信用户
微信用户</t>
        </is>
      </c>
      <c r="C1398" s="92" t="n">
        <v>1</v>
      </c>
      <c r="D1398" s="92" t="inlineStr">
        <is>
          <t>TYQCY36</t>
        </is>
      </c>
      <c r="E1398" s="92" t="inlineStr">
        <is>
          <t>羊舞狼</t>
        </is>
      </c>
      <c r="F1398" s="92" t="n">
        <v>0</v>
      </c>
      <c r="G1398" s="92" t="n">
        <v>1</v>
      </c>
      <c r="H1398" s="92" t="n">
        <v>2200</v>
      </c>
      <c r="I1398" s="92" t="inlineStr">
        <is>
          <t>设备安装合同</t>
        </is>
      </c>
      <c r="J1398" s="92" t="n">
        <v>2023</v>
      </c>
      <c r="K1398" s="92" t="n">
        <v>3</v>
      </c>
      <c r="L1398" s="92" t="n">
        <v>11</v>
      </c>
      <c r="M1398" s="91">
        <f>COUNTIFS(D:D,D1398,J:J,J1398,K:K,K1398)</f>
        <v/>
      </c>
      <c r="N1398" s="91">
        <f>1/M1398</f>
        <v/>
      </c>
    </row>
    <row r="1399">
      <c r="A1399" s="92" t="inlineStr">
        <is>
          <t>徐汇区</t>
        </is>
      </c>
      <c r="B1399" s="92" t="inlineStr">
        <is>
          <t>微信用户
微信用户
微信用户
微信用户
微信用户
微信用户
微信用户
微信用户</t>
        </is>
      </c>
      <c r="C1399" s="92" t="n">
        <v>1</v>
      </c>
      <c r="D1399" s="92" t="inlineStr">
        <is>
          <t>TYQCY36</t>
        </is>
      </c>
      <c r="E1399" s="92" t="inlineStr">
        <is>
          <t>羊舞狼</t>
        </is>
      </c>
      <c r="F1399" s="92" t="n">
        <v>0</v>
      </c>
      <c r="G1399" s="92" t="n">
        <v>0</v>
      </c>
      <c r="H1399" s="92" t="n">
        <v>2101</v>
      </c>
      <c r="I1399" s="92" t="inlineStr">
        <is>
          <t>食品经营许可证</t>
        </is>
      </c>
      <c r="J1399" s="92" t="n">
        <v>2023</v>
      </c>
      <c r="K1399" s="92" t="n">
        <v>2</v>
      </c>
      <c r="L1399" s="92" t="n">
        <v>28</v>
      </c>
      <c r="M1399" s="91">
        <f>COUNTIFS(D:D,D1399,J:J,J1399,K:K,K1399)</f>
        <v/>
      </c>
      <c r="N1399" s="91">
        <f>1/M1399</f>
        <v/>
      </c>
    </row>
    <row r="1400">
      <c r="A1400" s="92" t="inlineStr">
        <is>
          <t>徐汇区</t>
        </is>
      </c>
      <c r="B1400" s="92" t="inlineStr">
        <is>
          <t>微信用户
微信用户
微信用户
微信用户
微信用户
微信用户
微信用户
微信用户</t>
        </is>
      </c>
      <c r="C1400" s="92" t="n">
        <v>1</v>
      </c>
      <c r="D1400" s="92" t="inlineStr">
        <is>
          <t>TYQCY36</t>
        </is>
      </c>
      <c r="E1400" s="92" t="inlineStr">
        <is>
          <t>羊舞狼</t>
        </is>
      </c>
      <c r="F1400" s="92" t="n">
        <v>0</v>
      </c>
      <c r="G1400" s="92" t="n">
        <v>1</v>
      </c>
      <c r="H1400" s="92" t="n">
        <v>2201</v>
      </c>
      <c r="I1400" s="92" t="inlineStr">
        <is>
          <t>产品质检</t>
        </is>
      </c>
      <c r="J1400" s="92" t="n">
        <v>2023</v>
      </c>
      <c r="K1400" s="92" t="n">
        <v>2</v>
      </c>
      <c r="L1400" s="92" t="n">
        <v>30</v>
      </c>
      <c r="M1400" s="91">
        <f>COUNTIFS(D:D,D1400,J:J,J1400,K:K,K1400)</f>
        <v/>
      </c>
      <c r="N1400" s="91">
        <f>1/M1400</f>
        <v/>
      </c>
    </row>
    <row r="1401">
      <c r="A1401" s="92" t="inlineStr">
        <is>
          <t>徐汇区</t>
        </is>
      </c>
      <c r="B1401" s="92" t="inlineStr">
        <is>
          <t>微信用户
微信用户
微信用户
微信用户
微信用户
微信用户
微信用户
微信用户</t>
        </is>
      </c>
      <c r="C1401" s="92" t="n">
        <v>1</v>
      </c>
      <c r="D1401" s="92" t="inlineStr">
        <is>
          <t>TYQCY36</t>
        </is>
      </c>
      <c r="E1401" s="92" t="inlineStr">
        <is>
          <t>羊舞狼</t>
        </is>
      </c>
      <c r="F1401" s="92" t="n">
        <v>0</v>
      </c>
      <c r="G1401" s="92" t="n">
        <v>1</v>
      </c>
      <c r="H1401" s="92" t="n">
        <v>2202</v>
      </c>
      <c r="I1401" s="92" t="inlineStr">
        <is>
          <t>净化器合格证</t>
        </is>
      </c>
      <c r="J1401" s="92" t="n">
        <v>2023</v>
      </c>
      <c r="K1401" s="92" t="n">
        <v>2</v>
      </c>
      <c r="L1401" s="92" t="n">
        <v>30</v>
      </c>
      <c r="M1401" s="91">
        <f>COUNTIFS(D:D,D1401,J:J,J1401,K:K,K1401)</f>
        <v/>
      </c>
      <c r="N1401" s="91">
        <f>1/M1401</f>
        <v/>
      </c>
    </row>
    <row r="1402">
      <c r="A1402" s="92" t="inlineStr">
        <is>
          <t>徐汇区</t>
        </is>
      </c>
      <c r="B1402" s="92" t="inlineStr">
        <is>
          <t>微信用户
微信用户
微信用户
微信用户</t>
        </is>
      </c>
      <c r="C1402" s="92" t="n">
        <v>1</v>
      </c>
      <c r="D1402" s="92" t="inlineStr">
        <is>
          <t>TYQCY36</t>
        </is>
      </c>
      <c r="E1402" s="92" t="inlineStr">
        <is>
          <t>羊舞狼</t>
        </is>
      </c>
      <c r="F1402" s="92" t="n">
        <v>0</v>
      </c>
      <c r="G1402" s="92" t="n">
        <v>1</v>
      </c>
      <c r="H1402" s="92" t="n">
        <v>2203</v>
      </c>
      <c r="I1402" s="92" t="inlineStr">
        <is>
          <t>清洗合同</t>
        </is>
      </c>
      <c r="J1402" s="92" t="n">
        <v>2023</v>
      </c>
      <c r="K1402" s="92" t="n">
        <v>2</v>
      </c>
      <c r="L1402" s="92" t="n">
        <v>30</v>
      </c>
      <c r="M1402" s="91">
        <f>COUNTIFS(D:D,D1402,J:J,J1402,K:K,K1402)</f>
        <v/>
      </c>
      <c r="N1402" s="91">
        <f>1/M1402</f>
        <v/>
      </c>
    </row>
    <row r="1403">
      <c r="A1403" s="92" t="inlineStr">
        <is>
          <t>徐汇区</t>
        </is>
      </c>
      <c r="B1403" s="92" t="inlineStr">
        <is>
          <t>微信用户
微信用户
微信用户
微信用户
微信用户
微信用户
微信用户
微信用户</t>
        </is>
      </c>
      <c r="C1403" s="92" t="n">
        <v>1</v>
      </c>
      <c r="D1403" s="92" t="inlineStr">
        <is>
          <t>TYQCY36</t>
        </is>
      </c>
      <c r="E1403" s="92" t="inlineStr">
        <is>
          <t>羊舞狼</t>
        </is>
      </c>
      <c r="F1403" s="92" t="n">
        <v>0</v>
      </c>
      <c r="G1403" s="92" t="n">
        <v>1</v>
      </c>
      <c r="H1403" s="92" t="n">
        <v>2302</v>
      </c>
      <c r="I1403" s="92" t="inlineStr">
        <is>
          <t>设备安装检验</t>
        </is>
      </c>
      <c r="J1403" s="92" t="n">
        <v>2023</v>
      </c>
      <c r="K1403" s="92" t="n">
        <v>2</v>
      </c>
      <c r="L1403" s="92" t="n">
        <v>28</v>
      </c>
      <c r="M1403" s="91">
        <f>COUNTIFS(D:D,D1403,J:J,J1403,K:K,K1403)</f>
        <v/>
      </c>
      <c r="N1403" s="91">
        <f>1/M1403</f>
        <v/>
      </c>
    </row>
    <row r="1404">
      <c r="A1404" s="92" t="inlineStr">
        <is>
          <t>徐汇区</t>
        </is>
      </c>
      <c r="B1404" s="92" t="inlineStr">
        <is>
          <t>微信用户
微信用户</t>
        </is>
      </c>
      <c r="C1404" s="92" t="n">
        <v>1</v>
      </c>
      <c r="D1404" s="92" t="inlineStr">
        <is>
          <t>TYQCY37</t>
        </is>
      </c>
      <c r="E1404" s="92" t="inlineStr">
        <is>
          <t>狼来了</t>
        </is>
      </c>
      <c r="F1404" s="92" t="n">
        <v>1</v>
      </c>
      <c r="G1404" s="92" t="n">
        <v>1</v>
      </c>
      <c r="H1404" s="92" t="n">
        <v>3200</v>
      </c>
      <c r="I1404" s="92" t="inlineStr">
        <is>
          <t>后厨全景</t>
        </is>
      </c>
      <c r="J1404" s="92" t="n">
        <v>2023</v>
      </c>
      <c r="K1404" s="92" t="n">
        <v>9</v>
      </c>
      <c r="L1404" s="92" t="n">
        <v>4</v>
      </c>
      <c r="M1404" s="91">
        <f>COUNTIFS(D:D,D1404,J:J,J1404,K:K,K1404)</f>
        <v/>
      </c>
      <c r="N1404" s="91">
        <f>1/M1404</f>
        <v/>
      </c>
    </row>
    <row r="1405">
      <c r="A1405" s="92" t="inlineStr">
        <is>
          <t>徐汇区</t>
        </is>
      </c>
      <c r="B1405" s="92" t="inlineStr">
        <is>
          <t>微信用户
微信用户</t>
        </is>
      </c>
      <c r="C1405" s="92" t="n">
        <v>1</v>
      </c>
      <c r="D1405" s="92" t="inlineStr">
        <is>
          <t>TYQCY37</t>
        </is>
      </c>
      <c r="E1405" s="92" t="inlineStr">
        <is>
          <t>狼来了</t>
        </is>
      </c>
      <c r="F1405" s="92" t="n">
        <v>1</v>
      </c>
      <c r="G1405" s="92" t="n">
        <v>1</v>
      </c>
      <c r="H1405" s="92" t="n">
        <v>3201</v>
      </c>
      <c r="I1405" s="92" t="inlineStr">
        <is>
          <t>后厨涉户外门窗关闭</t>
        </is>
      </c>
      <c r="J1405" s="92" t="n">
        <v>2023</v>
      </c>
      <c r="K1405" s="92" t="n">
        <v>9</v>
      </c>
      <c r="L1405" s="92" t="n">
        <v>4</v>
      </c>
      <c r="M1405" s="91">
        <f>COUNTIFS(D:D,D1405,J:J,J1405,K:K,K1405)</f>
        <v/>
      </c>
      <c r="N1405" s="91">
        <f>1/M1405</f>
        <v/>
      </c>
    </row>
    <row r="1406">
      <c r="A1406" s="92" t="inlineStr">
        <is>
          <t>徐汇区</t>
        </is>
      </c>
      <c r="B1406" s="92" t="inlineStr">
        <is>
          <t>微信用户
微信用户</t>
        </is>
      </c>
      <c r="C1406" s="92" t="n">
        <v>1</v>
      </c>
      <c r="D1406" s="92" t="inlineStr">
        <is>
          <t>TYQCY37</t>
        </is>
      </c>
      <c r="E1406" s="92" t="inlineStr">
        <is>
          <t>狼来了</t>
        </is>
      </c>
      <c r="F1406" s="92" t="n">
        <v>1</v>
      </c>
      <c r="G1406" s="92" t="n">
        <v>1</v>
      </c>
      <c r="H1406" s="92" t="n">
        <v>3202</v>
      </c>
      <c r="I1406" s="92" t="inlineStr">
        <is>
          <t>后厨排气扇</t>
        </is>
      </c>
      <c r="J1406" s="92" t="n">
        <v>2023</v>
      </c>
      <c r="K1406" s="92" t="n">
        <v>9</v>
      </c>
      <c r="L1406" s="92" t="n">
        <v>4</v>
      </c>
      <c r="M1406" s="91">
        <f>COUNTIFS(D:D,D1406,J:J,J1406,K:K,K1406)</f>
        <v/>
      </c>
      <c r="N1406" s="91">
        <f>1/M1406</f>
        <v/>
      </c>
    </row>
    <row r="1407">
      <c r="A1407" s="92" t="inlineStr">
        <is>
          <t>徐汇区</t>
        </is>
      </c>
      <c r="B1407" s="92" t="inlineStr">
        <is>
          <t>微信用户
微信用户</t>
        </is>
      </c>
      <c r="C1407" s="92" t="n">
        <v>1</v>
      </c>
      <c r="D1407" s="92" t="inlineStr">
        <is>
          <t>TYQCY37</t>
        </is>
      </c>
      <c r="E1407" s="92" t="inlineStr">
        <is>
          <t>狼来了</t>
        </is>
      </c>
      <c r="F1407" s="92" t="n">
        <v>1</v>
      </c>
      <c r="G1407" s="92" t="n">
        <v>1</v>
      </c>
      <c r="H1407" s="92" t="n">
        <v>3203</v>
      </c>
      <c r="I1407" s="92" t="inlineStr">
        <is>
          <t>后厨灶台</t>
        </is>
      </c>
      <c r="J1407" s="92" t="n">
        <v>2023</v>
      </c>
      <c r="K1407" s="92" t="n">
        <v>9</v>
      </c>
      <c r="L1407" s="92" t="n">
        <v>4</v>
      </c>
      <c r="M1407" s="91">
        <f>COUNTIFS(D:D,D1407,J:J,J1407,K:K,K1407)</f>
        <v/>
      </c>
      <c r="N1407" s="91">
        <f>1/M1407</f>
        <v/>
      </c>
    </row>
    <row r="1408">
      <c r="A1408" s="92" t="inlineStr">
        <is>
          <t>徐汇区</t>
        </is>
      </c>
      <c r="B1408" s="92" t="inlineStr">
        <is>
          <t>微信用户
微信用户</t>
        </is>
      </c>
      <c r="C1408" s="92" t="n">
        <v>1</v>
      </c>
      <c r="D1408" s="92" t="inlineStr">
        <is>
          <t>TYQCY37</t>
        </is>
      </c>
      <c r="E1408" s="92" t="inlineStr">
        <is>
          <t>狼来了</t>
        </is>
      </c>
      <c r="F1408" s="92" t="n">
        <v>1</v>
      </c>
      <c r="G1408" s="92" t="n">
        <v>1</v>
      </c>
      <c r="H1408" s="92" t="n">
        <v>3204</v>
      </c>
      <c r="I1408" s="92" t="inlineStr">
        <is>
          <t>集气罩</t>
        </is>
      </c>
      <c r="J1408" s="92" t="n">
        <v>2023</v>
      </c>
      <c r="K1408" s="92" t="n">
        <v>9</v>
      </c>
      <c r="L1408" s="92" t="n">
        <v>4</v>
      </c>
      <c r="M1408" s="91">
        <f>COUNTIFS(D:D,D1408,J:J,J1408,K:K,K1408)</f>
        <v/>
      </c>
      <c r="N1408" s="91">
        <f>1/M1408</f>
        <v/>
      </c>
    </row>
    <row r="1409">
      <c r="A1409" s="92" t="inlineStr">
        <is>
          <t>徐汇区</t>
        </is>
      </c>
      <c r="B1409" s="92" t="inlineStr">
        <is>
          <t>微信用户
微信用户</t>
        </is>
      </c>
      <c r="C1409" s="92" t="n">
        <v>1</v>
      </c>
      <c r="D1409" s="92" t="inlineStr">
        <is>
          <t>TYQCY37</t>
        </is>
      </c>
      <c r="E1409" s="92" t="inlineStr">
        <is>
          <t>狼来了</t>
        </is>
      </c>
      <c r="F1409" s="92" t="n">
        <v>1</v>
      </c>
      <c r="G1409" s="92" t="n">
        <v>1</v>
      </c>
      <c r="H1409" s="92" t="n">
        <v>3205</v>
      </c>
      <c r="I1409" s="92" t="inlineStr">
        <is>
          <t>排烟管道</t>
        </is>
      </c>
      <c r="J1409" s="92" t="n">
        <v>2023</v>
      </c>
      <c r="K1409" s="92" t="n">
        <v>9</v>
      </c>
      <c r="L1409" s="92" t="n">
        <v>4</v>
      </c>
      <c r="M1409" s="91">
        <f>COUNTIFS(D:D,D1409,J:J,J1409,K:K,K1409)</f>
        <v/>
      </c>
      <c r="N1409" s="91">
        <f>1/M1409</f>
        <v/>
      </c>
    </row>
    <row r="1410">
      <c r="A1410" s="92" t="inlineStr">
        <is>
          <t>徐汇区</t>
        </is>
      </c>
      <c r="B1410" s="92" t="inlineStr">
        <is>
          <t>微信用户
微信用户</t>
        </is>
      </c>
      <c r="C1410" s="92" t="n">
        <v>1</v>
      </c>
      <c r="D1410" s="92" t="inlineStr">
        <is>
          <t>TYQCY37</t>
        </is>
      </c>
      <c r="E1410" s="92" t="inlineStr">
        <is>
          <t>狼来了</t>
        </is>
      </c>
      <c r="F1410" s="92" t="n">
        <v>1</v>
      </c>
      <c r="G1410" s="92" t="n">
        <v>1</v>
      </c>
      <c r="H1410" s="92" t="n">
        <v>3206</v>
      </c>
      <c r="I1410" s="92" t="inlineStr">
        <is>
          <t>油烟净化装置/控制柜运行</t>
        </is>
      </c>
      <c r="J1410" s="92" t="n">
        <v>2023</v>
      </c>
      <c r="K1410" s="92" t="n">
        <v>9</v>
      </c>
      <c r="L1410" s="92" t="n">
        <v>4</v>
      </c>
      <c r="M1410" s="91">
        <f>COUNTIFS(D:D,D1410,J:J,J1410,K:K,K1410)</f>
        <v/>
      </c>
      <c r="N1410" s="91">
        <f>1/M1410</f>
        <v/>
      </c>
    </row>
    <row r="1411">
      <c r="A1411" s="92" t="inlineStr">
        <is>
          <t>徐汇区</t>
        </is>
      </c>
      <c r="B1411" s="92" t="inlineStr">
        <is>
          <t>微信用户
微信用户</t>
        </is>
      </c>
      <c r="C1411" s="92" t="n">
        <v>1</v>
      </c>
      <c r="D1411" s="92" t="inlineStr">
        <is>
          <t>TYQCY37</t>
        </is>
      </c>
      <c r="E1411" s="92" t="inlineStr">
        <is>
          <t>狼来了</t>
        </is>
      </c>
      <c r="F1411" s="92" t="n">
        <v>1</v>
      </c>
      <c r="G1411" s="92" t="n">
        <v>1</v>
      </c>
      <c r="H1411" s="92" t="n">
        <v>3207</v>
      </c>
      <c r="I1411" s="92" t="inlineStr">
        <is>
          <t>油烟监测设备</t>
        </is>
      </c>
      <c r="J1411" s="92" t="n">
        <v>2023</v>
      </c>
      <c r="K1411" s="92" t="n">
        <v>9</v>
      </c>
      <c r="L1411" s="92" t="n">
        <v>4</v>
      </c>
      <c r="M1411" s="91">
        <f>COUNTIFS(D:D,D1411,J:J,J1411,K:K,K1411)</f>
        <v/>
      </c>
      <c r="N1411" s="91">
        <f>1/M1411</f>
        <v/>
      </c>
    </row>
    <row r="1412">
      <c r="A1412" s="92" t="inlineStr">
        <is>
          <t>徐汇区</t>
        </is>
      </c>
      <c r="B1412" s="92" t="inlineStr">
        <is>
          <t>微信用户
微信用户</t>
        </is>
      </c>
      <c r="C1412" s="92" t="n">
        <v>1</v>
      </c>
      <c r="D1412" s="92" t="inlineStr">
        <is>
          <t>TYQCY37</t>
        </is>
      </c>
      <c r="E1412" s="92" t="inlineStr">
        <is>
          <t>狼来了</t>
        </is>
      </c>
      <c r="F1412" s="92" t="n">
        <v>0</v>
      </c>
      <c r="G1412" s="92" t="n">
        <v>1</v>
      </c>
      <c r="H1412" s="92" t="n">
        <v>2203</v>
      </c>
      <c r="I1412" s="92" t="inlineStr">
        <is>
          <t>清洗合同</t>
        </is>
      </c>
      <c r="J1412" s="92" t="n">
        <v>2023</v>
      </c>
      <c r="K1412" s="92" t="n">
        <v>7</v>
      </c>
      <c r="L1412" s="92" t="n">
        <v>19</v>
      </c>
      <c r="M1412" s="91">
        <f>COUNTIFS(D:D,D1412,J:J,J1412,K:K,K1412)</f>
        <v/>
      </c>
      <c r="N1412" s="91">
        <f>1/M1412</f>
        <v/>
      </c>
    </row>
    <row r="1413">
      <c r="A1413" s="92" t="inlineStr">
        <is>
          <t>徐汇区</t>
        </is>
      </c>
      <c r="B1413" s="92" t="inlineStr">
        <is>
          <t>微信用户
微信用户
微信用户
微信用户
微信用户
微信用户
微信用户
微信用户</t>
        </is>
      </c>
      <c r="C1413" s="92" t="n">
        <v>1</v>
      </c>
      <c r="D1413" s="92" t="inlineStr">
        <is>
          <t>TYQCY37</t>
        </is>
      </c>
      <c r="E1413" s="92" t="inlineStr">
        <is>
          <t>狼来了</t>
        </is>
      </c>
      <c r="F1413" s="92" t="n">
        <v>0</v>
      </c>
      <c r="G1413" s="92" t="n">
        <v>0</v>
      </c>
      <c r="H1413" s="92" t="n">
        <v>2100</v>
      </c>
      <c r="I1413" s="92" t="inlineStr">
        <is>
          <t>营业执照</t>
        </is>
      </c>
      <c r="J1413" s="92" t="n">
        <v>2023</v>
      </c>
      <c r="K1413" s="92" t="n">
        <v>6</v>
      </c>
      <c r="L1413" s="92" t="n">
        <v>11</v>
      </c>
      <c r="M1413" s="91">
        <f>COUNTIFS(D:D,D1413,J:J,J1413,K:K,K1413)</f>
        <v/>
      </c>
      <c r="N1413" s="91">
        <f>1/M1413</f>
        <v/>
      </c>
    </row>
    <row r="1414">
      <c r="A1414" s="92" t="inlineStr">
        <is>
          <t>徐汇区</t>
        </is>
      </c>
      <c r="B1414" s="92" t="inlineStr">
        <is>
          <t>微信用户
微信用户
微信用户
微信用户
微信用户
微信用户
微信用户
微信用户</t>
        </is>
      </c>
      <c r="C1414" s="92" t="n">
        <v>1</v>
      </c>
      <c r="D1414" s="92" t="inlineStr">
        <is>
          <t>TYQCY37</t>
        </is>
      </c>
      <c r="E1414" s="92" t="inlineStr">
        <is>
          <t>狼来了</t>
        </is>
      </c>
      <c r="F1414" s="92" t="n">
        <v>0</v>
      </c>
      <c r="G1414" s="92" t="n">
        <v>0</v>
      </c>
      <c r="H1414" s="92" t="n">
        <v>2101</v>
      </c>
      <c r="I1414" s="92" t="inlineStr">
        <is>
          <t>食品经营许可证</t>
        </is>
      </c>
      <c r="J1414" s="92" t="n">
        <v>2023</v>
      </c>
      <c r="K1414" s="92" t="n">
        <v>6</v>
      </c>
      <c r="L1414" s="92" t="n">
        <v>11</v>
      </c>
      <c r="M1414" s="91">
        <f>COUNTIFS(D:D,D1414,J:J,J1414,K:K,K1414)</f>
        <v/>
      </c>
      <c r="N1414" s="91">
        <f>1/M1414</f>
        <v/>
      </c>
    </row>
    <row r="1415">
      <c r="A1415" s="92" t="inlineStr">
        <is>
          <t>徐汇区</t>
        </is>
      </c>
      <c r="B1415" s="92" t="inlineStr">
        <is>
          <t>微信用户
微信用户
微信用户
微信用户
微信用户
微信用户
微信用户
微信用户</t>
        </is>
      </c>
      <c r="C1415" s="92" t="n">
        <v>1</v>
      </c>
      <c r="D1415" s="92" t="inlineStr">
        <is>
          <t>TYQCY37</t>
        </is>
      </c>
      <c r="E1415" s="92" t="inlineStr">
        <is>
          <t>狼来了</t>
        </is>
      </c>
      <c r="F1415" s="92" t="n">
        <v>0</v>
      </c>
      <c r="G1415" s="92" t="n">
        <v>0</v>
      </c>
      <c r="H1415" s="92" t="n">
        <v>2102</v>
      </c>
      <c r="I1415" s="92" t="inlineStr">
        <is>
          <t>餐饮服务许可证</t>
        </is>
      </c>
      <c r="J1415" s="92" t="n">
        <v>2023</v>
      </c>
      <c r="K1415" s="92" t="n">
        <v>6</v>
      </c>
      <c r="L1415" s="92" t="n">
        <v>11</v>
      </c>
      <c r="M1415" s="91">
        <f>COUNTIFS(D:D,D1415,J:J,J1415,K:K,K1415)</f>
        <v/>
      </c>
      <c r="N1415" s="91">
        <f>1/M1415</f>
        <v/>
      </c>
    </row>
    <row r="1416">
      <c r="A1416" s="92" t="inlineStr">
        <is>
          <t>徐汇区</t>
        </is>
      </c>
      <c r="B1416" s="92" t="inlineStr">
        <is>
          <t>微信用户
微信用户
微信用户
微信用户
微信用户
微信用户
微信用户
微信用户
微信用户
微信用户</t>
        </is>
      </c>
      <c r="C1416" s="92" t="n">
        <v>1</v>
      </c>
      <c r="D1416" s="92" t="inlineStr">
        <is>
          <t>TYQCY37</t>
        </is>
      </c>
      <c r="E1416" s="92" t="inlineStr">
        <is>
          <t>狼来了</t>
        </is>
      </c>
      <c r="F1416" s="92" t="n">
        <v>0</v>
      </c>
      <c r="G1416" s="92" t="n">
        <v>1</v>
      </c>
      <c r="H1416" s="92" t="n">
        <v>2300</v>
      </c>
      <c r="I1416" s="92" t="inlineStr">
        <is>
          <t>设备安装合同</t>
        </is>
      </c>
      <c r="J1416" s="92" t="n">
        <v>2023</v>
      </c>
      <c r="K1416" s="92" t="n">
        <v>6</v>
      </c>
      <c r="L1416" s="92" t="n">
        <v>11</v>
      </c>
      <c r="M1416" s="91">
        <f>COUNTIFS(D:D,D1416,J:J,J1416,K:K,K1416)</f>
        <v/>
      </c>
      <c r="N1416" s="91">
        <f>1/M1416</f>
        <v/>
      </c>
    </row>
    <row r="1417">
      <c r="A1417" s="92" t="inlineStr">
        <is>
          <t>徐汇区</t>
        </is>
      </c>
      <c r="B1417" s="92" t="inlineStr">
        <is>
          <t>微信用户
微信用户
微信用户
微信用户
微信用户
微信用户
微信用户
微信用户</t>
        </is>
      </c>
      <c r="C1417" s="92" t="n">
        <v>1</v>
      </c>
      <c r="D1417" s="92" t="inlineStr">
        <is>
          <t>TYQCY37</t>
        </is>
      </c>
      <c r="E1417" s="92" t="inlineStr">
        <is>
          <t>狼来了</t>
        </is>
      </c>
      <c r="F1417" s="92" t="n">
        <v>0</v>
      </c>
      <c r="G1417" s="92" t="n">
        <v>1</v>
      </c>
      <c r="H1417" s="92" t="n">
        <v>2201</v>
      </c>
      <c r="I1417" s="92" t="inlineStr">
        <is>
          <t>产品质检</t>
        </is>
      </c>
      <c r="J1417" s="92" t="n">
        <v>2023</v>
      </c>
      <c r="K1417" s="92" t="n">
        <v>5</v>
      </c>
      <c r="L1417" s="92" t="n">
        <v>11</v>
      </c>
      <c r="M1417" s="91">
        <f>COUNTIFS(D:D,D1417,J:J,J1417,K:K,K1417)</f>
        <v/>
      </c>
      <c r="N1417" s="91">
        <f>1/M1417</f>
        <v/>
      </c>
    </row>
    <row r="1418">
      <c r="A1418" s="92" t="inlineStr">
        <is>
          <t>徐汇区</t>
        </is>
      </c>
      <c r="B1418" s="92" t="inlineStr">
        <is>
          <t>微信用户
微信用户
微信用户
微信用户
微信用户
微信用户
微信用户
微信用户</t>
        </is>
      </c>
      <c r="C1418" s="92" t="n">
        <v>1</v>
      </c>
      <c r="D1418" s="92" t="inlineStr">
        <is>
          <t>TYQCY37</t>
        </is>
      </c>
      <c r="E1418" s="92" t="inlineStr">
        <is>
          <t>狼来了</t>
        </is>
      </c>
      <c r="F1418" s="92" t="n">
        <v>0</v>
      </c>
      <c r="G1418" s="92" t="n">
        <v>1</v>
      </c>
      <c r="H1418" s="92" t="n">
        <v>2200</v>
      </c>
      <c r="I1418" s="92" t="inlineStr">
        <is>
          <t>设备安装合同</t>
        </is>
      </c>
      <c r="J1418" s="92" t="n">
        <v>2023</v>
      </c>
      <c r="K1418" s="92" t="n">
        <v>3</v>
      </c>
      <c r="L1418" s="92" t="n">
        <v>11</v>
      </c>
      <c r="M1418" s="91">
        <f>COUNTIFS(D:D,D1418,J:J,J1418,K:K,K1418)</f>
        <v/>
      </c>
      <c r="N1418" s="91">
        <f>1/M1418</f>
        <v/>
      </c>
    </row>
    <row r="1419">
      <c r="A1419" s="92" t="inlineStr">
        <is>
          <t>徐汇区</t>
        </is>
      </c>
      <c r="B1419" s="92" t="inlineStr">
        <is>
          <t>微信用户
微信用户
微信用户
微信用户
微信用户
微信用户
微信用户
微信用户</t>
        </is>
      </c>
      <c r="C1419" s="92" t="n">
        <v>1</v>
      </c>
      <c r="D1419" s="92" t="inlineStr">
        <is>
          <t>TYQCY37</t>
        </is>
      </c>
      <c r="E1419" s="92" t="inlineStr">
        <is>
          <t>狼来了</t>
        </is>
      </c>
      <c r="F1419" s="92" t="n">
        <v>0</v>
      </c>
      <c r="G1419" s="92" t="n">
        <v>1</v>
      </c>
      <c r="H1419" s="92" t="n">
        <v>2202</v>
      </c>
      <c r="I1419" s="92" t="inlineStr">
        <is>
          <t>净化器合格证</t>
        </is>
      </c>
      <c r="J1419" s="92" t="n">
        <v>2023</v>
      </c>
      <c r="K1419" s="92" t="n">
        <v>3</v>
      </c>
      <c r="L1419" s="92" t="n">
        <v>11</v>
      </c>
      <c r="M1419" s="91">
        <f>COUNTIFS(D:D,D1419,J:J,J1419,K:K,K1419)</f>
        <v/>
      </c>
      <c r="N1419" s="91">
        <f>1/M1419</f>
        <v/>
      </c>
    </row>
    <row r="1420">
      <c r="A1420" s="92" t="inlineStr">
        <is>
          <t>徐汇区</t>
        </is>
      </c>
      <c r="B1420" s="92" t="inlineStr">
        <is>
          <t>微信用户
微信用户
微信用户
微信用户
微信用户
微信用户
微信用户
微信用户</t>
        </is>
      </c>
      <c r="C1420" s="92" t="n">
        <v>1</v>
      </c>
      <c r="D1420" s="92" t="inlineStr">
        <is>
          <t>TYQCY37</t>
        </is>
      </c>
      <c r="E1420" s="92" t="inlineStr">
        <is>
          <t>狼来了</t>
        </is>
      </c>
      <c r="F1420" s="92" t="n">
        <v>0</v>
      </c>
      <c r="G1420" s="92" t="n">
        <v>1</v>
      </c>
      <c r="H1420" s="92" t="n">
        <v>2302</v>
      </c>
      <c r="I1420" s="92" t="inlineStr">
        <is>
          <t>设备安装检验</t>
        </is>
      </c>
      <c r="J1420" s="92" t="n">
        <v>2023</v>
      </c>
      <c r="K1420" s="92" t="n">
        <v>3</v>
      </c>
      <c r="L1420" s="92" t="n">
        <v>11</v>
      </c>
      <c r="M1420" s="91">
        <f>COUNTIFS(D:D,D1420,J:J,J1420,K:K,K1420)</f>
        <v/>
      </c>
      <c r="N1420" s="91">
        <f>1/M1420</f>
        <v/>
      </c>
    </row>
    <row r="1421">
      <c r="A1421" s="92" t="inlineStr">
        <is>
          <t>徐汇区</t>
        </is>
      </c>
      <c r="B1421" s="92" t="inlineStr">
        <is>
          <t>微信用户
微信用户
微信用户
微信用户
微信用户
微信用户
微信用户
微信用户</t>
        </is>
      </c>
      <c r="C1421" s="92" t="n">
        <v>1</v>
      </c>
      <c r="D1421" s="92" t="inlineStr">
        <is>
          <t>TYQCY37</t>
        </is>
      </c>
      <c r="E1421" s="92" t="inlineStr">
        <is>
          <t>狼来了</t>
        </is>
      </c>
      <c r="F1421" s="92" t="n">
        <v>0</v>
      </c>
      <c r="G1421" s="92" t="n">
        <v>0</v>
      </c>
      <c r="H1421" s="92" t="n">
        <v>2103</v>
      </c>
      <c r="I1421" s="92" t="inlineStr">
        <is>
          <t>监管信息公示牌</t>
        </is>
      </c>
      <c r="J1421" s="92" t="n">
        <v>2023</v>
      </c>
      <c r="K1421" s="92" t="n">
        <v>2</v>
      </c>
      <c r="L1421" s="92" t="n">
        <v>28</v>
      </c>
      <c r="M1421" s="91">
        <f>COUNTIFS(D:D,D1421,J:J,J1421,K:K,K1421)</f>
        <v/>
      </c>
      <c r="N1421" s="91">
        <f>1/M1421</f>
        <v/>
      </c>
    </row>
    <row r="1422">
      <c r="A1422" s="92" t="inlineStr">
        <is>
          <t>徐汇区</t>
        </is>
      </c>
      <c r="B1422" s="92" t="inlineStr">
        <is>
          <t>微信用户
微信用户
微信用户
微信用户
微信用户
微信用户
微信用户
微信用户</t>
        </is>
      </c>
      <c r="C1422" s="92" t="n">
        <v>1</v>
      </c>
      <c r="D1422" s="92" t="inlineStr">
        <is>
          <t>TYQCY37</t>
        </is>
      </c>
      <c r="E1422" s="92" t="inlineStr">
        <is>
          <t>狼来了</t>
        </is>
      </c>
      <c r="F1422" s="92" t="n">
        <v>0</v>
      </c>
      <c r="G1422" s="92" t="n">
        <v>1</v>
      </c>
      <c r="H1422" s="92" t="n">
        <v>2301</v>
      </c>
      <c r="I1422" s="92" t="inlineStr">
        <is>
          <t>产品质检</t>
        </is>
      </c>
      <c r="J1422" s="92" t="n">
        <v>2023</v>
      </c>
      <c r="K1422" s="92" t="n">
        <v>2</v>
      </c>
      <c r="L1422" s="92" t="n">
        <v>28</v>
      </c>
      <c r="M1422" s="91">
        <f>COUNTIFS(D:D,D1422,J:J,J1422,K:K,K1422)</f>
        <v/>
      </c>
      <c r="N1422" s="91">
        <f>1/M1422</f>
        <v/>
      </c>
    </row>
    <row r="1423">
      <c r="A1423" s="92" t="inlineStr">
        <is>
          <t>徐汇区</t>
        </is>
      </c>
      <c r="B1423" s="92" t="inlineStr">
        <is>
          <t>微信用户</t>
        </is>
      </c>
      <c r="C1423" s="92" t="n">
        <v>1</v>
      </c>
      <c r="D1423" s="92" t="inlineStr">
        <is>
          <t>TYQCY38</t>
        </is>
      </c>
      <c r="E1423" s="92" t="inlineStr">
        <is>
          <t>肥汁米兰</t>
        </is>
      </c>
      <c r="F1423" s="92" t="n">
        <v>0</v>
      </c>
      <c r="G1423" s="92" t="n">
        <v>1</v>
      </c>
      <c r="H1423" s="92" t="n">
        <v>2204</v>
      </c>
      <c r="I1423" s="92" t="inlineStr">
        <is>
          <t>清洗记录</t>
        </is>
      </c>
      <c r="J1423" s="92" t="n">
        <v>2023</v>
      </c>
      <c r="K1423" s="92" t="n">
        <v>9</v>
      </c>
      <c r="L1423" s="92" t="n">
        <v>27</v>
      </c>
      <c r="M1423" s="91">
        <f>COUNTIFS(D:D,D1423,J:J,J1423,K:K,K1423)</f>
        <v/>
      </c>
      <c r="N1423" s="91">
        <f>1/M1423</f>
        <v/>
      </c>
    </row>
    <row r="1424">
      <c r="A1424" s="92" t="inlineStr">
        <is>
          <t>徐汇区</t>
        </is>
      </c>
      <c r="B1424" s="92" t="inlineStr">
        <is>
          <t>微信用户</t>
        </is>
      </c>
      <c r="C1424" s="92" t="n">
        <v>1</v>
      </c>
      <c r="D1424" s="92" t="inlineStr">
        <is>
          <t>TYQCY38</t>
        </is>
      </c>
      <c r="E1424" s="92" t="inlineStr">
        <is>
          <t>肥汁米兰</t>
        </is>
      </c>
      <c r="F1424" s="92" t="n">
        <v>0</v>
      </c>
      <c r="G1424" s="92" t="n">
        <v>1</v>
      </c>
      <c r="H1424" s="92" t="n">
        <v>2402</v>
      </c>
      <c r="I1424" s="92" t="inlineStr">
        <is>
          <t>卫生培训记录</t>
        </is>
      </c>
      <c r="J1424" s="92" t="n">
        <v>2023</v>
      </c>
      <c r="K1424" s="92" t="n">
        <v>9</v>
      </c>
      <c r="L1424" s="92" t="n">
        <v>27</v>
      </c>
      <c r="M1424" s="91">
        <f>COUNTIFS(D:D,D1424,J:J,J1424,K:K,K1424)</f>
        <v/>
      </c>
      <c r="N1424" s="91">
        <f>1/M1424</f>
        <v/>
      </c>
    </row>
    <row r="1425">
      <c r="A1425" s="92" t="inlineStr">
        <is>
          <t>徐汇区</t>
        </is>
      </c>
      <c r="B1425" s="92" t="inlineStr">
        <is>
          <t>微信用户</t>
        </is>
      </c>
      <c r="C1425" s="92" t="n">
        <v>1</v>
      </c>
      <c r="D1425" s="92" t="inlineStr">
        <is>
          <t>TYQCY38</t>
        </is>
      </c>
      <c r="E1425" s="92" t="inlineStr">
        <is>
          <t>肥汁米兰</t>
        </is>
      </c>
      <c r="F1425" s="92" t="n">
        <v>1</v>
      </c>
      <c r="G1425" s="92" t="n">
        <v>1</v>
      </c>
      <c r="H1425" s="92" t="n">
        <v>3200</v>
      </c>
      <c r="I1425" s="92" t="inlineStr">
        <is>
          <t>后厨全景</t>
        </is>
      </c>
      <c r="J1425" s="92" t="n">
        <v>2023</v>
      </c>
      <c r="K1425" s="92" t="n">
        <v>9</v>
      </c>
      <c r="L1425" s="92" t="n">
        <v>27</v>
      </c>
      <c r="M1425" s="91">
        <f>COUNTIFS(D:D,D1425,J:J,J1425,K:K,K1425)</f>
        <v/>
      </c>
      <c r="N1425" s="91">
        <f>1/M1425</f>
        <v/>
      </c>
    </row>
    <row r="1426">
      <c r="A1426" s="92" t="inlineStr">
        <is>
          <t>徐汇区</t>
        </is>
      </c>
      <c r="B1426" s="92" t="inlineStr">
        <is>
          <t>微信用户</t>
        </is>
      </c>
      <c r="C1426" s="92" t="n">
        <v>1</v>
      </c>
      <c r="D1426" s="92" t="inlineStr">
        <is>
          <t>TYQCY38</t>
        </is>
      </c>
      <c r="E1426" s="92" t="inlineStr">
        <is>
          <t>肥汁米兰</t>
        </is>
      </c>
      <c r="F1426" s="92" t="n">
        <v>1</v>
      </c>
      <c r="G1426" s="92" t="n">
        <v>1</v>
      </c>
      <c r="H1426" s="92" t="n">
        <v>3201</v>
      </c>
      <c r="I1426" s="92" t="inlineStr">
        <is>
          <t>后厨涉户外门窗关闭</t>
        </is>
      </c>
      <c r="J1426" s="92" t="n">
        <v>2023</v>
      </c>
      <c r="K1426" s="92" t="n">
        <v>9</v>
      </c>
      <c r="L1426" s="92" t="n">
        <v>27</v>
      </c>
      <c r="M1426" s="91">
        <f>COUNTIFS(D:D,D1426,J:J,J1426,K:K,K1426)</f>
        <v/>
      </c>
      <c r="N1426" s="91">
        <f>1/M1426</f>
        <v/>
      </c>
    </row>
    <row r="1427">
      <c r="A1427" s="92" t="inlineStr">
        <is>
          <t>徐汇区</t>
        </is>
      </c>
      <c r="B1427" s="92" t="inlineStr">
        <is>
          <t>微信用户</t>
        </is>
      </c>
      <c r="C1427" s="92" t="n">
        <v>1</v>
      </c>
      <c r="D1427" s="92" t="inlineStr">
        <is>
          <t>TYQCY38</t>
        </is>
      </c>
      <c r="E1427" s="92" t="inlineStr">
        <is>
          <t>肥汁米兰</t>
        </is>
      </c>
      <c r="F1427" s="92" t="n">
        <v>1</v>
      </c>
      <c r="G1427" s="92" t="n">
        <v>1</v>
      </c>
      <c r="H1427" s="92" t="n">
        <v>3202</v>
      </c>
      <c r="I1427" s="92" t="inlineStr">
        <is>
          <t>后厨排气扇</t>
        </is>
      </c>
      <c r="J1427" s="92" t="n">
        <v>2023</v>
      </c>
      <c r="K1427" s="92" t="n">
        <v>9</v>
      </c>
      <c r="L1427" s="92" t="n">
        <v>27</v>
      </c>
      <c r="M1427" s="91">
        <f>COUNTIFS(D:D,D1427,J:J,J1427,K:K,K1427)</f>
        <v/>
      </c>
      <c r="N1427" s="91">
        <f>1/M1427</f>
        <v/>
      </c>
    </row>
    <row r="1428">
      <c r="A1428" s="92" t="inlineStr">
        <is>
          <t>徐汇区</t>
        </is>
      </c>
      <c r="B1428" s="92" t="inlineStr">
        <is>
          <t>微信用户</t>
        </is>
      </c>
      <c r="C1428" s="92" t="n">
        <v>1</v>
      </c>
      <c r="D1428" s="92" t="inlineStr">
        <is>
          <t>TYQCY38</t>
        </is>
      </c>
      <c r="E1428" s="92" t="inlineStr">
        <is>
          <t>肥汁米兰</t>
        </is>
      </c>
      <c r="F1428" s="92" t="n">
        <v>1</v>
      </c>
      <c r="G1428" s="92" t="n">
        <v>1</v>
      </c>
      <c r="H1428" s="92" t="n">
        <v>3203</v>
      </c>
      <c r="I1428" s="92" t="inlineStr">
        <is>
          <t>后厨灶台</t>
        </is>
      </c>
      <c r="J1428" s="92" t="n">
        <v>2023</v>
      </c>
      <c r="K1428" s="92" t="n">
        <v>9</v>
      </c>
      <c r="L1428" s="92" t="n">
        <v>27</v>
      </c>
      <c r="M1428" s="91">
        <f>COUNTIFS(D:D,D1428,J:J,J1428,K:K,K1428)</f>
        <v/>
      </c>
      <c r="N1428" s="91">
        <f>1/M1428</f>
        <v/>
      </c>
    </row>
    <row r="1429">
      <c r="A1429" s="92" t="inlineStr">
        <is>
          <t>徐汇区</t>
        </is>
      </c>
      <c r="B1429" s="92" t="inlineStr">
        <is>
          <t>微信用户</t>
        </is>
      </c>
      <c r="C1429" s="92" t="n">
        <v>1</v>
      </c>
      <c r="D1429" s="92" t="inlineStr">
        <is>
          <t>TYQCY38</t>
        </is>
      </c>
      <c r="E1429" s="92" t="inlineStr">
        <is>
          <t>肥汁米兰</t>
        </is>
      </c>
      <c r="F1429" s="92" t="n">
        <v>1</v>
      </c>
      <c r="G1429" s="92" t="n">
        <v>1</v>
      </c>
      <c r="H1429" s="92" t="n">
        <v>3204</v>
      </c>
      <c r="I1429" s="92" t="inlineStr">
        <is>
          <t>集气罩</t>
        </is>
      </c>
      <c r="J1429" s="92" t="n">
        <v>2023</v>
      </c>
      <c r="K1429" s="92" t="n">
        <v>9</v>
      </c>
      <c r="L1429" s="92" t="n">
        <v>27</v>
      </c>
      <c r="M1429" s="91">
        <f>COUNTIFS(D:D,D1429,J:J,J1429,K:K,K1429)</f>
        <v/>
      </c>
      <c r="N1429" s="91">
        <f>1/M1429</f>
        <v/>
      </c>
    </row>
    <row r="1430">
      <c r="A1430" s="92" t="inlineStr">
        <is>
          <t>徐汇区</t>
        </is>
      </c>
      <c r="B1430" s="92" t="inlineStr">
        <is>
          <t>微信用户</t>
        </is>
      </c>
      <c r="C1430" s="92" t="n">
        <v>1</v>
      </c>
      <c r="D1430" s="92" t="inlineStr">
        <is>
          <t>TYQCY38</t>
        </is>
      </c>
      <c r="E1430" s="92" t="inlineStr">
        <is>
          <t>肥汁米兰</t>
        </is>
      </c>
      <c r="F1430" s="92" t="n">
        <v>1</v>
      </c>
      <c r="G1430" s="92" t="n">
        <v>1</v>
      </c>
      <c r="H1430" s="92" t="n">
        <v>3205</v>
      </c>
      <c r="I1430" s="92" t="inlineStr">
        <is>
          <t>排烟管道</t>
        </is>
      </c>
      <c r="J1430" s="92" t="n">
        <v>2023</v>
      </c>
      <c r="K1430" s="92" t="n">
        <v>9</v>
      </c>
      <c r="L1430" s="92" t="n">
        <v>27</v>
      </c>
      <c r="M1430" s="91">
        <f>COUNTIFS(D:D,D1430,J:J,J1430,K:K,K1430)</f>
        <v/>
      </c>
      <c r="N1430" s="91">
        <f>1/M1430</f>
        <v/>
      </c>
    </row>
    <row r="1431">
      <c r="A1431" s="92" t="inlineStr">
        <is>
          <t>徐汇区</t>
        </is>
      </c>
      <c r="B1431" s="92" t="inlineStr">
        <is>
          <t>微信用户</t>
        </is>
      </c>
      <c r="C1431" s="92" t="n">
        <v>1</v>
      </c>
      <c r="D1431" s="92" t="inlineStr">
        <is>
          <t>TYQCY38</t>
        </is>
      </c>
      <c r="E1431" s="92" t="inlineStr">
        <is>
          <t>肥汁米兰</t>
        </is>
      </c>
      <c r="F1431" s="92" t="n">
        <v>1</v>
      </c>
      <c r="G1431" s="92" t="n">
        <v>1</v>
      </c>
      <c r="H1431" s="92" t="n">
        <v>3206</v>
      </c>
      <c r="I1431" s="92" t="inlineStr">
        <is>
          <t>油烟净化装置/控制柜运行</t>
        </is>
      </c>
      <c r="J1431" s="92" t="n">
        <v>2023</v>
      </c>
      <c r="K1431" s="92" t="n">
        <v>9</v>
      </c>
      <c r="L1431" s="92" t="n">
        <v>27</v>
      </c>
      <c r="M1431" s="91">
        <f>COUNTIFS(D:D,D1431,J:J,J1431,K:K,K1431)</f>
        <v/>
      </c>
      <c r="N1431" s="91">
        <f>1/M1431</f>
        <v/>
      </c>
    </row>
    <row r="1432">
      <c r="A1432" s="92" t="inlineStr">
        <is>
          <t>徐汇区</t>
        </is>
      </c>
      <c r="B1432" s="92" t="inlineStr">
        <is>
          <t>微信用户</t>
        </is>
      </c>
      <c r="C1432" s="92" t="n">
        <v>1</v>
      </c>
      <c r="D1432" s="92" t="inlineStr">
        <is>
          <t>TYQCY38</t>
        </is>
      </c>
      <c r="E1432" s="92" t="inlineStr">
        <is>
          <t>肥汁米兰</t>
        </is>
      </c>
      <c r="F1432" s="92" t="n">
        <v>1</v>
      </c>
      <c r="G1432" s="92" t="n">
        <v>1</v>
      </c>
      <c r="H1432" s="92" t="n">
        <v>3207</v>
      </c>
      <c r="I1432" s="92" t="inlineStr">
        <is>
          <t>油烟监测设备</t>
        </is>
      </c>
      <c r="J1432" s="92" t="n">
        <v>2023</v>
      </c>
      <c r="K1432" s="92" t="n">
        <v>9</v>
      </c>
      <c r="L1432" s="92" t="n">
        <v>27</v>
      </c>
      <c r="M1432" s="91">
        <f>COUNTIFS(D:D,D1432,J:J,J1432,K:K,K1432)</f>
        <v/>
      </c>
      <c r="N1432" s="91">
        <f>1/M1432</f>
        <v/>
      </c>
    </row>
    <row r="1433">
      <c r="A1433" s="92" t="inlineStr">
        <is>
          <t>徐汇区</t>
        </is>
      </c>
      <c r="B1433" s="92" t="inlineStr">
        <is>
          <t>微信用户
微信用户
微信用户</t>
        </is>
      </c>
      <c r="C1433" s="92" t="n">
        <v>1</v>
      </c>
      <c r="D1433" s="92" t="inlineStr">
        <is>
          <t>TYQCY38</t>
        </is>
      </c>
      <c r="E1433" s="92" t="inlineStr">
        <is>
          <t>肥汁米兰</t>
        </is>
      </c>
      <c r="F1433" s="92" t="n">
        <v>0</v>
      </c>
      <c r="G1433" s="92" t="n">
        <v>1</v>
      </c>
      <c r="H1433" s="92" t="n">
        <v>2203</v>
      </c>
      <c r="I1433" s="92" t="inlineStr">
        <is>
          <t>清洗合同</t>
        </is>
      </c>
      <c r="J1433" s="92" t="n">
        <v>2023</v>
      </c>
      <c r="K1433" s="92" t="n">
        <v>6</v>
      </c>
      <c r="L1433" s="92" t="n">
        <v>25</v>
      </c>
      <c r="M1433" s="91">
        <f>COUNTIFS(D:D,D1433,J:J,J1433,K:K,K1433)</f>
        <v/>
      </c>
      <c r="N1433" s="91">
        <f>1/M1433</f>
        <v/>
      </c>
    </row>
    <row r="1434">
      <c r="A1434" s="92" t="inlineStr">
        <is>
          <t>徐汇区</t>
        </is>
      </c>
      <c r="B1434" s="92" t="inlineStr">
        <is>
          <t>微信用户
微信用户
微信用户
微信用户</t>
        </is>
      </c>
      <c r="C1434" s="92" t="n">
        <v>1</v>
      </c>
      <c r="D1434" s="92" t="inlineStr">
        <is>
          <t>TYQCY38</t>
        </is>
      </c>
      <c r="E1434" s="92" t="inlineStr">
        <is>
          <t>肥汁米兰</t>
        </is>
      </c>
      <c r="F1434" s="92" t="n">
        <v>0</v>
      </c>
      <c r="G1434" s="92" t="n">
        <v>1</v>
      </c>
      <c r="H1434" s="92" t="n">
        <v>2300</v>
      </c>
      <c r="I1434" s="92" t="inlineStr">
        <is>
          <t>设备安装合同</t>
        </is>
      </c>
      <c r="J1434" s="92" t="n">
        <v>2023</v>
      </c>
      <c r="K1434" s="92" t="n">
        <v>6</v>
      </c>
      <c r="L1434" s="92" t="n">
        <v>11</v>
      </c>
      <c r="M1434" s="91">
        <f>COUNTIFS(D:D,D1434,J:J,J1434,K:K,K1434)</f>
        <v/>
      </c>
      <c r="N1434" s="91">
        <f>1/M1434</f>
        <v/>
      </c>
    </row>
    <row r="1435">
      <c r="A1435" s="92" t="inlineStr">
        <is>
          <t>徐汇区</t>
        </is>
      </c>
      <c r="B1435" s="92" t="inlineStr">
        <is>
          <t>微信用户
微信用户
微信用户
微信用户</t>
        </is>
      </c>
      <c r="C1435" s="92" t="n">
        <v>1</v>
      </c>
      <c r="D1435" s="92" t="inlineStr">
        <is>
          <t>TYQCY38</t>
        </is>
      </c>
      <c r="E1435" s="92" t="inlineStr">
        <is>
          <t>肥汁米兰</t>
        </is>
      </c>
      <c r="F1435" s="92" t="n">
        <v>0</v>
      </c>
      <c r="G1435" s="92" t="n">
        <v>1</v>
      </c>
      <c r="H1435" s="92" t="n">
        <v>2301</v>
      </c>
      <c r="I1435" s="92" t="inlineStr">
        <is>
          <t>产品质检</t>
        </is>
      </c>
      <c r="J1435" s="92" t="n">
        <v>2023</v>
      </c>
      <c r="K1435" s="92" t="n">
        <v>6</v>
      </c>
      <c r="L1435" s="92" t="n">
        <v>11</v>
      </c>
      <c r="M1435" s="91">
        <f>COUNTIFS(D:D,D1435,J:J,J1435,K:K,K1435)</f>
        <v/>
      </c>
      <c r="N1435" s="91">
        <f>1/M1435</f>
        <v/>
      </c>
    </row>
    <row r="1436">
      <c r="A1436" s="92" t="inlineStr">
        <is>
          <t>徐汇区</t>
        </is>
      </c>
      <c r="B1436" s="92" t="inlineStr">
        <is>
          <t>微信用户
微信用户
微信用户
微信用户</t>
        </is>
      </c>
      <c r="C1436" s="92" t="n">
        <v>1</v>
      </c>
      <c r="D1436" s="92" t="inlineStr">
        <is>
          <t>TYQCY38</t>
        </is>
      </c>
      <c r="E1436" s="92" t="inlineStr">
        <is>
          <t>肥汁米兰</t>
        </is>
      </c>
      <c r="F1436" s="92" t="n">
        <v>0</v>
      </c>
      <c r="G1436" s="92" t="n">
        <v>0</v>
      </c>
      <c r="H1436" s="92" t="n">
        <v>2102</v>
      </c>
      <c r="I1436" s="92" t="inlineStr">
        <is>
          <t>餐饮服务许可证</t>
        </is>
      </c>
      <c r="J1436" s="92" t="n">
        <v>2023</v>
      </c>
      <c r="K1436" s="92" t="n">
        <v>5</v>
      </c>
      <c r="L1436" s="92" t="n">
        <v>11</v>
      </c>
      <c r="M1436" s="91">
        <f>COUNTIFS(D:D,D1436,J:J,J1436,K:K,K1436)</f>
        <v/>
      </c>
      <c r="N1436" s="91">
        <f>1/M1436</f>
        <v/>
      </c>
    </row>
    <row r="1437">
      <c r="A1437" s="92" t="inlineStr">
        <is>
          <t>徐汇区</t>
        </is>
      </c>
      <c r="B1437" s="92" t="inlineStr">
        <is>
          <t>微信用户
微信用户
微信用户
微信用户</t>
        </is>
      </c>
      <c r="C1437" s="92" t="n">
        <v>1</v>
      </c>
      <c r="D1437" s="92" t="inlineStr">
        <is>
          <t>TYQCY38</t>
        </is>
      </c>
      <c r="E1437" s="92" t="inlineStr">
        <is>
          <t>肥汁米兰</t>
        </is>
      </c>
      <c r="F1437" s="92" t="n">
        <v>0</v>
      </c>
      <c r="G1437" s="92" t="n">
        <v>0</v>
      </c>
      <c r="H1437" s="92" t="n">
        <v>2100</v>
      </c>
      <c r="I1437" s="92" t="inlineStr">
        <is>
          <t>营业执照</t>
        </is>
      </c>
      <c r="J1437" s="92" t="n">
        <v>2023</v>
      </c>
      <c r="K1437" s="92" t="n">
        <v>3</v>
      </c>
      <c r="L1437" s="92" t="n">
        <v>11</v>
      </c>
      <c r="M1437" s="91">
        <f>COUNTIFS(D:D,D1437,J:J,J1437,K:K,K1437)</f>
        <v/>
      </c>
      <c r="N1437" s="91">
        <f>1/M1437</f>
        <v/>
      </c>
    </row>
    <row r="1438">
      <c r="A1438" s="92" t="inlineStr">
        <is>
          <t>徐汇区</t>
        </is>
      </c>
      <c r="B1438" s="92" t="inlineStr">
        <is>
          <t>微信用户
微信用户
微信用户
微信用户</t>
        </is>
      </c>
      <c r="C1438" s="92" t="n">
        <v>1</v>
      </c>
      <c r="D1438" s="92" t="inlineStr">
        <is>
          <t>TYQCY38</t>
        </is>
      </c>
      <c r="E1438" s="92" t="inlineStr">
        <is>
          <t>肥汁米兰</t>
        </is>
      </c>
      <c r="F1438" s="92" t="n">
        <v>0</v>
      </c>
      <c r="G1438" s="92" t="n">
        <v>1</v>
      </c>
      <c r="H1438" s="92" t="n">
        <v>2200</v>
      </c>
      <c r="I1438" s="92" t="inlineStr">
        <is>
          <t>设备安装合同</t>
        </is>
      </c>
      <c r="J1438" s="92" t="n">
        <v>2023</v>
      </c>
      <c r="K1438" s="92" t="n">
        <v>3</v>
      </c>
      <c r="L1438" s="92" t="n">
        <v>11</v>
      </c>
      <c r="M1438" s="91">
        <f>COUNTIFS(D:D,D1438,J:J,J1438,K:K,K1438)</f>
        <v/>
      </c>
      <c r="N1438" s="91">
        <f>1/M1438</f>
        <v/>
      </c>
    </row>
    <row r="1439">
      <c r="A1439" s="92" t="inlineStr">
        <is>
          <t>徐汇区</t>
        </is>
      </c>
      <c r="B1439" s="92" t="inlineStr">
        <is>
          <t>微信用户
微信用户
微信用户
微信用户</t>
        </is>
      </c>
      <c r="C1439" s="92" t="n">
        <v>1</v>
      </c>
      <c r="D1439" s="92" t="inlineStr">
        <is>
          <t>TYQCY38</t>
        </is>
      </c>
      <c r="E1439" s="92" t="inlineStr">
        <is>
          <t>肥汁米兰</t>
        </is>
      </c>
      <c r="F1439" s="92" t="n">
        <v>0</v>
      </c>
      <c r="G1439" s="92" t="n">
        <v>1</v>
      </c>
      <c r="H1439" s="92" t="n">
        <v>2201</v>
      </c>
      <c r="I1439" s="92" t="inlineStr">
        <is>
          <t>产品质检</t>
        </is>
      </c>
      <c r="J1439" s="92" t="n">
        <v>2023</v>
      </c>
      <c r="K1439" s="92" t="n">
        <v>3</v>
      </c>
      <c r="L1439" s="92" t="n">
        <v>11</v>
      </c>
      <c r="M1439" s="91">
        <f>COUNTIFS(D:D,D1439,J:J,J1439,K:K,K1439)</f>
        <v/>
      </c>
      <c r="N1439" s="91">
        <f>1/M1439</f>
        <v/>
      </c>
    </row>
    <row r="1440">
      <c r="A1440" s="92" t="inlineStr">
        <is>
          <t>徐汇区</t>
        </is>
      </c>
      <c r="B1440" s="92" t="inlineStr">
        <is>
          <t>微信用户
微信用户
微信用户
微信用户</t>
        </is>
      </c>
      <c r="C1440" s="92" t="n">
        <v>1</v>
      </c>
      <c r="D1440" s="92" t="inlineStr">
        <is>
          <t>TYQCY38</t>
        </is>
      </c>
      <c r="E1440" s="92" t="inlineStr">
        <is>
          <t>肥汁米兰</t>
        </is>
      </c>
      <c r="F1440" s="92" t="n">
        <v>0</v>
      </c>
      <c r="G1440" s="92" t="n">
        <v>1</v>
      </c>
      <c r="H1440" s="92" t="n">
        <v>2202</v>
      </c>
      <c r="I1440" s="92" t="inlineStr">
        <is>
          <t>净化器合格证</t>
        </is>
      </c>
      <c r="J1440" s="92" t="n">
        <v>2023</v>
      </c>
      <c r="K1440" s="92" t="n">
        <v>3</v>
      </c>
      <c r="L1440" s="92" t="n">
        <v>11</v>
      </c>
      <c r="M1440" s="91">
        <f>COUNTIFS(D:D,D1440,J:J,J1440,K:K,K1440)</f>
        <v/>
      </c>
      <c r="N1440" s="91">
        <f>1/M1440</f>
        <v/>
      </c>
    </row>
    <row r="1441">
      <c r="A1441" s="92" t="inlineStr">
        <is>
          <t>徐汇区</t>
        </is>
      </c>
      <c r="B1441" s="92" t="inlineStr">
        <is>
          <t>微信用户
微信用户
微信用户
微信用户</t>
        </is>
      </c>
      <c r="C1441" s="92" t="n">
        <v>1</v>
      </c>
      <c r="D1441" s="92" t="inlineStr">
        <is>
          <t>TYQCY38</t>
        </is>
      </c>
      <c r="E1441" s="92" t="inlineStr">
        <is>
          <t>肥汁米兰</t>
        </is>
      </c>
      <c r="F1441" s="92" t="n">
        <v>0</v>
      </c>
      <c r="G1441" s="92" t="n">
        <v>1</v>
      </c>
      <c r="H1441" s="92" t="n">
        <v>2302</v>
      </c>
      <c r="I1441" s="92" t="inlineStr">
        <is>
          <t>设备安装检验</t>
        </is>
      </c>
      <c r="J1441" s="92" t="n">
        <v>2023</v>
      </c>
      <c r="K1441" s="92" t="n">
        <v>3</v>
      </c>
      <c r="L1441" s="92" t="n">
        <v>11</v>
      </c>
      <c r="M1441" s="91">
        <f>COUNTIFS(D:D,D1441,J:J,J1441,K:K,K1441)</f>
        <v/>
      </c>
      <c r="N1441" s="91">
        <f>1/M1441</f>
        <v/>
      </c>
    </row>
    <row r="1442">
      <c r="A1442" s="92" t="inlineStr">
        <is>
          <t>徐汇区</t>
        </is>
      </c>
      <c r="B1442" s="92" t="inlineStr">
        <is>
          <t>微信用户
微信用户
微信用户
微信用户</t>
        </is>
      </c>
      <c r="C1442" s="92" t="n">
        <v>1</v>
      </c>
      <c r="D1442" s="92" t="inlineStr">
        <is>
          <t>TYQCY38</t>
        </is>
      </c>
      <c r="E1442" s="92" t="inlineStr">
        <is>
          <t>肥汁米兰</t>
        </is>
      </c>
      <c r="F1442" s="92" t="n">
        <v>0</v>
      </c>
      <c r="G1442" s="92" t="n">
        <v>0</v>
      </c>
      <c r="H1442" s="92" t="n">
        <v>2101</v>
      </c>
      <c r="I1442" s="92" t="inlineStr">
        <is>
          <t>食品经营许可证</t>
        </is>
      </c>
      <c r="J1442" s="92" t="n">
        <v>2023</v>
      </c>
      <c r="K1442" s="92" t="n">
        <v>2</v>
      </c>
      <c r="L1442" s="92" t="n">
        <v>28</v>
      </c>
      <c r="M1442" s="91">
        <f>COUNTIFS(D:D,D1442,J:J,J1442,K:K,K1442)</f>
        <v/>
      </c>
      <c r="N1442" s="91">
        <f>1/M1442</f>
        <v/>
      </c>
    </row>
    <row r="1443">
      <c r="A1443" s="92" t="inlineStr">
        <is>
          <t>徐汇区</t>
        </is>
      </c>
      <c r="B1443" s="92" t="inlineStr">
        <is>
          <t>微信用户
微信用户
微信用户
微信用户</t>
        </is>
      </c>
      <c r="C1443" s="92" t="n">
        <v>1</v>
      </c>
      <c r="D1443" s="92" t="inlineStr">
        <is>
          <t>TYQCY38</t>
        </is>
      </c>
      <c r="E1443" s="92" t="inlineStr">
        <is>
          <t>肥汁米兰</t>
        </is>
      </c>
      <c r="F1443" s="92" t="n">
        <v>0</v>
      </c>
      <c r="G1443" s="92" t="n">
        <v>0</v>
      </c>
      <c r="H1443" s="92" t="n">
        <v>2103</v>
      </c>
      <c r="I1443" s="92" t="inlineStr">
        <is>
          <t>监管信息公示牌</t>
        </is>
      </c>
      <c r="J1443" s="92" t="n">
        <v>2023</v>
      </c>
      <c r="K1443" s="92" t="n">
        <v>2</v>
      </c>
      <c r="L1443" s="92" t="n">
        <v>28</v>
      </c>
      <c r="M1443" s="91">
        <f>COUNTIFS(D:D,D1443,J:J,J1443,K:K,K1443)</f>
        <v/>
      </c>
      <c r="N1443" s="91">
        <f>1/M1443</f>
        <v/>
      </c>
    </row>
    <row r="1444">
      <c r="A1444" s="92" t="inlineStr">
        <is>
          <t>徐汇区</t>
        </is>
      </c>
      <c r="B1444" s="92" t="n"/>
      <c r="C1444" s="92" t="n">
        <v>1</v>
      </c>
      <c r="D1444" s="92" t="inlineStr">
        <is>
          <t>TYQCY39</t>
        </is>
      </c>
      <c r="E1444" s="92" t="inlineStr">
        <is>
          <t>红汤面馆</t>
        </is>
      </c>
      <c r="F1444" s="92" t="n">
        <v>0</v>
      </c>
      <c r="G1444" s="92" t="n">
        <v>1</v>
      </c>
      <c r="H1444" s="92" t="n">
        <v>2201</v>
      </c>
      <c r="I1444" s="92" t="inlineStr">
        <is>
          <t>产品质检</t>
        </is>
      </c>
      <c r="J1444" s="92" t="n">
        <v>2023</v>
      </c>
      <c r="K1444" s="92" t="n">
        <v>6</v>
      </c>
      <c r="L1444" s="92" t="n">
        <v>11</v>
      </c>
      <c r="M1444" s="91">
        <f>COUNTIFS(D:D,D1444,J:J,J1444,K:K,K1444)</f>
        <v/>
      </c>
      <c r="N1444" s="91">
        <f>1/M1444</f>
        <v/>
      </c>
    </row>
    <row r="1445">
      <c r="A1445" s="92" t="inlineStr">
        <is>
          <t>徐汇区</t>
        </is>
      </c>
      <c r="B1445" s="92" t="n"/>
      <c r="C1445" s="92" t="n">
        <v>1</v>
      </c>
      <c r="D1445" s="92" t="inlineStr">
        <is>
          <t>TYQCY39</t>
        </is>
      </c>
      <c r="E1445" s="92" t="inlineStr">
        <is>
          <t>红汤面馆</t>
        </is>
      </c>
      <c r="F1445" s="92" t="n">
        <v>0</v>
      </c>
      <c r="G1445" s="92" t="n">
        <v>1</v>
      </c>
      <c r="H1445" s="92" t="n">
        <v>2202</v>
      </c>
      <c r="I1445" s="92" t="inlineStr">
        <is>
          <t>净化器合格证</t>
        </is>
      </c>
      <c r="J1445" s="92" t="n">
        <v>2023</v>
      </c>
      <c r="K1445" s="92" t="n">
        <v>6</v>
      </c>
      <c r="L1445" s="92" t="n">
        <v>11</v>
      </c>
      <c r="M1445" s="91">
        <f>COUNTIFS(D:D,D1445,J:J,J1445,K:K,K1445)</f>
        <v/>
      </c>
      <c r="N1445" s="91">
        <f>1/M1445</f>
        <v/>
      </c>
    </row>
    <row r="1446">
      <c r="A1446" s="92" t="inlineStr">
        <is>
          <t>徐汇区</t>
        </is>
      </c>
      <c r="B1446" s="92" t="n"/>
      <c r="C1446" s="92" t="n">
        <v>1</v>
      </c>
      <c r="D1446" s="92" t="inlineStr">
        <is>
          <t>TYQCY39</t>
        </is>
      </c>
      <c r="E1446" s="92" t="inlineStr">
        <is>
          <t>红汤面馆</t>
        </is>
      </c>
      <c r="F1446" s="92" t="n">
        <v>0</v>
      </c>
      <c r="G1446" s="92" t="n">
        <v>1</v>
      </c>
      <c r="H1446" s="92" t="n">
        <v>2200</v>
      </c>
      <c r="I1446" s="92" t="inlineStr">
        <is>
          <t>设备安装合同</t>
        </is>
      </c>
      <c r="J1446" s="92" t="n">
        <v>2023</v>
      </c>
      <c r="K1446" s="92" t="n">
        <v>3</v>
      </c>
      <c r="L1446" s="92" t="n">
        <v>11</v>
      </c>
      <c r="M1446" s="91">
        <f>COUNTIFS(D:D,D1446,J:J,J1446,K:K,K1446)</f>
        <v/>
      </c>
      <c r="N1446" s="91">
        <f>1/M1446</f>
        <v/>
      </c>
    </row>
    <row r="1447">
      <c r="A1447" s="92" t="inlineStr">
        <is>
          <t>徐汇区</t>
        </is>
      </c>
      <c r="B1447" s="92" t="n"/>
      <c r="C1447" s="92" t="n">
        <v>1</v>
      </c>
      <c r="D1447" s="92" t="inlineStr">
        <is>
          <t>TYQCY4</t>
        </is>
      </c>
      <c r="E1447" s="92" t="inlineStr">
        <is>
          <t>羊肉串</t>
        </is>
      </c>
      <c r="F1447" s="92" t="n">
        <v>0</v>
      </c>
      <c r="G1447" s="92" t="n">
        <v>0</v>
      </c>
      <c r="H1447" s="92" t="n">
        <v>2101</v>
      </c>
      <c r="I1447" s="92" t="inlineStr">
        <is>
          <t>食品经营许可证</t>
        </is>
      </c>
      <c r="J1447" s="92" t="n">
        <v>2023</v>
      </c>
      <c r="K1447" s="92" t="n">
        <v>3</v>
      </c>
      <c r="L1447" s="92" t="n">
        <v>11</v>
      </c>
      <c r="M1447" s="91">
        <f>COUNTIFS(D:D,D1447,J:J,J1447,K:K,K1447)</f>
        <v/>
      </c>
      <c r="N1447" s="91">
        <f>1/M1447</f>
        <v/>
      </c>
    </row>
    <row r="1448">
      <c r="A1448" s="92" t="inlineStr">
        <is>
          <t>徐汇区</t>
        </is>
      </c>
      <c r="B1448" s="92" t="n"/>
      <c r="C1448" s="92" t="n">
        <v>1</v>
      </c>
      <c r="D1448" s="92" t="inlineStr">
        <is>
          <t>TYQCY4</t>
        </is>
      </c>
      <c r="E1448" s="92" t="inlineStr">
        <is>
          <t>羊肉串</t>
        </is>
      </c>
      <c r="F1448" s="92" t="n">
        <v>0</v>
      </c>
      <c r="G1448" s="92" t="n">
        <v>1</v>
      </c>
      <c r="H1448" s="92" t="n">
        <v>2201</v>
      </c>
      <c r="I1448" s="92" t="inlineStr">
        <is>
          <t>产品质检</t>
        </is>
      </c>
      <c r="J1448" s="92" t="n">
        <v>2023</v>
      </c>
      <c r="K1448" s="92" t="n">
        <v>3</v>
      </c>
      <c r="L1448" s="92" t="n">
        <v>11</v>
      </c>
      <c r="M1448" s="91">
        <f>COUNTIFS(D:D,D1448,J:J,J1448,K:K,K1448)</f>
        <v/>
      </c>
      <c r="N1448" s="91">
        <f>1/M1448</f>
        <v/>
      </c>
    </row>
    <row r="1449">
      <c r="A1449" s="92" t="inlineStr">
        <is>
          <t>徐汇区</t>
        </is>
      </c>
      <c r="B1449" s="92" t="n"/>
      <c r="C1449" s="92" t="n">
        <v>1</v>
      </c>
      <c r="D1449" s="92" t="inlineStr">
        <is>
          <t>TYQCY4</t>
        </is>
      </c>
      <c r="E1449" s="92" t="inlineStr">
        <is>
          <t>羊肉串</t>
        </is>
      </c>
      <c r="F1449" s="92" t="n">
        <v>0</v>
      </c>
      <c r="G1449" s="92" t="n">
        <v>1</v>
      </c>
      <c r="H1449" s="92" t="n">
        <v>2300</v>
      </c>
      <c r="I1449" s="92" t="inlineStr">
        <is>
          <t>设备安装合同</t>
        </is>
      </c>
      <c r="J1449" s="92" t="n">
        <v>2023</v>
      </c>
      <c r="K1449" s="92" t="n">
        <v>3</v>
      </c>
      <c r="L1449" s="92" t="n">
        <v>11</v>
      </c>
      <c r="M1449" s="91">
        <f>COUNTIFS(D:D,D1449,J:J,J1449,K:K,K1449)</f>
        <v/>
      </c>
      <c r="N1449" s="91">
        <f>1/M1449</f>
        <v/>
      </c>
    </row>
    <row r="1450">
      <c r="A1450" s="92" t="inlineStr">
        <is>
          <t>徐汇区</t>
        </is>
      </c>
      <c r="B1450" s="92" t="n"/>
      <c r="C1450" s="92" t="n">
        <v>1</v>
      </c>
      <c r="D1450" s="92" t="inlineStr">
        <is>
          <t>TYQCY4</t>
        </is>
      </c>
      <c r="E1450" s="92" t="inlineStr">
        <is>
          <t>羊肉串</t>
        </is>
      </c>
      <c r="F1450" s="92" t="n">
        <v>0</v>
      </c>
      <c r="G1450" s="92" t="n">
        <v>1</v>
      </c>
      <c r="H1450" s="92" t="n">
        <v>2301</v>
      </c>
      <c r="I1450" s="92" t="inlineStr">
        <is>
          <t>产品质检</t>
        </is>
      </c>
      <c r="J1450" s="92" t="n">
        <v>2023</v>
      </c>
      <c r="K1450" s="92" t="n">
        <v>3</v>
      </c>
      <c r="L1450" s="92" t="n">
        <v>11</v>
      </c>
      <c r="M1450" s="91">
        <f>COUNTIFS(D:D,D1450,J:J,J1450,K:K,K1450)</f>
        <v/>
      </c>
      <c r="N1450" s="91">
        <f>1/M1450</f>
        <v/>
      </c>
    </row>
    <row r="1451">
      <c r="A1451" s="92" t="inlineStr">
        <is>
          <t>徐汇区</t>
        </is>
      </c>
      <c r="B1451" s="92" t="n"/>
      <c r="C1451" s="92" t="n">
        <v>1</v>
      </c>
      <c r="D1451" s="92" t="inlineStr">
        <is>
          <t>TYQCY4</t>
        </is>
      </c>
      <c r="E1451" s="92" t="inlineStr">
        <is>
          <t>羊肉串</t>
        </is>
      </c>
      <c r="F1451" s="92" t="n">
        <v>0</v>
      </c>
      <c r="G1451" s="92" t="n">
        <v>1</v>
      </c>
      <c r="H1451" s="92" t="n">
        <v>2302</v>
      </c>
      <c r="I1451" s="92" t="inlineStr">
        <is>
          <t>设备安装检验</t>
        </is>
      </c>
      <c r="J1451" s="92" t="n">
        <v>2023</v>
      </c>
      <c r="K1451" s="92" t="n">
        <v>3</v>
      </c>
      <c r="L1451" s="92" t="n">
        <v>11</v>
      </c>
      <c r="M1451" s="91">
        <f>COUNTIFS(D:D,D1451,J:J,J1451,K:K,K1451)</f>
        <v/>
      </c>
      <c r="N1451" s="91">
        <f>1/M1451</f>
        <v/>
      </c>
    </row>
    <row r="1452">
      <c r="A1452" s="92" t="inlineStr">
        <is>
          <t>徐汇区</t>
        </is>
      </c>
      <c r="B1452" s="92" t="n"/>
      <c r="C1452" s="92" t="n">
        <v>1</v>
      </c>
      <c r="D1452" s="92" t="inlineStr">
        <is>
          <t>TYQCY4</t>
        </is>
      </c>
      <c r="E1452" s="92" t="inlineStr">
        <is>
          <t>羊肉串</t>
        </is>
      </c>
      <c r="F1452" s="92" t="n">
        <v>0</v>
      </c>
      <c r="G1452" s="92" t="n">
        <v>0</v>
      </c>
      <c r="H1452" s="92" t="n">
        <v>2100</v>
      </c>
      <c r="I1452" s="92" t="inlineStr">
        <is>
          <t>营业执照</t>
        </is>
      </c>
      <c r="J1452" s="92" t="n">
        <v>2023</v>
      </c>
      <c r="K1452" s="92" t="n">
        <v>2</v>
      </c>
      <c r="L1452" s="92" t="n">
        <v>28</v>
      </c>
      <c r="M1452" s="91">
        <f>COUNTIFS(D:D,D1452,J:J,J1452,K:K,K1452)</f>
        <v/>
      </c>
      <c r="N1452" s="91">
        <f>1/M1452</f>
        <v/>
      </c>
    </row>
    <row r="1453">
      <c r="A1453" s="92" t="inlineStr">
        <is>
          <t>徐汇区</t>
        </is>
      </c>
      <c r="B1453" s="92" t="n"/>
      <c r="C1453" s="92" t="n">
        <v>1</v>
      </c>
      <c r="D1453" s="92" t="inlineStr">
        <is>
          <t>TYQCY4</t>
        </is>
      </c>
      <c r="E1453" s="92" t="inlineStr">
        <is>
          <t>羊肉串</t>
        </is>
      </c>
      <c r="F1453" s="92" t="n">
        <v>0</v>
      </c>
      <c r="G1453" s="92" t="n">
        <v>0</v>
      </c>
      <c r="H1453" s="92" t="n">
        <v>2102</v>
      </c>
      <c r="I1453" s="92" t="inlineStr">
        <is>
          <t>餐饮服务许可证</t>
        </is>
      </c>
      <c r="J1453" s="92" t="n">
        <v>2023</v>
      </c>
      <c r="K1453" s="92" t="n">
        <v>2</v>
      </c>
      <c r="L1453" s="92" t="n">
        <v>28</v>
      </c>
      <c r="M1453" s="91">
        <f>COUNTIFS(D:D,D1453,J:J,J1453,K:K,K1453)</f>
        <v/>
      </c>
      <c r="N1453" s="91">
        <f>1/M1453</f>
        <v/>
      </c>
    </row>
    <row r="1454">
      <c r="A1454" s="92" t="inlineStr">
        <is>
          <t>徐汇区</t>
        </is>
      </c>
      <c r="B1454" s="92" t="n"/>
      <c r="C1454" s="92" t="n">
        <v>1</v>
      </c>
      <c r="D1454" s="92" t="inlineStr">
        <is>
          <t>TYQCY4</t>
        </is>
      </c>
      <c r="E1454" s="92" t="inlineStr">
        <is>
          <t>羊肉串</t>
        </is>
      </c>
      <c r="F1454" s="92" t="n">
        <v>0</v>
      </c>
      <c r="G1454" s="92" t="n">
        <v>0</v>
      </c>
      <c r="H1454" s="92" t="n">
        <v>2103</v>
      </c>
      <c r="I1454" s="92" t="inlineStr">
        <is>
          <t>监管信息公示牌</t>
        </is>
      </c>
      <c r="J1454" s="92" t="n">
        <v>2023</v>
      </c>
      <c r="K1454" s="92" t="n">
        <v>2</v>
      </c>
      <c r="L1454" s="92" t="n">
        <v>28</v>
      </c>
      <c r="M1454" s="91">
        <f>COUNTIFS(D:D,D1454,J:J,J1454,K:K,K1454)</f>
        <v/>
      </c>
      <c r="N1454" s="91">
        <f>1/M1454</f>
        <v/>
      </c>
    </row>
    <row r="1455">
      <c r="A1455" s="92" t="inlineStr">
        <is>
          <t>徐汇区</t>
        </is>
      </c>
      <c r="B1455" s="92" t="n"/>
      <c r="C1455" s="92" t="n">
        <v>1</v>
      </c>
      <c r="D1455" s="92" t="inlineStr">
        <is>
          <t>TYQCY4</t>
        </is>
      </c>
      <c r="E1455" s="92" t="inlineStr">
        <is>
          <t>羊肉串</t>
        </is>
      </c>
      <c r="F1455" s="92" t="n">
        <v>0</v>
      </c>
      <c r="G1455" s="92" t="n">
        <v>1</v>
      </c>
      <c r="H1455" s="92" t="n">
        <v>2200</v>
      </c>
      <c r="I1455" s="92" t="inlineStr">
        <is>
          <t>设备安装合同</t>
        </is>
      </c>
      <c r="J1455" s="92" t="n">
        <v>2023</v>
      </c>
      <c r="K1455" s="92" t="n">
        <v>2</v>
      </c>
      <c r="L1455" s="92" t="n">
        <v>28</v>
      </c>
      <c r="M1455" s="91">
        <f>COUNTIFS(D:D,D1455,J:J,J1455,K:K,K1455)</f>
        <v/>
      </c>
      <c r="N1455" s="91">
        <f>1/M1455</f>
        <v/>
      </c>
    </row>
    <row r="1456">
      <c r="A1456" s="92" t="inlineStr">
        <is>
          <t>徐汇区</t>
        </is>
      </c>
      <c r="B1456" s="92" t="n"/>
      <c r="C1456" s="92" t="n">
        <v>1</v>
      </c>
      <c r="D1456" s="92" t="inlineStr">
        <is>
          <t>TYQCY4</t>
        </is>
      </c>
      <c r="E1456" s="92" t="inlineStr">
        <is>
          <t>羊肉串</t>
        </is>
      </c>
      <c r="F1456" s="92" t="n">
        <v>0</v>
      </c>
      <c r="G1456" s="92" t="n">
        <v>1</v>
      </c>
      <c r="H1456" s="92" t="n">
        <v>2202</v>
      </c>
      <c r="I1456" s="92" t="inlineStr">
        <is>
          <t>净化器合格证</t>
        </is>
      </c>
      <c r="J1456" s="92" t="n">
        <v>2023</v>
      </c>
      <c r="K1456" s="92" t="n">
        <v>2</v>
      </c>
      <c r="L1456" s="92" t="n">
        <v>28</v>
      </c>
      <c r="M1456" s="91">
        <f>COUNTIFS(D:D,D1456,J:J,J1456,K:K,K1456)</f>
        <v/>
      </c>
      <c r="N1456" s="91">
        <f>1/M1456</f>
        <v/>
      </c>
    </row>
    <row r="1457">
      <c r="A1457" s="92" t="inlineStr">
        <is>
          <t>徐汇区</t>
        </is>
      </c>
      <c r="B1457" s="92" t="inlineStr">
        <is>
          <t>微信用户</t>
        </is>
      </c>
      <c r="C1457" s="92" t="n">
        <v>1</v>
      </c>
      <c r="D1457" s="92" t="inlineStr">
        <is>
          <t>TYQCY40</t>
        </is>
      </c>
      <c r="E1457" s="92" t="inlineStr">
        <is>
          <t>大发越南粉</t>
        </is>
      </c>
      <c r="F1457" s="92" t="n">
        <v>0</v>
      </c>
      <c r="G1457" s="92" t="n">
        <v>1</v>
      </c>
      <c r="H1457" s="92" t="n">
        <v>2204</v>
      </c>
      <c r="I1457" s="92" t="inlineStr">
        <is>
          <t>清洗记录</t>
        </is>
      </c>
      <c r="J1457" s="92" t="n">
        <v>2023</v>
      </c>
      <c r="K1457" s="92" t="n">
        <v>9</v>
      </c>
      <c r="L1457" s="92" t="n">
        <v>11</v>
      </c>
      <c r="M1457" s="91">
        <f>COUNTIFS(D:D,D1457,J:J,J1457,K:K,K1457)</f>
        <v/>
      </c>
      <c r="N1457" s="91">
        <f>1/M1457</f>
        <v/>
      </c>
    </row>
    <row r="1458">
      <c r="A1458" s="92" t="inlineStr">
        <is>
          <t>徐汇区</t>
        </is>
      </c>
      <c r="B1458" s="92" t="inlineStr">
        <is>
          <t>微信用户</t>
        </is>
      </c>
      <c r="C1458" s="92" t="n">
        <v>1</v>
      </c>
      <c r="D1458" s="92" t="inlineStr">
        <is>
          <t>TYQCY40</t>
        </is>
      </c>
      <c r="E1458" s="92" t="inlineStr">
        <is>
          <t>大发越南粉</t>
        </is>
      </c>
      <c r="F1458" s="92" t="n">
        <v>0</v>
      </c>
      <c r="G1458" s="92" t="n">
        <v>1</v>
      </c>
      <c r="H1458" s="92" t="n">
        <v>2205</v>
      </c>
      <c r="I1458" s="92" t="inlineStr">
        <is>
          <t>设备维修保养</t>
        </is>
      </c>
      <c r="J1458" s="92" t="n">
        <v>2023</v>
      </c>
      <c r="K1458" s="92" t="n">
        <v>9</v>
      </c>
      <c r="L1458" s="92" t="n">
        <v>1</v>
      </c>
      <c r="M1458" s="91">
        <f>COUNTIFS(D:D,D1458,J:J,J1458,K:K,K1458)</f>
        <v/>
      </c>
      <c r="N1458" s="91">
        <f>1/M1458</f>
        <v/>
      </c>
    </row>
    <row r="1459">
      <c r="A1459" s="92" t="inlineStr">
        <is>
          <t>徐汇区</t>
        </is>
      </c>
      <c r="B1459" s="92" t="inlineStr">
        <is>
          <t>微信用户</t>
        </is>
      </c>
      <c r="C1459" s="92" t="n">
        <v>1</v>
      </c>
      <c r="D1459" s="92" t="inlineStr">
        <is>
          <t>TYQCY40</t>
        </is>
      </c>
      <c r="E1459" s="92" t="inlineStr">
        <is>
          <t>大发越南粉</t>
        </is>
      </c>
      <c r="F1459" s="92" t="n">
        <v>0</v>
      </c>
      <c r="G1459" s="92" t="n">
        <v>1</v>
      </c>
      <c r="H1459" s="92" t="n">
        <v>2303</v>
      </c>
      <c r="I1459" s="92" t="inlineStr">
        <is>
          <t>运行维护合同</t>
        </is>
      </c>
      <c r="J1459" s="92" t="n">
        <v>2023</v>
      </c>
      <c r="K1459" s="92" t="n">
        <v>9</v>
      </c>
      <c r="L1459" s="92" t="n">
        <v>1</v>
      </c>
      <c r="M1459" s="91">
        <f>COUNTIFS(D:D,D1459,J:J,J1459,K:K,K1459)</f>
        <v/>
      </c>
      <c r="N1459" s="91">
        <f>1/M1459</f>
        <v/>
      </c>
    </row>
    <row r="1460">
      <c r="A1460" s="92" t="inlineStr">
        <is>
          <t>徐汇区</t>
        </is>
      </c>
      <c r="B1460" s="92" t="inlineStr">
        <is>
          <t>微信用户</t>
        </is>
      </c>
      <c r="C1460" s="92" t="n">
        <v>1</v>
      </c>
      <c r="D1460" s="92" t="inlineStr">
        <is>
          <t>TYQCY40</t>
        </is>
      </c>
      <c r="E1460" s="92" t="inlineStr">
        <is>
          <t>大发越南粉</t>
        </is>
      </c>
      <c r="F1460" s="92" t="n">
        <v>0</v>
      </c>
      <c r="G1460" s="92" t="n">
        <v>1</v>
      </c>
      <c r="H1460" s="92" t="n">
        <v>2304</v>
      </c>
      <c r="I1460" s="92" t="inlineStr">
        <is>
          <t>设备运维记录</t>
        </is>
      </c>
      <c r="J1460" s="92" t="n">
        <v>2023</v>
      </c>
      <c r="K1460" s="92" t="n">
        <v>9</v>
      </c>
      <c r="L1460" s="92" t="n">
        <v>1</v>
      </c>
      <c r="M1460" s="91">
        <f>COUNTIFS(D:D,D1460,J:J,J1460,K:K,K1460)</f>
        <v/>
      </c>
      <c r="N1460" s="91">
        <f>1/M1460</f>
        <v/>
      </c>
    </row>
    <row r="1461">
      <c r="A1461" s="92" t="inlineStr">
        <is>
          <t>徐汇区</t>
        </is>
      </c>
      <c r="B1461" s="92" t="inlineStr">
        <is>
          <t>微信用户</t>
        </is>
      </c>
      <c r="C1461" s="92" t="n">
        <v>1</v>
      </c>
      <c r="D1461" s="92" t="inlineStr">
        <is>
          <t>TYQCY40</t>
        </is>
      </c>
      <c r="E1461" s="92" t="inlineStr">
        <is>
          <t>大发越南粉</t>
        </is>
      </c>
      <c r="F1461" s="92" t="n">
        <v>0</v>
      </c>
      <c r="G1461" s="92" t="n">
        <v>1</v>
      </c>
      <c r="H1461" s="92" t="n">
        <v>2400</v>
      </c>
      <c r="I1461" s="92" t="inlineStr">
        <is>
          <t>餐厨垃圾处置</t>
        </is>
      </c>
      <c r="J1461" s="92" t="n">
        <v>2023</v>
      </c>
      <c r="K1461" s="92" t="n">
        <v>9</v>
      </c>
      <c r="L1461" s="92" t="n">
        <v>1</v>
      </c>
      <c r="M1461" s="91">
        <f>COUNTIFS(D:D,D1461,J:J,J1461,K:K,K1461)</f>
        <v/>
      </c>
      <c r="N1461" s="91">
        <f>1/M1461</f>
        <v/>
      </c>
    </row>
    <row r="1462">
      <c r="A1462" s="92" t="inlineStr">
        <is>
          <t>徐汇区</t>
        </is>
      </c>
      <c r="B1462" s="92" t="inlineStr">
        <is>
          <t>微信用户</t>
        </is>
      </c>
      <c r="C1462" s="92" t="n">
        <v>1</v>
      </c>
      <c r="D1462" s="92" t="inlineStr">
        <is>
          <t>TYQCY40</t>
        </is>
      </c>
      <c r="E1462" s="92" t="inlineStr">
        <is>
          <t>大发越南粉</t>
        </is>
      </c>
      <c r="F1462" s="92" t="n">
        <v>0</v>
      </c>
      <c r="G1462" s="92" t="n">
        <v>1</v>
      </c>
      <c r="H1462" s="92" t="n">
        <v>2401</v>
      </c>
      <c r="I1462" s="92" t="inlineStr">
        <is>
          <t>废弃油脂处置</t>
        </is>
      </c>
      <c r="J1462" s="92" t="n">
        <v>2023</v>
      </c>
      <c r="K1462" s="92" t="n">
        <v>9</v>
      </c>
      <c r="L1462" s="92" t="n">
        <v>1</v>
      </c>
      <c r="M1462" s="91">
        <f>COUNTIFS(D:D,D1462,J:J,J1462,K:K,K1462)</f>
        <v/>
      </c>
      <c r="N1462" s="91">
        <f>1/M1462</f>
        <v/>
      </c>
    </row>
    <row r="1463">
      <c r="A1463" s="92" t="inlineStr">
        <is>
          <t>徐汇区</t>
        </is>
      </c>
      <c r="B1463" s="92" t="inlineStr">
        <is>
          <t>微信用户</t>
        </is>
      </c>
      <c r="C1463" s="92" t="n">
        <v>1</v>
      </c>
      <c r="D1463" s="92" t="inlineStr">
        <is>
          <t>TYQCY40</t>
        </is>
      </c>
      <c r="E1463" s="92" t="inlineStr">
        <is>
          <t>大发越南粉</t>
        </is>
      </c>
      <c r="F1463" s="92" t="n">
        <v>0</v>
      </c>
      <c r="G1463" s="92" t="n">
        <v>1</v>
      </c>
      <c r="H1463" s="92" t="n">
        <v>2402</v>
      </c>
      <c r="I1463" s="92" t="inlineStr">
        <is>
          <t>卫生培训记录</t>
        </is>
      </c>
      <c r="J1463" s="92" t="n">
        <v>2023</v>
      </c>
      <c r="K1463" s="92" t="n">
        <v>9</v>
      </c>
      <c r="L1463" s="92" t="n">
        <v>1</v>
      </c>
      <c r="M1463" s="91">
        <f>COUNTIFS(D:D,D1463,J:J,J1463,K:K,K1463)</f>
        <v/>
      </c>
      <c r="N1463" s="91">
        <f>1/M1463</f>
        <v/>
      </c>
    </row>
    <row r="1464">
      <c r="A1464" s="92" t="inlineStr">
        <is>
          <t>徐汇区</t>
        </is>
      </c>
      <c r="B1464" s="92" t="inlineStr">
        <is>
          <t>微信用户</t>
        </is>
      </c>
      <c r="C1464" s="92" t="n">
        <v>1</v>
      </c>
      <c r="D1464" s="92" t="inlineStr">
        <is>
          <t>TYQCY40</t>
        </is>
      </c>
      <c r="E1464" s="92" t="inlineStr">
        <is>
          <t>大发越南粉</t>
        </is>
      </c>
      <c r="F1464" s="92" t="n">
        <v>0</v>
      </c>
      <c r="G1464" s="92" t="n">
        <v>1</v>
      </c>
      <c r="H1464" s="92" t="n">
        <v>2403</v>
      </c>
      <c r="I1464" s="92" t="inlineStr">
        <is>
          <t>食品及原料采购记录</t>
        </is>
      </c>
      <c r="J1464" s="92" t="n">
        <v>2023</v>
      </c>
      <c r="K1464" s="92" t="n">
        <v>9</v>
      </c>
      <c r="L1464" s="92" t="n">
        <v>1</v>
      </c>
      <c r="M1464" s="91">
        <f>COUNTIFS(D:D,D1464,J:J,J1464,K:K,K1464)</f>
        <v/>
      </c>
      <c r="N1464" s="91">
        <f>1/M1464</f>
        <v/>
      </c>
    </row>
    <row r="1465">
      <c r="A1465" s="92" t="inlineStr">
        <is>
          <t>徐汇区</t>
        </is>
      </c>
      <c r="B1465" s="92" t="inlineStr">
        <is>
          <t>微信用户</t>
        </is>
      </c>
      <c r="C1465" s="92" t="n">
        <v>1</v>
      </c>
      <c r="D1465" s="92" t="inlineStr">
        <is>
          <t>TYQCY40</t>
        </is>
      </c>
      <c r="E1465" s="92" t="inlineStr">
        <is>
          <t>大发越南粉</t>
        </is>
      </c>
      <c r="F1465" s="92" t="n">
        <v>1</v>
      </c>
      <c r="G1465" s="92" t="n">
        <v>1</v>
      </c>
      <c r="H1465" s="92" t="n">
        <v>3200</v>
      </c>
      <c r="I1465" s="92" t="inlineStr">
        <is>
          <t>后厨全景</t>
        </is>
      </c>
      <c r="J1465" s="92" t="n">
        <v>2023</v>
      </c>
      <c r="K1465" s="92" t="n">
        <v>9</v>
      </c>
      <c r="L1465" s="92" t="n">
        <v>22</v>
      </c>
      <c r="M1465" s="91">
        <f>COUNTIFS(D:D,D1465,J:J,J1465,K:K,K1465)</f>
        <v/>
      </c>
      <c r="N1465" s="91">
        <f>1/M1465</f>
        <v/>
      </c>
    </row>
    <row r="1466">
      <c r="A1466" s="92" t="inlineStr">
        <is>
          <t>徐汇区</t>
        </is>
      </c>
      <c r="B1466" s="92" t="inlineStr">
        <is>
          <t>微信用户</t>
        </is>
      </c>
      <c r="C1466" s="92" t="n">
        <v>1</v>
      </c>
      <c r="D1466" s="92" t="inlineStr">
        <is>
          <t>TYQCY40</t>
        </is>
      </c>
      <c r="E1466" s="92" t="inlineStr">
        <is>
          <t>大发越南粉</t>
        </is>
      </c>
      <c r="F1466" s="92" t="n">
        <v>1</v>
      </c>
      <c r="G1466" s="92" t="n">
        <v>1</v>
      </c>
      <c r="H1466" s="92" t="n">
        <v>3201</v>
      </c>
      <c r="I1466" s="92" t="inlineStr">
        <is>
          <t>后厨涉户外门窗关闭</t>
        </is>
      </c>
      <c r="J1466" s="92" t="n">
        <v>2023</v>
      </c>
      <c r="K1466" s="92" t="n">
        <v>9</v>
      </c>
      <c r="L1466" s="92" t="n">
        <v>22</v>
      </c>
      <c r="M1466" s="91">
        <f>COUNTIFS(D:D,D1466,J:J,J1466,K:K,K1466)</f>
        <v/>
      </c>
      <c r="N1466" s="91">
        <f>1/M1466</f>
        <v/>
      </c>
    </row>
    <row r="1467">
      <c r="A1467" s="92" t="inlineStr">
        <is>
          <t>徐汇区</t>
        </is>
      </c>
      <c r="B1467" s="92" t="inlineStr">
        <is>
          <t>微信用户</t>
        </is>
      </c>
      <c r="C1467" s="92" t="n">
        <v>1</v>
      </c>
      <c r="D1467" s="92" t="inlineStr">
        <is>
          <t>TYQCY40</t>
        </is>
      </c>
      <c r="E1467" s="92" t="inlineStr">
        <is>
          <t>大发越南粉</t>
        </is>
      </c>
      <c r="F1467" s="92" t="n">
        <v>1</v>
      </c>
      <c r="G1467" s="92" t="n">
        <v>1</v>
      </c>
      <c r="H1467" s="92" t="n">
        <v>3202</v>
      </c>
      <c r="I1467" s="92" t="inlineStr">
        <is>
          <t>后厨排气扇</t>
        </is>
      </c>
      <c r="J1467" s="92" t="n">
        <v>2023</v>
      </c>
      <c r="K1467" s="92" t="n">
        <v>9</v>
      </c>
      <c r="L1467" s="92" t="n">
        <v>22</v>
      </c>
      <c r="M1467" s="91">
        <f>COUNTIFS(D:D,D1467,J:J,J1467,K:K,K1467)</f>
        <v/>
      </c>
      <c r="N1467" s="91">
        <f>1/M1467</f>
        <v/>
      </c>
    </row>
    <row r="1468">
      <c r="A1468" s="92" t="inlineStr">
        <is>
          <t>徐汇区</t>
        </is>
      </c>
      <c r="B1468" s="92" t="inlineStr">
        <is>
          <t>微信用户</t>
        </is>
      </c>
      <c r="C1468" s="92" t="n">
        <v>1</v>
      </c>
      <c r="D1468" s="92" t="inlineStr">
        <is>
          <t>TYQCY40</t>
        </is>
      </c>
      <c r="E1468" s="92" t="inlineStr">
        <is>
          <t>大发越南粉</t>
        </is>
      </c>
      <c r="F1468" s="92" t="n">
        <v>1</v>
      </c>
      <c r="G1468" s="92" t="n">
        <v>1</v>
      </c>
      <c r="H1468" s="92" t="n">
        <v>3203</v>
      </c>
      <c r="I1468" s="92" t="inlineStr">
        <is>
          <t>后厨灶台</t>
        </is>
      </c>
      <c r="J1468" s="92" t="n">
        <v>2023</v>
      </c>
      <c r="K1468" s="92" t="n">
        <v>9</v>
      </c>
      <c r="L1468" s="92" t="n">
        <v>22</v>
      </c>
      <c r="M1468" s="91">
        <f>COUNTIFS(D:D,D1468,J:J,J1468,K:K,K1468)</f>
        <v/>
      </c>
      <c r="N1468" s="91">
        <f>1/M1468</f>
        <v/>
      </c>
    </row>
    <row r="1469">
      <c r="A1469" s="92" t="inlineStr">
        <is>
          <t>徐汇区</t>
        </is>
      </c>
      <c r="B1469" s="92" t="inlineStr">
        <is>
          <t>微信用户</t>
        </is>
      </c>
      <c r="C1469" s="92" t="n">
        <v>1</v>
      </c>
      <c r="D1469" s="92" t="inlineStr">
        <is>
          <t>TYQCY40</t>
        </is>
      </c>
      <c r="E1469" s="92" t="inlineStr">
        <is>
          <t>大发越南粉</t>
        </is>
      </c>
      <c r="F1469" s="92" t="n">
        <v>1</v>
      </c>
      <c r="G1469" s="92" t="n">
        <v>1</v>
      </c>
      <c r="H1469" s="92" t="n">
        <v>3204</v>
      </c>
      <c r="I1469" s="92" t="inlineStr">
        <is>
          <t>集气罩</t>
        </is>
      </c>
      <c r="J1469" s="92" t="n">
        <v>2023</v>
      </c>
      <c r="K1469" s="92" t="n">
        <v>9</v>
      </c>
      <c r="L1469" s="92" t="n">
        <v>22</v>
      </c>
      <c r="M1469" s="91">
        <f>COUNTIFS(D:D,D1469,J:J,J1469,K:K,K1469)</f>
        <v/>
      </c>
      <c r="N1469" s="91">
        <f>1/M1469</f>
        <v/>
      </c>
    </row>
    <row r="1470">
      <c r="A1470" s="92" t="inlineStr">
        <is>
          <t>徐汇区</t>
        </is>
      </c>
      <c r="B1470" s="92" t="inlineStr">
        <is>
          <t>微信用户</t>
        </is>
      </c>
      <c r="C1470" s="92" t="n">
        <v>1</v>
      </c>
      <c r="D1470" s="92" t="inlineStr">
        <is>
          <t>TYQCY40</t>
        </is>
      </c>
      <c r="E1470" s="92" t="inlineStr">
        <is>
          <t>大发越南粉</t>
        </is>
      </c>
      <c r="F1470" s="92" t="n">
        <v>1</v>
      </c>
      <c r="G1470" s="92" t="n">
        <v>1</v>
      </c>
      <c r="H1470" s="92" t="n">
        <v>3205</v>
      </c>
      <c r="I1470" s="92" t="inlineStr">
        <is>
          <t>排烟管道</t>
        </is>
      </c>
      <c r="J1470" s="92" t="n">
        <v>2023</v>
      </c>
      <c r="K1470" s="92" t="n">
        <v>9</v>
      </c>
      <c r="L1470" s="92" t="n">
        <v>22</v>
      </c>
      <c r="M1470" s="91">
        <f>COUNTIFS(D:D,D1470,J:J,J1470,K:K,K1470)</f>
        <v/>
      </c>
      <c r="N1470" s="91">
        <f>1/M1470</f>
        <v/>
      </c>
    </row>
    <row r="1471">
      <c r="A1471" s="92" t="inlineStr">
        <is>
          <t>徐汇区</t>
        </is>
      </c>
      <c r="B1471" s="92" t="inlineStr">
        <is>
          <t>微信用户</t>
        </is>
      </c>
      <c r="C1471" s="92" t="n">
        <v>1</v>
      </c>
      <c r="D1471" s="92" t="inlineStr">
        <is>
          <t>TYQCY40</t>
        </is>
      </c>
      <c r="E1471" s="92" t="inlineStr">
        <is>
          <t>大发越南粉</t>
        </is>
      </c>
      <c r="F1471" s="92" t="n">
        <v>1</v>
      </c>
      <c r="G1471" s="92" t="n">
        <v>1</v>
      </c>
      <c r="H1471" s="92" t="n">
        <v>3206</v>
      </c>
      <c r="I1471" s="92" t="inlineStr">
        <is>
          <t>油烟净化装置/控制柜运行</t>
        </is>
      </c>
      <c r="J1471" s="92" t="n">
        <v>2023</v>
      </c>
      <c r="K1471" s="92" t="n">
        <v>9</v>
      </c>
      <c r="L1471" s="92" t="n">
        <v>22</v>
      </c>
      <c r="M1471" s="91">
        <f>COUNTIFS(D:D,D1471,J:J,J1471,K:K,K1471)</f>
        <v/>
      </c>
      <c r="N1471" s="91">
        <f>1/M1471</f>
        <v/>
      </c>
    </row>
    <row r="1472">
      <c r="A1472" s="92" t="inlineStr">
        <is>
          <t>徐汇区</t>
        </is>
      </c>
      <c r="B1472" s="92" t="inlineStr">
        <is>
          <t>微信用户</t>
        </is>
      </c>
      <c r="C1472" s="92" t="n">
        <v>1</v>
      </c>
      <c r="D1472" s="92" t="inlineStr">
        <is>
          <t>TYQCY40</t>
        </is>
      </c>
      <c r="E1472" s="92" t="inlineStr">
        <is>
          <t>大发越南粉</t>
        </is>
      </c>
      <c r="F1472" s="92" t="n">
        <v>1</v>
      </c>
      <c r="G1472" s="92" t="n">
        <v>1</v>
      </c>
      <c r="H1472" s="92" t="n">
        <v>3207</v>
      </c>
      <c r="I1472" s="92" t="inlineStr">
        <is>
          <t>油烟监测设备</t>
        </is>
      </c>
      <c r="J1472" s="92" t="n">
        <v>2023</v>
      </c>
      <c r="K1472" s="92" t="n">
        <v>9</v>
      </c>
      <c r="L1472" s="92" t="n">
        <v>22</v>
      </c>
      <c r="M1472" s="91">
        <f>COUNTIFS(D:D,D1472,J:J,J1472,K:K,K1472)</f>
        <v/>
      </c>
      <c r="N1472" s="91">
        <f>1/M1472</f>
        <v/>
      </c>
    </row>
    <row r="1473">
      <c r="A1473" s="92" t="inlineStr">
        <is>
          <t>徐汇区</t>
        </is>
      </c>
      <c r="B1473" s="92" t="inlineStr">
        <is>
          <t>微信用户
微信用户
微信用户
微信用户
微信用户
微信用户
微信用户
微信用户
微信用户</t>
        </is>
      </c>
      <c r="C1473" s="92" t="n">
        <v>1</v>
      </c>
      <c r="D1473" s="92" t="inlineStr">
        <is>
          <t>TYQCY40</t>
        </is>
      </c>
      <c r="E1473" s="92" t="inlineStr">
        <is>
          <t>大发越南粉</t>
        </is>
      </c>
      <c r="F1473" s="92" t="n">
        <v>0</v>
      </c>
      <c r="G1473" s="92" t="n">
        <v>1</v>
      </c>
      <c r="H1473" s="92" t="n">
        <v>2301</v>
      </c>
      <c r="I1473" s="92" t="inlineStr">
        <is>
          <t>产品质检</t>
        </is>
      </c>
      <c r="J1473" s="92" t="n">
        <v>2023</v>
      </c>
      <c r="K1473" s="92" t="n">
        <v>7</v>
      </c>
      <c r="L1473" s="92" t="n">
        <v>1</v>
      </c>
      <c r="M1473" s="91">
        <f>COUNTIFS(D:D,D1473,J:J,J1473,K:K,K1473)</f>
        <v/>
      </c>
      <c r="N1473" s="91">
        <f>1/M1473</f>
        <v/>
      </c>
    </row>
    <row r="1474">
      <c r="A1474" s="92" t="inlineStr">
        <is>
          <t>徐汇区</t>
        </is>
      </c>
      <c r="B1474" s="92" t="inlineStr">
        <is>
          <t>微信用户
微信用户
微信用户
微信用户</t>
        </is>
      </c>
      <c r="C1474" s="92" t="n">
        <v>1</v>
      </c>
      <c r="D1474" s="92" t="inlineStr">
        <is>
          <t>TYQCY40</t>
        </is>
      </c>
      <c r="E1474" s="92" t="inlineStr">
        <is>
          <t>大发越南粉</t>
        </is>
      </c>
      <c r="F1474" s="92" t="n">
        <v>0</v>
      </c>
      <c r="G1474" s="92" t="n">
        <v>0</v>
      </c>
      <c r="H1474" s="92" t="n">
        <v>2103</v>
      </c>
      <c r="I1474" s="92" t="inlineStr">
        <is>
          <t>监管信息公示牌</t>
        </is>
      </c>
      <c r="J1474" s="92" t="n">
        <v>2023</v>
      </c>
      <c r="K1474" s="92" t="n">
        <v>6</v>
      </c>
      <c r="L1474" s="92" t="n">
        <v>11</v>
      </c>
      <c r="M1474" s="91">
        <f>COUNTIFS(D:D,D1474,J:J,J1474,K:K,K1474)</f>
        <v/>
      </c>
      <c r="N1474" s="91">
        <f>1/M1474</f>
        <v/>
      </c>
    </row>
    <row r="1475">
      <c r="A1475" s="92" t="inlineStr">
        <is>
          <t>徐汇区</t>
        </is>
      </c>
      <c r="B1475" s="92" t="inlineStr">
        <is>
          <t>微信用户
微信用户
微信用户
微信用户</t>
        </is>
      </c>
      <c r="C1475" s="92" t="n">
        <v>1</v>
      </c>
      <c r="D1475" s="92" t="inlineStr">
        <is>
          <t>TYQCY40</t>
        </is>
      </c>
      <c r="E1475" s="92" t="inlineStr">
        <is>
          <t>大发越南粉</t>
        </is>
      </c>
      <c r="F1475" s="92" t="n">
        <v>0</v>
      </c>
      <c r="G1475" s="92" t="n">
        <v>0</v>
      </c>
      <c r="H1475" s="92" t="n">
        <v>2100</v>
      </c>
      <c r="I1475" s="92" t="inlineStr">
        <is>
          <t>营业执照</t>
        </is>
      </c>
      <c r="J1475" s="92" t="n">
        <v>2023</v>
      </c>
      <c r="K1475" s="92" t="n">
        <v>5</v>
      </c>
      <c r="L1475" s="92" t="n">
        <v>11</v>
      </c>
      <c r="M1475" s="91">
        <f>COUNTIFS(D:D,D1475,J:J,J1475,K:K,K1475)</f>
        <v/>
      </c>
      <c r="N1475" s="91">
        <f>1/M1475</f>
        <v/>
      </c>
    </row>
    <row r="1476">
      <c r="A1476" s="92" t="inlineStr">
        <is>
          <t>徐汇区</t>
        </is>
      </c>
      <c r="B1476" s="92" t="inlineStr">
        <is>
          <t>微信用户
微信用户
微信用户
微信用户</t>
        </is>
      </c>
      <c r="C1476" s="92" t="n">
        <v>1</v>
      </c>
      <c r="D1476" s="92" t="inlineStr">
        <is>
          <t>TYQCY40</t>
        </is>
      </c>
      <c r="E1476" s="92" t="inlineStr">
        <is>
          <t>大发越南粉</t>
        </is>
      </c>
      <c r="F1476" s="92" t="n">
        <v>0</v>
      </c>
      <c r="G1476" s="92" t="n">
        <v>0</v>
      </c>
      <c r="H1476" s="92" t="n">
        <v>2102</v>
      </c>
      <c r="I1476" s="92" t="inlineStr">
        <is>
          <t>餐饮服务许可证</t>
        </is>
      </c>
      <c r="J1476" s="92" t="n">
        <v>2023</v>
      </c>
      <c r="K1476" s="92" t="n">
        <v>5</v>
      </c>
      <c r="L1476" s="92" t="n">
        <v>11</v>
      </c>
      <c r="M1476" s="91">
        <f>COUNTIFS(D:D,D1476,J:J,J1476,K:K,K1476)</f>
        <v/>
      </c>
      <c r="N1476" s="91">
        <f>1/M1476</f>
        <v/>
      </c>
    </row>
    <row r="1477">
      <c r="A1477" s="92" t="inlineStr">
        <is>
          <t>徐汇区</t>
        </is>
      </c>
      <c r="B1477" s="92" t="inlineStr">
        <is>
          <t>微信用户
微信用户
微信用户
微信用户
微信用户
微信用户
微信用户
微信用户
微信用户</t>
        </is>
      </c>
      <c r="C1477" s="92" t="n">
        <v>1</v>
      </c>
      <c r="D1477" s="92" t="inlineStr">
        <is>
          <t>TYQCY40</t>
        </is>
      </c>
      <c r="E1477" s="92" t="inlineStr">
        <is>
          <t>大发越南粉</t>
        </is>
      </c>
      <c r="F1477" s="92" t="n">
        <v>0</v>
      </c>
      <c r="G1477" s="92" t="n">
        <v>1</v>
      </c>
      <c r="H1477" s="92" t="n">
        <v>2202</v>
      </c>
      <c r="I1477" s="92" t="inlineStr">
        <is>
          <t>净化器合格证</t>
        </is>
      </c>
      <c r="J1477" s="92" t="n">
        <v>2023</v>
      </c>
      <c r="K1477" s="92" t="n">
        <v>4</v>
      </c>
      <c r="L1477" s="92" t="n">
        <v>5</v>
      </c>
      <c r="M1477" s="91">
        <f>COUNTIFS(D:D,D1477,J:J,J1477,K:K,K1477)</f>
        <v/>
      </c>
      <c r="N1477" s="91">
        <f>1/M1477</f>
        <v/>
      </c>
    </row>
    <row r="1478">
      <c r="A1478" s="92" t="inlineStr">
        <is>
          <t>徐汇区</t>
        </is>
      </c>
      <c r="B1478" s="92" t="inlineStr">
        <is>
          <t>微信用户
微信用户
微信用户
微信用户
微信用户
微信用户
微信用户
微信用户
微信用户</t>
        </is>
      </c>
      <c r="C1478" s="92" t="n">
        <v>1</v>
      </c>
      <c r="D1478" s="92" t="inlineStr">
        <is>
          <t>TYQCY40</t>
        </is>
      </c>
      <c r="E1478" s="92" t="inlineStr">
        <is>
          <t>大发越南粉</t>
        </is>
      </c>
      <c r="F1478" s="92" t="n">
        <v>0</v>
      </c>
      <c r="G1478" s="92" t="n">
        <v>1</v>
      </c>
      <c r="H1478" s="92" t="n">
        <v>2201</v>
      </c>
      <c r="I1478" s="92" t="inlineStr">
        <is>
          <t>产品质检</t>
        </is>
      </c>
      <c r="J1478" s="92" t="n">
        <v>2023</v>
      </c>
      <c r="K1478" s="92" t="n">
        <v>3</v>
      </c>
      <c r="L1478" s="92" t="n">
        <v>2</v>
      </c>
      <c r="M1478" s="91">
        <f>COUNTIFS(D:D,D1478,J:J,J1478,K:K,K1478)</f>
        <v/>
      </c>
      <c r="N1478" s="91">
        <f>1/M1478</f>
        <v/>
      </c>
    </row>
    <row r="1479">
      <c r="A1479" s="92" t="inlineStr">
        <is>
          <t>徐汇区</t>
        </is>
      </c>
      <c r="B1479" s="92" t="inlineStr">
        <is>
          <t>微信用户
微信用户
微信用户
微信用户
微信用户
微信用户
微信用户
微信用户
微信用户</t>
        </is>
      </c>
      <c r="C1479" s="92" t="n">
        <v>1</v>
      </c>
      <c r="D1479" s="92" t="inlineStr">
        <is>
          <t>TYQCY40</t>
        </is>
      </c>
      <c r="E1479" s="92" t="inlineStr">
        <is>
          <t>大发越南粉</t>
        </is>
      </c>
      <c r="F1479" s="92" t="n">
        <v>0</v>
      </c>
      <c r="G1479" s="92" t="n">
        <v>1</v>
      </c>
      <c r="H1479" s="92" t="n">
        <v>2203</v>
      </c>
      <c r="I1479" s="92" t="inlineStr">
        <is>
          <t>清洗合同</t>
        </is>
      </c>
      <c r="J1479" s="92" t="n">
        <v>2023</v>
      </c>
      <c r="K1479" s="92" t="n">
        <v>3</v>
      </c>
      <c r="L1479" s="92" t="n">
        <v>1</v>
      </c>
      <c r="M1479" s="91">
        <f>COUNTIFS(D:D,D1479,J:J,J1479,K:K,K1479)</f>
        <v/>
      </c>
      <c r="N1479" s="91">
        <f>1/M1479</f>
        <v/>
      </c>
    </row>
    <row r="1480">
      <c r="A1480" s="92" t="inlineStr">
        <is>
          <t>徐汇区</t>
        </is>
      </c>
      <c r="B1480" s="92" t="inlineStr">
        <is>
          <t>微信用户
微信用户
微信用户
微信用户</t>
        </is>
      </c>
      <c r="C1480" s="92" t="n">
        <v>1</v>
      </c>
      <c r="D1480" s="92" t="inlineStr">
        <is>
          <t>TYQCY40</t>
        </is>
      </c>
      <c r="E1480" s="92" t="inlineStr">
        <is>
          <t>大发越南粉</t>
        </is>
      </c>
      <c r="F1480" s="92" t="n">
        <v>0</v>
      </c>
      <c r="G1480" s="92" t="n">
        <v>0</v>
      </c>
      <c r="H1480" s="92" t="n">
        <v>2101</v>
      </c>
      <c r="I1480" s="92" t="inlineStr">
        <is>
          <t>食品经营许可证</t>
        </is>
      </c>
      <c r="J1480" s="92" t="n">
        <v>2023</v>
      </c>
      <c r="K1480" s="92" t="n">
        <v>2</v>
      </c>
      <c r="L1480" s="92" t="n">
        <v>28</v>
      </c>
      <c r="M1480" s="91">
        <f>COUNTIFS(D:D,D1480,J:J,J1480,K:K,K1480)</f>
        <v/>
      </c>
      <c r="N1480" s="91">
        <f>1/M1480</f>
        <v/>
      </c>
    </row>
    <row r="1481">
      <c r="A1481" s="92" t="inlineStr">
        <is>
          <t>徐汇区</t>
        </is>
      </c>
      <c r="B1481" s="92" t="inlineStr">
        <is>
          <t>微信用户
微信用户
微信用户
微信用户
微信用户
微信用户
微信用户
微信用户
微信用户</t>
        </is>
      </c>
      <c r="C1481" s="92" t="n">
        <v>1</v>
      </c>
      <c r="D1481" s="92" t="inlineStr">
        <is>
          <t>TYQCY40</t>
        </is>
      </c>
      <c r="E1481" s="92" t="inlineStr">
        <is>
          <t>大发越南粉</t>
        </is>
      </c>
      <c r="F1481" s="92" t="n">
        <v>0</v>
      </c>
      <c r="G1481" s="92" t="n">
        <v>1</v>
      </c>
      <c r="H1481" s="92" t="n">
        <v>2200</v>
      </c>
      <c r="I1481" s="92" t="inlineStr">
        <is>
          <t>设备安装合同</t>
        </is>
      </c>
      <c r="J1481" s="92" t="n">
        <v>2023</v>
      </c>
      <c r="K1481" s="92" t="n">
        <v>1</v>
      </c>
      <c r="L1481" s="92" t="n">
        <v>2</v>
      </c>
      <c r="M1481" s="91">
        <f>COUNTIFS(D:D,D1481,J:J,J1481,K:K,K1481)</f>
        <v/>
      </c>
      <c r="N1481" s="91">
        <f>1/M1481</f>
        <v/>
      </c>
    </row>
    <row r="1482">
      <c r="A1482" s="92" t="inlineStr">
        <is>
          <t>徐汇区</t>
        </is>
      </c>
      <c r="B1482" s="92" t="inlineStr">
        <is>
          <t>微信用户
微信用户
微信用户
微信用户
微信用户
微信用户
微信用户
微信用户
微信用户</t>
        </is>
      </c>
      <c r="C1482" s="92" t="n">
        <v>1</v>
      </c>
      <c r="D1482" s="92" t="inlineStr">
        <is>
          <t>TYQCY40</t>
        </is>
      </c>
      <c r="E1482" s="92" t="inlineStr">
        <is>
          <t>大发越南粉</t>
        </is>
      </c>
      <c r="F1482" s="92" t="n">
        <v>0</v>
      </c>
      <c r="G1482" s="92" t="n">
        <v>1</v>
      </c>
      <c r="H1482" s="92" t="n">
        <v>2300</v>
      </c>
      <c r="I1482" s="92" t="inlineStr">
        <is>
          <t>设备安装合同</t>
        </is>
      </c>
      <c r="J1482" s="92" t="n">
        <v>2023</v>
      </c>
      <c r="K1482" s="92" t="n">
        <v>1</v>
      </c>
      <c r="L1482" s="92" t="n">
        <v>1</v>
      </c>
      <c r="M1482" s="91">
        <f>COUNTIFS(D:D,D1482,J:J,J1482,K:K,K1482)</f>
        <v/>
      </c>
      <c r="N1482" s="91">
        <f>1/M1482</f>
        <v/>
      </c>
    </row>
    <row r="1483">
      <c r="A1483" s="92" t="inlineStr">
        <is>
          <t>徐汇区</t>
        </is>
      </c>
      <c r="B1483" s="92" t="inlineStr">
        <is>
          <t>微信用户
微信用户
微信用户
微信用户
微信用户
微信用户
微信用户
微信用户
微信用户</t>
        </is>
      </c>
      <c r="C1483" s="92" t="n">
        <v>1</v>
      </c>
      <c r="D1483" s="92" t="inlineStr">
        <is>
          <t>TYQCY40</t>
        </is>
      </c>
      <c r="E1483" s="92" t="inlineStr">
        <is>
          <t>大发越南粉</t>
        </is>
      </c>
      <c r="F1483" s="92" t="n">
        <v>0</v>
      </c>
      <c r="G1483" s="92" t="n">
        <v>1</v>
      </c>
      <c r="H1483" s="92" t="n">
        <v>2302</v>
      </c>
      <c r="I1483" s="92" t="inlineStr">
        <is>
          <t>设备安装检验</t>
        </is>
      </c>
      <c r="J1483" s="92" t="n">
        <v>2023</v>
      </c>
      <c r="K1483" s="92" t="n">
        <v>1</v>
      </c>
      <c r="L1483" s="92" t="n">
        <v>1</v>
      </c>
      <c r="M1483" s="91">
        <f>COUNTIFS(D:D,D1483,J:J,J1483,K:K,K1483)</f>
        <v/>
      </c>
      <c r="N1483" s="91">
        <f>1/M1483</f>
        <v/>
      </c>
    </row>
    <row r="1484">
      <c r="A1484" s="92" t="inlineStr">
        <is>
          <t>徐汇区</t>
        </is>
      </c>
      <c r="B1484" s="92" t="n"/>
      <c r="C1484" s="92" t="n">
        <v>1</v>
      </c>
      <c r="D1484" s="92" t="inlineStr">
        <is>
          <t>TYQCY42</t>
        </is>
      </c>
      <c r="E1484" s="92" t="inlineStr">
        <is>
          <t>才食兼备烧肉屋</t>
        </is>
      </c>
      <c r="F1484" s="92" t="n">
        <v>0</v>
      </c>
      <c r="G1484" s="92" t="n">
        <v>1</v>
      </c>
      <c r="H1484" s="92" t="n">
        <v>2200</v>
      </c>
      <c r="I1484" s="92" t="inlineStr">
        <is>
          <t>设备安装合同</t>
        </is>
      </c>
      <c r="J1484" s="92" t="n">
        <v>2023</v>
      </c>
      <c r="K1484" s="92" t="n">
        <v>3</v>
      </c>
      <c r="L1484" s="92" t="n">
        <v>11</v>
      </c>
      <c r="M1484" s="91">
        <f>COUNTIFS(D:D,D1484,J:J,J1484,K:K,K1484)</f>
        <v/>
      </c>
      <c r="N1484" s="91">
        <f>1/M1484</f>
        <v/>
      </c>
    </row>
    <row r="1485">
      <c r="A1485" s="92" t="inlineStr">
        <is>
          <t>徐汇区</t>
        </is>
      </c>
      <c r="B1485" s="92" t="n"/>
      <c r="C1485" s="92" t="n">
        <v>1</v>
      </c>
      <c r="D1485" s="92" t="inlineStr">
        <is>
          <t>TYQCY42</t>
        </is>
      </c>
      <c r="E1485" s="92" t="inlineStr">
        <is>
          <t>才食兼备烧肉屋</t>
        </is>
      </c>
      <c r="F1485" s="92" t="n">
        <v>0</v>
      </c>
      <c r="G1485" s="92" t="n">
        <v>1</v>
      </c>
      <c r="H1485" s="92" t="n">
        <v>2302</v>
      </c>
      <c r="I1485" s="92" t="inlineStr">
        <is>
          <t>设备安装检验</t>
        </is>
      </c>
      <c r="J1485" s="92" t="n">
        <v>2023</v>
      </c>
      <c r="K1485" s="92" t="n">
        <v>3</v>
      </c>
      <c r="L1485" s="92" t="n">
        <v>11</v>
      </c>
      <c r="M1485" s="91">
        <f>COUNTIFS(D:D,D1485,J:J,J1485,K:K,K1485)</f>
        <v/>
      </c>
      <c r="N1485" s="91">
        <f>1/M1485</f>
        <v/>
      </c>
    </row>
    <row r="1486">
      <c r="A1486" s="92" t="inlineStr">
        <is>
          <t>徐汇区</t>
        </is>
      </c>
      <c r="B1486" s="92" t="n"/>
      <c r="C1486" s="92" t="n">
        <v>1</v>
      </c>
      <c r="D1486" s="92" t="inlineStr">
        <is>
          <t>TYQCY42</t>
        </is>
      </c>
      <c r="E1486" s="92" t="inlineStr">
        <is>
          <t>才食兼备烧肉屋</t>
        </is>
      </c>
      <c r="F1486" s="92" t="n">
        <v>0</v>
      </c>
      <c r="G1486" s="92" t="n">
        <v>1</v>
      </c>
      <c r="H1486" s="92" t="n">
        <v>2201</v>
      </c>
      <c r="I1486" s="92" t="inlineStr">
        <is>
          <t>产品质检</t>
        </is>
      </c>
      <c r="J1486" s="92" t="n">
        <v>2023</v>
      </c>
      <c r="K1486" s="92" t="n">
        <v>2</v>
      </c>
      <c r="L1486" s="92" t="n">
        <v>28</v>
      </c>
      <c r="M1486" s="91">
        <f>COUNTIFS(D:D,D1486,J:J,J1486,K:K,K1486)</f>
        <v/>
      </c>
      <c r="N1486" s="91">
        <f>1/M1486</f>
        <v/>
      </c>
    </row>
    <row r="1487">
      <c r="A1487" s="92" t="inlineStr">
        <is>
          <t>徐汇区</t>
        </is>
      </c>
      <c r="B1487" s="92" t="n"/>
      <c r="C1487" s="92" t="n">
        <v>1</v>
      </c>
      <c r="D1487" s="92" t="inlineStr">
        <is>
          <t>TYQCY42</t>
        </is>
      </c>
      <c r="E1487" s="92" t="inlineStr">
        <is>
          <t>才食兼备烧肉屋</t>
        </is>
      </c>
      <c r="F1487" s="92" t="n">
        <v>0</v>
      </c>
      <c r="G1487" s="92" t="n">
        <v>1</v>
      </c>
      <c r="H1487" s="92" t="n">
        <v>2202</v>
      </c>
      <c r="I1487" s="92" t="inlineStr">
        <is>
          <t>净化器合格证</t>
        </is>
      </c>
      <c r="J1487" s="92" t="n">
        <v>2023</v>
      </c>
      <c r="K1487" s="92" t="n">
        <v>2</v>
      </c>
      <c r="L1487" s="92" t="n">
        <v>28</v>
      </c>
      <c r="M1487" s="91">
        <f>COUNTIFS(D:D,D1487,J:J,J1487,K:K,K1487)</f>
        <v/>
      </c>
      <c r="N1487" s="91">
        <f>1/M1487</f>
        <v/>
      </c>
    </row>
    <row r="1488">
      <c r="A1488" s="92" t="inlineStr">
        <is>
          <t>徐汇区</t>
        </is>
      </c>
      <c r="B1488" s="92" t="n"/>
      <c r="C1488" s="92" t="n">
        <v>1</v>
      </c>
      <c r="D1488" s="92" t="inlineStr">
        <is>
          <t>TYQCY42</t>
        </is>
      </c>
      <c r="E1488" s="92" t="inlineStr">
        <is>
          <t>才食兼备烧肉屋</t>
        </is>
      </c>
      <c r="F1488" s="92" t="n">
        <v>0</v>
      </c>
      <c r="G1488" s="92" t="n">
        <v>1</v>
      </c>
      <c r="H1488" s="92" t="n">
        <v>2300</v>
      </c>
      <c r="I1488" s="92" t="inlineStr">
        <is>
          <t>设备安装合同</t>
        </is>
      </c>
      <c r="J1488" s="92" t="n">
        <v>2023</v>
      </c>
      <c r="K1488" s="92" t="n">
        <v>2</v>
      </c>
      <c r="L1488" s="92" t="n">
        <v>28</v>
      </c>
      <c r="M1488" s="91">
        <f>COUNTIFS(D:D,D1488,J:J,J1488,K:K,K1488)</f>
        <v/>
      </c>
      <c r="N1488" s="91">
        <f>1/M1488</f>
        <v/>
      </c>
    </row>
    <row r="1489">
      <c r="A1489" s="92" t="inlineStr">
        <is>
          <t>徐汇区</t>
        </is>
      </c>
      <c r="B1489" s="92" t="n"/>
      <c r="C1489" s="92" t="n">
        <v>1</v>
      </c>
      <c r="D1489" s="92" t="inlineStr">
        <is>
          <t>TYQCY42</t>
        </is>
      </c>
      <c r="E1489" s="92" t="inlineStr">
        <is>
          <t>才食兼备烧肉屋</t>
        </is>
      </c>
      <c r="F1489" s="92" t="n">
        <v>0</v>
      </c>
      <c r="G1489" s="92" t="n">
        <v>1</v>
      </c>
      <c r="H1489" s="92" t="n">
        <v>2301</v>
      </c>
      <c r="I1489" s="92" t="inlineStr">
        <is>
          <t>产品质检</t>
        </is>
      </c>
      <c r="J1489" s="92" t="n">
        <v>2023</v>
      </c>
      <c r="K1489" s="92" t="n">
        <v>2</v>
      </c>
      <c r="L1489" s="92" t="n">
        <v>28</v>
      </c>
      <c r="M1489" s="91">
        <f>COUNTIFS(D:D,D1489,J:J,J1489,K:K,K1489)</f>
        <v/>
      </c>
      <c r="N1489" s="91">
        <f>1/M1489</f>
        <v/>
      </c>
    </row>
    <row r="1490">
      <c r="A1490" s="92" t="inlineStr">
        <is>
          <t>徐汇区</t>
        </is>
      </c>
      <c r="B1490" s="92" t="inlineStr">
        <is>
          <t>微信用户</t>
        </is>
      </c>
      <c r="C1490" s="92" t="n">
        <v>1</v>
      </c>
      <c r="D1490" s="92" t="inlineStr">
        <is>
          <t>TYQCY44</t>
        </is>
      </c>
      <c r="E1490" s="92" t="inlineStr">
        <is>
          <t>山城重庆小面</t>
        </is>
      </c>
      <c r="F1490" s="92" t="n">
        <v>0</v>
      </c>
      <c r="G1490" s="92" t="n">
        <v>1</v>
      </c>
      <c r="H1490" s="92" t="n">
        <v>2204</v>
      </c>
      <c r="I1490" s="92" t="inlineStr">
        <is>
          <t>清洗记录</t>
        </is>
      </c>
      <c r="J1490" s="92" t="n">
        <v>2023</v>
      </c>
      <c r="K1490" s="92" t="n">
        <v>9</v>
      </c>
      <c r="L1490" s="92" t="n">
        <v>22</v>
      </c>
      <c r="M1490" s="91">
        <f>COUNTIFS(D:D,D1490,J:J,J1490,K:K,K1490)</f>
        <v/>
      </c>
      <c r="N1490" s="91">
        <f>1/M1490</f>
        <v/>
      </c>
    </row>
    <row r="1491">
      <c r="A1491" s="92" t="inlineStr">
        <is>
          <t>徐汇区</t>
        </is>
      </c>
      <c r="B1491" s="92" t="inlineStr">
        <is>
          <t>微信用户</t>
        </is>
      </c>
      <c r="C1491" s="92" t="n">
        <v>1</v>
      </c>
      <c r="D1491" s="92" t="inlineStr">
        <is>
          <t>TYQCY44</t>
        </is>
      </c>
      <c r="E1491" s="92" t="inlineStr">
        <is>
          <t>山城重庆小面</t>
        </is>
      </c>
      <c r="F1491" s="92" t="n">
        <v>0</v>
      </c>
      <c r="G1491" s="92" t="n">
        <v>1</v>
      </c>
      <c r="H1491" s="92" t="n">
        <v>2205</v>
      </c>
      <c r="I1491" s="92" t="inlineStr">
        <is>
          <t>设备维修保养</t>
        </is>
      </c>
      <c r="J1491" s="92" t="n">
        <v>2023</v>
      </c>
      <c r="K1491" s="92" t="n">
        <v>9</v>
      </c>
      <c r="L1491" s="92" t="n">
        <v>22</v>
      </c>
      <c r="M1491" s="91">
        <f>COUNTIFS(D:D,D1491,J:J,J1491,K:K,K1491)</f>
        <v/>
      </c>
      <c r="N1491" s="91">
        <f>1/M1491</f>
        <v/>
      </c>
    </row>
    <row r="1492">
      <c r="A1492" s="92" t="inlineStr">
        <is>
          <t>徐汇区</t>
        </is>
      </c>
      <c r="B1492" s="92" t="inlineStr">
        <is>
          <t>微信用户</t>
        </is>
      </c>
      <c r="C1492" s="92" t="n">
        <v>1</v>
      </c>
      <c r="D1492" s="92" t="inlineStr">
        <is>
          <t>TYQCY44</t>
        </is>
      </c>
      <c r="E1492" s="92" t="inlineStr">
        <is>
          <t>山城重庆小面</t>
        </is>
      </c>
      <c r="F1492" s="92" t="n">
        <v>0</v>
      </c>
      <c r="G1492" s="92" t="n">
        <v>1</v>
      </c>
      <c r="H1492" s="92" t="n">
        <v>2303</v>
      </c>
      <c r="I1492" s="92" t="inlineStr">
        <is>
          <t>运行维护合同</t>
        </is>
      </c>
      <c r="J1492" s="92" t="n">
        <v>2023</v>
      </c>
      <c r="K1492" s="92" t="n">
        <v>9</v>
      </c>
      <c r="L1492" s="92" t="n">
        <v>22</v>
      </c>
      <c r="M1492" s="91">
        <f>COUNTIFS(D:D,D1492,J:J,J1492,K:K,K1492)</f>
        <v/>
      </c>
      <c r="N1492" s="91">
        <f>1/M1492</f>
        <v/>
      </c>
    </row>
    <row r="1493">
      <c r="A1493" s="92" t="inlineStr">
        <is>
          <t>徐汇区</t>
        </is>
      </c>
      <c r="B1493" s="92" t="inlineStr">
        <is>
          <t>微信用户</t>
        </is>
      </c>
      <c r="C1493" s="92" t="n">
        <v>1</v>
      </c>
      <c r="D1493" s="92" t="inlineStr">
        <is>
          <t>TYQCY44</t>
        </is>
      </c>
      <c r="E1493" s="92" t="inlineStr">
        <is>
          <t>山城重庆小面</t>
        </is>
      </c>
      <c r="F1493" s="92" t="n">
        <v>0</v>
      </c>
      <c r="G1493" s="92" t="n">
        <v>1</v>
      </c>
      <c r="H1493" s="92" t="n">
        <v>2304</v>
      </c>
      <c r="I1493" s="92" t="inlineStr">
        <is>
          <t>设备运维记录</t>
        </is>
      </c>
      <c r="J1493" s="92" t="n">
        <v>2023</v>
      </c>
      <c r="K1493" s="92" t="n">
        <v>9</v>
      </c>
      <c r="L1493" s="92" t="n">
        <v>22</v>
      </c>
      <c r="M1493" s="91">
        <f>COUNTIFS(D:D,D1493,J:J,J1493,K:K,K1493)</f>
        <v/>
      </c>
      <c r="N1493" s="91">
        <f>1/M1493</f>
        <v/>
      </c>
    </row>
    <row r="1494">
      <c r="A1494" s="92" t="inlineStr">
        <is>
          <t>徐汇区</t>
        </is>
      </c>
      <c r="B1494" s="92" t="inlineStr">
        <is>
          <t>微信用户</t>
        </is>
      </c>
      <c r="C1494" s="92" t="n">
        <v>1</v>
      </c>
      <c r="D1494" s="92" t="inlineStr">
        <is>
          <t>TYQCY44</t>
        </is>
      </c>
      <c r="E1494" s="92" t="inlineStr">
        <is>
          <t>山城重庆小面</t>
        </is>
      </c>
      <c r="F1494" s="92" t="n">
        <v>0</v>
      </c>
      <c r="G1494" s="92" t="n">
        <v>1</v>
      </c>
      <c r="H1494" s="92" t="n">
        <v>2400</v>
      </c>
      <c r="I1494" s="92" t="inlineStr">
        <is>
          <t>餐厨垃圾处置</t>
        </is>
      </c>
      <c r="J1494" s="92" t="n">
        <v>2023</v>
      </c>
      <c r="K1494" s="92" t="n">
        <v>9</v>
      </c>
      <c r="L1494" s="92" t="n">
        <v>22</v>
      </c>
      <c r="M1494" s="91">
        <f>COUNTIFS(D:D,D1494,J:J,J1494,K:K,K1494)</f>
        <v/>
      </c>
      <c r="N1494" s="91">
        <f>1/M1494</f>
        <v/>
      </c>
    </row>
    <row r="1495">
      <c r="A1495" s="92" t="inlineStr">
        <is>
          <t>徐汇区</t>
        </is>
      </c>
      <c r="B1495" s="92" t="inlineStr">
        <is>
          <t>微信用户</t>
        </is>
      </c>
      <c r="C1495" s="92" t="n">
        <v>1</v>
      </c>
      <c r="D1495" s="92" t="inlineStr">
        <is>
          <t>TYQCY44</t>
        </is>
      </c>
      <c r="E1495" s="92" t="inlineStr">
        <is>
          <t>山城重庆小面</t>
        </is>
      </c>
      <c r="F1495" s="92" t="n">
        <v>0</v>
      </c>
      <c r="G1495" s="92" t="n">
        <v>1</v>
      </c>
      <c r="H1495" s="92" t="n">
        <v>2401</v>
      </c>
      <c r="I1495" s="92" t="inlineStr">
        <is>
          <t>废弃油脂处置</t>
        </is>
      </c>
      <c r="J1495" s="92" t="n">
        <v>2023</v>
      </c>
      <c r="K1495" s="92" t="n">
        <v>9</v>
      </c>
      <c r="L1495" s="92" t="n">
        <v>22</v>
      </c>
      <c r="M1495" s="91">
        <f>COUNTIFS(D:D,D1495,J:J,J1495,K:K,K1495)</f>
        <v/>
      </c>
      <c r="N1495" s="91">
        <f>1/M1495</f>
        <v/>
      </c>
    </row>
    <row r="1496">
      <c r="A1496" s="92" t="inlineStr">
        <is>
          <t>徐汇区</t>
        </is>
      </c>
      <c r="B1496" s="92" t="inlineStr">
        <is>
          <t>微信用户</t>
        </is>
      </c>
      <c r="C1496" s="92" t="n">
        <v>1</v>
      </c>
      <c r="D1496" s="92" t="inlineStr">
        <is>
          <t>TYQCY44</t>
        </is>
      </c>
      <c r="E1496" s="92" t="inlineStr">
        <is>
          <t>山城重庆小面</t>
        </is>
      </c>
      <c r="F1496" s="92" t="n">
        <v>0</v>
      </c>
      <c r="G1496" s="92" t="n">
        <v>1</v>
      </c>
      <c r="H1496" s="92" t="n">
        <v>2402</v>
      </c>
      <c r="I1496" s="92" t="inlineStr">
        <is>
          <t>卫生培训记录</t>
        </is>
      </c>
      <c r="J1496" s="92" t="n">
        <v>2023</v>
      </c>
      <c r="K1496" s="92" t="n">
        <v>9</v>
      </c>
      <c r="L1496" s="92" t="n">
        <v>22</v>
      </c>
      <c r="M1496" s="91">
        <f>COUNTIFS(D:D,D1496,J:J,J1496,K:K,K1496)</f>
        <v/>
      </c>
      <c r="N1496" s="91">
        <f>1/M1496</f>
        <v/>
      </c>
    </row>
    <row r="1497">
      <c r="A1497" s="92" t="inlineStr">
        <is>
          <t>徐汇区</t>
        </is>
      </c>
      <c r="B1497" s="92" t="inlineStr">
        <is>
          <t>微信用户</t>
        </is>
      </c>
      <c r="C1497" s="92" t="n">
        <v>1</v>
      </c>
      <c r="D1497" s="92" t="inlineStr">
        <is>
          <t>TYQCY44</t>
        </is>
      </c>
      <c r="E1497" s="92" t="inlineStr">
        <is>
          <t>山城重庆小面</t>
        </is>
      </c>
      <c r="F1497" s="92" t="n">
        <v>0</v>
      </c>
      <c r="G1497" s="92" t="n">
        <v>1</v>
      </c>
      <c r="H1497" s="92" t="n">
        <v>2403</v>
      </c>
      <c r="I1497" s="92" t="inlineStr">
        <is>
          <t>食品及原料采购记录</t>
        </is>
      </c>
      <c r="J1497" s="92" t="n">
        <v>2023</v>
      </c>
      <c r="K1497" s="92" t="n">
        <v>9</v>
      </c>
      <c r="L1497" s="92" t="n">
        <v>22</v>
      </c>
      <c r="M1497" s="91">
        <f>COUNTIFS(D:D,D1497,J:J,J1497,K:K,K1497)</f>
        <v/>
      </c>
      <c r="N1497" s="91">
        <f>1/M1497</f>
        <v/>
      </c>
    </row>
    <row r="1498">
      <c r="A1498" s="92" t="inlineStr">
        <is>
          <t>徐汇区</t>
        </is>
      </c>
      <c r="B1498" s="92" t="inlineStr">
        <is>
          <t>微信用户
微信用户
微信用户
微信用户
微信用户
微信用户</t>
        </is>
      </c>
      <c r="C1498" s="92" t="n">
        <v>1</v>
      </c>
      <c r="D1498" s="92" t="inlineStr">
        <is>
          <t>TYQCY44</t>
        </is>
      </c>
      <c r="E1498" s="92" t="inlineStr">
        <is>
          <t>山城重庆小面</t>
        </is>
      </c>
      <c r="F1498" s="92" t="n">
        <v>0</v>
      </c>
      <c r="G1498" s="92" t="n">
        <v>1</v>
      </c>
      <c r="H1498" s="92" t="n">
        <v>2200</v>
      </c>
      <c r="I1498" s="92" t="inlineStr">
        <is>
          <t>设备安装合同</t>
        </is>
      </c>
      <c r="J1498" s="92" t="n">
        <v>2023</v>
      </c>
      <c r="K1498" s="92" t="n">
        <v>8</v>
      </c>
      <c r="L1498" s="92" t="n">
        <v>31</v>
      </c>
      <c r="M1498" s="91">
        <f>COUNTIFS(D:D,D1498,J:J,J1498,K:K,K1498)</f>
        <v/>
      </c>
      <c r="N1498" s="91">
        <f>1/M1498</f>
        <v/>
      </c>
    </row>
    <row r="1499">
      <c r="A1499" s="92" t="inlineStr">
        <is>
          <t>徐汇区</t>
        </is>
      </c>
      <c r="B1499" s="92" t="inlineStr">
        <is>
          <t>微信用户
微信用户
微信用户
微信用户
微信用户
微信用户</t>
        </is>
      </c>
      <c r="C1499" s="92" t="n">
        <v>1</v>
      </c>
      <c r="D1499" s="92" t="inlineStr">
        <is>
          <t>TYQCY44</t>
        </is>
      </c>
      <c r="E1499" s="92" t="inlineStr">
        <is>
          <t>山城重庆小面</t>
        </is>
      </c>
      <c r="F1499" s="92" t="n">
        <v>0</v>
      </c>
      <c r="G1499" s="92" t="n">
        <v>1</v>
      </c>
      <c r="H1499" s="92" t="n">
        <v>2202</v>
      </c>
      <c r="I1499" s="92" t="inlineStr">
        <is>
          <t>净化器合格证</t>
        </is>
      </c>
      <c r="J1499" s="92" t="n">
        <v>2023</v>
      </c>
      <c r="K1499" s="92" t="n">
        <v>8</v>
      </c>
      <c r="L1499" s="92" t="n">
        <v>31</v>
      </c>
      <c r="M1499" s="91">
        <f>COUNTIFS(D:D,D1499,J:J,J1499,K:K,K1499)</f>
        <v/>
      </c>
      <c r="N1499" s="91">
        <f>1/M1499</f>
        <v/>
      </c>
    </row>
    <row r="1500">
      <c r="A1500" s="92" t="inlineStr">
        <is>
          <t>徐汇区</t>
        </is>
      </c>
      <c r="B1500" s="92" t="inlineStr">
        <is>
          <t>微信用户
微信用户
微信用户
微信用户
微信用户
微信用户</t>
        </is>
      </c>
      <c r="C1500" s="92" t="n">
        <v>1</v>
      </c>
      <c r="D1500" s="92" t="inlineStr">
        <is>
          <t>TYQCY44</t>
        </is>
      </c>
      <c r="E1500" s="92" t="inlineStr">
        <is>
          <t>山城重庆小面</t>
        </is>
      </c>
      <c r="F1500" s="92" t="n">
        <v>0</v>
      </c>
      <c r="G1500" s="92" t="n">
        <v>1</v>
      </c>
      <c r="H1500" s="92" t="n">
        <v>2302</v>
      </c>
      <c r="I1500" s="92" t="inlineStr">
        <is>
          <t>设备安装检验</t>
        </is>
      </c>
      <c r="J1500" s="92" t="n">
        <v>2023</v>
      </c>
      <c r="K1500" s="92" t="n">
        <v>8</v>
      </c>
      <c r="L1500" s="92" t="n">
        <v>31</v>
      </c>
      <c r="M1500" s="91">
        <f>COUNTIFS(D:D,D1500,J:J,J1500,K:K,K1500)</f>
        <v/>
      </c>
      <c r="N1500" s="91">
        <f>1/M1500</f>
        <v/>
      </c>
    </row>
    <row r="1501">
      <c r="A1501" s="92" t="inlineStr">
        <is>
          <t>徐汇区</t>
        </is>
      </c>
      <c r="B1501" s="92" t="inlineStr">
        <is>
          <t>微信用户
微信用户
微信用户
微信用户
微信用户</t>
        </is>
      </c>
      <c r="C1501" s="92" t="n">
        <v>1</v>
      </c>
      <c r="D1501" s="92" t="inlineStr">
        <is>
          <t>TYQCY44</t>
        </is>
      </c>
      <c r="E1501" s="92" t="inlineStr">
        <is>
          <t>山城重庆小面</t>
        </is>
      </c>
      <c r="F1501" s="92" t="n">
        <v>0</v>
      </c>
      <c r="G1501" s="92" t="n">
        <v>1</v>
      </c>
      <c r="H1501" s="92" t="n">
        <v>2203</v>
      </c>
      <c r="I1501" s="92" t="inlineStr">
        <is>
          <t>清洗合同</t>
        </is>
      </c>
      <c r="J1501" s="92" t="n">
        <v>2023</v>
      </c>
      <c r="K1501" s="92" t="n">
        <v>6</v>
      </c>
      <c r="L1501" s="92" t="n">
        <v>20</v>
      </c>
      <c r="M1501" s="91">
        <f>COUNTIFS(D:D,D1501,J:J,J1501,K:K,K1501)</f>
        <v/>
      </c>
      <c r="N1501" s="91">
        <f>1/M1501</f>
        <v/>
      </c>
    </row>
    <row r="1502">
      <c r="A1502" s="92" t="inlineStr">
        <is>
          <t>徐汇区</t>
        </is>
      </c>
      <c r="B1502" s="92" t="inlineStr">
        <is>
          <t>微信用户
微信用户
微信用户
微信用户</t>
        </is>
      </c>
      <c r="C1502" s="92" t="n">
        <v>1</v>
      </c>
      <c r="D1502" s="92" t="inlineStr">
        <is>
          <t>TYQCY44</t>
        </is>
      </c>
      <c r="E1502" s="92" t="inlineStr">
        <is>
          <t>山城重庆小面</t>
        </is>
      </c>
      <c r="F1502" s="92" t="n">
        <v>0</v>
      </c>
      <c r="G1502" s="92" t="n">
        <v>0</v>
      </c>
      <c r="H1502" s="92" t="n">
        <v>2100</v>
      </c>
      <c r="I1502" s="92" t="inlineStr">
        <is>
          <t>营业执照</t>
        </is>
      </c>
      <c r="J1502" s="92" t="n">
        <v>2023</v>
      </c>
      <c r="K1502" s="92" t="n">
        <v>5</v>
      </c>
      <c r="L1502" s="92" t="n">
        <v>11</v>
      </c>
      <c r="M1502" s="91">
        <f>COUNTIFS(D:D,D1502,J:J,J1502,K:K,K1502)</f>
        <v/>
      </c>
      <c r="N1502" s="91">
        <f>1/M1502</f>
        <v/>
      </c>
    </row>
    <row r="1503">
      <c r="A1503" s="92" t="inlineStr">
        <is>
          <t>徐汇区</t>
        </is>
      </c>
      <c r="B1503" s="92" t="inlineStr">
        <is>
          <t>微信用户
微信用户
微信用户
微信用户</t>
        </is>
      </c>
      <c r="C1503" s="92" t="n">
        <v>1</v>
      </c>
      <c r="D1503" s="92" t="inlineStr">
        <is>
          <t>TYQCY44</t>
        </is>
      </c>
      <c r="E1503" s="92" t="inlineStr">
        <is>
          <t>山城重庆小面</t>
        </is>
      </c>
      <c r="F1503" s="92" t="n">
        <v>0</v>
      </c>
      <c r="G1503" s="92" t="n">
        <v>0</v>
      </c>
      <c r="H1503" s="92" t="n">
        <v>2102</v>
      </c>
      <c r="I1503" s="92" t="inlineStr">
        <is>
          <t>餐饮服务许可证</t>
        </is>
      </c>
      <c r="J1503" s="92" t="n">
        <v>2023</v>
      </c>
      <c r="K1503" s="92" t="n">
        <v>5</v>
      </c>
      <c r="L1503" s="92" t="n">
        <v>11</v>
      </c>
      <c r="M1503" s="91">
        <f>COUNTIFS(D:D,D1503,J:J,J1503,K:K,K1503)</f>
        <v/>
      </c>
      <c r="N1503" s="91">
        <f>1/M1503</f>
        <v/>
      </c>
    </row>
    <row r="1504">
      <c r="A1504" s="92" t="inlineStr">
        <is>
          <t>徐汇区</t>
        </is>
      </c>
      <c r="B1504" s="92" t="inlineStr">
        <is>
          <t>微信用户
微信用户
微信用户
微信用户
微信用户
微信用户</t>
        </is>
      </c>
      <c r="C1504" s="92" t="n">
        <v>1</v>
      </c>
      <c r="D1504" s="92" t="inlineStr">
        <is>
          <t>TYQCY44</t>
        </is>
      </c>
      <c r="E1504" s="92" t="inlineStr">
        <is>
          <t>山城重庆小面</t>
        </is>
      </c>
      <c r="F1504" s="92" t="n">
        <v>0</v>
      </c>
      <c r="G1504" s="92" t="n">
        <v>1</v>
      </c>
      <c r="H1504" s="92" t="n">
        <v>2300</v>
      </c>
      <c r="I1504" s="92" t="inlineStr">
        <is>
          <t>设备安装合同</t>
        </is>
      </c>
      <c r="J1504" s="92" t="n">
        <v>2023</v>
      </c>
      <c r="K1504" s="92" t="n">
        <v>5</v>
      </c>
      <c r="L1504" s="92" t="n">
        <v>11</v>
      </c>
      <c r="M1504" s="91">
        <f>COUNTIFS(D:D,D1504,J:J,J1504,K:K,K1504)</f>
        <v/>
      </c>
      <c r="N1504" s="91">
        <f>1/M1504</f>
        <v/>
      </c>
    </row>
    <row r="1505">
      <c r="A1505" s="92" t="inlineStr">
        <is>
          <t>徐汇区</t>
        </is>
      </c>
      <c r="B1505" s="92" t="inlineStr">
        <is>
          <t>微信用户
微信用户
微信用户
微信用户
微信用户
微信用户</t>
        </is>
      </c>
      <c r="C1505" s="92" t="n">
        <v>1</v>
      </c>
      <c r="D1505" s="92" t="inlineStr">
        <is>
          <t>TYQCY44</t>
        </is>
      </c>
      <c r="E1505" s="92" t="inlineStr">
        <is>
          <t>山城重庆小面</t>
        </is>
      </c>
      <c r="F1505" s="92" t="n">
        <v>0</v>
      </c>
      <c r="G1505" s="92" t="n">
        <v>1</v>
      </c>
      <c r="H1505" s="92" t="n">
        <v>2301</v>
      </c>
      <c r="I1505" s="92" t="inlineStr">
        <is>
          <t>产品质检</t>
        </is>
      </c>
      <c r="J1505" s="92" t="n">
        <v>2023</v>
      </c>
      <c r="K1505" s="92" t="n">
        <v>5</v>
      </c>
      <c r="L1505" s="92" t="n">
        <v>11</v>
      </c>
      <c r="M1505" s="91">
        <f>COUNTIFS(D:D,D1505,J:J,J1505,K:K,K1505)</f>
        <v/>
      </c>
      <c r="N1505" s="91">
        <f>1/M1505</f>
        <v/>
      </c>
    </row>
    <row r="1506">
      <c r="A1506" s="92" t="inlineStr">
        <is>
          <t>徐汇区</t>
        </is>
      </c>
      <c r="B1506" s="92" t="inlineStr">
        <is>
          <t>微信用户
微信用户
微信用户
微信用户</t>
        </is>
      </c>
      <c r="C1506" s="92" t="n">
        <v>1</v>
      </c>
      <c r="D1506" s="92" t="inlineStr">
        <is>
          <t>TYQCY44</t>
        </is>
      </c>
      <c r="E1506" s="92" t="inlineStr">
        <is>
          <t>山城重庆小面</t>
        </is>
      </c>
      <c r="F1506" s="92" t="n">
        <v>0</v>
      </c>
      <c r="G1506" s="92" t="n">
        <v>0</v>
      </c>
      <c r="H1506" s="92" t="n">
        <v>2101</v>
      </c>
      <c r="I1506" s="92" t="inlineStr">
        <is>
          <t>食品经营许可证</t>
        </is>
      </c>
      <c r="J1506" s="92" t="n">
        <v>2023</v>
      </c>
      <c r="K1506" s="92" t="n">
        <v>3</v>
      </c>
      <c r="L1506" s="92" t="n">
        <v>11</v>
      </c>
      <c r="M1506" s="91">
        <f>COUNTIFS(D:D,D1506,J:J,J1506,K:K,K1506)</f>
        <v/>
      </c>
      <c r="N1506" s="91">
        <f>1/M1506</f>
        <v/>
      </c>
    </row>
    <row r="1507">
      <c r="A1507" s="92" t="inlineStr">
        <is>
          <t>徐汇区</t>
        </is>
      </c>
      <c r="B1507" s="92" t="inlineStr">
        <is>
          <t>微信用户
微信用户
微信用户
微信用户</t>
        </is>
      </c>
      <c r="C1507" s="92" t="n">
        <v>1</v>
      </c>
      <c r="D1507" s="92" t="inlineStr">
        <is>
          <t>TYQCY44</t>
        </is>
      </c>
      <c r="E1507" s="92" t="inlineStr">
        <is>
          <t>山城重庆小面</t>
        </is>
      </c>
      <c r="F1507" s="92" t="n">
        <v>0</v>
      </c>
      <c r="G1507" s="92" t="n">
        <v>0</v>
      </c>
      <c r="H1507" s="92" t="n">
        <v>2103</v>
      </c>
      <c r="I1507" s="92" t="inlineStr">
        <is>
          <t>监管信息公示牌</t>
        </is>
      </c>
      <c r="J1507" s="92" t="n">
        <v>2023</v>
      </c>
      <c r="K1507" s="92" t="n">
        <v>3</v>
      </c>
      <c r="L1507" s="92" t="n">
        <v>11</v>
      </c>
      <c r="M1507" s="91">
        <f>COUNTIFS(D:D,D1507,J:J,J1507,K:K,K1507)</f>
        <v/>
      </c>
      <c r="N1507" s="91">
        <f>1/M1507</f>
        <v/>
      </c>
    </row>
    <row r="1508">
      <c r="A1508" s="92" t="inlineStr">
        <is>
          <t>徐汇区</t>
        </is>
      </c>
      <c r="B1508" s="92" t="inlineStr">
        <is>
          <t>微信用户
微信用户
微信用户
微信用户
微信用户
微信用户</t>
        </is>
      </c>
      <c r="C1508" s="92" t="n">
        <v>1</v>
      </c>
      <c r="D1508" s="92" t="inlineStr">
        <is>
          <t>TYQCY44</t>
        </is>
      </c>
      <c r="E1508" s="92" t="inlineStr">
        <is>
          <t>山城重庆小面</t>
        </is>
      </c>
      <c r="F1508" s="92" t="n">
        <v>0</v>
      </c>
      <c r="G1508" s="92" t="n">
        <v>1</v>
      </c>
      <c r="H1508" s="92" t="n">
        <v>2201</v>
      </c>
      <c r="I1508" s="92" t="inlineStr">
        <is>
          <t>产品质检</t>
        </is>
      </c>
      <c r="J1508" s="92" t="n">
        <v>2023</v>
      </c>
      <c r="K1508" s="92" t="n">
        <v>2</v>
      </c>
      <c r="L1508" s="92" t="n">
        <v>25</v>
      </c>
      <c r="M1508" s="91">
        <f>COUNTIFS(D:D,D1508,J:J,J1508,K:K,K1508)</f>
        <v/>
      </c>
      <c r="N1508" s="91">
        <f>1/M1508</f>
        <v/>
      </c>
    </row>
    <row r="1509">
      <c r="A1509" s="92" t="inlineStr">
        <is>
          <t>徐汇区</t>
        </is>
      </c>
      <c r="B1509" s="92" t="inlineStr">
        <is>
          <t>微信用户
微信用户</t>
        </is>
      </c>
      <c r="C1509" s="92" t="n">
        <v>1</v>
      </c>
      <c r="D1509" s="92" t="inlineStr">
        <is>
          <t>TYQCY45</t>
        </is>
      </c>
      <c r="E1509" s="92" t="inlineStr">
        <is>
          <t>小胖面馆</t>
        </is>
      </c>
      <c r="F1509" s="92" t="n">
        <v>0</v>
      </c>
      <c r="G1509" s="92" t="n">
        <v>1</v>
      </c>
      <c r="H1509" s="92" t="n">
        <v>2204</v>
      </c>
      <c r="I1509" s="92" t="inlineStr">
        <is>
          <t>清洗记录</t>
        </is>
      </c>
      <c r="J1509" s="92" t="n">
        <v>2023</v>
      </c>
      <c r="K1509" s="92" t="n">
        <v>9</v>
      </c>
      <c r="L1509" s="92" t="n">
        <v>14</v>
      </c>
      <c r="M1509" s="91">
        <f>COUNTIFS(D:D,D1509,J:J,J1509,K:K,K1509)</f>
        <v/>
      </c>
      <c r="N1509" s="91">
        <f>1/M1509</f>
        <v/>
      </c>
    </row>
    <row r="1510">
      <c r="A1510" s="92" t="inlineStr">
        <is>
          <t>徐汇区</t>
        </is>
      </c>
      <c r="B1510" s="92" t="inlineStr">
        <is>
          <t>微信用户
微信用户</t>
        </is>
      </c>
      <c r="C1510" s="92" t="n">
        <v>1</v>
      </c>
      <c r="D1510" s="92" t="inlineStr">
        <is>
          <t>TYQCY45</t>
        </is>
      </c>
      <c r="E1510" s="92" t="inlineStr">
        <is>
          <t>小胖面馆</t>
        </is>
      </c>
      <c r="F1510" s="92" t="n">
        <v>0</v>
      </c>
      <c r="G1510" s="92" t="n">
        <v>1</v>
      </c>
      <c r="H1510" s="92" t="n">
        <v>2205</v>
      </c>
      <c r="I1510" s="92" t="inlineStr">
        <is>
          <t>设备维修保养</t>
        </is>
      </c>
      <c r="J1510" s="92" t="n">
        <v>2023</v>
      </c>
      <c r="K1510" s="92" t="n">
        <v>9</v>
      </c>
      <c r="L1510" s="92" t="n">
        <v>14</v>
      </c>
      <c r="M1510" s="91">
        <f>COUNTIFS(D:D,D1510,J:J,J1510,K:K,K1510)</f>
        <v/>
      </c>
      <c r="N1510" s="91">
        <f>1/M1510</f>
        <v/>
      </c>
    </row>
    <row r="1511">
      <c r="A1511" s="92" t="inlineStr">
        <is>
          <t>徐汇区</t>
        </is>
      </c>
      <c r="B1511" s="92" t="inlineStr">
        <is>
          <t>微信用户
微信用户</t>
        </is>
      </c>
      <c r="C1511" s="92" t="n">
        <v>1</v>
      </c>
      <c r="D1511" s="92" t="inlineStr">
        <is>
          <t>TYQCY45</t>
        </is>
      </c>
      <c r="E1511" s="92" t="inlineStr">
        <is>
          <t>小胖面馆</t>
        </is>
      </c>
      <c r="F1511" s="92" t="n">
        <v>0</v>
      </c>
      <c r="G1511" s="92" t="n">
        <v>1</v>
      </c>
      <c r="H1511" s="92" t="n">
        <v>2303</v>
      </c>
      <c r="I1511" s="92" t="inlineStr">
        <is>
          <t>运行维护合同</t>
        </is>
      </c>
      <c r="J1511" s="92" t="n">
        <v>2023</v>
      </c>
      <c r="K1511" s="92" t="n">
        <v>9</v>
      </c>
      <c r="L1511" s="92" t="n">
        <v>14</v>
      </c>
      <c r="M1511" s="91">
        <f>COUNTIFS(D:D,D1511,J:J,J1511,K:K,K1511)</f>
        <v/>
      </c>
      <c r="N1511" s="91">
        <f>1/M1511</f>
        <v/>
      </c>
    </row>
    <row r="1512">
      <c r="A1512" s="92" t="inlineStr">
        <is>
          <t>徐汇区</t>
        </is>
      </c>
      <c r="B1512" s="92" t="inlineStr">
        <is>
          <t>微信用户
微信用户</t>
        </is>
      </c>
      <c r="C1512" s="92" t="n">
        <v>1</v>
      </c>
      <c r="D1512" s="92" t="inlineStr">
        <is>
          <t>TYQCY45</t>
        </is>
      </c>
      <c r="E1512" s="92" t="inlineStr">
        <is>
          <t>小胖面馆</t>
        </is>
      </c>
      <c r="F1512" s="92" t="n">
        <v>0</v>
      </c>
      <c r="G1512" s="92" t="n">
        <v>1</v>
      </c>
      <c r="H1512" s="92" t="n">
        <v>2304</v>
      </c>
      <c r="I1512" s="92" t="inlineStr">
        <is>
          <t>设备运维记录</t>
        </is>
      </c>
      <c r="J1512" s="92" t="n">
        <v>2023</v>
      </c>
      <c r="K1512" s="92" t="n">
        <v>9</v>
      </c>
      <c r="L1512" s="92" t="n">
        <v>14</v>
      </c>
      <c r="M1512" s="91">
        <f>COUNTIFS(D:D,D1512,J:J,J1512,K:K,K1512)</f>
        <v/>
      </c>
      <c r="N1512" s="91">
        <f>1/M1512</f>
        <v/>
      </c>
    </row>
    <row r="1513">
      <c r="A1513" s="92" t="inlineStr">
        <is>
          <t>徐汇区</t>
        </is>
      </c>
      <c r="B1513" s="92" t="inlineStr">
        <is>
          <t>微信用户
微信用户</t>
        </is>
      </c>
      <c r="C1513" s="92" t="n">
        <v>1</v>
      </c>
      <c r="D1513" s="92" t="inlineStr">
        <is>
          <t>TYQCY45</t>
        </is>
      </c>
      <c r="E1513" s="92" t="inlineStr">
        <is>
          <t>小胖面馆</t>
        </is>
      </c>
      <c r="F1513" s="92" t="n">
        <v>0</v>
      </c>
      <c r="G1513" s="92" t="n">
        <v>1</v>
      </c>
      <c r="H1513" s="92" t="n">
        <v>2400</v>
      </c>
      <c r="I1513" s="92" t="inlineStr">
        <is>
          <t>餐厨垃圾处置</t>
        </is>
      </c>
      <c r="J1513" s="92" t="n">
        <v>2023</v>
      </c>
      <c r="K1513" s="92" t="n">
        <v>9</v>
      </c>
      <c r="L1513" s="92" t="n">
        <v>14</v>
      </c>
      <c r="M1513" s="91">
        <f>COUNTIFS(D:D,D1513,J:J,J1513,K:K,K1513)</f>
        <v/>
      </c>
      <c r="N1513" s="91">
        <f>1/M1513</f>
        <v/>
      </c>
    </row>
    <row r="1514">
      <c r="A1514" s="92" t="inlineStr">
        <is>
          <t>徐汇区</t>
        </is>
      </c>
      <c r="B1514" s="92" t="inlineStr">
        <is>
          <t>微信用户
微信用户</t>
        </is>
      </c>
      <c r="C1514" s="92" t="n">
        <v>1</v>
      </c>
      <c r="D1514" s="92" t="inlineStr">
        <is>
          <t>TYQCY45</t>
        </is>
      </c>
      <c r="E1514" s="92" t="inlineStr">
        <is>
          <t>小胖面馆</t>
        </is>
      </c>
      <c r="F1514" s="92" t="n">
        <v>0</v>
      </c>
      <c r="G1514" s="92" t="n">
        <v>1</v>
      </c>
      <c r="H1514" s="92" t="n">
        <v>2401</v>
      </c>
      <c r="I1514" s="92" t="inlineStr">
        <is>
          <t>废弃油脂处置</t>
        </is>
      </c>
      <c r="J1514" s="92" t="n">
        <v>2023</v>
      </c>
      <c r="K1514" s="92" t="n">
        <v>9</v>
      </c>
      <c r="L1514" s="92" t="n">
        <v>14</v>
      </c>
      <c r="M1514" s="91">
        <f>COUNTIFS(D:D,D1514,J:J,J1514,K:K,K1514)</f>
        <v/>
      </c>
      <c r="N1514" s="91">
        <f>1/M1514</f>
        <v/>
      </c>
    </row>
    <row r="1515">
      <c r="A1515" s="92" t="inlineStr">
        <is>
          <t>徐汇区</t>
        </is>
      </c>
      <c r="B1515" s="92" t="inlineStr">
        <is>
          <t>微信用户
微信用户</t>
        </is>
      </c>
      <c r="C1515" s="92" t="n">
        <v>1</v>
      </c>
      <c r="D1515" s="92" t="inlineStr">
        <is>
          <t>TYQCY45</t>
        </is>
      </c>
      <c r="E1515" s="92" t="inlineStr">
        <is>
          <t>小胖面馆</t>
        </is>
      </c>
      <c r="F1515" s="92" t="n">
        <v>0</v>
      </c>
      <c r="G1515" s="92" t="n">
        <v>1</v>
      </c>
      <c r="H1515" s="92" t="n">
        <v>2402</v>
      </c>
      <c r="I1515" s="92" t="inlineStr">
        <is>
          <t>卫生培训记录</t>
        </is>
      </c>
      <c r="J1515" s="92" t="n">
        <v>2023</v>
      </c>
      <c r="K1515" s="92" t="n">
        <v>9</v>
      </c>
      <c r="L1515" s="92" t="n">
        <v>14</v>
      </c>
      <c r="M1515" s="91">
        <f>COUNTIFS(D:D,D1515,J:J,J1515,K:K,K1515)</f>
        <v/>
      </c>
      <c r="N1515" s="91">
        <f>1/M1515</f>
        <v/>
      </c>
    </row>
    <row r="1516">
      <c r="A1516" s="92" t="inlineStr">
        <is>
          <t>徐汇区</t>
        </is>
      </c>
      <c r="B1516" s="92" t="inlineStr">
        <is>
          <t>微信用户
微信用户</t>
        </is>
      </c>
      <c r="C1516" s="92" t="n">
        <v>1</v>
      </c>
      <c r="D1516" s="92" t="inlineStr">
        <is>
          <t>TYQCY45</t>
        </is>
      </c>
      <c r="E1516" s="92" t="inlineStr">
        <is>
          <t>小胖面馆</t>
        </is>
      </c>
      <c r="F1516" s="92" t="n">
        <v>0</v>
      </c>
      <c r="G1516" s="92" t="n">
        <v>1</v>
      </c>
      <c r="H1516" s="92" t="n">
        <v>2403</v>
      </c>
      <c r="I1516" s="92" t="inlineStr">
        <is>
          <t>食品及原料采购记录</t>
        </is>
      </c>
      <c r="J1516" s="92" t="n">
        <v>2023</v>
      </c>
      <c r="K1516" s="92" t="n">
        <v>9</v>
      </c>
      <c r="L1516" s="92" t="n">
        <v>14</v>
      </c>
      <c r="M1516" s="91">
        <f>COUNTIFS(D:D,D1516,J:J,J1516,K:K,K1516)</f>
        <v/>
      </c>
      <c r="N1516" s="91">
        <f>1/M1516</f>
        <v/>
      </c>
    </row>
    <row r="1517">
      <c r="A1517" s="92" t="inlineStr">
        <is>
          <t>徐汇区</t>
        </is>
      </c>
      <c r="B1517" s="92" t="inlineStr">
        <is>
          <t>微信用户
微信用户
微信用户
微信用户
微信用户
微信用户
微信用户
微信用户
微信用户
微信用户
微信用户
微信用户
微信用户
微信用户</t>
        </is>
      </c>
      <c r="C1517" s="92" t="n">
        <v>1</v>
      </c>
      <c r="D1517" s="92" t="inlineStr">
        <is>
          <t>TYQCY45</t>
        </is>
      </c>
      <c r="E1517" s="92" t="inlineStr">
        <is>
          <t>小胖面馆</t>
        </is>
      </c>
      <c r="F1517" s="92" t="n">
        <v>0</v>
      </c>
      <c r="G1517" s="92" t="n">
        <v>1</v>
      </c>
      <c r="H1517" s="92" t="n">
        <v>2201</v>
      </c>
      <c r="I1517" s="92" t="inlineStr">
        <is>
          <t>产品质检</t>
        </is>
      </c>
      <c r="J1517" s="92" t="n">
        <v>2023</v>
      </c>
      <c r="K1517" s="92" t="n">
        <v>7</v>
      </c>
      <c r="L1517" s="92" t="n">
        <v>11</v>
      </c>
      <c r="M1517" s="91">
        <f>COUNTIFS(D:D,D1517,J:J,J1517,K:K,K1517)</f>
        <v/>
      </c>
      <c r="N1517" s="91">
        <f>1/M1517</f>
        <v/>
      </c>
    </row>
    <row r="1518">
      <c r="A1518" s="92" t="inlineStr">
        <is>
          <t>徐汇区</t>
        </is>
      </c>
      <c r="B1518" s="92" t="inlineStr">
        <is>
          <t>微信用户
微信用户
微信用户
微信用户
微信用户
微信用户
微信用户
微信用户
微信用户
微信用户
微信用户
微信用户</t>
        </is>
      </c>
      <c r="C1518" s="92" t="n">
        <v>1</v>
      </c>
      <c r="D1518" s="92" t="inlineStr">
        <is>
          <t>TYQCY45</t>
        </is>
      </c>
      <c r="E1518" s="92" t="inlineStr">
        <is>
          <t>小胖面馆</t>
        </is>
      </c>
      <c r="F1518" s="92" t="n">
        <v>0</v>
      </c>
      <c r="G1518" s="92" t="n">
        <v>1</v>
      </c>
      <c r="H1518" s="92" t="n">
        <v>2203</v>
      </c>
      <c r="I1518" s="92" t="inlineStr">
        <is>
          <t>清洗合同</t>
        </is>
      </c>
      <c r="J1518" s="92" t="n">
        <v>2023</v>
      </c>
      <c r="K1518" s="92" t="n">
        <v>7</v>
      </c>
      <c r="L1518" s="92" t="n">
        <v>25</v>
      </c>
      <c r="M1518" s="91">
        <f>COUNTIFS(D:D,D1518,J:J,J1518,K:K,K1518)</f>
        <v/>
      </c>
      <c r="N1518" s="91">
        <f>1/M1518</f>
        <v/>
      </c>
    </row>
    <row r="1519">
      <c r="A1519" s="92" t="inlineStr">
        <is>
          <t>徐汇区</t>
        </is>
      </c>
      <c r="B1519" s="92" t="inlineStr">
        <is>
          <t>微信用户
微信用户
微信用户
微信用户
微信用户
微信用户
微信用户
微信用户</t>
        </is>
      </c>
      <c r="C1519" s="92" t="n">
        <v>1</v>
      </c>
      <c r="D1519" s="92" t="inlineStr">
        <is>
          <t>TYQCY45</t>
        </is>
      </c>
      <c r="E1519" s="92" t="inlineStr">
        <is>
          <t>小胖面馆</t>
        </is>
      </c>
      <c r="F1519" s="92" t="n">
        <v>0</v>
      </c>
      <c r="G1519" s="92" t="n">
        <v>0</v>
      </c>
      <c r="H1519" s="92" t="n">
        <v>2102</v>
      </c>
      <c r="I1519" s="92" t="inlineStr">
        <is>
          <t>餐饮服务许可证</t>
        </is>
      </c>
      <c r="J1519" s="92" t="n">
        <v>2023</v>
      </c>
      <c r="K1519" s="92" t="n">
        <v>6</v>
      </c>
      <c r="L1519" s="92" t="n">
        <v>11</v>
      </c>
      <c r="M1519" s="91">
        <f>COUNTIFS(D:D,D1519,J:J,J1519,K:K,K1519)</f>
        <v/>
      </c>
      <c r="N1519" s="91">
        <f>1/M1519</f>
        <v/>
      </c>
    </row>
    <row r="1520">
      <c r="A1520" s="92" t="inlineStr">
        <is>
          <t>徐汇区</t>
        </is>
      </c>
      <c r="B1520" s="92" t="inlineStr">
        <is>
          <t>微信用户
微信用户
微信用户
微信用户
微信用户
微信用户
微信用户
微信用户</t>
        </is>
      </c>
      <c r="C1520" s="92" t="n">
        <v>1</v>
      </c>
      <c r="D1520" s="92" t="inlineStr">
        <is>
          <t>TYQCY45</t>
        </is>
      </c>
      <c r="E1520" s="92" t="inlineStr">
        <is>
          <t>小胖面馆</t>
        </is>
      </c>
      <c r="F1520" s="92" t="n">
        <v>0</v>
      </c>
      <c r="G1520" s="92" t="n">
        <v>0</v>
      </c>
      <c r="H1520" s="92" t="n">
        <v>2101</v>
      </c>
      <c r="I1520" s="92" t="inlineStr">
        <is>
          <t>食品经营许可证</t>
        </is>
      </c>
      <c r="J1520" s="92" t="n">
        <v>2023</v>
      </c>
      <c r="K1520" s="92" t="n">
        <v>5</v>
      </c>
      <c r="L1520" s="92" t="n">
        <v>11</v>
      </c>
      <c r="M1520" s="91">
        <f>COUNTIFS(D:D,D1520,J:J,J1520,K:K,K1520)</f>
        <v/>
      </c>
      <c r="N1520" s="91">
        <f>1/M1520</f>
        <v/>
      </c>
    </row>
    <row r="1521">
      <c r="A1521" s="92" t="inlineStr">
        <is>
          <t>徐汇区</t>
        </is>
      </c>
      <c r="B1521" s="92" t="inlineStr">
        <is>
          <t>微信用户
微信用户
微信用户
微信用户
微信用户
微信用户
微信用户
微信用户</t>
        </is>
      </c>
      <c r="C1521" s="92" t="n">
        <v>1</v>
      </c>
      <c r="D1521" s="92" t="inlineStr">
        <is>
          <t>TYQCY45</t>
        </is>
      </c>
      <c r="E1521" s="92" t="inlineStr">
        <is>
          <t>小胖面馆</t>
        </is>
      </c>
      <c r="F1521" s="92" t="n">
        <v>0</v>
      </c>
      <c r="G1521" s="92" t="n">
        <v>0</v>
      </c>
      <c r="H1521" s="92" t="n">
        <v>2100</v>
      </c>
      <c r="I1521" s="92" t="inlineStr">
        <is>
          <t>营业执照</t>
        </is>
      </c>
      <c r="J1521" s="92" t="n">
        <v>2023</v>
      </c>
      <c r="K1521" s="92" t="n">
        <v>3</v>
      </c>
      <c r="L1521" s="92" t="n">
        <v>11</v>
      </c>
      <c r="M1521" s="91">
        <f>COUNTIFS(D:D,D1521,J:J,J1521,K:K,K1521)</f>
        <v/>
      </c>
      <c r="N1521" s="91">
        <f>1/M1521</f>
        <v/>
      </c>
    </row>
    <row r="1522">
      <c r="A1522" s="92" t="inlineStr">
        <is>
          <t>徐汇区</t>
        </is>
      </c>
      <c r="B1522" s="92" t="inlineStr">
        <is>
          <t>微信用户
微信用户
微信用户
微信用户
微信用户
微信用户
微信用户
微信用户</t>
        </is>
      </c>
      <c r="C1522" s="92" t="n">
        <v>1</v>
      </c>
      <c r="D1522" s="92" t="inlineStr">
        <is>
          <t>TYQCY45</t>
        </is>
      </c>
      <c r="E1522" s="92" t="inlineStr">
        <is>
          <t>小胖面馆</t>
        </is>
      </c>
      <c r="F1522" s="92" t="n">
        <v>0</v>
      </c>
      <c r="G1522" s="92" t="n">
        <v>0</v>
      </c>
      <c r="H1522" s="92" t="n">
        <v>2103</v>
      </c>
      <c r="I1522" s="92" t="inlineStr">
        <is>
          <t>监管信息公示牌</t>
        </is>
      </c>
      <c r="J1522" s="92" t="n">
        <v>2023</v>
      </c>
      <c r="K1522" s="92" t="n">
        <v>3</v>
      </c>
      <c r="L1522" s="92" t="n">
        <v>11</v>
      </c>
      <c r="M1522" s="91">
        <f>COUNTIFS(D:D,D1522,J:J,J1522,K:K,K1522)</f>
        <v/>
      </c>
      <c r="N1522" s="91">
        <f>1/M1522</f>
        <v/>
      </c>
    </row>
    <row r="1523">
      <c r="A1523" s="92" t="inlineStr">
        <is>
          <t>徐汇区</t>
        </is>
      </c>
      <c r="B1523" s="92" t="inlineStr">
        <is>
          <t>微信用户
微信用户
微信用户
微信用户
微信用户
微信用户
微信用户
微信用户
微信用户
微信用户
微信用户
微信用户
微信用户
微信用户</t>
        </is>
      </c>
      <c r="C1523" s="92" t="n">
        <v>1</v>
      </c>
      <c r="D1523" s="92" t="inlineStr">
        <is>
          <t>TYQCY45</t>
        </is>
      </c>
      <c r="E1523" s="92" t="inlineStr">
        <is>
          <t>小胖面馆</t>
        </is>
      </c>
      <c r="F1523" s="92" t="n">
        <v>0</v>
      </c>
      <c r="G1523" s="92" t="n">
        <v>1</v>
      </c>
      <c r="H1523" s="92" t="n">
        <v>2200</v>
      </c>
      <c r="I1523" s="92" t="inlineStr">
        <is>
          <t>设备安装合同</t>
        </is>
      </c>
      <c r="J1523" s="92" t="n">
        <v>2023</v>
      </c>
      <c r="K1523" s="92" t="n">
        <v>3</v>
      </c>
      <c r="L1523" s="92" t="n">
        <v>11</v>
      </c>
      <c r="M1523" s="91">
        <f>COUNTIFS(D:D,D1523,J:J,J1523,K:K,K1523)</f>
        <v/>
      </c>
      <c r="N1523" s="91">
        <f>1/M1523</f>
        <v/>
      </c>
    </row>
    <row r="1524">
      <c r="A1524" s="92" t="inlineStr">
        <is>
          <t>徐汇区</t>
        </is>
      </c>
      <c r="B1524" s="92" t="inlineStr">
        <is>
          <t>微信用户
微信用户
微信用户
微信用户
微信用户
微信用户
微信用户
微信用户
微信用户
微信用户
微信用户
微信用户
微信用户
微信用户</t>
        </is>
      </c>
      <c r="C1524" s="92" t="n">
        <v>1</v>
      </c>
      <c r="D1524" s="92" t="inlineStr">
        <is>
          <t>TYQCY45</t>
        </is>
      </c>
      <c r="E1524" s="92" t="inlineStr">
        <is>
          <t>小胖面馆</t>
        </is>
      </c>
      <c r="F1524" s="92" t="n">
        <v>0</v>
      </c>
      <c r="G1524" s="92" t="n">
        <v>1</v>
      </c>
      <c r="H1524" s="92" t="n">
        <v>2301</v>
      </c>
      <c r="I1524" s="92" t="inlineStr">
        <is>
          <t>产品质检</t>
        </is>
      </c>
      <c r="J1524" s="92" t="n">
        <v>2023</v>
      </c>
      <c r="K1524" s="92" t="n">
        <v>3</v>
      </c>
      <c r="L1524" s="92" t="n">
        <v>11</v>
      </c>
      <c r="M1524" s="91">
        <f>COUNTIFS(D:D,D1524,J:J,J1524,K:K,K1524)</f>
        <v/>
      </c>
      <c r="N1524" s="91">
        <f>1/M1524</f>
        <v/>
      </c>
    </row>
    <row r="1525">
      <c r="A1525" s="92" t="inlineStr">
        <is>
          <t>徐汇区</t>
        </is>
      </c>
      <c r="B1525" s="92" t="inlineStr">
        <is>
          <t>微信用户
微信用户
微信用户
微信用户
微信用户
微信用户
微信用户
微信用户
微信用户
微信用户
微信用户
微信用户
微信用户
微信用户</t>
        </is>
      </c>
      <c r="C1525" s="92" t="n">
        <v>1</v>
      </c>
      <c r="D1525" s="92" t="inlineStr">
        <is>
          <t>TYQCY45</t>
        </is>
      </c>
      <c r="E1525" s="92" t="inlineStr">
        <is>
          <t>小胖面馆</t>
        </is>
      </c>
      <c r="F1525" s="92" t="n">
        <v>0</v>
      </c>
      <c r="G1525" s="92" t="n">
        <v>1</v>
      </c>
      <c r="H1525" s="92" t="n">
        <v>2202</v>
      </c>
      <c r="I1525" s="92" t="inlineStr">
        <is>
          <t>净化器合格证</t>
        </is>
      </c>
      <c r="J1525" s="92" t="n">
        <v>2023</v>
      </c>
      <c r="K1525" s="92" t="n">
        <v>2</v>
      </c>
      <c r="L1525" s="92" t="n">
        <v>20</v>
      </c>
      <c r="M1525" s="91">
        <f>COUNTIFS(D:D,D1525,J:J,J1525,K:K,K1525)</f>
        <v/>
      </c>
      <c r="N1525" s="91">
        <f>1/M1525</f>
        <v/>
      </c>
    </row>
    <row r="1526">
      <c r="A1526" s="92" t="inlineStr">
        <is>
          <t>徐汇区</t>
        </is>
      </c>
      <c r="B1526" s="92" t="inlineStr">
        <is>
          <t>微信用户
微信用户
微信用户
微信用户
微信用户
微信用户
微信用户
微信用户
微信用户
微信用户
微信用户
微信用户
微信用户
微信用户</t>
        </is>
      </c>
      <c r="C1526" s="92" t="n">
        <v>1</v>
      </c>
      <c r="D1526" s="92" t="inlineStr">
        <is>
          <t>TYQCY45</t>
        </is>
      </c>
      <c r="E1526" s="92" t="inlineStr">
        <is>
          <t>小胖面馆</t>
        </is>
      </c>
      <c r="F1526" s="92" t="n">
        <v>0</v>
      </c>
      <c r="G1526" s="92" t="n">
        <v>1</v>
      </c>
      <c r="H1526" s="92" t="n">
        <v>2300</v>
      </c>
      <c r="I1526" s="92" t="inlineStr">
        <is>
          <t>设备安装合同</t>
        </is>
      </c>
      <c r="J1526" s="92" t="n">
        <v>2023</v>
      </c>
      <c r="K1526" s="92" t="n">
        <v>2</v>
      </c>
      <c r="L1526" s="92" t="n">
        <v>20</v>
      </c>
      <c r="M1526" s="91">
        <f>COUNTIFS(D:D,D1526,J:J,J1526,K:K,K1526)</f>
        <v/>
      </c>
      <c r="N1526" s="91">
        <f>1/M1526</f>
        <v/>
      </c>
    </row>
    <row r="1527">
      <c r="A1527" s="92" t="inlineStr">
        <is>
          <t>徐汇区</t>
        </is>
      </c>
      <c r="B1527" s="92" t="inlineStr">
        <is>
          <t>微信用户
微信用户
微信用户
微信用户
微信用户
微信用户
微信用户
微信用户
微信用户
微信用户
微信用户
微信用户
微信用户
微信用户</t>
        </is>
      </c>
      <c r="C1527" s="92" t="n">
        <v>1</v>
      </c>
      <c r="D1527" s="92" t="inlineStr">
        <is>
          <t>TYQCY45</t>
        </is>
      </c>
      <c r="E1527" s="92" t="inlineStr">
        <is>
          <t>小胖面馆</t>
        </is>
      </c>
      <c r="F1527" s="92" t="n">
        <v>0</v>
      </c>
      <c r="G1527" s="92" t="n">
        <v>1</v>
      </c>
      <c r="H1527" s="92" t="n">
        <v>2302</v>
      </c>
      <c r="I1527" s="92" t="inlineStr">
        <is>
          <t>设备安装检验</t>
        </is>
      </c>
      <c r="J1527" s="92" t="n">
        <v>2023</v>
      </c>
      <c r="K1527" s="92" t="n">
        <v>2</v>
      </c>
      <c r="L1527" s="92" t="n">
        <v>10</v>
      </c>
      <c r="M1527" s="91">
        <f>COUNTIFS(D:D,D1527,J:J,J1527,K:K,K1527)</f>
        <v/>
      </c>
      <c r="N1527" s="91">
        <f>1/M1527</f>
        <v/>
      </c>
    </row>
    <row r="1528">
      <c r="A1528" s="92" t="inlineStr">
        <is>
          <t>徐汇区</t>
        </is>
      </c>
      <c r="B1528" s="92" t="n"/>
      <c r="C1528" s="92" t="n">
        <v>1</v>
      </c>
      <c r="D1528" s="92" t="inlineStr">
        <is>
          <t>TYQCY46</t>
        </is>
      </c>
      <c r="E1528" s="92" t="inlineStr">
        <is>
          <t>沪小串</t>
        </is>
      </c>
      <c r="F1528" s="92" t="n">
        <v>0</v>
      </c>
      <c r="G1528" s="92" t="n">
        <v>1</v>
      </c>
      <c r="H1528" s="92" t="n">
        <v>2200</v>
      </c>
      <c r="I1528" s="92" t="inlineStr">
        <is>
          <t>设备安装合同</t>
        </is>
      </c>
      <c r="J1528" s="92" t="n">
        <v>2023</v>
      </c>
      <c r="K1528" s="92" t="n">
        <v>6</v>
      </c>
      <c r="L1528" s="92" t="n">
        <v>11</v>
      </c>
      <c r="M1528" s="91">
        <f>COUNTIFS(D:D,D1528,J:J,J1528,K:K,K1528)</f>
        <v/>
      </c>
      <c r="N1528" s="91">
        <f>1/M1528</f>
        <v/>
      </c>
    </row>
    <row r="1529">
      <c r="A1529" s="92" t="inlineStr">
        <is>
          <t>徐汇区</t>
        </is>
      </c>
      <c r="B1529" s="92" t="n"/>
      <c r="C1529" s="92" t="n">
        <v>1</v>
      </c>
      <c r="D1529" s="92" t="inlineStr">
        <is>
          <t>TYQCY46</t>
        </is>
      </c>
      <c r="E1529" s="92" t="inlineStr">
        <is>
          <t>沪小串</t>
        </is>
      </c>
      <c r="F1529" s="92" t="n">
        <v>0</v>
      </c>
      <c r="G1529" s="92" t="n">
        <v>1</v>
      </c>
      <c r="H1529" s="92" t="n">
        <v>2301</v>
      </c>
      <c r="I1529" s="92" t="inlineStr">
        <is>
          <t>产品质检</t>
        </is>
      </c>
      <c r="J1529" s="92" t="n">
        <v>2023</v>
      </c>
      <c r="K1529" s="92" t="n">
        <v>6</v>
      </c>
      <c r="L1529" s="92" t="n">
        <v>11</v>
      </c>
      <c r="M1529" s="91">
        <f>COUNTIFS(D:D,D1529,J:J,J1529,K:K,K1529)</f>
        <v/>
      </c>
      <c r="N1529" s="91">
        <f>1/M1529</f>
        <v/>
      </c>
    </row>
    <row r="1530">
      <c r="A1530" s="92" t="inlineStr">
        <is>
          <t>徐汇区</t>
        </is>
      </c>
      <c r="B1530" s="92" t="n"/>
      <c r="C1530" s="92" t="n">
        <v>1</v>
      </c>
      <c r="D1530" s="92" t="inlineStr">
        <is>
          <t>TYQCY46</t>
        </is>
      </c>
      <c r="E1530" s="92" t="inlineStr">
        <is>
          <t>沪小串</t>
        </is>
      </c>
      <c r="F1530" s="92" t="n">
        <v>0</v>
      </c>
      <c r="G1530" s="92" t="n">
        <v>1</v>
      </c>
      <c r="H1530" s="92" t="n">
        <v>2300</v>
      </c>
      <c r="I1530" s="92" t="inlineStr">
        <is>
          <t>设备安装合同</t>
        </is>
      </c>
      <c r="J1530" s="92" t="n">
        <v>2023</v>
      </c>
      <c r="K1530" s="92" t="n">
        <v>5</v>
      </c>
      <c r="L1530" s="92" t="n">
        <v>11</v>
      </c>
      <c r="M1530" s="91">
        <f>COUNTIFS(D:D,D1530,J:J,J1530,K:K,K1530)</f>
        <v/>
      </c>
      <c r="N1530" s="91">
        <f>1/M1530</f>
        <v/>
      </c>
    </row>
    <row r="1531">
      <c r="A1531" s="92" t="inlineStr">
        <is>
          <t>徐汇区</t>
        </is>
      </c>
      <c r="B1531" s="92" t="n"/>
      <c r="C1531" s="92" t="n">
        <v>1</v>
      </c>
      <c r="D1531" s="92" t="inlineStr">
        <is>
          <t>TYQCY46</t>
        </is>
      </c>
      <c r="E1531" s="92" t="inlineStr">
        <is>
          <t>沪小串</t>
        </is>
      </c>
      <c r="F1531" s="92" t="n">
        <v>0</v>
      </c>
      <c r="G1531" s="92" t="n">
        <v>0</v>
      </c>
      <c r="H1531" s="92" t="n">
        <v>2100</v>
      </c>
      <c r="I1531" s="92" t="inlineStr">
        <is>
          <t>营业执照</t>
        </is>
      </c>
      <c r="J1531" s="92" t="n">
        <v>2023</v>
      </c>
      <c r="K1531" s="92" t="n">
        <v>3</v>
      </c>
      <c r="L1531" s="92" t="n">
        <v>11</v>
      </c>
      <c r="M1531" s="91">
        <f>COUNTIFS(D:D,D1531,J:J,J1531,K:K,K1531)</f>
        <v/>
      </c>
      <c r="N1531" s="91">
        <f>1/M1531</f>
        <v/>
      </c>
    </row>
    <row r="1532">
      <c r="A1532" s="92" t="inlineStr">
        <is>
          <t>徐汇区</t>
        </is>
      </c>
      <c r="B1532" s="92" t="n"/>
      <c r="C1532" s="92" t="n">
        <v>1</v>
      </c>
      <c r="D1532" s="92" t="inlineStr">
        <is>
          <t>TYQCY46</t>
        </is>
      </c>
      <c r="E1532" s="92" t="inlineStr">
        <is>
          <t>沪小串</t>
        </is>
      </c>
      <c r="F1532" s="92" t="n">
        <v>0</v>
      </c>
      <c r="G1532" s="92" t="n">
        <v>0</v>
      </c>
      <c r="H1532" s="92" t="n">
        <v>2101</v>
      </c>
      <c r="I1532" s="92" t="inlineStr">
        <is>
          <t>食品经营许可证</t>
        </is>
      </c>
      <c r="J1532" s="92" t="n">
        <v>2023</v>
      </c>
      <c r="K1532" s="92" t="n">
        <v>3</v>
      </c>
      <c r="L1532" s="92" t="n">
        <v>11</v>
      </c>
      <c r="M1532" s="91">
        <f>COUNTIFS(D:D,D1532,J:J,J1532,K:K,K1532)</f>
        <v/>
      </c>
      <c r="N1532" s="91">
        <f>1/M1532</f>
        <v/>
      </c>
    </row>
    <row r="1533">
      <c r="A1533" s="92" t="inlineStr">
        <is>
          <t>徐汇区</t>
        </is>
      </c>
      <c r="B1533" s="92" t="n"/>
      <c r="C1533" s="92" t="n">
        <v>1</v>
      </c>
      <c r="D1533" s="92" t="inlineStr">
        <is>
          <t>TYQCY46</t>
        </is>
      </c>
      <c r="E1533" s="92" t="inlineStr">
        <is>
          <t>沪小串</t>
        </is>
      </c>
      <c r="F1533" s="92" t="n">
        <v>0</v>
      </c>
      <c r="G1533" s="92" t="n">
        <v>1</v>
      </c>
      <c r="H1533" s="92" t="n">
        <v>2202</v>
      </c>
      <c r="I1533" s="92" t="inlineStr">
        <is>
          <t>净化器合格证</t>
        </is>
      </c>
      <c r="J1533" s="92" t="n">
        <v>2023</v>
      </c>
      <c r="K1533" s="92" t="n">
        <v>3</v>
      </c>
      <c r="L1533" s="92" t="n">
        <v>11</v>
      </c>
      <c r="M1533" s="91">
        <f>COUNTIFS(D:D,D1533,J:J,J1533,K:K,K1533)</f>
        <v/>
      </c>
      <c r="N1533" s="91">
        <f>1/M1533</f>
        <v/>
      </c>
    </row>
    <row r="1534">
      <c r="A1534" s="92" t="inlineStr">
        <is>
          <t>徐汇区</t>
        </is>
      </c>
      <c r="B1534" s="92" t="n"/>
      <c r="C1534" s="92" t="n">
        <v>1</v>
      </c>
      <c r="D1534" s="92" t="inlineStr">
        <is>
          <t>TYQCY46</t>
        </is>
      </c>
      <c r="E1534" s="92" t="inlineStr">
        <is>
          <t>沪小串</t>
        </is>
      </c>
      <c r="F1534" s="92" t="n">
        <v>0</v>
      </c>
      <c r="G1534" s="92" t="n">
        <v>1</v>
      </c>
      <c r="H1534" s="92" t="n">
        <v>2302</v>
      </c>
      <c r="I1534" s="92" t="inlineStr">
        <is>
          <t>设备安装检验</t>
        </is>
      </c>
      <c r="J1534" s="92" t="n">
        <v>2023</v>
      </c>
      <c r="K1534" s="92" t="n">
        <v>3</v>
      </c>
      <c r="L1534" s="92" t="n">
        <v>11</v>
      </c>
      <c r="M1534" s="91">
        <f>COUNTIFS(D:D,D1534,J:J,J1534,K:K,K1534)</f>
        <v/>
      </c>
      <c r="N1534" s="91">
        <f>1/M1534</f>
        <v/>
      </c>
    </row>
    <row r="1535">
      <c r="A1535" s="92" t="inlineStr">
        <is>
          <t>徐汇区</t>
        </is>
      </c>
      <c r="B1535" s="92" t="n"/>
      <c r="C1535" s="92" t="n">
        <v>1</v>
      </c>
      <c r="D1535" s="92" t="inlineStr">
        <is>
          <t>TYQCY46</t>
        </is>
      </c>
      <c r="E1535" s="92" t="inlineStr">
        <is>
          <t>沪小串</t>
        </is>
      </c>
      <c r="F1535" s="92" t="n">
        <v>0</v>
      </c>
      <c r="G1535" s="92" t="n">
        <v>1</v>
      </c>
      <c r="H1535" s="92" t="n">
        <v>2201</v>
      </c>
      <c r="I1535" s="92" t="inlineStr">
        <is>
          <t>产品质检</t>
        </is>
      </c>
      <c r="J1535" s="92" t="n">
        <v>2023</v>
      </c>
      <c r="K1535" s="92" t="n">
        <v>2</v>
      </c>
      <c r="L1535" s="92" t="n">
        <v>28</v>
      </c>
      <c r="M1535" s="91">
        <f>COUNTIFS(D:D,D1535,J:J,J1535,K:K,K1535)</f>
        <v/>
      </c>
      <c r="N1535" s="91">
        <f>1/M1535</f>
        <v/>
      </c>
    </row>
    <row r="1536">
      <c r="A1536" s="92" t="inlineStr">
        <is>
          <t>徐汇区</t>
        </is>
      </c>
      <c r="B1536" s="92" t="n"/>
      <c r="C1536" s="92" t="n">
        <v>1</v>
      </c>
      <c r="D1536" s="92" t="inlineStr">
        <is>
          <t>TYQCY49</t>
        </is>
      </c>
      <c r="E1536" s="92" t="inlineStr">
        <is>
          <t>红盔甲（永新坊）</t>
        </is>
      </c>
      <c r="F1536" s="92" t="n">
        <v>0</v>
      </c>
      <c r="G1536" s="92" t="n">
        <v>0</v>
      </c>
      <c r="H1536" s="92" t="n">
        <v>2100</v>
      </c>
      <c r="I1536" s="92" t="inlineStr">
        <is>
          <t>营业执照</t>
        </is>
      </c>
      <c r="J1536" s="92" t="n">
        <v>2023</v>
      </c>
      <c r="K1536" s="92" t="n">
        <v>3</v>
      </c>
      <c r="L1536" s="92" t="n">
        <v>11</v>
      </c>
      <c r="M1536" s="91">
        <f>COUNTIFS(D:D,D1536,J:J,J1536,K:K,K1536)</f>
        <v/>
      </c>
      <c r="N1536" s="91">
        <f>1/M1536</f>
        <v/>
      </c>
    </row>
    <row r="1537">
      <c r="A1537" s="92" t="inlineStr">
        <is>
          <t>徐汇区</t>
        </is>
      </c>
      <c r="B1537" s="92" t="n"/>
      <c r="C1537" s="92" t="n">
        <v>1</v>
      </c>
      <c r="D1537" s="92" t="inlineStr">
        <is>
          <t>TYQCY49</t>
        </is>
      </c>
      <c r="E1537" s="92" t="inlineStr">
        <is>
          <t>红盔甲（永新坊）</t>
        </is>
      </c>
      <c r="F1537" s="92" t="n">
        <v>0</v>
      </c>
      <c r="G1537" s="92" t="n">
        <v>1</v>
      </c>
      <c r="H1537" s="92" t="n">
        <v>2201</v>
      </c>
      <c r="I1537" s="92" t="inlineStr">
        <is>
          <t>产品质检</t>
        </is>
      </c>
      <c r="J1537" s="92" t="n">
        <v>2023</v>
      </c>
      <c r="K1537" s="92" t="n">
        <v>3</v>
      </c>
      <c r="L1537" s="92" t="n">
        <v>11</v>
      </c>
      <c r="M1537" s="91">
        <f>COUNTIFS(D:D,D1537,J:J,J1537,K:K,K1537)</f>
        <v/>
      </c>
      <c r="N1537" s="91">
        <f>1/M1537</f>
        <v/>
      </c>
    </row>
    <row r="1538">
      <c r="A1538" s="92" t="inlineStr">
        <is>
          <t>徐汇区</t>
        </is>
      </c>
      <c r="B1538" s="92" t="n"/>
      <c r="C1538" s="92" t="n">
        <v>1</v>
      </c>
      <c r="D1538" s="92" t="inlineStr">
        <is>
          <t>TYQCY49</t>
        </is>
      </c>
      <c r="E1538" s="92" t="inlineStr">
        <is>
          <t>红盔甲（永新坊）</t>
        </is>
      </c>
      <c r="F1538" s="92" t="n">
        <v>0</v>
      </c>
      <c r="G1538" s="92" t="n">
        <v>1</v>
      </c>
      <c r="H1538" s="92" t="n">
        <v>2202</v>
      </c>
      <c r="I1538" s="92" t="inlineStr">
        <is>
          <t>净化器合格证</t>
        </is>
      </c>
      <c r="J1538" s="92" t="n">
        <v>2023</v>
      </c>
      <c r="K1538" s="92" t="n">
        <v>3</v>
      </c>
      <c r="L1538" s="92" t="n">
        <v>11</v>
      </c>
      <c r="M1538" s="91">
        <f>COUNTIFS(D:D,D1538,J:J,J1538,K:K,K1538)</f>
        <v/>
      </c>
      <c r="N1538" s="91">
        <f>1/M1538</f>
        <v/>
      </c>
    </row>
    <row r="1539">
      <c r="A1539" s="92" t="inlineStr">
        <is>
          <t>徐汇区</t>
        </is>
      </c>
      <c r="B1539" s="92" t="n"/>
      <c r="C1539" s="92" t="n">
        <v>1</v>
      </c>
      <c r="D1539" s="92" t="inlineStr">
        <is>
          <t>TYQCY49</t>
        </is>
      </c>
      <c r="E1539" s="92" t="inlineStr">
        <is>
          <t>红盔甲（永新坊）</t>
        </is>
      </c>
      <c r="F1539" s="92" t="n">
        <v>0</v>
      </c>
      <c r="G1539" s="92" t="n">
        <v>0</v>
      </c>
      <c r="H1539" s="92" t="n">
        <v>2101</v>
      </c>
      <c r="I1539" s="92" t="inlineStr">
        <is>
          <t>食品经营许可证</t>
        </is>
      </c>
      <c r="J1539" s="92" t="n">
        <v>2023</v>
      </c>
      <c r="K1539" s="92" t="n">
        <v>2</v>
      </c>
      <c r="L1539" s="92" t="n">
        <v>28</v>
      </c>
      <c r="M1539" s="91">
        <f>COUNTIFS(D:D,D1539,J:J,J1539,K:K,K1539)</f>
        <v/>
      </c>
      <c r="N1539" s="91">
        <f>1/M1539</f>
        <v/>
      </c>
    </row>
    <row r="1540">
      <c r="A1540" s="92" t="inlineStr">
        <is>
          <t>徐汇区</t>
        </is>
      </c>
      <c r="B1540" s="92" t="inlineStr">
        <is>
          <t>微信用户</t>
        </is>
      </c>
      <c r="C1540" s="92" t="n">
        <v>1</v>
      </c>
      <c r="D1540" s="92" t="inlineStr">
        <is>
          <t>TYQCY5</t>
        </is>
      </c>
      <c r="E1540" s="92" t="inlineStr">
        <is>
          <t>沪小胖</t>
        </is>
      </c>
      <c r="F1540" s="92" t="n">
        <v>0</v>
      </c>
      <c r="G1540" s="92" t="n">
        <v>1</v>
      </c>
      <c r="H1540" s="92" t="n">
        <v>2204</v>
      </c>
      <c r="I1540" s="92" t="inlineStr">
        <is>
          <t>清洗记录</t>
        </is>
      </c>
      <c r="J1540" s="92" t="n">
        <v>2023</v>
      </c>
      <c r="K1540" s="92" t="n">
        <v>9</v>
      </c>
      <c r="L1540" s="92" t="n">
        <v>3</v>
      </c>
      <c r="M1540" s="91">
        <f>COUNTIFS(D:D,D1540,J:J,J1540,K:K,K1540)</f>
        <v/>
      </c>
      <c r="N1540" s="91">
        <f>1/M1540</f>
        <v/>
      </c>
    </row>
    <row r="1541">
      <c r="A1541" s="92" t="inlineStr">
        <is>
          <t>徐汇区</t>
        </is>
      </c>
      <c r="B1541" s="92" t="inlineStr">
        <is>
          <t>微信用户</t>
        </is>
      </c>
      <c r="C1541" s="92" t="n">
        <v>1</v>
      </c>
      <c r="D1541" s="92" t="inlineStr">
        <is>
          <t>TYQCY5</t>
        </is>
      </c>
      <c r="E1541" s="92" t="inlineStr">
        <is>
          <t>沪小胖</t>
        </is>
      </c>
      <c r="F1541" s="92" t="n">
        <v>0</v>
      </c>
      <c r="G1541" s="92" t="n">
        <v>1</v>
      </c>
      <c r="H1541" s="92" t="n">
        <v>2205</v>
      </c>
      <c r="I1541" s="92" t="inlineStr">
        <is>
          <t>设备维修保养</t>
        </is>
      </c>
      <c r="J1541" s="92" t="n">
        <v>2023</v>
      </c>
      <c r="K1541" s="92" t="n">
        <v>9</v>
      </c>
      <c r="L1541" s="92" t="n">
        <v>3</v>
      </c>
      <c r="M1541" s="91">
        <f>COUNTIFS(D:D,D1541,J:J,J1541,K:K,K1541)</f>
        <v/>
      </c>
      <c r="N1541" s="91">
        <f>1/M1541</f>
        <v/>
      </c>
    </row>
    <row r="1542">
      <c r="A1542" s="92" t="inlineStr">
        <is>
          <t>徐汇区</t>
        </is>
      </c>
      <c r="B1542" s="92" t="inlineStr">
        <is>
          <t>微信用户</t>
        </is>
      </c>
      <c r="C1542" s="92" t="n">
        <v>1</v>
      </c>
      <c r="D1542" s="92" t="inlineStr">
        <is>
          <t>TYQCY5</t>
        </is>
      </c>
      <c r="E1542" s="92" t="inlineStr">
        <is>
          <t>沪小胖</t>
        </is>
      </c>
      <c r="F1542" s="92" t="n">
        <v>0</v>
      </c>
      <c r="G1542" s="92" t="n">
        <v>1</v>
      </c>
      <c r="H1542" s="92" t="n">
        <v>2303</v>
      </c>
      <c r="I1542" s="92" t="inlineStr">
        <is>
          <t>运行维护合同</t>
        </is>
      </c>
      <c r="J1542" s="92" t="n">
        <v>2023</v>
      </c>
      <c r="K1542" s="92" t="n">
        <v>9</v>
      </c>
      <c r="L1542" s="92" t="n">
        <v>3</v>
      </c>
      <c r="M1542" s="91">
        <f>COUNTIFS(D:D,D1542,J:J,J1542,K:K,K1542)</f>
        <v/>
      </c>
      <c r="N1542" s="91">
        <f>1/M1542</f>
        <v/>
      </c>
    </row>
    <row r="1543">
      <c r="A1543" s="92" t="inlineStr">
        <is>
          <t>徐汇区</t>
        </is>
      </c>
      <c r="B1543" s="92" t="inlineStr">
        <is>
          <t>微信用户</t>
        </is>
      </c>
      <c r="C1543" s="92" t="n">
        <v>1</v>
      </c>
      <c r="D1543" s="92" t="inlineStr">
        <is>
          <t>TYQCY5</t>
        </is>
      </c>
      <c r="E1543" s="92" t="inlineStr">
        <is>
          <t>沪小胖</t>
        </is>
      </c>
      <c r="F1543" s="92" t="n">
        <v>0</v>
      </c>
      <c r="G1543" s="92" t="n">
        <v>1</v>
      </c>
      <c r="H1543" s="92" t="n">
        <v>2304</v>
      </c>
      <c r="I1543" s="92" t="inlineStr">
        <is>
          <t>设备运维记录</t>
        </is>
      </c>
      <c r="J1543" s="92" t="n">
        <v>2023</v>
      </c>
      <c r="K1543" s="92" t="n">
        <v>9</v>
      </c>
      <c r="L1543" s="92" t="n">
        <v>3</v>
      </c>
      <c r="M1543" s="91">
        <f>COUNTIFS(D:D,D1543,J:J,J1543,K:K,K1543)</f>
        <v/>
      </c>
      <c r="N1543" s="91">
        <f>1/M1543</f>
        <v/>
      </c>
    </row>
    <row r="1544">
      <c r="A1544" s="92" t="inlineStr">
        <is>
          <t>徐汇区</t>
        </is>
      </c>
      <c r="B1544" s="92" t="inlineStr">
        <is>
          <t>微信用户</t>
        </is>
      </c>
      <c r="C1544" s="92" t="n">
        <v>1</v>
      </c>
      <c r="D1544" s="92" t="inlineStr">
        <is>
          <t>TYQCY5</t>
        </is>
      </c>
      <c r="E1544" s="92" t="inlineStr">
        <is>
          <t>沪小胖</t>
        </is>
      </c>
      <c r="F1544" s="92" t="n">
        <v>0</v>
      </c>
      <c r="G1544" s="92" t="n">
        <v>1</v>
      </c>
      <c r="H1544" s="92" t="n">
        <v>2400</v>
      </c>
      <c r="I1544" s="92" t="inlineStr">
        <is>
          <t>餐厨垃圾处置</t>
        </is>
      </c>
      <c r="J1544" s="92" t="n">
        <v>2023</v>
      </c>
      <c r="K1544" s="92" t="n">
        <v>9</v>
      </c>
      <c r="L1544" s="92" t="n">
        <v>3</v>
      </c>
      <c r="M1544" s="91">
        <f>COUNTIFS(D:D,D1544,J:J,J1544,K:K,K1544)</f>
        <v/>
      </c>
      <c r="N1544" s="91">
        <f>1/M1544</f>
        <v/>
      </c>
    </row>
    <row r="1545">
      <c r="A1545" s="92" t="inlineStr">
        <is>
          <t>徐汇区</t>
        </is>
      </c>
      <c r="B1545" s="92" t="inlineStr">
        <is>
          <t>微信用户</t>
        </is>
      </c>
      <c r="C1545" s="92" t="n">
        <v>1</v>
      </c>
      <c r="D1545" s="92" t="inlineStr">
        <is>
          <t>TYQCY5</t>
        </is>
      </c>
      <c r="E1545" s="92" t="inlineStr">
        <is>
          <t>沪小胖</t>
        </is>
      </c>
      <c r="F1545" s="92" t="n">
        <v>0</v>
      </c>
      <c r="G1545" s="92" t="n">
        <v>1</v>
      </c>
      <c r="H1545" s="92" t="n">
        <v>2401</v>
      </c>
      <c r="I1545" s="92" t="inlineStr">
        <is>
          <t>废弃油脂处置</t>
        </is>
      </c>
      <c r="J1545" s="92" t="n">
        <v>2023</v>
      </c>
      <c r="K1545" s="92" t="n">
        <v>9</v>
      </c>
      <c r="L1545" s="92" t="n">
        <v>3</v>
      </c>
      <c r="M1545" s="91">
        <f>COUNTIFS(D:D,D1545,J:J,J1545,K:K,K1545)</f>
        <v/>
      </c>
      <c r="N1545" s="91">
        <f>1/M1545</f>
        <v/>
      </c>
    </row>
    <row r="1546">
      <c r="A1546" s="92" t="inlineStr">
        <is>
          <t>徐汇区</t>
        </is>
      </c>
      <c r="B1546" s="92" t="inlineStr">
        <is>
          <t>微信用户</t>
        </is>
      </c>
      <c r="C1546" s="92" t="n">
        <v>1</v>
      </c>
      <c r="D1546" s="92" t="inlineStr">
        <is>
          <t>TYQCY5</t>
        </is>
      </c>
      <c r="E1546" s="92" t="inlineStr">
        <is>
          <t>沪小胖</t>
        </is>
      </c>
      <c r="F1546" s="92" t="n">
        <v>0</v>
      </c>
      <c r="G1546" s="92" t="n">
        <v>1</v>
      </c>
      <c r="H1546" s="92" t="n">
        <v>2402</v>
      </c>
      <c r="I1546" s="92" t="inlineStr">
        <is>
          <t>卫生培训记录</t>
        </is>
      </c>
      <c r="J1546" s="92" t="n">
        <v>2023</v>
      </c>
      <c r="K1546" s="92" t="n">
        <v>9</v>
      </c>
      <c r="L1546" s="92" t="n">
        <v>3</v>
      </c>
      <c r="M1546" s="91">
        <f>COUNTIFS(D:D,D1546,J:J,J1546,K:K,K1546)</f>
        <v/>
      </c>
      <c r="N1546" s="91">
        <f>1/M1546</f>
        <v/>
      </c>
    </row>
    <row r="1547">
      <c r="A1547" s="92" t="inlineStr">
        <is>
          <t>徐汇区</t>
        </is>
      </c>
      <c r="B1547" s="92" t="inlineStr">
        <is>
          <t>微信用户</t>
        </is>
      </c>
      <c r="C1547" s="92" t="n">
        <v>1</v>
      </c>
      <c r="D1547" s="92" t="inlineStr">
        <is>
          <t>TYQCY5</t>
        </is>
      </c>
      <c r="E1547" s="92" t="inlineStr">
        <is>
          <t>沪小胖</t>
        </is>
      </c>
      <c r="F1547" s="92" t="n">
        <v>0</v>
      </c>
      <c r="G1547" s="92" t="n">
        <v>1</v>
      </c>
      <c r="H1547" s="92" t="n">
        <v>2403</v>
      </c>
      <c r="I1547" s="92" t="inlineStr">
        <is>
          <t>食品及原料采购记录</t>
        </is>
      </c>
      <c r="J1547" s="92" t="n">
        <v>2023</v>
      </c>
      <c r="K1547" s="92" t="n">
        <v>9</v>
      </c>
      <c r="L1547" s="92" t="n">
        <v>3</v>
      </c>
      <c r="M1547" s="91">
        <f>COUNTIFS(D:D,D1547,J:J,J1547,K:K,K1547)</f>
        <v/>
      </c>
      <c r="N1547" s="91">
        <f>1/M1547</f>
        <v/>
      </c>
    </row>
    <row r="1548">
      <c r="A1548" s="92" t="inlineStr">
        <is>
          <t>徐汇区</t>
        </is>
      </c>
      <c r="B1548" s="92" t="inlineStr">
        <is>
          <t>微信用户</t>
        </is>
      </c>
      <c r="C1548" s="92" t="n">
        <v>1</v>
      </c>
      <c r="D1548" s="92" t="inlineStr">
        <is>
          <t>TYQCY5</t>
        </is>
      </c>
      <c r="E1548" s="92" t="inlineStr">
        <is>
          <t>沪小胖</t>
        </is>
      </c>
      <c r="F1548" s="92" t="n">
        <v>1</v>
      </c>
      <c r="G1548" s="92" t="n">
        <v>1</v>
      </c>
      <c r="H1548" s="92" t="n">
        <v>3200</v>
      </c>
      <c r="I1548" s="92" t="inlineStr">
        <is>
          <t>后厨全景</t>
        </is>
      </c>
      <c r="J1548" s="92" t="n">
        <v>2023</v>
      </c>
      <c r="K1548" s="92" t="n">
        <v>9</v>
      </c>
      <c r="L1548" s="92" t="n">
        <v>3</v>
      </c>
      <c r="M1548" s="91">
        <f>COUNTIFS(D:D,D1548,J:J,J1548,K:K,K1548)</f>
        <v/>
      </c>
      <c r="N1548" s="91">
        <f>1/M1548</f>
        <v/>
      </c>
    </row>
    <row r="1549">
      <c r="A1549" s="92" t="inlineStr">
        <is>
          <t>徐汇区</t>
        </is>
      </c>
      <c r="B1549" s="92" t="inlineStr">
        <is>
          <t>微信用户</t>
        </is>
      </c>
      <c r="C1549" s="92" t="n">
        <v>1</v>
      </c>
      <c r="D1549" s="92" t="inlineStr">
        <is>
          <t>TYQCY5</t>
        </is>
      </c>
      <c r="E1549" s="92" t="inlineStr">
        <is>
          <t>沪小胖</t>
        </is>
      </c>
      <c r="F1549" s="92" t="n">
        <v>1</v>
      </c>
      <c r="G1549" s="92" t="n">
        <v>1</v>
      </c>
      <c r="H1549" s="92" t="n">
        <v>3201</v>
      </c>
      <c r="I1549" s="92" t="inlineStr">
        <is>
          <t>后厨涉户外门窗关闭</t>
        </is>
      </c>
      <c r="J1549" s="92" t="n">
        <v>2023</v>
      </c>
      <c r="K1549" s="92" t="n">
        <v>9</v>
      </c>
      <c r="L1549" s="92" t="n">
        <v>3</v>
      </c>
      <c r="M1549" s="91">
        <f>COUNTIFS(D:D,D1549,J:J,J1549,K:K,K1549)</f>
        <v/>
      </c>
      <c r="N1549" s="91">
        <f>1/M1549</f>
        <v/>
      </c>
    </row>
    <row r="1550">
      <c r="A1550" s="92" t="inlineStr">
        <is>
          <t>徐汇区</t>
        </is>
      </c>
      <c r="B1550" s="92" t="inlineStr">
        <is>
          <t>微信用户</t>
        </is>
      </c>
      <c r="C1550" s="92" t="n">
        <v>1</v>
      </c>
      <c r="D1550" s="92" t="inlineStr">
        <is>
          <t>TYQCY5</t>
        </is>
      </c>
      <c r="E1550" s="92" t="inlineStr">
        <is>
          <t>沪小胖</t>
        </is>
      </c>
      <c r="F1550" s="92" t="n">
        <v>1</v>
      </c>
      <c r="G1550" s="92" t="n">
        <v>1</v>
      </c>
      <c r="H1550" s="92" t="n">
        <v>3202</v>
      </c>
      <c r="I1550" s="92" t="inlineStr">
        <is>
          <t>后厨排气扇</t>
        </is>
      </c>
      <c r="J1550" s="92" t="n">
        <v>2023</v>
      </c>
      <c r="K1550" s="92" t="n">
        <v>9</v>
      </c>
      <c r="L1550" s="92" t="n">
        <v>3</v>
      </c>
      <c r="M1550" s="91">
        <f>COUNTIFS(D:D,D1550,J:J,J1550,K:K,K1550)</f>
        <v/>
      </c>
      <c r="N1550" s="91">
        <f>1/M1550</f>
        <v/>
      </c>
    </row>
    <row r="1551">
      <c r="A1551" s="92" t="inlineStr">
        <is>
          <t>徐汇区</t>
        </is>
      </c>
      <c r="B1551" s="92" t="inlineStr">
        <is>
          <t>微信用户</t>
        </is>
      </c>
      <c r="C1551" s="92" t="n">
        <v>1</v>
      </c>
      <c r="D1551" s="92" t="inlineStr">
        <is>
          <t>TYQCY5</t>
        </is>
      </c>
      <c r="E1551" s="92" t="inlineStr">
        <is>
          <t>沪小胖</t>
        </is>
      </c>
      <c r="F1551" s="92" t="n">
        <v>1</v>
      </c>
      <c r="G1551" s="92" t="n">
        <v>1</v>
      </c>
      <c r="H1551" s="92" t="n">
        <v>3203</v>
      </c>
      <c r="I1551" s="92" t="inlineStr">
        <is>
          <t>后厨灶台</t>
        </is>
      </c>
      <c r="J1551" s="92" t="n">
        <v>2023</v>
      </c>
      <c r="K1551" s="92" t="n">
        <v>9</v>
      </c>
      <c r="L1551" s="92" t="n">
        <v>3</v>
      </c>
      <c r="M1551" s="91">
        <f>COUNTIFS(D:D,D1551,J:J,J1551,K:K,K1551)</f>
        <v/>
      </c>
      <c r="N1551" s="91">
        <f>1/M1551</f>
        <v/>
      </c>
    </row>
    <row r="1552">
      <c r="A1552" s="92" t="inlineStr">
        <is>
          <t>徐汇区</t>
        </is>
      </c>
      <c r="B1552" s="92" t="inlineStr">
        <is>
          <t>微信用户</t>
        </is>
      </c>
      <c r="C1552" s="92" t="n">
        <v>1</v>
      </c>
      <c r="D1552" s="92" t="inlineStr">
        <is>
          <t>TYQCY5</t>
        </is>
      </c>
      <c r="E1552" s="92" t="inlineStr">
        <is>
          <t>沪小胖</t>
        </is>
      </c>
      <c r="F1552" s="92" t="n">
        <v>1</v>
      </c>
      <c r="G1552" s="92" t="n">
        <v>1</v>
      </c>
      <c r="H1552" s="92" t="n">
        <v>3204</v>
      </c>
      <c r="I1552" s="92" t="inlineStr">
        <is>
          <t>集气罩</t>
        </is>
      </c>
      <c r="J1552" s="92" t="n">
        <v>2023</v>
      </c>
      <c r="K1552" s="92" t="n">
        <v>9</v>
      </c>
      <c r="L1552" s="92" t="n">
        <v>3</v>
      </c>
      <c r="M1552" s="91">
        <f>COUNTIFS(D:D,D1552,J:J,J1552,K:K,K1552)</f>
        <v/>
      </c>
      <c r="N1552" s="91">
        <f>1/M1552</f>
        <v/>
      </c>
    </row>
    <row r="1553">
      <c r="A1553" s="92" t="inlineStr">
        <is>
          <t>徐汇区</t>
        </is>
      </c>
      <c r="B1553" s="92" t="inlineStr">
        <is>
          <t>微信用户</t>
        </is>
      </c>
      <c r="C1553" s="92" t="n">
        <v>1</v>
      </c>
      <c r="D1553" s="92" t="inlineStr">
        <is>
          <t>TYQCY5</t>
        </is>
      </c>
      <c r="E1553" s="92" t="inlineStr">
        <is>
          <t>沪小胖</t>
        </is>
      </c>
      <c r="F1553" s="92" t="n">
        <v>1</v>
      </c>
      <c r="G1553" s="92" t="n">
        <v>1</v>
      </c>
      <c r="H1553" s="92" t="n">
        <v>3205</v>
      </c>
      <c r="I1553" s="92" t="inlineStr">
        <is>
          <t>排烟管道</t>
        </is>
      </c>
      <c r="J1553" s="92" t="n">
        <v>2023</v>
      </c>
      <c r="K1553" s="92" t="n">
        <v>9</v>
      </c>
      <c r="L1553" s="92" t="n">
        <v>3</v>
      </c>
      <c r="M1553" s="91">
        <f>COUNTIFS(D:D,D1553,J:J,J1553,K:K,K1553)</f>
        <v/>
      </c>
      <c r="N1553" s="91">
        <f>1/M1553</f>
        <v/>
      </c>
    </row>
    <row r="1554">
      <c r="A1554" s="92" t="inlineStr">
        <is>
          <t>徐汇区</t>
        </is>
      </c>
      <c r="B1554" s="92" t="inlineStr">
        <is>
          <t>微信用户</t>
        </is>
      </c>
      <c r="C1554" s="92" t="n">
        <v>1</v>
      </c>
      <c r="D1554" s="92" t="inlineStr">
        <is>
          <t>TYQCY5</t>
        </is>
      </c>
      <c r="E1554" s="92" t="inlineStr">
        <is>
          <t>沪小胖</t>
        </is>
      </c>
      <c r="F1554" s="92" t="n">
        <v>1</v>
      </c>
      <c r="G1554" s="92" t="n">
        <v>1</v>
      </c>
      <c r="H1554" s="92" t="n">
        <v>3206</v>
      </c>
      <c r="I1554" s="92" t="inlineStr">
        <is>
          <t>油烟净化装置/控制柜运行</t>
        </is>
      </c>
      <c r="J1554" s="92" t="n">
        <v>2023</v>
      </c>
      <c r="K1554" s="92" t="n">
        <v>9</v>
      </c>
      <c r="L1554" s="92" t="n">
        <v>3</v>
      </c>
      <c r="M1554" s="91">
        <f>COUNTIFS(D:D,D1554,J:J,J1554,K:K,K1554)</f>
        <v/>
      </c>
      <c r="N1554" s="91">
        <f>1/M1554</f>
        <v/>
      </c>
    </row>
    <row r="1555">
      <c r="A1555" s="92" t="inlineStr">
        <is>
          <t>徐汇区</t>
        </is>
      </c>
      <c r="B1555" s="92" t="inlineStr">
        <is>
          <t>微信用户</t>
        </is>
      </c>
      <c r="C1555" s="92" t="n">
        <v>1</v>
      </c>
      <c r="D1555" s="92" t="inlineStr">
        <is>
          <t>TYQCY5</t>
        </is>
      </c>
      <c r="E1555" s="92" t="inlineStr">
        <is>
          <t>沪小胖</t>
        </is>
      </c>
      <c r="F1555" s="92" t="n">
        <v>1</v>
      </c>
      <c r="G1555" s="92" t="n">
        <v>1</v>
      </c>
      <c r="H1555" s="92" t="n">
        <v>3207</v>
      </c>
      <c r="I1555" s="92" t="inlineStr">
        <is>
          <t>油烟监测设备</t>
        </is>
      </c>
      <c r="J1555" s="92" t="n">
        <v>2023</v>
      </c>
      <c r="K1555" s="92" t="n">
        <v>9</v>
      </c>
      <c r="L1555" s="92" t="n">
        <v>3</v>
      </c>
      <c r="M1555" s="91">
        <f>COUNTIFS(D:D,D1555,J:J,J1555,K:K,K1555)</f>
        <v/>
      </c>
      <c r="N1555" s="91">
        <f>1/M1555</f>
        <v/>
      </c>
    </row>
    <row r="1556">
      <c r="A1556" s="92" t="inlineStr">
        <is>
          <t>徐汇区</t>
        </is>
      </c>
      <c r="B1556" s="92" t="inlineStr">
        <is>
          <t>微信用户
微信用户
微信用户
微信用户
微信用户
微信用户
微信用户
微信用户</t>
        </is>
      </c>
      <c r="C1556" s="92" t="n">
        <v>1</v>
      </c>
      <c r="D1556" s="92" t="inlineStr">
        <is>
          <t>TYQCY5</t>
        </is>
      </c>
      <c r="E1556" s="92" t="inlineStr">
        <is>
          <t>沪小胖</t>
        </is>
      </c>
      <c r="F1556" s="92" t="n">
        <v>0</v>
      </c>
      <c r="G1556" s="92" t="n">
        <v>1</v>
      </c>
      <c r="H1556" s="92" t="n">
        <v>2201</v>
      </c>
      <c r="I1556" s="92" t="inlineStr">
        <is>
          <t>产品质检</t>
        </is>
      </c>
      <c r="J1556" s="92" t="n">
        <v>2023</v>
      </c>
      <c r="K1556" s="92" t="n">
        <v>8</v>
      </c>
      <c r="L1556" s="92" t="n">
        <v>7</v>
      </c>
      <c r="M1556" s="91">
        <f>COUNTIFS(D:D,D1556,J:J,J1556,K:K,K1556)</f>
        <v/>
      </c>
      <c r="N1556" s="91">
        <f>1/M1556</f>
        <v/>
      </c>
    </row>
    <row r="1557">
      <c r="A1557" s="92" t="inlineStr">
        <is>
          <t>徐汇区</t>
        </is>
      </c>
      <c r="B1557" s="92" t="inlineStr">
        <is>
          <t>微信用户
微信用户
微信用户
微信用户
微信用户
微信用户
微信用户</t>
        </is>
      </c>
      <c r="C1557" s="92" t="n">
        <v>1</v>
      </c>
      <c r="D1557" s="92" t="inlineStr">
        <is>
          <t>TYQCY5</t>
        </is>
      </c>
      <c r="E1557" s="92" t="inlineStr">
        <is>
          <t>沪小胖</t>
        </is>
      </c>
      <c r="F1557" s="92" t="n">
        <v>0</v>
      </c>
      <c r="G1557" s="92" t="n">
        <v>1</v>
      </c>
      <c r="H1557" s="92" t="n">
        <v>2203</v>
      </c>
      <c r="I1557" s="92" t="inlineStr">
        <is>
          <t>清洗合同</t>
        </is>
      </c>
      <c r="J1557" s="92" t="n">
        <v>2023</v>
      </c>
      <c r="K1557" s="92" t="n">
        <v>8</v>
      </c>
      <c r="L1557" s="92" t="n">
        <v>7</v>
      </c>
      <c r="M1557" s="91">
        <f>COUNTIFS(D:D,D1557,J:J,J1557,K:K,K1557)</f>
        <v/>
      </c>
      <c r="N1557" s="91">
        <f>1/M1557</f>
        <v/>
      </c>
    </row>
    <row r="1558">
      <c r="A1558" s="92" t="inlineStr">
        <is>
          <t>徐汇区</t>
        </is>
      </c>
      <c r="B1558" s="92" t="inlineStr">
        <is>
          <t>微信用户
微信用户
微信用户
微信用户
微信用户
微信用户
微信用户
微信用户</t>
        </is>
      </c>
      <c r="C1558" s="92" t="n">
        <v>1</v>
      </c>
      <c r="D1558" s="92" t="inlineStr">
        <is>
          <t>TYQCY5</t>
        </is>
      </c>
      <c r="E1558" s="92" t="inlineStr">
        <is>
          <t>沪小胖</t>
        </is>
      </c>
      <c r="F1558" s="92" t="n">
        <v>0</v>
      </c>
      <c r="G1558" s="92" t="n">
        <v>1</v>
      </c>
      <c r="H1558" s="92" t="n">
        <v>2301</v>
      </c>
      <c r="I1558" s="92" t="inlineStr">
        <is>
          <t>产品质检</t>
        </is>
      </c>
      <c r="J1558" s="92" t="n">
        <v>2023</v>
      </c>
      <c r="K1558" s="92" t="n">
        <v>8</v>
      </c>
      <c r="L1558" s="92" t="n">
        <v>7</v>
      </c>
      <c r="M1558" s="91">
        <f>COUNTIFS(D:D,D1558,J:J,J1558,K:K,K1558)</f>
        <v/>
      </c>
      <c r="N1558" s="91">
        <f>1/M1558</f>
        <v/>
      </c>
    </row>
    <row r="1559">
      <c r="A1559" s="92" t="inlineStr">
        <is>
          <t>徐汇区</t>
        </is>
      </c>
      <c r="B1559" s="92" t="inlineStr">
        <is>
          <t>微信用户
微信用户
微信用户
微信用户
微信用户
微信用户
微信用户
微信用户</t>
        </is>
      </c>
      <c r="C1559" s="92" t="n">
        <v>1</v>
      </c>
      <c r="D1559" s="92" t="inlineStr">
        <is>
          <t>TYQCY5</t>
        </is>
      </c>
      <c r="E1559" s="92" t="inlineStr">
        <is>
          <t>沪小胖</t>
        </is>
      </c>
      <c r="F1559" s="92" t="n">
        <v>0</v>
      </c>
      <c r="G1559" s="92" t="n">
        <v>1</v>
      </c>
      <c r="H1559" s="92" t="n">
        <v>2302</v>
      </c>
      <c r="I1559" s="92" t="inlineStr">
        <is>
          <t>设备安装检验</t>
        </is>
      </c>
      <c r="J1559" s="92" t="n">
        <v>2023</v>
      </c>
      <c r="K1559" s="92" t="n">
        <v>8</v>
      </c>
      <c r="L1559" s="92" t="n">
        <v>7</v>
      </c>
      <c r="M1559" s="91">
        <f>COUNTIFS(D:D,D1559,J:J,J1559,K:K,K1559)</f>
        <v/>
      </c>
      <c r="N1559" s="91">
        <f>1/M1559</f>
        <v/>
      </c>
    </row>
    <row r="1560">
      <c r="A1560" s="92" t="inlineStr">
        <is>
          <t>徐汇区</t>
        </is>
      </c>
      <c r="B1560" s="92" t="inlineStr">
        <is>
          <t>微信用户
微信用户
微信用户
微信用户
微信用户</t>
        </is>
      </c>
      <c r="C1560" s="92" t="n">
        <v>1</v>
      </c>
      <c r="D1560" s="92" t="inlineStr">
        <is>
          <t>TYQCY5</t>
        </is>
      </c>
      <c r="E1560" s="92" t="inlineStr">
        <is>
          <t>沪小胖</t>
        </is>
      </c>
      <c r="F1560" s="92" t="n">
        <v>0</v>
      </c>
      <c r="G1560" s="92" t="n">
        <v>0</v>
      </c>
      <c r="H1560" s="92" t="n">
        <v>2102</v>
      </c>
      <c r="I1560" s="92" t="inlineStr">
        <is>
          <t>餐饮服务许可证</t>
        </is>
      </c>
      <c r="J1560" s="92" t="n">
        <v>2023</v>
      </c>
      <c r="K1560" s="92" t="n">
        <v>6</v>
      </c>
      <c r="L1560" s="92" t="n">
        <v>11</v>
      </c>
      <c r="M1560" s="91">
        <f>COUNTIFS(D:D,D1560,J:J,J1560,K:K,K1560)</f>
        <v/>
      </c>
      <c r="N1560" s="91">
        <f>1/M1560</f>
        <v/>
      </c>
    </row>
    <row r="1561">
      <c r="A1561" s="92" t="inlineStr">
        <is>
          <t>徐汇区</t>
        </is>
      </c>
      <c r="B1561" s="92" t="inlineStr">
        <is>
          <t>微信用户
微信用户
微信用户
微信用户
微信用户</t>
        </is>
      </c>
      <c r="C1561" s="92" t="n">
        <v>1</v>
      </c>
      <c r="D1561" s="92" t="inlineStr">
        <is>
          <t>TYQCY5</t>
        </is>
      </c>
      <c r="E1561" s="92" t="inlineStr">
        <is>
          <t>沪小胖</t>
        </is>
      </c>
      <c r="F1561" s="92" t="n">
        <v>0</v>
      </c>
      <c r="G1561" s="92" t="n">
        <v>0</v>
      </c>
      <c r="H1561" s="92" t="n">
        <v>2100</v>
      </c>
      <c r="I1561" s="92" t="inlineStr">
        <is>
          <t>营业执照</t>
        </is>
      </c>
      <c r="J1561" s="92" t="n">
        <v>2023</v>
      </c>
      <c r="K1561" s="92" t="n">
        <v>5</v>
      </c>
      <c r="L1561" s="92" t="n">
        <v>8</v>
      </c>
      <c r="M1561" s="91">
        <f>COUNTIFS(D:D,D1561,J:J,J1561,K:K,K1561)</f>
        <v/>
      </c>
      <c r="N1561" s="91">
        <f>1/M1561</f>
        <v/>
      </c>
    </row>
    <row r="1562">
      <c r="A1562" s="92" t="inlineStr">
        <is>
          <t>徐汇区</t>
        </is>
      </c>
      <c r="B1562" s="92" t="inlineStr">
        <is>
          <t>微信用户
微信用户
微信用户
微信用户
微信用户</t>
        </is>
      </c>
      <c r="C1562" s="92" t="n">
        <v>1</v>
      </c>
      <c r="D1562" s="92" t="inlineStr">
        <is>
          <t>TYQCY5</t>
        </is>
      </c>
      <c r="E1562" s="92" t="inlineStr">
        <is>
          <t>沪小胖</t>
        </is>
      </c>
      <c r="F1562" s="92" t="n">
        <v>0</v>
      </c>
      <c r="G1562" s="92" t="n">
        <v>0</v>
      </c>
      <c r="H1562" s="92" t="n">
        <v>2101</v>
      </c>
      <c r="I1562" s="92" t="inlineStr">
        <is>
          <t>食品经营许可证</t>
        </is>
      </c>
      <c r="J1562" s="92" t="n">
        <v>2023</v>
      </c>
      <c r="K1562" s="92" t="n">
        <v>5</v>
      </c>
      <c r="L1562" s="92" t="n">
        <v>8</v>
      </c>
      <c r="M1562" s="91">
        <f>COUNTIFS(D:D,D1562,J:J,J1562,K:K,K1562)</f>
        <v/>
      </c>
      <c r="N1562" s="91">
        <f>1/M1562</f>
        <v/>
      </c>
    </row>
    <row r="1563">
      <c r="A1563" s="92" t="inlineStr">
        <is>
          <t>徐汇区</t>
        </is>
      </c>
      <c r="B1563" s="92" t="inlineStr">
        <is>
          <t>微信用户
微信用户
微信用户
微信用户
微信用户
微信用户
微信用户
微信用户</t>
        </is>
      </c>
      <c r="C1563" s="92" t="n">
        <v>1</v>
      </c>
      <c r="D1563" s="92" t="inlineStr">
        <is>
          <t>TYQCY5</t>
        </is>
      </c>
      <c r="E1563" s="92" t="inlineStr">
        <is>
          <t>沪小胖</t>
        </is>
      </c>
      <c r="F1563" s="92" t="n">
        <v>0</v>
      </c>
      <c r="G1563" s="92" t="n">
        <v>1</v>
      </c>
      <c r="H1563" s="92" t="n">
        <v>2200</v>
      </c>
      <c r="I1563" s="92" t="inlineStr">
        <is>
          <t>设备安装合同</t>
        </is>
      </c>
      <c r="J1563" s="92" t="n">
        <v>2023</v>
      </c>
      <c r="K1563" s="92" t="n">
        <v>5</v>
      </c>
      <c r="L1563" s="92" t="n">
        <v>8</v>
      </c>
      <c r="M1563" s="91">
        <f>COUNTIFS(D:D,D1563,J:J,J1563,K:K,K1563)</f>
        <v/>
      </c>
      <c r="N1563" s="91">
        <f>1/M1563</f>
        <v/>
      </c>
    </row>
    <row r="1564">
      <c r="A1564" s="92" t="inlineStr">
        <is>
          <t>徐汇区</t>
        </is>
      </c>
      <c r="B1564" s="92" t="inlineStr">
        <is>
          <t>微信用户
微信用户
微信用户
微信用户
微信用户
微信用户
微信用户
微信用户</t>
        </is>
      </c>
      <c r="C1564" s="92" t="n">
        <v>1</v>
      </c>
      <c r="D1564" s="92" t="inlineStr">
        <is>
          <t>TYQCY5</t>
        </is>
      </c>
      <c r="E1564" s="92" t="inlineStr">
        <is>
          <t>沪小胖</t>
        </is>
      </c>
      <c r="F1564" s="92" t="n">
        <v>0</v>
      </c>
      <c r="G1564" s="92" t="n">
        <v>1</v>
      </c>
      <c r="H1564" s="92" t="n">
        <v>2300</v>
      </c>
      <c r="I1564" s="92" t="inlineStr">
        <is>
          <t>设备安装合同</t>
        </is>
      </c>
      <c r="J1564" s="92" t="n">
        <v>2023</v>
      </c>
      <c r="K1564" s="92" t="n">
        <v>5</v>
      </c>
      <c r="L1564" s="92" t="n">
        <v>8</v>
      </c>
      <c r="M1564" s="91">
        <f>COUNTIFS(D:D,D1564,J:J,J1564,K:K,K1564)</f>
        <v/>
      </c>
      <c r="N1564" s="91">
        <f>1/M1564</f>
        <v/>
      </c>
    </row>
    <row r="1565">
      <c r="A1565" s="92" t="inlineStr">
        <is>
          <t>徐汇区</t>
        </is>
      </c>
      <c r="B1565" s="92" t="inlineStr">
        <is>
          <t>微信用户
微信用户
微信用户
微信用户
微信用户
微信用户
微信用户
微信用户</t>
        </is>
      </c>
      <c r="C1565" s="92" t="n">
        <v>1</v>
      </c>
      <c r="D1565" s="92" t="inlineStr">
        <is>
          <t>TYQCY5</t>
        </is>
      </c>
      <c r="E1565" s="92" t="inlineStr">
        <is>
          <t>沪小胖</t>
        </is>
      </c>
      <c r="F1565" s="92" t="n">
        <v>0</v>
      </c>
      <c r="G1565" s="92" t="n">
        <v>1</v>
      </c>
      <c r="H1565" s="92" t="n">
        <v>2202</v>
      </c>
      <c r="I1565" s="92" t="inlineStr">
        <is>
          <t>净化器合格证</t>
        </is>
      </c>
      <c r="J1565" s="92" t="n">
        <v>2023</v>
      </c>
      <c r="K1565" s="92" t="n">
        <v>4</v>
      </c>
      <c r="L1565" s="92" t="n">
        <v>5</v>
      </c>
      <c r="M1565" s="91">
        <f>COUNTIFS(D:D,D1565,J:J,J1565,K:K,K1565)</f>
        <v/>
      </c>
      <c r="N1565" s="91">
        <f>1/M1565</f>
        <v/>
      </c>
    </row>
    <row r="1566">
      <c r="A1566" s="92" t="inlineStr">
        <is>
          <t>徐汇区</t>
        </is>
      </c>
      <c r="B1566" s="92" t="inlineStr">
        <is>
          <t>微信用户
微信用户
微信用户
微信用户
微信用户</t>
        </is>
      </c>
      <c r="C1566" s="92" t="n">
        <v>1</v>
      </c>
      <c r="D1566" s="92" t="inlineStr">
        <is>
          <t>TYQCY5</t>
        </is>
      </c>
      <c r="E1566" s="92" t="inlineStr">
        <is>
          <t>沪小胖</t>
        </is>
      </c>
      <c r="F1566" s="92" t="n">
        <v>0</v>
      </c>
      <c r="G1566" s="92" t="n">
        <v>0</v>
      </c>
      <c r="H1566" s="92" t="n">
        <v>2103</v>
      </c>
      <c r="I1566" s="92" t="inlineStr">
        <is>
          <t>监管信息公示牌</t>
        </is>
      </c>
      <c r="J1566" s="92" t="n">
        <v>2023</v>
      </c>
      <c r="K1566" s="92" t="n">
        <v>3</v>
      </c>
      <c r="L1566" s="92" t="n">
        <v>5</v>
      </c>
      <c r="M1566" s="91">
        <f>COUNTIFS(D:D,D1566,J:J,J1566,K:K,K1566)</f>
        <v/>
      </c>
      <c r="N1566" s="91">
        <f>1/M1566</f>
        <v/>
      </c>
    </row>
    <row r="1567">
      <c r="A1567" s="92" t="inlineStr">
        <is>
          <t>徐汇区</t>
        </is>
      </c>
      <c r="B1567" s="92" t="inlineStr">
        <is>
          <t>微信用户
微信用户
微信用户</t>
        </is>
      </c>
      <c r="C1567" s="92" t="n">
        <v>1</v>
      </c>
      <c r="D1567" s="92" t="inlineStr">
        <is>
          <t>TYQCY50</t>
        </is>
      </c>
      <c r="E1567" s="92" t="inlineStr">
        <is>
          <t>缘家</t>
        </is>
      </c>
      <c r="F1567" s="92" t="n">
        <v>0</v>
      </c>
      <c r="G1567" s="92" t="n">
        <v>1</v>
      </c>
      <c r="H1567" s="92" t="n">
        <v>2204</v>
      </c>
      <c r="I1567" s="92" t="inlineStr">
        <is>
          <t>清洗记录</t>
        </is>
      </c>
      <c r="J1567" s="92" t="n">
        <v>2023</v>
      </c>
      <c r="K1567" s="92" t="n">
        <v>9</v>
      </c>
      <c r="L1567" s="92" t="n">
        <v>18</v>
      </c>
      <c r="M1567" s="91">
        <f>COUNTIFS(D:D,D1567,J:J,J1567,K:K,K1567)</f>
        <v/>
      </c>
      <c r="N1567" s="91">
        <f>1/M1567</f>
        <v/>
      </c>
    </row>
    <row r="1568">
      <c r="A1568" s="92" t="inlineStr">
        <is>
          <t>徐汇区</t>
        </is>
      </c>
      <c r="B1568" s="92" t="inlineStr">
        <is>
          <t>微信用户
微信用户
微信用户</t>
        </is>
      </c>
      <c r="C1568" s="92" t="n">
        <v>1</v>
      </c>
      <c r="D1568" s="92" t="inlineStr">
        <is>
          <t>TYQCY50</t>
        </is>
      </c>
      <c r="E1568" s="92" t="inlineStr">
        <is>
          <t>缘家</t>
        </is>
      </c>
      <c r="F1568" s="92" t="n">
        <v>0</v>
      </c>
      <c r="G1568" s="92" t="n">
        <v>1</v>
      </c>
      <c r="H1568" s="92" t="n">
        <v>2205</v>
      </c>
      <c r="I1568" s="92" t="inlineStr">
        <is>
          <t>设备维修保养</t>
        </is>
      </c>
      <c r="J1568" s="92" t="n">
        <v>2023</v>
      </c>
      <c r="K1568" s="92" t="n">
        <v>9</v>
      </c>
      <c r="L1568" s="92" t="n">
        <v>18</v>
      </c>
      <c r="M1568" s="91">
        <f>COUNTIFS(D:D,D1568,J:J,J1568,K:K,K1568)</f>
        <v/>
      </c>
      <c r="N1568" s="91">
        <f>1/M1568</f>
        <v/>
      </c>
    </row>
    <row r="1569">
      <c r="A1569" s="92" t="inlineStr">
        <is>
          <t>徐汇区</t>
        </is>
      </c>
      <c r="B1569" s="92" t="inlineStr">
        <is>
          <t>微信用户
微信用户
微信用户</t>
        </is>
      </c>
      <c r="C1569" s="92" t="n">
        <v>1</v>
      </c>
      <c r="D1569" s="92" t="inlineStr">
        <is>
          <t>TYQCY50</t>
        </is>
      </c>
      <c r="E1569" s="92" t="inlineStr">
        <is>
          <t>缘家</t>
        </is>
      </c>
      <c r="F1569" s="92" t="n">
        <v>0</v>
      </c>
      <c r="G1569" s="92" t="n">
        <v>1</v>
      </c>
      <c r="H1569" s="92" t="n">
        <v>2303</v>
      </c>
      <c r="I1569" s="92" t="inlineStr">
        <is>
          <t>运行维护合同</t>
        </is>
      </c>
      <c r="J1569" s="92" t="n">
        <v>2023</v>
      </c>
      <c r="K1569" s="92" t="n">
        <v>9</v>
      </c>
      <c r="L1569" s="92" t="n">
        <v>18</v>
      </c>
      <c r="M1569" s="91">
        <f>COUNTIFS(D:D,D1569,J:J,J1569,K:K,K1569)</f>
        <v/>
      </c>
      <c r="N1569" s="91">
        <f>1/M1569</f>
        <v/>
      </c>
    </row>
    <row r="1570">
      <c r="A1570" s="92" t="inlineStr">
        <is>
          <t>徐汇区</t>
        </is>
      </c>
      <c r="B1570" s="92" t="inlineStr">
        <is>
          <t>微信用户
微信用户
微信用户</t>
        </is>
      </c>
      <c r="C1570" s="92" t="n">
        <v>1</v>
      </c>
      <c r="D1570" s="92" t="inlineStr">
        <is>
          <t>TYQCY50</t>
        </is>
      </c>
      <c r="E1570" s="92" t="inlineStr">
        <is>
          <t>缘家</t>
        </is>
      </c>
      <c r="F1570" s="92" t="n">
        <v>0</v>
      </c>
      <c r="G1570" s="92" t="n">
        <v>1</v>
      </c>
      <c r="H1570" s="92" t="n">
        <v>2304</v>
      </c>
      <c r="I1570" s="92" t="inlineStr">
        <is>
          <t>设备运维记录</t>
        </is>
      </c>
      <c r="J1570" s="92" t="n">
        <v>2023</v>
      </c>
      <c r="K1570" s="92" t="n">
        <v>9</v>
      </c>
      <c r="L1570" s="92" t="n">
        <v>18</v>
      </c>
      <c r="M1570" s="91">
        <f>COUNTIFS(D:D,D1570,J:J,J1570,K:K,K1570)</f>
        <v/>
      </c>
      <c r="N1570" s="91">
        <f>1/M1570</f>
        <v/>
      </c>
    </row>
    <row r="1571">
      <c r="A1571" s="92" t="inlineStr">
        <is>
          <t>徐汇区</t>
        </is>
      </c>
      <c r="B1571" s="92" t="inlineStr">
        <is>
          <t>微信用户
微信用户
微信用户</t>
        </is>
      </c>
      <c r="C1571" s="92" t="n">
        <v>1</v>
      </c>
      <c r="D1571" s="92" t="inlineStr">
        <is>
          <t>TYQCY50</t>
        </is>
      </c>
      <c r="E1571" s="92" t="inlineStr">
        <is>
          <t>缘家</t>
        </is>
      </c>
      <c r="F1571" s="92" t="n">
        <v>0</v>
      </c>
      <c r="G1571" s="92" t="n">
        <v>1</v>
      </c>
      <c r="H1571" s="92" t="n">
        <v>2400</v>
      </c>
      <c r="I1571" s="92" t="inlineStr">
        <is>
          <t>餐厨垃圾处置</t>
        </is>
      </c>
      <c r="J1571" s="92" t="n">
        <v>2023</v>
      </c>
      <c r="K1571" s="92" t="n">
        <v>9</v>
      </c>
      <c r="L1571" s="92" t="n">
        <v>18</v>
      </c>
      <c r="M1571" s="91">
        <f>COUNTIFS(D:D,D1571,J:J,J1571,K:K,K1571)</f>
        <v/>
      </c>
      <c r="N1571" s="91">
        <f>1/M1571</f>
        <v/>
      </c>
    </row>
    <row r="1572">
      <c r="A1572" s="92" t="inlineStr">
        <is>
          <t>徐汇区</t>
        </is>
      </c>
      <c r="B1572" s="92" t="inlineStr">
        <is>
          <t>微信用户
微信用户
微信用户</t>
        </is>
      </c>
      <c r="C1572" s="92" t="n">
        <v>1</v>
      </c>
      <c r="D1572" s="92" t="inlineStr">
        <is>
          <t>TYQCY50</t>
        </is>
      </c>
      <c r="E1572" s="92" t="inlineStr">
        <is>
          <t>缘家</t>
        </is>
      </c>
      <c r="F1572" s="92" t="n">
        <v>0</v>
      </c>
      <c r="G1572" s="92" t="n">
        <v>1</v>
      </c>
      <c r="H1572" s="92" t="n">
        <v>2401</v>
      </c>
      <c r="I1572" s="92" t="inlineStr">
        <is>
          <t>废弃油脂处置</t>
        </is>
      </c>
      <c r="J1572" s="92" t="n">
        <v>2023</v>
      </c>
      <c r="K1572" s="92" t="n">
        <v>9</v>
      </c>
      <c r="L1572" s="92" t="n">
        <v>18</v>
      </c>
      <c r="M1572" s="91">
        <f>COUNTIFS(D:D,D1572,J:J,J1572,K:K,K1572)</f>
        <v/>
      </c>
      <c r="N1572" s="91">
        <f>1/M1572</f>
        <v/>
      </c>
    </row>
    <row r="1573">
      <c r="A1573" s="92" t="inlineStr">
        <is>
          <t>徐汇区</t>
        </is>
      </c>
      <c r="B1573" s="92" t="inlineStr">
        <is>
          <t>微信用户
微信用户
微信用户</t>
        </is>
      </c>
      <c r="C1573" s="92" t="n">
        <v>1</v>
      </c>
      <c r="D1573" s="92" t="inlineStr">
        <is>
          <t>TYQCY50</t>
        </is>
      </c>
      <c r="E1573" s="92" t="inlineStr">
        <is>
          <t>缘家</t>
        </is>
      </c>
      <c r="F1573" s="92" t="n">
        <v>0</v>
      </c>
      <c r="G1573" s="92" t="n">
        <v>1</v>
      </c>
      <c r="H1573" s="92" t="n">
        <v>2402</v>
      </c>
      <c r="I1573" s="92" t="inlineStr">
        <is>
          <t>卫生培训记录</t>
        </is>
      </c>
      <c r="J1573" s="92" t="n">
        <v>2023</v>
      </c>
      <c r="K1573" s="92" t="n">
        <v>9</v>
      </c>
      <c r="L1573" s="92" t="n">
        <v>18</v>
      </c>
      <c r="M1573" s="91">
        <f>COUNTIFS(D:D,D1573,J:J,J1573,K:K,K1573)</f>
        <v/>
      </c>
      <c r="N1573" s="91">
        <f>1/M1573</f>
        <v/>
      </c>
    </row>
    <row r="1574">
      <c r="A1574" s="92" t="inlineStr">
        <is>
          <t>徐汇区</t>
        </is>
      </c>
      <c r="B1574" s="92" t="inlineStr">
        <is>
          <t>微信用户
微信用户
微信用户</t>
        </is>
      </c>
      <c r="C1574" s="92" t="n">
        <v>1</v>
      </c>
      <c r="D1574" s="92" t="inlineStr">
        <is>
          <t>TYQCY50</t>
        </is>
      </c>
      <c r="E1574" s="92" t="inlineStr">
        <is>
          <t>缘家</t>
        </is>
      </c>
      <c r="F1574" s="92" t="n">
        <v>0</v>
      </c>
      <c r="G1574" s="92" t="n">
        <v>1</v>
      </c>
      <c r="H1574" s="92" t="n">
        <v>2403</v>
      </c>
      <c r="I1574" s="92" t="inlineStr">
        <is>
          <t>食品及原料采购记录</t>
        </is>
      </c>
      <c r="J1574" s="92" t="n">
        <v>2023</v>
      </c>
      <c r="K1574" s="92" t="n">
        <v>9</v>
      </c>
      <c r="L1574" s="92" t="n">
        <v>18</v>
      </c>
      <c r="M1574" s="91">
        <f>COUNTIFS(D:D,D1574,J:J,J1574,K:K,K1574)</f>
        <v/>
      </c>
      <c r="N1574" s="91">
        <f>1/M1574</f>
        <v/>
      </c>
    </row>
    <row r="1575">
      <c r="A1575" s="92" t="inlineStr">
        <is>
          <t>徐汇区</t>
        </is>
      </c>
      <c r="B1575" s="92" t="inlineStr">
        <is>
          <t>微信用户
微信用户
微信用户</t>
        </is>
      </c>
      <c r="C1575" s="92" t="n">
        <v>1</v>
      </c>
      <c r="D1575" s="92" t="inlineStr">
        <is>
          <t>TYQCY50</t>
        </is>
      </c>
      <c r="E1575" s="92" t="inlineStr">
        <is>
          <t>缘家</t>
        </is>
      </c>
      <c r="F1575" s="92" t="n">
        <v>1</v>
      </c>
      <c r="G1575" s="92" t="n">
        <v>1</v>
      </c>
      <c r="H1575" s="92" t="n">
        <v>3200</v>
      </c>
      <c r="I1575" s="92" t="inlineStr">
        <is>
          <t>后厨全景</t>
        </is>
      </c>
      <c r="J1575" s="92" t="n">
        <v>2023</v>
      </c>
      <c r="K1575" s="92" t="n">
        <v>9</v>
      </c>
      <c r="L1575" s="92" t="n">
        <v>18</v>
      </c>
      <c r="M1575" s="91">
        <f>COUNTIFS(D:D,D1575,J:J,J1575,K:K,K1575)</f>
        <v/>
      </c>
      <c r="N1575" s="91">
        <f>1/M1575</f>
        <v/>
      </c>
    </row>
    <row r="1576">
      <c r="A1576" s="92" t="inlineStr">
        <is>
          <t>徐汇区</t>
        </is>
      </c>
      <c r="B1576" s="92" t="inlineStr">
        <is>
          <t>微信用户
微信用户
微信用户</t>
        </is>
      </c>
      <c r="C1576" s="92" t="n">
        <v>1</v>
      </c>
      <c r="D1576" s="92" t="inlineStr">
        <is>
          <t>TYQCY50</t>
        </is>
      </c>
      <c r="E1576" s="92" t="inlineStr">
        <is>
          <t>缘家</t>
        </is>
      </c>
      <c r="F1576" s="92" t="n">
        <v>1</v>
      </c>
      <c r="G1576" s="92" t="n">
        <v>1</v>
      </c>
      <c r="H1576" s="92" t="n">
        <v>3201</v>
      </c>
      <c r="I1576" s="92" t="inlineStr">
        <is>
          <t>后厨涉户外门窗关闭</t>
        </is>
      </c>
      <c r="J1576" s="92" t="n">
        <v>2023</v>
      </c>
      <c r="K1576" s="92" t="n">
        <v>9</v>
      </c>
      <c r="L1576" s="92" t="n">
        <v>18</v>
      </c>
      <c r="M1576" s="91">
        <f>COUNTIFS(D:D,D1576,J:J,J1576,K:K,K1576)</f>
        <v/>
      </c>
      <c r="N1576" s="91">
        <f>1/M1576</f>
        <v/>
      </c>
    </row>
    <row r="1577">
      <c r="A1577" s="92" t="inlineStr">
        <is>
          <t>徐汇区</t>
        </is>
      </c>
      <c r="B1577" s="92" t="inlineStr">
        <is>
          <t>微信用户
微信用户
微信用户</t>
        </is>
      </c>
      <c r="C1577" s="92" t="n">
        <v>1</v>
      </c>
      <c r="D1577" s="92" t="inlineStr">
        <is>
          <t>TYQCY50</t>
        </is>
      </c>
      <c r="E1577" s="92" t="inlineStr">
        <is>
          <t>缘家</t>
        </is>
      </c>
      <c r="F1577" s="92" t="n">
        <v>1</v>
      </c>
      <c r="G1577" s="92" t="n">
        <v>1</v>
      </c>
      <c r="H1577" s="92" t="n">
        <v>3202</v>
      </c>
      <c r="I1577" s="92" t="inlineStr">
        <is>
          <t>后厨排气扇</t>
        </is>
      </c>
      <c r="J1577" s="92" t="n">
        <v>2023</v>
      </c>
      <c r="K1577" s="92" t="n">
        <v>9</v>
      </c>
      <c r="L1577" s="92" t="n">
        <v>18</v>
      </c>
      <c r="M1577" s="91">
        <f>COUNTIFS(D:D,D1577,J:J,J1577,K:K,K1577)</f>
        <v/>
      </c>
      <c r="N1577" s="91">
        <f>1/M1577</f>
        <v/>
      </c>
    </row>
    <row r="1578">
      <c r="A1578" s="92" t="inlineStr">
        <is>
          <t>徐汇区</t>
        </is>
      </c>
      <c r="B1578" s="92" t="inlineStr">
        <is>
          <t>微信用户
微信用户
微信用户</t>
        </is>
      </c>
      <c r="C1578" s="92" t="n">
        <v>1</v>
      </c>
      <c r="D1578" s="92" t="inlineStr">
        <is>
          <t>TYQCY50</t>
        </is>
      </c>
      <c r="E1578" s="92" t="inlineStr">
        <is>
          <t>缘家</t>
        </is>
      </c>
      <c r="F1578" s="92" t="n">
        <v>1</v>
      </c>
      <c r="G1578" s="92" t="n">
        <v>1</v>
      </c>
      <c r="H1578" s="92" t="n">
        <v>3203</v>
      </c>
      <c r="I1578" s="92" t="inlineStr">
        <is>
          <t>后厨灶台</t>
        </is>
      </c>
      <c r="J1578" s="92" t="n">
        <v>2023</v>
      </c>
      <c r="K1578" s="92" t="n">
        <v>9</v>
      </c>
      <c r="L1578" s="92" t="n">
        <v>18</v>
      </c>
      <c r="M1578" s="91">
        <f>COUNTIFS(D:D,D1578,J:J,J1578,K:K,K1578)</f>
        <v/>
      </c>
      <c r="N1578" s="91">
        <f>1/M1578</f>
        <v/>
      </c>
    </row>
    <row r="1579">
      <c r="A1579" s="92" t="inlineStr">
        <is>
          <t>徐汇区</t>
        </is>
      </c>
      <c r="B1579" s="92" t="inlineStr">
        <is>
          <t>微信用户
微信用户
微信用户</t>
        </is>
      </c>
      <c r="C1579" s="92" t="n">
        <v>1</v>
      </c>
      <c r="D1579" s="92" t="inlineStr">
        <is>
          <t>TYQCY50</t>
        </is>
      </c>
      <c r="E1579" s="92" t="inlineStr">
        <is>
          <t>缘家</t>
        </is>
      </c>
      <c r="F1579" s="92" t="n">
        <v>1</v>
      </c>
      <c r="G1579" s="92" t="n">
        <v>1</v>
      </c>
      <c r="H1579" s="92" t="n">
        <v>3204</v>
      </c>
      <c r="I1579" s="92" t="inlineStr">
        <is>
          <t>集气罩</t>
        </is>
      </c>
      <c r="J1579" s="92" t="n">
        <v>2023</v>
      </c>
      <c r="K1579" s="92" t="n">
        <v>9</v>
      </c>
      <c r="L1579" s="92" t="n">
        <v>18</v>
      </c>
      <c r="M1579" s="91">
        <f>COUNTIFS(D:D,D1579,J:J,J1579,K:K,K1579)</f>
        <v/>
      </c>
      <c r="N1579" s="91">
        <f>1/M1579</f>
        <v/>
      </c>
    </row>
    <row r="1580">
      <c r="A1580" s="92" t="inlineStr">
        <is>
          <t>徐汇区</t>
        </is>
      </c>
      <c r="B1580" s="92" t="inlineStr">
        <is>
          <t>微信用户
微信用户
微信用户</t>
        </is>
      </c>
      <c r="C1580" s="92" t="n">
        <v>1</v>
      </c>
      <c r="D1580" s="92" t="inlineStr">
        <is>
          <t>TYQCY50</t>
        </is>
      </c>
      <c r="E1580" s="92" t="inlineStr">
        <is>
          <t>缘家</t>
        </is>
      </c>
      <c r="F1580" s="92" t="n">
        <v>1</v>
      </c>
      <c r="G1580" s="92" t="n">
        <v>1</v>
      </c>
      <c r="H1580" s="92" t="n">
        <v>3205</v>
      </c>
      <c r="I1580" s="92" t="inlineStr">
        <is>
          <t>排烟管道</t>
        </is>
      </c>
      <c r="J1580" s="92" t="n">
        <v>2023</v>
      </c>
      <c r="K1580" s="92" t="n">
        <v>9</v>
      </c>
      <c r="L1580" s="92" t="n">
        <v>18</v>
      </c>
      <c r="M1580" s="91">
        <f>COUNTIFS(D:D,D1580,J:J,J1580,K:K,K1580)</f>
        <v/>
      </c>
      <c r="N1580" s="91">
        <f>1/M1580</f>
        <v/>
      </c>
    </row>
    <row r="1581">
      <c r="A1581" s="92" t="inlineStr">
        <is>
          <t>徐汇区</t>
        </is>
      </c>
      <c r="B1581" s="92" t="inlineStr">
        <is>
          <t>微信用户
微信用户
微信用户</t>
        </is>
      </c>
      <c r="C1581" s="92" t="n">
        <v>1</v>
      </c>
      <c r="D1581" s="92" t="inlineStr">
        <is>
          <t>TYQCY50</t>
        </is>
      </c>
      <c r="E1581" s="92" t="inlineStr">
        <is>
          <t>缘家</t>
        </is>
      </c>
      <c r="F1581" s="92" t="n">
        <v>1</v>
      </c>
      <c r="G1581" s="92" t="n">
        <v>1</v>
      </c>
      <c r="H1581" s="92" t="n">
        <v>3206</v>
      </c>
      <c r="I1581" s="92" t="inlineStr">
        <is>
          <t>油烟净化装置/控制柜运行</t>
        </is>
      </c>
      <c r="J1581" s="92" t="n">
        <v>2023</v>
      </c>
      <c r="K1581" s="92" t="n">
        <v>9</v>
      </c>
      <c r="L1581" s="92" t="n">
        <v>18</v>
      </c>
      <c r="M1581" s="91">
        <f>COUNTIFS(D:D,D1581,J:J,J1581,K:K,K1581)</f>
        <v/>
      </c>
      <c r="N1581" s="91">
        <f>1/M1581</f>
        <v/>
      </c>
    </row>
    <row r="1582">
      <c r="A1582" s="92" t="inlineStr">
        <is>
          <t>徐汇区</t>
        </is>
      </c>
      <c r="B1582" s="92" t="inlineStr">
        <is>
          <t>微信用户
微信用户
微信用户</t>
        </is>
      </c>
      <c r="C1582" s="92" t="n">
        <v>1</v>
      </c>
      <c r="D1582" s="92" t="inlineStr">
        <is>
          <t>TYQCY50</t>
        </is>
      </c>
      <c r="E1582" s="92" t="inlineStr">
        <is>
          <t>缘家</t>
        </is>
      </c>
      <c r="F1582" s="92" t="n">
        <v>1</v>
      </c>
      <c r="G1582" s="92" t="n">
        <v>1</v>
      </c>
      <c r="H1582" s="92" t="n">
        <v>3207</v>
      </c>
      <c r="I1582" s="92" t="inlineStr">
        <is>
          <t>油烟监测设备</t>
        </is>
      </c>
      <c r="J1582" s="92" t="n">
        <v>2023</v>
      </c>
      <c r="K1582" s="92" t="n">
        <v>9</v>
      </c>
      <c r="L1582" s="92" t="n">
        <v>18</v>
      </c>
      <c r="M1582" s="91">
        <f>COUNTIFS(D:D,D1582,J:J,J1582,K:K,K1582)</f>
        <v/>
      </c>
      <c r="N1582" s="91">
        <f>1/M1582</f>
        <v/>
      </c>
    </row>
    <row r="1583">
      <c r="A1583" s="92" t="inlineStr">
        <is>
          <t>徐汇区</t>
        </is>
      </c>
      <c r="B1583"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3" s="92" t="n">
        <v>1</v>
      </c>
      <c r="D1583" s="92" t="inlineStr">
        <is>
          <t>TYQCY50</t>
        </is>
      </c>
      <c r="E1583" s="92" t="inlineStr">
        <is>
          <t>缘家</t>
        </is>
      </c>
      <c r="F1583" s="92" t="n">
        <v>0</v>
      </c>
      <c r="G1583" s="92" t="n">
        <v>1</v>
      </c>
      <c r="H1583" s="92" t="n">
        <v>2201</v>
      </c>
      <c r="I1583" s="92" t="inlineStr">
        <is>
          <t>产品质检</t>
        </is>
      </c>
      <c r="J1583" s="92" t="n">
        <v>2023</v>
      </c>
      <c r="K1583" s="92" t="n">
        <v>8</v>
      </c>
      <c r="L1583" s="92" t="n">
        <v>29</v>
      </c>
      <c r="M1583" s="91">
        <f>COUNTIFS(D:D,D1583,J:J,J1583,K:K,K1583)</f>
        <v/>
      </c>
      <c r="N1583" s="91">
        <f>1/M1583</f>
        <v/>
      </c>
    </row>
    <row r="1584">
      <c r="A1584" s="92" t="inlineStr">
        <is>
          <t>徐汇区</t>
        </is>
      </c>
      <c r="B1584"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4" s="92" t="n">
        <v>1</v>
      </c>
      <c r="D1584" s="92" t="inlineStr">
        <is>
          <t>TYQCY50</t>
        </is>
      </c>
      <c r="E1584" s="92" t="inlineStr">
        <is>
          <t>缘家</t>
        </is>
      </c>
      <c r="F1584" s="92" t="n">
        <v>0</v>
      </c>
      <c r="G1584" s="92" t="n">
        <v>1</v>
      </c>
      <c r="H1584" s="92" t="n">
        <v>2300</v>
      </c>
      <c r="I1584" s="92" t="inlineStr">
        <is>
          <t>设备安装合同</t>
        </is>
      </c>
      <c r="J1584" s="92" t="n">
        <v>2023</v>
      </c>
      <c r="K1584" s="92" t="n">
        <v>7</v>
      </c>
      <c r="L1584" s="92" t="n">
        <v>10</v>
      </c>
      <c r="M1584" s="91">
        <f>COUNTIFS(D:D,D1584,J:J,J1584,K:K,K1584)</f>
        <v/>
      </c>
      <c r="N1584" s="91">
        <f>1/M1584</f>
        <v/>
      </c>
    </row>
    <row r="1585">
      <c r="A1585" s="92" t="inlineStr">
        <is>
          <t>徐汇区</t>
        </is>
      </c>
      <c r="B1585" s="92" t="inlineStr">
        <is>
          <t>微信用户
微信用户
微信用户
微信用户
微信用户
微信用户
微信用户
微信用户
微信用户
微信用户
微信用户
微信用户
微信用户
微信用户
微信用户</t>
        </is>
      </c>
      <c r="C1585" s="92" t="n">
        <v>1</v>
      </c>
      <c r="D1585" s="92" t="inlineStr">
        <is>
          <t>TYQCY50</t>
        </is>
      </c>
      <c r="E1585" s="92" t="inlineStr">
        <is>
          <t>缘家</t>
        </is>
      </c>
      <c r="F1585" s="92" t="n">
        <v>0</v>
      </c>
      <c r="G1585" s="92" t="n">
        <v>0</v>
      </c>
      <c r="H1585" s="92" t="n">
        <v>2101</v>
      </c>
      <c r="I1585" s="92" t="inlineStr">
        <is>
          <t>食品经营许可证</t>
        </is>
      </c>
      <c r="J1585" s="92" t="n">
        <v>2023</v>
      </c>
      <c r="K1585" s="92" t="n">
        <v>6</v>
      </c>
      <c r="L1585" s="92" t="n">
        <v>11</v>
      </c>
      <c r="M1585" s="91">
        <f>COUNTIFS(D:D,D1585,J:J,J1585,K:K,K1585)</f>
        <v/>
      </c>
      <c r="N1585" s="91">
        <f>1/M1585</f>
        <v/>
      </c>
    </row>
    <row r="1586">
      <c r="A1586" s="92" t="inlineStr">
        <is>
          <t>徐汇区</t>
        </is>
      </c>
      <c r="B1586" s="92" t="inlineStr">
        <is>
          <t>微信用户
微信用户
微信用户
微信用户
微信用户
微信用户
微信用户
微信用户
微信用户
微信用户
微信用户
微信用户</t>
        </is>
      </c>
      <c r="C1586" s="92" t="n">
        <v>1</v>
      </c>
      <c r="D1586" s="92" t="inlineStr">
        <is>
          <t>TYQCY50</t>
        </is>
      </c>
      <c r="E1586" s="92" t="inlineStr">
        <is>
          <t>缘家</t>
        </is>
      </c>
      <c r="F1586" s="92" t="n">
        <v>0</v>
      </c>
      <c r="G1586" s="92" t="n">
        <v>0</v>
      </c>
      <c r="H1586" s="92" t="n">
        <v>2102</v>
      </c>
      <c r="I1586" s="92" t="inlineStr">
        <is>
          <t>餐饮服务许可证</t>
        </is>
      </c>
      <c r="J1586" s="92" t="n">
        <v>2023</v>
      </c>
      <c r="K1586" s="92" t="n">
        <v>6</v>
      </c>
      <c r="L1586" s="92" t="n">
        <v>11</v>
      </c>
      <c r="M1586" s="91">
        <f>COUNTIFS(D:D,D1586,J:J,J1586,K:K,K1586)</f>
        <v/>
      </c>
      <c r="N1586" s="91">
        <f>1/M1586</f>
        <v/>
      </c>
    </row>
    <row r="1587">
      <c r="A1587" s="92" t="inlineStr">
        <is>
          <t>徐汇区</t>
        </is>
      </c>
      <c r="B1587" s="92" t="inlineStr">
        <is>
          <t>微信用户
微信用户
微信用户
微信用户
微信用户
微信用户
微信用户
微信用户
微信用户
微信用户
微信用户
微信用户
微信用户
微信用户
微信用户
微信用户
微信用户
微信用户</t>
        </is>
      </c>
      <c r="C1587" s="92" t="n">
        <v>1</v>
      </c>
      <c r="D1587" s="92" t="inlineStr">
        <is>
          <t>TYQCY50</t>
        </is>
      </c>
      <c r="E1587" s="92" t="inlineStr">
        <is>
          <t>缘家</t>
        </is>
      </c>
      <c r="F1587" s="92" t="n">
        <v>0</v>
      </c>
      <c r="G1587" s="92" t="n">
        <v>1</v>
      </c>
      <c r="H1587" s="92" t="n">
        <v>2302</v>
      </c>
      <c r="I1587" s="92" t="inlineStr">
        <is>
          <t>设备安装检验</t>
        </is>
      </c>
      <c r="J1587" s="92" t="n">
        <v>2023</v>
      </c>
      <c r="K1587" s="92" t="n">
        <v>5</v>
      </c>
      <c r="L1587" s="92" t="n">
        <v>10</v>
      </c>
      <c r="M1587" s="91">
        <f>COUNTIFS(D:D,D1587,J:J,J1587,K:K,K1587)</f>
        <v/>
      </c>
      <c r="N1587" s="91">
        <f>1/M1587</f>
        <v/>
      </c>
    </row>
    <row r="1588">
      <c r="A1588" s="92" t="inlineStr">
        <is>
          <t>徐汇区</t>
        </is>
      </c>
      <c r="B1588"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8" s="92" t="n">
        <v>1</v>
      </c>
      <c r="D1588" s="92" t="inlineStr">
        <is>
          <t>TYQCY50</t>
        </is>
      </c>
      <c r="E1588" s="92" t="inlineStr">
        <is>
          <t>缘家</t>
        </is>
      </c>
      <c r="F1588" s="92" t="n">
        <v>0</v>
      </c>
      <c r="G1588" s="92" t="n">
        <v>1</v>
      </c>
      <c r="H1588" s="92" t="n">
        <v>2301</v>
      </c>
      <c r="I1588" s="92" t="inlineStr">
        <is>
          <t>产品质检</t>
        </is>
      </c>
      <c r="J1588" s="92" t="n">
        <v>2023</v>
      </c>
      <c r="K1588" s="92" t="n">
        <v>4</v>
      </c>
      <c r="L1588" s="92" t="n">
        <v>4</v>
      </c>
      <c r="M1588" s="91">
        <f>COUNTIFS(D:D,D1588,J:J,J1588,K:K,K1588)</f>
        <v/>
      </c>
      <c r="N1588" s="91">
        <f>1/M1588</f>
        <v/>
      </c>
    </row>
    <row r="1589">
      <c r="A1589" s="92" t="inlineStr">
        <is>
          <t>徐汇区</t>
        </is>
      </c>
      <c r="B1589"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9" s="92" t="n">
        <v>1</v>
      </c>
      <c r="D1589" s="92" t="inlineStr">
        <is>
          <t>TYQCY50</t>
        </is>
      </c>
      <c r="E1589" s="92" t="inlineStr">
        <is>
          <t>缘家</t>
        </is>
      </c>
      <c r="F1589" s="92" t="n">
        <v>0</v>
      </c>
      <c r="G1589" s="92" t="n">
        <v>1</v>
      </c>
      <c r="H1589" s="92" t="n">
        <v>2200</v>
      </c>
      <c r="I1589" s="92" t="inlineStr">
        <is>
          <t>设备安装合同</t>
        </is>
      </c>
      <c r="J1589" s="92" t="n">
        <v>2023</v>
      </c>
      <c r="K1589" s="92" t="n">
        <v>3</v>
      </c>
      <c r="L1589" s="92" t="n">
        <v>6</v>
      </c>
      <c r="M1589" s="91">
        <f>COUNTIFS(D:D,D1589,J:J,J1589,K:K,K1589)</f>
        <v/>
      </c>
      <c r="N1589" s="91">
        <f>1/M1589</f>
        <v/>
      </c>
    </row>
    <row r="1590">
      <c r="A1590" s="92" t="inlineStr">
        <is>
          <t>徐汇区</t>
        </is>
      </c>
      <c r="B1590" s="92" t="inlineStr">
        <is>
          <t>微信用户
微信用户
微信用户
微信用户
微信用户
微信用户
微信用户
微信用户
微信用户
微信用户
微信用户
微信用户
微信用户
微信用户
微信用户</t>
        </is>
      </c>
      <c r="C1590" s="92" t="n">
        <v>1</v>
      </c>
      <c r="D1590" s="92" t="inlineStr">
        <is>
          <t>TYQCY50</t>
        </is>
      </c>
      <c r="E1590" s="92" t="inlineStr">
        <is>
          <t>缘家</t>
        </is>
      </c>
      <c r="F1590" s="92" t="n">
        <v>0</v>
      </c>
      <c r="G1590" s="92" t="n">
        <v>0</v>
      </c>
      <c r="H1590" s="92" t="n">
        <v>2100</v>
      </c>
      <c r="I1590" s="92" t="inlineStr">
        <is>
          <t>营业执照</t>
        </is>
      </c>
      <c r="J1590" s="92" t="n">
        <v>2023</v>
      </c>
      <c r="K1590" s="92" t="n">
        <v>2</v>
      </c>
      <c r="L1590" s="92" t="n">
        <v>28</v>
      </c>
      <c r="M1590" s="91">
        <f>COUNTIFS(D:D,D1590,J:J,J1590,K:K,K1590)</f>
        <v/>
      </c>
      <c r="N1590" s="91">
        <f>1/M1590</f>
        <v/>
      </c>
    </row>
    <row r="1591">
      <c r="A1591" s="92" t="inlineStr">
        <is>
          <t>徐汇区</t>
        </is>
      </c>
      <c r="B1591" s="92" t="inlineStr">
        <is>
          <t>微信用户
微信用户
微信用户
微信用户
微信用户
微信用户
微信用户
微信用户
微信用户
微信用户
微信用户
微信用户</t>
        </is>
      </c>
      <c r="C1591" s="92" t="n">
        <v>1</v>
      </c>
      <c r="D1591" s="92" t="inlineStr">
        <is>
          <t>TYQCY50</t>
        </is>
      </c>
      <c r="E1591" s="92" t="inlineStr">
        <is>
          <t>缘家</t>
        </is>
      </c>
      <c r="F1591" s="92" t="n">
        <v>0</v>
      </c>
      <c r="G1591" s="92" t="n">
        <v>0</v>
      </c>
      <c r="H1591" s="92" t="n">
        <v>2103</v>
      </c>
      <c r="I1591" s="92" t="inlineStr">
        <is>
          <t>监管信息公示牌</t>
        </is>
      </c>
      <c r="J1591" s="92" t="n">
        <v>2023</v>
      </c>
      <c r="K1591" s="92" t="n">
        <v>2</v>
      </c>
      <c r="L1591" s="92" t="n">
        <v>28</v>
      </c>
      <c r="M1591" s="91">
        <f>COUNTIFS(D:D,D1591,J:J,J1591,K:K,K1591)</f>
        <v/>
      </c>
      <c r="N1591" s="91">
        <f>1/M1591</f>
        <v/>
      </c>
    </row>
    <row r="1592">
      <c r="A1592" s="92" t="inlineStr">
        <is>
          <t>徐汇区</t>
        </is>
      </c>
      <c r="B159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2" s="92" t="n">
        <v>1</v>
      </c>
      <c r="D1592" s="92" t="inlineStr">
        <is>
          <t>TYQCY50</t>
        </is>
      </c>
      <c r="E1592" s="92" t="inlineStr">
        <is>
          <t>缘家</t>
        </is>
      </c>
      <c r="F1592" s="92" t="n">
        <v>0</v>
      </c>
      <c r="G1592" s="92" t="n">
        <v>1</v>
      </c>
      <c r="H1592" s="92" t="n">
        <v>2202</v>
      </c>
      <c r="I1592" s="92" t="inlineStr">
        <is>
          <t>净化器合格证</t>
        </is>
      </c>
      <c r="J1592" s="92" t="n">
        <v>2023</v>
      </c>
      <c r="K1592" s="92" t="n">
        <v>2</v>
      </c>
      <c r="L1592" s="92" t="n">
        <v>8</v>
      </c>
      <c r="M1592" s="91">
        <f>COUNTIFS(D:D,D1592,J:J,J1592,K:K,K1592)</f>
        <v/>
      </c>
      <c r="N1592" s="91">
        <f>1/M1592</f>
        <v/>
      </c>
    </row>
    <row r="1593">
      <c r="A1593" s="92" t="inlineStr">
        <is>
          <t>徐汇区</t>
        </is>
      </c>
      <c r="B1593"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3" s="92" t="n">
        <v>1</v>
      </c>
      <c r="D1593" s="92" t="inlineStr">
        <is>
          <t>TYQCY50</t>
        </is>
      </c>
      <c r="E1593" s="92" t="inlineStr">
        <is>
          <t>缘家</t>
        </is>
      </c>
      <c r="F1593" s="92" t="n">
        <v>0</v>
      </c>
      <c r="G1593" s="92" t="n">
        <v>1</v>
      </c>
      <c r="H1593" s="92" t="n">
        <v>2203</v>
      </c>
      <c r="I1593" s="92" t="inlineStr">
        <is>
          <t>清洗合同</t>
        </is>
      </c>
      <c r="J1593" s="92" t="n">
        <v>2023</v>
      </c>
      <c r="K1593" s="92" t="n">
        <v>2</v>
      </c>
      <c r="L1593" s="92" t="n">
        <v>8</v>
      </c>
      <c r="M1593" s="91">
        <f>COUNTIFS(D:D,D1593,J:J,J1593,K:K,K1593)</f>
        <v/>
      </c>
      <c r="N1593" s="91">
        <f>1/M1593</f>
        <v/>
      </c>
    </row>
    <row r="1594">
      <c r="A1594" s="92" t="inlineStr">
        <is>
          <t>徐汇区</t>
        </is>
      </c>
      <c r="B1594" s="92" t="n"/>
      <c r="C1594" s="92" t="n">
        <v>1</v>
      </c>
      <c r="D1594" s="92" t="inlineStr">
        <is>
          <t>TYQCY51</t>
        </is>
      </c>
      <c r="E1594" s="92" t="inlineStr">
        <is>
          <t>麦烧烤</t>
        </is>
      </c>
      <c r="F1594" s="92" t="n">
        <v>0</v>
      </c>
      <c r="G1594" s="92" t="n">
        <v>0</v>
      </c>
      <c r="H1594" s="92" t="n">
        <v>2100</v>
      </c>
      <c r="I1594" s="92" t="inlineStr">
        <is>
          <t>营业执照</t>
        </is>
      </c>
      <c r="J1594" s="92" t="n">
        <v>2023</v>
      </c>
      <c r="K1594" s="92" t="n">
        <v>3</v>
      </c>
      <c r="L1594" s="92" t="n">
        <v>11</v>
      </c>
      <c r="M1594" s="91">
        <f>COUNTIFS(D:D,D1594,J:J,J1594,K:K,K1594)</f>
        <v/>
      </c>
      <c r="N1594" s="91">
        <f>1/M1594</f>
        <v/>
      </c>
    </row>
    <row r="1595">
      <c r="A1595" s="92" t="inlineStr">
        <is>
          <t>徐汇区</t>
        </is>
      </c>
      <c r="B1595" s="92" t="n"/>
      <c r="C1595" s="92" t="n">
        <v>1</v>
      </c>
      <c r="D1595" s="92" t="inlineStr">
        <is>
          <t>TYQCY51</t>
        </is>
      </c>
      <c r="E1595" s="92" t="inlineStr">
        <is>
          <t>麦烧烤</t>
        </is>
      </c>
      <c r="F1595" s="92" t="n">
        <v>0</v>
      </c>
      <c r="G1595" s="92" t="n">
        <v>0</v>
      </c>
      <c r="H1595" s="92" t="n">
        <v>2101</v>
      </c>
      <c r="I1595" s="92" t="inlineStr">
        <is>
          <t>食品经营许可证</t>
        </is>
      </c>
      <c r="J1595" s="92" t="n">
        <v>2023</v>
      </c>
      <c r="K1595" s="92" t="n">
        <v>3</v>
      </c>
      <c r="L1595" s="92" t="n">
        <v>11</v>
      </c>
      <c r="M1595" s="91">
        <f>COUNTIFS(D:D,D1595,J:J,J1595,K:K,K1595)</f>
        <v/>
      </c>
      <c r="N1595" s="91">
        <f>1/M1595</f>
        <v/>
      </c>
    </row>
    <row r="1596">
      <c r="A1596" s="92" t="inlineStr">
        <is>
          <t>徐汇区</t>
        </is>
      </c>
      <c r="B1596" s="92" t="n"/>
      <c r="C1596" s="92" t="n">
        <v>1</v>
      </c>
      <c r="D1596" s="92" t="inlineStr">
        <is>
          <t>TYQCY51</t>
        </is>
      </c>
      <c r="E1596" s="92" t="inlineStr">
        <is>
          <t>麦烧烤</t>
        </is>
      </c>
      <c r="F1596" s="92" t="n">
        <v>0</v>
      </c>
      <c r="G1596" s="92" t="n">
        <v>0</v>
      </c>
      <c r="H1596" s="92" t="n">
        <v>2102</v>
      </c>
      <c r="I1596" s="92" t="inlineStr">
        <is>
          <t>餐饮服务许可证</t>
        </is>
      </c>
      <c r="J1596" s="92" t="n">
        <v>2023</v>
      </c>
      <c r="K1596" s="92" t="n">
        <v>3</v>
      </c>
      <c r="L1596" s="92" t="n">
        <v>11</v>
      </c>
      <c r="M1596" s="91">
        <f>COUNTIFS(D:D,D1596,J:J,J1596,K:K,K1596)</f>
        <v/>
      </c>
      <c r="N1596" s="91">
        <f>1/M1596</f>
        <v/>
      </c>
    </row>
    <row r="1597">
      <c r="A1597" s="92" t="inlineStr">
        <is>
          <t>徐汇区</t>
        </is>
      </c>
      <c r="B1597" s="92" t="n"/>
      <c r="C1597" s="92" t="n">
        <v>1</v>
      </c>
      <c r="D1597" s="92" t="inlineStr">
        <is>
          <t>TYQCY51</t>
        </is>
      </c>
      <c r="E1597" s="92" t="inlineStr">
        <is>
          <t>麦烧烤</t>
        </is>
      </c>
      <c r="F1597" s="92" t="n">
        <v>0</v>
      </c>
      <c r="G1597" s="92" t="n">
        <v>0</v>
      </c>
      <c r="H1597" s="92" t="n">
        <v>2103</v>
      </c>
      <c r="I1597" s="92" t="inlineStr">
        <is>
          <t>监管信息公示牌</t>
        </is>
      </c>
      <c r="J1597" s="92" t="n">
        <v>2023</v>
      </c>
      <c r="K1597" s="92" t="n">
        <v>3</v>
      </c>
      <c r="L1597" s="92" t="n">
        <v>11</v>
      </c>
      <c r="M1597" s="91">
        <f>COUNTIFS(D:D,D1597,J:J,J1597,K:K,K1597)</f>
        <v/>
      </c>
      <c r="N1597" s="91">
        <f>1/M1597</f>
        <v/>
      </c>
    </row>
    <row r="1598">
      <c r="A1598" s="92" t="inlineStr">
        <is>
          <t>徐汇区</t>
        </is>
      </c>
      <c r="B1598" s="92" t="n"/>
      <c r="C1598" s="92" t="n">
        <v>1</v>
      </c>
      <c r="D1598" s="92" t="inlineStr">
        <is>
          <t>TYQCY51</t>
        </is>
      </c>
      <c r="E1598" s="92" t="inlineStr">
        <is>
          <t>麦烧烤</t>
        </is>
      </c>
      <c r="F1598" s="92" t="n">
        <v>0</v>
      </c>
      <c r="G1598" s="92" t="n">
        <v>1</v>
      </c>
      <c r="H1598" s="92" t="n">
        <v>2300</v>
      </c>
      <c r="I1598" s="92" t="inlineStr">
        <is>
          <t>设备安装合同</t>
        </is>
      </c>
      <c r="J1598" s="92" t="n">
        <v>2023</v>
      </c>
      <c r="K1598" s="92" t="n">
        <v>3</v>
      </c>
      <c r="L1598" s="92" t="n">
        <v>11</v>
      </c>
      <c r="M1598" s="91">
        <f>COUNTIFS(D:D,D1598,J:J,J1598,K:K,K1598)</f>
        <v/>
      </c>
      <c r="N1598" s="91">
        <f>1/M1598</f>
        <v/>
      </c>
    </row>
    <row r="1599">
      <c r="A1599" s="92" t="inlineStr">
        <is>
          <t>徐汇区</t>
        </is>
      </c>
      <c r="B1599" s="92" t="n"/>
      <c r="C1599" s="92" t="n">
        <v>1</v>
      </c>
      <c r="D1599" s="92" t="inlineStr">
        <is>
          <t>TYQCY51</t>
        </is>
      </c>
      <c r="E1599" s="92" t="inlineStr">
        <is>
          <t>麦烧烤</t>
        </is>
      </c>
      <c r="F1599" s="92" t="n">
        <v>0</v>
      </c>
      <c r="G1599" s="92" t="n">
        <v>1</v>
      </c>
      <c r="H1599" s="92" t="n">
        <v>2301</v>
      </c>
      <c r="I1599" s="92" t="inlineStr">
        <is>
          <t>产品质检</t>
        </is>
      </c>
      <c r="J1599" s="92" t="n">
        <v>2023</v>
      </c>
      <c r="K1599" s="92" t="n">
        <v>3</v>
      </c>
      <c r="L1599" s="92" t="n">
        <v>11</v>
      </c>
      <c r="M1599" s="91">
        <f>COUNTIFS(D:D,D1599,J:J,J1599,K:K,K1599)</f>
        <v/>
      </c>
      <c r="N1599" s="91">
        <f>1/M1599</f>
        <v/>
      </c>
    </row>
    <row r="1600">
      <c r="A1600" s="92" t="inlineStr">
        <is>
          <t>徐汇区</t>
        </is>
      </c>
      <c r="B1600" s="92" t="n"/>
      <c r="C1600" s="92" t="n">
        <v>1</v>
      </c>
      <c r="D1600" s="92" t="inlineStr">
        <is>
          <t>TYQCY51</t>
        </is>
      </c>
      <c r="E1600" s="92" t="inlineStr">
        <is>
          <t>麦烧烤</t>
        </is>
      </c>
      <c r="F1600" s="92" t="n">
        <v>0</v>
      </c>
      <c r="G1600" s="92" t="n">
        <v>1</v>
      </c>
      <c r="H1600" s="92" t="n">
        <v>2302</v>
      </c>
      <c r="I1600" s="92" t="inlineStr">
        <is>
          <t>设备安装检验</t>
        </is>
      </c>
      <c r="J1600" s="92" t="n">
        <v>2023</v>
      </c>
      <c r="K1600" s="92" t="n">
        <v>3</v>
      </c>
      <c r="L1600" s="92" t="n">
        <v>11</v>
      </c>
      <c r="M1600" s="91">
        <f>COUNTIFS(D:D,D1600,J:J,J1600,K:K,K1600)</f>
        <v/>
      </c>
      <c r="N1600" s="91">
        <f>1/M1600</f>
        <v/>
      </c>
    </row>
    <row r="1601">
      <c r="A1601" s="92" t="inlineStr">
        <is>
          <t>徐汇区</t>
        </is>
      </c>
      <c r="B1601" s="92" t="inlineStr">
        <is>
          <t>微信用户</t>
        </is>
      </c>
      <c r="C1601" s="92" t="n">
        <v>1</v>
      </c>
      <c r="D1601" s="92" t="inlineStr">
        <is>
          <t>TYQCY52</t>
        </is>
      </c>
      <c r="E1601" s="92" t="inlineStr">
        <is>
          <t>德林酸菜鱼</t>
        </is>
      </c>
      <c r="F1601" s="92" t="n">
        <v>0</v>
      </c>
      <c r="G1601" s="92" t="n">
        <v>1</v>
      </c>
      <c r="H1601" s="92" t="n">
        <v>2204</v>
      </c>
      <c r="I1601" s="92" t="inlineStr">
        <is>
          <t>清洗记录</t>
        </is>
      </c>
      <c r="J1601" s="92" t="n">
        <v>2023</v>
      </c>
      <c r="K1601" s="92" t="n">
        <v>9</v>
      </c>
      <c r="L1601" s="92" t="n">
        <v>13</v>
      </c>
      <c r="M1601" s="91">
        <f>COUNTIFS(D:D,D1601,J:J,J1601,K:K,K1601)</f>
        <v/>
      </c>
      <c r="N1601" s="91">
        <f>1/M1601</f>
        <v/>
      </c>
    </row>
    <row r="1602">
      <c r="A1602" s="92" t="inlineStr">
        <is>
          <t>徐汇区</t>
        </is>
      </c>
      <c r="B1602" s="92" t="inlineStr">
        <is>
          <t>微信用户</t>
        </is>
      </c>
      <c r="C1602" s="92" t="n">
        <v>1</v>
      </c>
      <c r="D1602" s="92" t="inlineStr">
        <is>
          <t>TYQCY52</t>
        </is>
      </c>
      <c r="E1602" s="92" t="inlineStr">
        <is>
          <t>德林酸菜鱼</t>
        </is>
      </c>
      <c r="F1602" s="92" t="n">
        <v>0</v>
      </c>
      <c r="G1602" s="92" t="n">
        <v>1</v>
      </c>
      <c r="H1602" s="92" t="n">
        <v>2205</v>
      </c>
      <c r="I1602" s="92" t="inlineStr">
        <is>
          <t>设备维修保养</t>
        </is>
      </c>
      <c r="J1602" s="92" t="n">
        <v>2023</v>
      </c>
      <c r="K1602" s="92" t="n">
        <v>9</v>
      </c>
      <c r="L1602" s="92" t="n">
        <v>13</v>
      </c>
      <c r="M1602" s="91">
        <f>COUNTIFS(D:D,D1602,J:J,J1602,K:K,K1602)</f>
        <v/>
      </c>
      <c r="N1602" s="91">
        <f>1/M1602</f>
        <v/>
      </c>
    </row>
    <row r="1603">
      <c r="A1603" s="92" t="inlineStr">
        <is>
          <t>徐汇区</t>
        </is>
      </c>
      <c r="B1603" s="92" t="inlineStr">
        <is>
          <t>微信用户</t>
        </is>
      </c>
      <c r="C1603" s="92" t="n">
        <v>1</v>
      </c>
      <c r="D1603" s="92" t="inlineStr">
        <is>
          <t>TYQCY52</t>
        </is>
      </c>
      <c r="E1603" s="92" t="inlineStr">
        <is>
          <t>德林酸菜鱼</t>
        </is>
      </c>
      <c r="F1603" s="92" t="n">
        <v>0</v>
      </c>
      <c r="G1603" s="92" t="n">
        <v>1</v>
      </c>
      <c r="H1603" s="92" t="n">
        <v>2303</v>
      </c>
      <c r="I1603" s="92" t="inlineStr">
        <is>
          <t>运行维护合同</t>
        </is>
      </c>
      <c r="J1603" s="92" t="n">
        <v>2023</v>
      </c>
      <c r="K1603" s="92" t="n">
        <v>9</v>
      </c>
      <c r="L1603" s="92" t="n">
        <v>13</v>
      </c>
      <c r="M1603" s="91">
        <f>COUNTIFS(D:D,D1603,J:J,J1603,K:K,K1603)</f>
        <v/>
      </c>
      <c r="N1603" s="91">
        <f>1/M1603</f>
        <v/>
      </c>
    </row>
    <row r="1604">
      <c r="A1604" s="92" t="inlineStr">
        <is>
          <t>徐汇区</t>
        </is>
      </c>
      <c r="B1604" s="92" t="inlineStr">
        <is>
          <t>微信用户</t>
        </is>
      </c>
      <c r="C1604" s="92" t="n">
        <v>1</v>
      </c>
      <c r="D1604" s="92" t="inlineStr">
        <is>
          <t>TYQCY52</t>
        </is>
      </c>
      <c r="E1604" s="92" t="inlineStr">
        <is>
          <t>德林酸菜鱼</t>
        </is>
      </c>
      <c r="F1604" s="92" t="n">
        <v>0</v>
      </c>
      <c r="G1604" s="92" t="n">
        <v>1</v>
      </c>
      <c r="H1604" s="92" t="n">
        <v>2304</v>
      </c>
      <c r="I1604" s="92" t="inlineStr">
        <is>
          <t>设备运维记录</t>
        </is>
      </c>
      <c r="J1604" s="92" t="n">
        <v>2023</v>
      </c>
      <c r="K1604" s="92" t="n">
        <v>9</v>
      </c>
      <c r="L1604" s="92" t="n">
        <v>13</v>
      </c>
      <c r="M1604" s="91">
        <f>COUNTIFS(D:D,D1604,J:J,J1604,K:K,K1604)</f>
        <v/>
      </c>
      <c r="N1604" s="91">
        <f>1/M1604</f>
        <v/>
      </c>
    </row>
    <row r="1605">
      <c r="A1605" s="92" t="inlineStr">
        <is>
          <t>徐汇区</t>
        </is>
      </c>
      <c r="B1605" s="92" t="inlineStr">
        <is>
          <t>微信用户</t>
        </is>
      </c>
      <c r="C1605" s="92" t="n">
        <v>1</v>
      </c>
      <c r="D1605" s="92" t="inlineStr">
        <is>
          <t>TYQCY52</t>
        </is>
      </c>
      <c r="E1605" s="92" t="inlineStr">
        <is>
          <t>德林酸菜鱼</t>
        </is>
      </c>
      <c r="F1605" s="92" t="n">
        <v>0</v>
      </c>
      <c r="G1605" s="92" t="n">
        <v>1</v>
      </c>
      <c r="H1605" s="92" t="n">
        <v>2400</v>
      </c>
      <c r="I1605" s="92" t="inlineStr">
        <is>
          <t>餐厨垃圾处置</t>
        </is>
      </c>
      <c r="J1605" s="92" t="n">
        <v>2023</v>
      </c>
      <c r="K1605" s="92" t="n">
        <v>9</v>
      </c>
      <c r="L1605" s="92" t="n">
        <v>13</v>
      </c>
      <c r="M1605" s="91">
        <f>COUNTIFS(D:D,D1605,J:J,J1605,K:K,K1605)</f>
        <v/>
      </c>
      <c r="N1605" s="91">
        <f>1/M1605</f>
        <v/>
      </c>
    </row>
    <row r="1606">
      <c r="A1606" s="92" t="inlineStr">
        <is>
          <t>徐汇区</t>
        </is>
      </c>
      <c r="B1606" s="92" t="inlineStr">
        <is>
          <t>微信用户</t>
        </is>
      </c>
      <c r="C1606" s="92" t="n">
        <v>1</v>
      </c>
      <c r="D1606" s="92" t="inlineStr">
        <is>
          <t>TYQCY52</t>
        </is>
      </c>
      <c r="E1606" s="92" t="inlineStr">
        <is>
          <t>德林酸菜鱼</t>
        </is>
      </c>
      <c r="F1606" s="92" t="n">
        <v>0</v>
      </c>
      <c r="G1606" s="92" t="n">
        <v>1</v>
      </c>
      <c r="H1606" s="92" t="n">
        <v>2401</v>
      </c>
      <c r="I1606" s="92" t="inlineStr">
        <is>
          <t>废弃油脂处置</t>
        </is>
      </c>
      <c r="J1606" s="92" t="n">
        <v>2023</v>
      </c>
      <c r="K1606" s="92" t="n">
        <v>9</v>
      </c>
      <c r="L1606" s="92" t="n">
        <v>13</v>
      </c>
      <c r="M1606" s="91">
        <f>COUNTIFS(D:D,D1606,J:J,J1606,K:K,K1606)</f>
        <v/>
      </c>
      <c r="N1606" s="91">
        <f>1/M1606</f>
        <v/>
      </c>
    </row>
    <row r="1607">
      <c r="A1607" s="92" t="inlineStr">
        <is>
          <t>徐汇区</t>
        </is>
      </c>
      <c r="B1607" s="92" t="inlineStr">
        <is>
          <t>微信用户</t>
        </is>
      </c>
      <c r="C1607" s="92" t="n">
        <v>1</v>
      </c>
      <c r="D1607" s="92" t="inlineStr">
        <is>
          <t>TYQCY52</t>
        </is>
      </c>
      <c r="E1607" s="92" t="inlineStr">
        <is>
          <t>德林酸菜鱼</t>
        </is>
      </c>
      <c r="F1607" s="92" t="n">
        <v>0</v>
      </c>
      <c r="G1607" s="92" t="n">
        <v>1</v>
      </c>
      <c r="H1607" s="92" t="n">
        <v>2402</v>
      </c>
      <c r="I1607" s="92" t="inlineStr">
        <is>
          <t>卫生培训记录</t>
        </is>
      </c>
      <c r="J1607" s="92" t="n">
        <v>2023</v>
      </c>
      <c r="K1607" s="92" t="n">
        <v>9</v>
      </c>
      <c r="L1607" s="92" t="n">
        <v>13</v>
      </c>
      <c r="M1607" s="91">
        <f>COUNTIFS(D:D,D1607,J:J,J1607,K:K,K1607)</f>
        <v/>
      </c>
      <c r="N1607" s="91">
        <f>1/M1607</f>
        <v/>
      </c>
    </row>
    <row r="1608">
      <c r="A1608" s="92" t="inlineStr">
        <is>
          <t>徐汇区</t>
        </is>
      </c>
      <c r="B1608" s="92" t="inlineStr">
        <is>
          <t>微信用户</t>
        </is>
      </c>
      <c r="C1608" s="92" t="n">
        <v>1</v>
      </c>
      <c r="D1608" s="92" t="inlineStr">
        <is>
          <t>TYQCY52</t>
        </is>
      </c>
      <c r="E1608" s="92" t="inlineStr">
        <is>
          <t>德林酸菜鱼</t>
        </is>
      </c>
      <c r="F1608" s="92" t="n">
        <v>0</v>
      </c>
      <c r="G1608" s="92" t="n">
        <v>1</v>
      </c>
      <c r="H1608" s="92" t="n">
        <v>2403</v>
      </c>
      <c r="I1608" s="92" t="inlineStr">
        <is>
          <t>食品及原料采购记录</t>
        </is>
      </c>
      <c r="J1608" s="92" t="n">
        <v>2023</v>
      </c>
      <c r="K1608" s="92" t="n">
        <v>9</v>
      </c>
      <c r="L1608" s="92" t="n">
        <v>13</v>
      </c>
      <c r="M1608" s="91">
        <f>COUNTIFS(D:D,D1608,J:J,J1608,K:K,K1608)</f>
        <v/>
      </c>
      <c r="N1608" s="91">
        <f>1/M1608</f>
        <v/>
      </c>
    </row>
    <row r="1609">
      <c r="A1609" s="92" t="inlineStr">
        <is>
          <t>徐汇区</t>
        </is>
      </c>
      <c r="B1609" s="92" t="inlineStr">
        <is>
          <t>微信用户</t>
        </is>
      </c>
      <c r="C1609" s="92" t="n">
        <v>1</v>
      </c>
      <c r="D1609" s="92" t="inlineStr">
        <is>
          <t>TYQCY52</t>
        </is>
      </c>
      <c r="E1609" s="92" t="inlineStr">
        <is>
          <t>德林酸菜鱼</t>
        </is>
      </c>
      <c r="F1609" s="92" t="n">
        <v>1</v>
      </c>
      <c r="G1609" s="92" t="n">
        <v>1</v>
      </c>
      <c r="H1609" s="92" t="n">
        <v>3200</v>
      </c>
      <c r="I1609" s="92" t="inlineStr">
        <is>
          <t>后厨全景</t>
        </is>
      </c>
      <c r="J1609" s="92" t="n">
        <v>2023</v>
      </c>
      <c r="K1609" s="92" t="n">
        <v>9</v>
      </c>
      <c r="L1609" s="92" t="n">
        <v>18</v>
      </c>
      <c r="M1609" s="91">
        <f>COUNTIFS(D:D,D1609,J:J,J1609,K:K,K1609)</f>
        <v/>
      </c>
      <c r="N1609" s="91">
        <f>1/M1609</f>
        <v/>
      </c>
    </row>
    <row r="1610">
      <c r="A1610" s="92" t="inlineStr">
        <is>
          <t>徐汇区</t>
        </is>
      </c>
      <c r="B1610" s="92" t="inlineStr">
        <is>
          <t>微信用户</t>
        </is>
      </c>
      <c r="C1610" s="92" t="n">
        <v>1</v>
      </c>
      <c r="D1610" s="92" t="inlineStr">
        <is>
          <t>TYQCY52</t>
        </is>
      </c>
      <c r="E1610" s="92" t="inlineStr">
        <is>
          <t>德林酸菜鱼</t>
        </is>
      </c>
      <c r="F1610" s="92" t="n">
        <v>1</v>
      </c>
      <c r="G1610" s="92" t="n">
        <v>1</v>
      </c>
      <c r="H1610" s="92" t="n">
        <v>3201</v>
      </c>
      <c r="I1610" s="92" t="inlineStr">
        <is>
          <t>后厨涉户外门窗关闭</t>
        </is>
      </c>
      <c r="J1610" s="92" t="n">
        <v>2023</v>
      </c>
      <c r="K1610" s="92" t="n">
        <v>9</v>
      </c>
      <c r="L1610" s="92" t="n">
        <v>18</v>
      </c>
      <c r="M1610" s="91">
        <f>COUNTIFS(D:D,D1610,J:J,J1610,K:K,K1610)</f>
        <v/>
      </c>
      <c r="N1610" s="91">
        <f>1/M1610</f>
        <v/>
      </c>
    </row>
    <row r="1611">
      <c r="A1611" s="92" t="inlineStr">
        <is>
          <t>徐汇区</t>
        </is>
      </c>
      <c r="B1611" s="92" t="inlineStr">
        <is>
          <t>微信用户</t>
        </is>
      </c>
      <c r="C1611" s="92" t="n">
        <v>1</v>
      </c>
      <c r="D1611" s="92" t="inlineStr">
        <is>
          <t>TYQCY52</t>
        </is>
      </c>
      <c r="E1611" s="92" t="inlineStr">
        <is>
          <t>德林酸菜鱼</t>
        </is>
      </c>
      <c r="F1611" s="92" t="n">
        <v>1</v>
      </c>
      <c r="G1611" s="92" t="n">
        <v>1</v>
      </c>
      <c r="H1611" s="92" t="n">
        <v>3202</v>
      </c>
      <c r="I1611" s="92" t="inlineStr">
        <is>
          <t>后厨排气扇</t>
        </is>
      </c>
      <c r="J1611" s="92" t="n">
        <v>2023</v>
      </c>
      <c r="K1611" s="92" t="n">
        <v>9</v>
      </c>
      <c r="L1611" s="92" t="n">
        <v>18</v>
      </c>
      <c r="M1611" s="91">
        <f>COUNTIFS(D:D,D1611,J:J,J1611,K:K,K1611)</f>
        <v/>
      </c>
      <c r="N1611" s="91">
        <f>1/M1611</f>
        <v/>
      </c>
    </row>
    <row r="1612">
      <c r="A1612" s="92" t="inlineStr">
        <is>
          <t>徐汇区</t>
        </is>
      </c>
      <c r="B1612" s="92" t="inlineStr">
        <is>
          <t>微信用户</t>
        </is>
      </c>
      <c r="C1612" s="92" t="n">
        <v>1</v>
      </c>
      <c r="D1612" s="92" t="inlineStr">
        <is>
          <t>TYQCY52</t>
        </is>
      </c>
      <c r="E1612" s="92" t="inlineStr">
        <is>
          <t>德林酸菜鱼</t>
        </is>
      </c>
      <c r="F1612" s="92" t="n">
        <v>1</v>
      </c>
      <c r="G1612" s="92" t="n">
        <v>1</v>
      </c>
      <c r="H1612" s="92" t="n">
        <v>3203</v>
      </c>
      <c r="I1612" s="92" t="inlineStr">
        <is>
          <t>后厨灶台</t>
        </is>
      </c>
      <c r="J1612" s="92" t="n">
        <v>2023</v>
      </c>
      <c r="K1612" s="92" t="n">
        <v>9</v>
      </c>
      <c r="L1612" s="92" t="n">
        <v>18</v>
      </c>
      <c r="M1612" s="91">
        <f>COUNTIFS(D:D,D1612,J:J,J1612,K:K,K1612)</f>
        <v/>
      </c>
      <c r="N1612" s="91">
        <f>1/M1612</f>
        <v/>
      </c>
    </row>
    <row r="1613">
      <c r="A1613" s="92" t="inlineStr">
        <is>
          <t>徐汇区</t>
        </is>
      </c>
      <c r="B1613" s="92" t="inlineStr">
        <is>
          <t>微信用户</t>
        </is>
      </c>
      <c r="C1613" s="92" t="n">
        <v>1</v>
      </c>
      <c r="D1613" s="92" t="inlineStr">
        <is>
          <t>TYQCY52</t>
        </is>
      </c>
      <c r="E1613" s="92" t="inlineStr">
        <is>
          <t>德林酸菜鱼</t>
        </is>
      </c>
      <c r="F1613" s="92" t="n">
        <v>1</v>
      </c>
      <c r="G1613" s="92" t="n">
        <v>1</v>
      </c>
      <c r="H1613" s="92" t="n">
        <v>3204</v>
      </c>
      <c r="I1613" s="92" t="inlineStr">
        <is>
          <t>集气罩</t>
        </is>
      </c>
      <c r="J1613" s="92" t="n">
        <v>2023</v>
      </c>
      <c r="K1613" s="92" t="n">
        <v>9</v>
      </c>
      <c r="L1613" s="92" t="n">
        <v>18</v>
      </c>
      <c r="M1613" s="91">
        <f>COUNTIFS(D:D,D1613,J:J,J1613,K:K,K1613)</f>
        <v/>
      </c>
      <c r="N1613" s="91">
        <f>1/M1613</f>
        <v/>
      </c>
    </row>
    <row r="1614">
      <c r="A1614" s="92" t="inlineStr">
        <is>
          <t>徐汇区</t>
        </is>
      </c>
      <c r="B1614" s="92" t="inlineStr">
        <is>
          <t>微信用户</t>
        </is>
      </c>
      <c r="C1614" s="92" t="n">
        <v>1</v>
      </c>
      <c r="D1614" s="92" t="inlineStr">
        <is>
          <t>TYQCY52</t>
        </is>
      </c>
      <c r="E1614" s="92" t="inlineStr">
        <is>
          <t>德林酸菜鱼</t>
        </is>
      </c>
      <c r="F1614" s="92" t="n">
        <v>1</v>
      </c>
      <c r="G1614" s="92" t="n">
        <v>1</v>
      </c>
      <c r="H1614" s="92" t="n">
        <v>3205</v>
      </c>
      <c r="I1614" s="92" t="inlineStr">
        <is>
          <t>排烟管道</t>
        </is>
      </c>
      <c r="J1614" s="92" t="n">
        <v>2023</v>
      </c>
      <c r="K1614" s="92" t="n">
        <v>9</v>
      </c>
      <c r="L1614" s="92" t="n">
        <v>18</v>
      </c>
      <c r="M1614" s="91">
        <f>COUNTIFS(D:D,D1614,J:J,J1614,K:K,K1614)</f>
        <v/>
      </c>
      <c r="N1614" s="91">
        <f>1/M1614</f>
        <v/>
      </c>
    </row>
    <row r="1615">
      <c r="A1615" s="92" t="inlineStr">
        <is>
          <t>徐汇区</t>
        </is>
      </c>
      <c r="B1615" s="92" t="inlineStr">
        <is>
          <t>微信用户</t>
        </is>
      </c>
      <c r="C1615" s="92" t="n">
        <v>1</v>
      </c>
      <c r="D1615" s="92" t="inlineStr">
        <is>
          <t>TYQCY52</t>
        </is>
      </c>
      <c r="E1615" s="92" t="inlineStr">
        <is>
          <t>德林酸菜鱼</t>
        </is>
      </c>
      <c r="F1615" s="92" t="n">
        <v>1</v>
      </c>
      <c r="G1615" s="92" t="n">
        <v>1</v>
      </c>
      <c r="H1615" s="92" t="n">
        <v>3206</v>
      </c>
      <c r="I1615" s="92" t="inlineStr">
        <is>
          <t>油烟净化装置/控制柜运行</t>
        </is>
      </c>
      <c r="J1615" s="92" t="n">
        <v>2023</v>
      </c>
      <c r="K1615" s="92" t="n">
        <v>9</v>
      </c>
      <c r="L1615" s="92" t="n">
        <v>18</v>
      </c>
      <c r="M1615" s="91">
        <f>COUNTIFS(D:D,D1615,J:J,J1615,K:K,K1615)</f>
        <v/>
      </c>
      <c r="N1615" s="91">
        <f>1/M1615</f>
        <v/>
      </c>
    </row>
    <row r="1616">
      <c r="A1616" s="92" t="inlineStr">
        <is>
          <t>徐汇区</t>
        </is>
      </c>
      <c r="B1616" s="92" t="inlineStr">
        <is>
          <t>微信用户</t>
        </is>
      </c>
      <c r="C1616" s="92" t="n">
        <v>1</v>
      </c>
      <c r="D1616" s="92" t="inlineStr">
        <is>
          <t>TYQCY52</t>
        </is>
      </c>
      <c r="E1616" s="92" t="inlineStr">
        <is>
          <t>德林酸菜鱼</t>
        </is>
      </c>
      <c r="F1616" s="92" t="n">
        <v>1</v>
      </c>
      <c r="G1616" s="92" t="n">
        <v>1</v>
      </c>
      <c r="H1616" s="92" t="n">
        <v>3207</v>
      </c>
      <c r="I1616" s="92" t="inlineStr">
        <is>
          <t>油烟监测设备</t>
        </is>
      </c>
      <c r="J1616" s="92" t="n">
        <v>2023</v>
      </c>
      <c r="K1616" s="92" t="n">
        <v>9</v>
      </c>
      <c r="L1616" s="92" t="n">
        <v>18</v>
      </c>
      <c r="M1616" s="91">
        <f>COUNTIFS(D:D,D1616,J:J,J1616,K:K,K1616)</f>
        <v/>
      </c>
      <c r="N1616" s="91">
        <f>1/M1616</f>
        <v/>
      </c>
    </row>
    <row r="1617">
      <c r="A1617" s="92" t="inlineStr">
        <is>
          <t>徐汇区</t>
        </is>
      </c>
      <c r="B1617" s="92" t="inlineStr">
        <is>
          <t>微信用户
微信用户
微信用户
微信用户</t>
        </is>
      </c>
      <c r="C1617" s="92" t="n">
        <v>1</v>
      </c>
      <c r="D1617" s="92" t="inlineStr">
        <is>
          <t>TYQCY52</t>
        </is>
      </c>
      <c r="E1617" s="92" t="inlineStr">
        <is>
          <t>德林酸菜鱼</t>
        </is>
      </c>
      <c r="F1617" s="92" t="n">
        <v>0</v>
      </c>
      <c r="G1617" s="92" t="n">
        <v>0</v>
      </c>
      <c r="H1617" s="92" t="n">
        <v>2100</v>
      </c>
      <c r="I1617" s="92" t="inlineStr">
        <is>
          <t>营业执照</t>
        </is>
      </c>
      <c r="J1617" s="92" t="n">
        <v>2023</v>
      </c>
      <c r="K1617" s="92" t="n">
        <v>6</v>
      </c>
      <c r="L1617" s="92" t="n">
        <v>11</v>
      </c>
      <c r="M1617" s="91">
        <f>COUNTIFS(D:D,D1617,J:J,J1617,K:K,K1617)</f>
        <v/>
      </c>
      <c r="N1617" s="91">
        <f>1/M1617</f>
        <v/>
      </c>
    </row>
    <row r="1618">
      <c r="A1618" s="92" t="inlineStr">
        <is>
          <t>徐汇区</t>
        </is>
      </c>
      <c r="B1618" s="92" t="inlineStr">
        <is>
          <t>微信用户
微信用户
微信用户
微信用户</t>
        </is>
      </c>
      <c r="C1618" s="92" t="n">
        <v>1</v>
      </c>
      <c r="D1618" s="92" t="inlineStr">
        <is>
          <t>TYQCY52</t>
        </is>
      </c>
      <c r="E1618" s="92" t="inlineStr">
        <is>
          <t>德林酸菜鱼</t>
        </is>
      </c>
      <c r="F1618" s="92" t="n">
        <v>0</v>
      </c>
      <c r="G1618" s="92" t="n">
        <v>0</v>
      </c>
      <c r="H1618" s="92" t="n">
        <v>2101</v>
      </c>
      <c r="I1618" s="92" t="inlineStr">
        <is>
          <t>食品经营许可证</t>
        </is>
      </c>
      <c r="J1618" s="92" t="n">
        <v>2023</v>
      </c>
      <c r="K1618" s="92" t="n">
        <v>5</v>
      </c>
      <c r="L1618" s="92" t="n">
        <v>11</v>
      </c>
      <c r="M1618" s="91">
        <f>COUNTIFS(D:D,D1618,J:J,J1618,K:K,K1618)</f>
        <v/>
      </c>
      <c r="N1618" s="91">
        <f>1/M1618</f>
        <v/>
      </c>
    </row>
    <row r="1619">
      <c r="A1619" s="92" t="inlineStr">
        <is>
          <t>徐汇区</t>
        </is>
      </c>
      <c r="B1619" s="92" t="inlineStr">
        <is>
          <t>微信用户
微信用户
微信用户
微信用户</t>
        </is>
      </c>
      <c r="C1619" s="92" t="n">
        <v>1</v>
      </c>
      <c r="D1619" s="92" t="inlineStr">
        <is>
          <t>TYQCY52</t>
        </is>
      </c>
      <c r="E1619" s="92" t="inlineStr">
        <is>
          <t>德林酸菜鱼</t>
        </is>
      </c>
      <c r="F1619" s="92" t="n">
        <v>0</v>
      </c>
      <c r="G1619" s="92" t="n">
        <v>0</v>
      </c>
      <c r="H1619" s="92" t="n">
        <v>2102</v>
      </c>
      <c r="I1619" s="92" t="inlineStr">
        <is>
          <t>餐饮服务许可证</t>
        </is>
      </c>
      <c r="J1619" s="92" t="n">
        <v>2023</v>
      </c>
      <c r="K1619" s="92" t="n">
        <v>5</v>
      </c>
      <c r="L1619" s="92" t="n">
        <v>11</v>
      </c>
      <c r="M1619" s="91">
        <f>COUNTIFS(D:D,D1619,J:J,J1619,K:K,K1619)</f>
        <v/>
      </c>
      <c r="N1619" s="91">
        <f>1/M1619</f>
        <v/>
      </c>
    </row>
    <row r="1620">
      <c r="A1620" s="92" t="inlineStr">
        <is>
          <t>徐汇区</t>
        </is>
      </c>
      <c r="B1620" s="92" t="inlineStr">
        <is>
          <t>微信用户
微信用户
微信用户
微信用户
微信用户</t>
        </is>
      </c>
      <c r="C1620" s="92" t="n">
        <v>1</v>
      </c>
      <c r="D1620" s="92" t="inlineStr">
        <is>
          <t>TYQCY52</t>
        </is>
      </c>
      <c r="E1620" s="92" t="inlineStr">
        <is>
          <t>德林酸菜鱼</t>
        </is>
      </c>
      <c r="F1620" s="92" t="n">
        <v>0</v>
      </c>
      <c r="G1620" s="92" t="n">
        <v>1</v>
      </c>
      <c r="H1620" s="92" t="n">
        <v>2301</v>
      </c>
      <c r="I1620" s="92" t="inlineStr">
        <is>
          <t>产品质检</t>
        </is>
      </c>
      <c r="J1620" s="92" t="n">
        <v>2023</v>
      </c>
      <c r="K1620" s="92" t="n">
        <v>5</v>
      </c>
      <c r="L1620" s="92" t="n">
        <v>11</v>
      </c>
      <c r="M1620" s="91">
        <f>COUNTIFS(D:D,D1620,J:J,J1620,K:K,K1620)</f>
        <v/>
      </c>
      <c r="N1620" s="91">
        <f>1/M1620</f>
        <v/>
      </c>
    </row>
    <row r="1621">
      <c r="A1621" s="92" t="inlineStr">
        <is>
          <t>徐汇区</t>
        </is>
      </c>
      <c r="B1621" s="92" t="inlineStr">
        <is>
          <t>微信用户
微信用户
微信用户
微信用户
微信用户</t>
        </is>
      </c>
      <c r="C1621" s="92" t="n">
        <v>1</v>
      </c>
      <c r="D1621" s="92" t="inlineStr">
        <is>
          <t>TYQCY52</t>
        </is>
      </c>
      <c r="E1621" s="92" t="inlineStr">
        <is>
          <t>德林酸菜鱼</t>
        </is>
      </c>
      <c r="F1621" s="92" t="n">
        <v>0</v>
      </c>
      <c r="G1621" s="92" t="n">
        <v>1</v>
      </c>
      <c r="H1621" s="92" t="n">
        <v>2200</v>
      </c>
      <c r="I1621" s="92" t="inlineStr">
        <is>
          <t>设备安装合同</t>
        </is>
      </c>
      <c r="J1621" s="92" t="n">
        <v>2023</v>
      </c>
      <c r="K1621" s="92" t="n">
        <v>4</v>
      </c>
      <c r="L1621" s="92" t="n">
        <v>25</v>
      </c>
      <c r="M1621" s="91">
        <f>COUNTIFS(D:D,D1621,J:J,J1621,K:K,K1621)</f>
        <v/>
      </c>
      <c r="N1621" s="91">
        <f>1/M1621</f>
        <v/>
      </c>
    </row>
    <row r="1622">
      <c r="A1622" s="92" t="inlineStr">
        <is>
          <t>徐汇区</t>
        </is>
      </c>
      <c r="B1622" s="92" t="inlineStr">
        <is>
          <t>微信用户
微信用户
微信用户
微信用户
微信用户</t>
        </is>
      </c>
      <c r="C1622" s="92" t="n">
        <v>1</v>
      </c>
      <c r="D1622" s="92" t="inlineStr">
        <is>
          <t>TYQCY52</t>
        </is>
      </c>
      <c r="E1622" s="92" t="inlineStr">
        <is>
          <t>德林酸菜鱼</t>
        </is>
      </c>
      <c r="F1622" s="92" t="n">
        <v>0</v>
      </c>
      <c r="G1622" s="92" t="n">
        <v>1</v>
      </c>
      <c r="H1622" s="92" t="n">
        <v>2201</v>
      </c>
      <c r="I1622" s="92" t="inlineStr">
        <is>
          <t>产品质检</t>
        </is>
      </c>
      <c r="J1622" s="92" t="n">
        <v>2023</v>
      </c>
      <c r="K1622" s="92" t="n">
        <v>4</v>
      </c>
      <c r="L1622" s="92" t="n">
        <v>25</v>
      </c>
      <c r="M1622" s="91">
        <f>COUNTIFS(D:D,D1622,J:J,J1622,K:K,K1622)</f>
        <v/>
      </c>
      <c r="N1622" s="91">
        <f>1/M1622</f>
        <v/>
      </c>
    </row>
    <row r="1623">
      <c r="A1623" s="92" t="inlineStr">
        <is>
          <t>徐汇区</t>
        </is>
      </c>
      <c r="B1623" s="92" t="inlineStr">
        <is>
          <t>微信用户
微信用户
微信用户
微信用户</t>
        </is>
      </c>
      <c r="C1623" s="92" t="n">
        <v>1</v>
      </c>
      <c r="D1623" s="92" t="inlineStr">
        <is>
          <t>TYQCY52</t>
        </is>
      </c>
      <c r="E1623" s="92" t="inlineStr">
        <is>
          <t>德林酸菜鱼</t>
        </is>
      </c>
      <c r="F1623" s="92" t="n">
        <v>0</v>
      </c>
      <c r="G1623" s="92" t="n">
        <v>0</v>
      </c>
      <c r="H1623" s="92" t="n">
        <v>2103</v>
      </c>
      <c r="I1623" s="92" t="inlineStr">
        <is>
          <t>监管信息公示牌</t>
        </is>
      </c>
      <c r="J1623" s="92" t="n">
        <v>2023</v>
      </c>
      <c r="K1623" s="92" t="n">
        <v>3</v>
      </c>
      <c r="L1623" s="92" t="n">
        <v>11</v>
      </c>
      <c r="M1623" s="91">
        <f>COUNTIFS(D:D,D1623,J:J,J1623,K:K,K1623)</f>
        <v/>
      </c>
      <c r="N1623" s="91">
        <f>1/M1623</f>
        <v/>
      </c>
    </row>
    <row r="1624">
      <c r="A1624" s="92" t="inlineStr">
        <is>
          <t>徐汇区</t>
        </is>
      </c>
      <c r="B1624" s="92" t="inlineStr">
        <is>
          <t>微信用户
微信用户
微信用户
微信用户
微信用户</t>
        </is>
      </c>
      <c r="C1624" s="92" t="n">
        <v>1</v>
      </c>
      <c r="D1624" s="92" t="inlineStr">
        <is>
          <t>TYQCY52</t>
        </is>
      </c>
      <c r="E1624" s="92" t="inlineStr">
        <is>
          <t>德林酸菜鱼</t>
        </is>
      </c>
      <c r="F1624" s="92" t="n">
        <v>0</v>
      </c>
      <c r="G1624" s="92" t="n">
        <v>1</v>
      </c>
      <c r="H1624" s="92" t="n">
        <v>2202</v>
      </c>
      <c r="I1624" s="92" t="inlineStr">
        <is>
          <t>净化器合格证</t>
        </is>
      </c>
      <c r="J1624" s="92" t="n">
        <v>2023</v>
      </c>
      <c r="K1624" s="92" t="n">
        <v>3</v>
      </c>
      <c r="L1624" s="92" t="n">
        <v>11</v>
      </c>
      <c r="M1624" s="91">
        <f>COUNTIFS(D:D,D1624,J:J,J1624,K:K,K1624)</f>
        <v/>
      </c>
      <c r="N1624" s="91">
        <f>1/M1624</f>
        <v/>
      </c>
    </row>
    <row r="1625">
      <c r="A1625" s="92" t="inlineStr">
        <is>
          <t>徐汇区</t>
        </is>
      </c>
      <c r="B1625" s="92" t="inlineStr">
        <is>
          <t>微信用户
微信用户
微信用户
微信用户
微信用户</t>
        </is>
      </c>
      <c r="C1625" s="92" t="n">
        <v>1</v>
      </c>
      <c r="D1625" s="92" t="inlineStr">
        <is>
          <t>TYQCY52</t>
        </is>
      </c>
      <c r="E1625" s="92" t="inlineStr">
        <is>
          <t>德林酸菜鱼</t>
        </is>
      </c>
      <c r="F1625" s="92" t="n">
        <v>0</v>
      </c>
      <c r="G1625" s="92" t="n">
        <v>1</v>
      </c>
      <c r="H1625" s="92" t="n">
        <v>2300</v>
      </c>
      <c r="I1625" s="92" t="inlineStr">
        <is>
          <t>设备安装合同</t>
        </is>
      </c>
      <c r="J1625" s="92" t="n">
        <v>2023</v>
      </c>
      <c r="K1625" s="92" t="n">
        <v>3</v>
      </c>
      <c r="L1625" s="92" t="n">
        <v>11</v>
      </c>
      <c r="M1625" s="91">
        <f>COUNTIFS(D:D,D1625,J:J,J1625,K:K,K1625)</f>
        <v/>
      </c>
      <c r="N1625" s="91">
        <f>1/M1625</f>
        <v/>
      </c>
    </row>
    <row r="1626">
      <c r="A1626" s="92" t="inlineStr">
        <is>
          <t>徐汇区</t>
        </is>
      </c>
      <c r="B1626" s="92" t="inlineStr">
        <is>
          <t>微信用户
微信用户
微信用户
微信用户
微信用户</t>
        </is>
      </c>
      <c r="C1626" s="92" t="n">
        <v>1</v>
      </c>
      <c r="D1626" s="92" t="inlineStr">
        <is>
          <t>TYQCY52</t>
        </is>
      </c>
      <c r="E1626" s="92" t="inlineStr">
        <is>
          <t>德林酸菜鱼</t>
        </is>
      </c>
      <c r="F1626" s="92" t="n">
        <v>0</v>
      </c>
      <c r="G1626" s="92" t="n">
        <v>1</v>
      </c>
      <c r="H1626" s="92" t="n">
        <v>2302</v>
      </c>
      <c r="I1626" s="92" t="inlineStr">
        <is>
          <t>设备安装检验</t>
        </is>
      </c>
      <c r="J1626" s="92" t="n">
        <v>2023</v>
      </c>
      <c r="K1626" s="92" t="n">
        <v>3</v>
      </c>
      <c r="L1626" s="92" t="n">
        <v>11</v>
      </c>
      <c r="M1626" s="91">
        <f>COUNTIFS(D:D,D1626,J:J,J1626,K:K,K1626)</f>
        <v/>
      </c>
      <c r="N1626" s="91">
        <f>1/M1626</f>
        <v/>
      </c>
    </row>
    <row r="1627">
      <c r="A1627" s="92" t="inlineStr">
        <is>
          <t>徐汇区</t>
        </is>
      </c>
      <c r="B1627" s="92" t="inlineStr">
        <is>
          <t>微信用户
微信用户
微信用户
微信用户</t>
        </is>
      </c>
      <c r="C1627" s="92" t="n">
        <v>1</v>
      </c>
      <c r="D1627" s="92" t="inlineStr">
        <is>
          <t>TYQCY52</t>
        </is>
      </c>
      <c r="E1627" s="92" t="inlineStr">
        <is>
          <t>德林酸菜鱼</t>
        </is>
      </c>
      <c r="F1627" s="92" t="n">
        <v>0</v>
      </c>
      <c r="G1627" s="92" t="n">
        <v>1</v>
      </c>
      <c r="H1627" s="92" t="n">
        <v>2203</v>
      </c>
      <c r="I1627" s="92" t="inlineStr">
        <is>
          <t>清洗合同</t>
        </is>
      </c>
      <c r="J1627" s="92" t="n">
        <v>2023</v>
      </c>
      <c r="K1627" s="92" t="n">
        <v>2</v>
      </c>
      <c r="L1627" s="92" t="n">
        <v>7</v>
      </c>
      <c r="M1627" s="91">
        <f>COUNTIFS(D:D,D1627,J:J,J1627,K:K,K1627)</f>
        <v/>
      </c>
      <c r="N1627" s="91">
        <f>1/M1627</f>
        <v/>
      </c>
    </row>
    <row r="1628">
      <c r="A1628" s="92" t="inlineStr">
        <is>
          <t>徐汇区</t>
        </is>
      </c>
      <c r="B1628" s="92" t="n"/>
      <c r="C1628" s="92" t="n">
        <v>1</v>
      </c>
      <c r="D1628" s="92" t="inlineStr">
        <is>
          <t>TYQCY53</t>
        </is>
      </c>
      <c r="E1628" s="92" t="inlineStr">
        <is>
          <t>周师兄火锅徐汇直营店</t>
        </is>
      </c>
      <c r="F1628" s="92" t="n">
        <v>0</v>
      </c>
      <c r="G1628" s="92" t="n">
        <v>0</v>
      </c>
      <c r="H1628" s="92" t="n">
        <v>2100</v>
      </c>
      <c r="I1628" s="92" t="inlineStr">
        <is>
          <t>营业执照</t>
        </is>
      </c>
      <c r="J1628" s="92" t="n">
        <v>2023</v>
      </c>
      <c r="K1628" s="92" t="n">
        <v>3</v>
      </c>
      <c r="L1628" s="92" t="n">
        <v>11</v>
      </c>
      <c r="M1628" s="91">
        <f>COUNTIFS(D:D,D1628,J:J,J1628,K:K,K1628)</f>
        <v/>
      </c>
      <c r="N1628" s="91">
        <f>1/M1628</f>
        <v/>
      </c>
    </row>
    <row r="1629">
      <c r="A1629" s="92" t="inlineStr">
        <is>
          <t>徐汇区</t>
        </is>
      </c>
      <c r="B1629" s="92" t="n"/>
      <c r="C1629" s="92" t="n">
        <v>1</v>
      </c>
      <c r="D1629" s="92" t="inlineStr">
        <is>
          <t>TYQCY53</t>
        </is>
      </c>
      <c r="E1629" s="92" t="inlineStr">
        <is>
          <t>周师兄火锅徐汇直营店</t>
        </is>
      </c>
      <c r="F1629" s="92" t="n">
        <v>0</v>
      </c>
      <c r="G1629" s="92" t="n">
        <v>0</v>
      </c>
      <c r="H1629" s="92" t="n">
        <v>2103</v>
      </c>
      <c r="I1629" s="92" t="inlineStr">
        <is>
          <t>监管信息公示牌</t>
        </is>
      </c>
      <c r="J1629" s="92" t="n">
        <v>2023</v>
      </c>
      <c r="K1629" s="92" t="n">
        <v>3</v>
      </c>
      <c r="L1629" s="92" t="n">
        <v>11</v>
      </c>
      <c r="M1629" s="91">
        <f>COUNTIFS(D:D,D1629,J:J,J1629,K:K,K1629)</f>
        <v/>
      </c>
      <c r="N1629" s="91">
        <f>1/M1629</f>
        <v/>
      </c>
    </row>
    <row r="1630">
      <c r="A1630" s="92" t="inlineStr">
        <is>
          <t>徐汇区</t>
        </is>
      </c>
      <c r="B1630" s="92" t="n"/>
      <c r="C1630" s="92" t="n">
        <v>1</v>
      </c>
      <c r="D1630" s="92" t="inlineStr">
        <is>
          <t>TYQCY53</t>
        </is>
      </c>
      <c r="E1630" s="92" t="inlineStr">
        <is>
          <t>周师兄火锅徐汇直营店</t>
        </is>
      </c>
      <c r="F1630" s="92" t="n">
        <v>0</v>
      </c>
      <c r="G1630" s="92" t="n">
        <v>1</v>
      </c>
      <c r="H1630" s="92" t="n">
        <v>2300</v>
      </c>
      <c r="I1630" s="92" t="inlineStr">
        <is>
          <t>设备安装合同</t>
        </is>
      </c>
      <c r="J1630" s="92" t="n">
        <v>2023</v>
      </c>
      <c r="K1630" s="92" t="n">
        <v>3</v>
      </c>
      <c r="L1630" s="92" t="n">
        <v>11</v>
      </c>
      <c r="M1630" s="91">
        <f>COUNTIFS(D:D,D1630,J:J,J1630,K:K,K1630)</f>
        <v/>
      </c>
      <c r="N1630" s="91">
        <f>1/M1630</f>
        <v/>
      </c>
    </row>
    <row r="1631">
      <c r="A1631" s="92" t="inlineStr">
        <is>
          <t>徐汇区</t>
        </is>
      </c>
      <c r="B1631" s="92" t="n"/>
      <c r="C1631" s="92" t="n">
        <v>1</v>
      </c>
      <c r="D1631" s="92" t="inlineStr">
        <is>
          <t>TYQCY53</t>
        </is>
      </c>
      <c r="E1631" s="92" t="inlineStr">
        <is>
          <t>周师兄火锅徐汇直营店</t>
        </is>
      </c>
      <c r="F1631" s="92" t="n">
        <v>0</v>
      </c>
      <c r="G1631" s="92" t="n">
        <v>1</v>
      </c>
      <c r="H1631" s="92" t="n">
        <v>2301</v>
      </c>
      <c r="I1631" s="92" t="inlineStr">
        <is>
          <t>产品质检</t>
        </is>
      </c>
      <c r="J1631" s="92" t="n">
        <v>2023</v>
      </c>
      <c r="K1631" s="92" t="n">
        <v>3</v>
      </c>
      <c r="L1631" s="92" t="n">
        <v>11</v>
      </c>
      <c r="M1631" s="91">
        <f>COUNTIFS(D:D,D1631,J:J,J1631,K:K,K1631)</f>
        <v/>
      </c>
      <c r="N1631" s="91">
        <f>1/M1631</f>
        <v/>
      </c>
    </row>
    <row r="1632">
      <c r="A1632" s="92" t="inlineStr">
        <is>
          <t>徐汇区</t>
        </is>
      </c>
      <c r="B1632" s="92" t="n"/>
      <c r="C1632" s="92" t="n">
        <v>1</v>
      </c>
      <c r="D1632" s="92" t="inlineStr">
        <is>
          <t>TYQCY53</t>
        </is>
      </c>
      <c r="E1632" s="92" t="inlineStr">
        <is>
          <t>周师兄火锅徐汇直营店</t>
        </is>
      </c>
      <c r="F1632" s="92" t="n">
        <v>0</v>
      </c>
      <c r="G1632" s="92" t="n">
        <v>0</v>
      </c>
      <c r="H1632" s="92" t="n">
        <v>2101</v>
      </c>
      <c r="I1632" s="92" t="inlineStr">
        <is>
          <t>食品经营许可证</t>
        </is>
      </c>
      <c r="J1632" s="92" t="n">
        <v>2023</v>
      </c>
      <c r="K1632" s="92" t="n">
        <v>2</v>
      </c>
      <c r="L1632" s="92" t="n">
        <v>28</v>
      </c>
      <c r="M1632" s="91">
        <f>COUNTIFS(D:D,D1632,J:J,J1632,K:K,K1632)</f>
        <v/>
      </c>
      <c r="N1632" s="91">
        <f>1/M1632</f>
        <v/>
      </c>
    </row>
    <row r="1633">
      <c r="A1633" s="92" t="inlineStr">
        <is>
          <t>徐汇区</t>
        </is>
      </c>
      <c r="B1633" s="92" t="n"/>
      <c r="C1633" s="92" t="n">
        <v>1</v>
      </c>
      <c r="D1633" s="92" t="inlineStr">
        <is>
          <t>TYQCY53</t>
        </is>
      </c>
      <c r="E1633" s="92" t="inlineStr">
        <is>
          <t>周师兄火锅徐汇直营店</t>
        </is>
      </c>
      <c r="F1633" s="92" t="n">
        <v>0</v>
      </c>
      <c r="G1633" s="92" t="n">
        <v>0</v>
      </c>
      <c r="H1633" s="92" t="n">
        <v>2102</v>
      </c>
      <c r="I1633" s="92" t="inlineStr">
        <is>
          <t>餐饮服务许可证</t>
        </is>
      </c>
      <c r="J1633" s="92" t="n">
        <v>2023</v>
      </c>
      <c r="K1633" s="92" t="n">
        <v>2</v>
      </c>
      <c r="L1633" s="92" t="n">
        <v>28</v>
      </c>
      <c r="M1633" s="91">
        <f>COUNTIFS(D:D,D1633,J:J,J1633,K:K,K1633)</f>
        <v/>
      </c>
      <c r="N1633" s="91">
        <f>1/M1633</f>
        <v/>
      </c>
    </row>
    <row r="1634">
      <c r="A1634" s="92" t="inlineStr">
        <is>
          <t>徐汇区</t>
        </is>
      </c>
      <c r="B1634" s="92" t="n"/>
      <c r="C1634" s="92" t="n">
        <v>1</v>
      </c>
      <c r="D1634" s="92" t="inlineStr">
        <is>
          <t>TYQCY53</t>
        </is>
      </c>
      <c r="E1634" s="92" t="inlineStr">
        <is>
          <t>周师兄火锅徐汇直营店</t>
        </is>
      </c>
      <c r="F1634" s="92" t="n">
        <v>0</v>
      </c>
      <c r="G1634" s="92" t="n">
        <v>1</v>
      </c>
      <c r="H1634" s="92" t="n">
        <v>2200</v>
      </c>
      <c r="I1634" s="92" t="inlineStr">
        <is>
          <t>设备安装合同</t>
        </is>
      </c>
      <c r="J1634" s="92" t="n">
        <v>2023</v>
      </c>
      <c r="K1634" s="92" t="n">
        <v>2</v>
      </c>
      <c r="L1634" s="92" t="n">
        <v>28</v>
      </c>
      <c r="M1634" s="91">
        <f>COUNTIFS(D:D,D1634,J:J,J1634,K:K,K1634)</f>
        <v/>
      </c>
      <c r="N1634" s="91">
        <f>1/M1634</f>
        <v/>
      </c>
    </row>
    <row r="1635">
      <c r="A1635" s="92" t="inlineStr">
        <is>
          <t>徐汇区</t>
        </is>
      </c>
      <c r="B1635" s="92" t="n"/>
      <c r="C1635" s="92" t="n">
        <v>1</v>
      </c>
      <c r="D1635" s="92" t="inlineStr">
        <is>
          <t>TYQCY53</t>
        </is>
      </c>
      <c r="E1635" s="92" t="inlineStr">
        <is>
          <t>周师兄火锅徐汇直营店</t>
        </is>
      </c>
      <c r="F1635" s="92" t="n">
        <v>0</v>
      </c>
      <c r="G1635" s="92" t="n">
        <v>1</v>
      </c>
      <c r="H1635" s="92" t="n">
        <v>2201</v>
      </c>
      <c r="I1635" s="92" t="inlineStr">
        <is>
          <t>产品质检</t>
        </is>
      </c>
      <c r="J1635" s="92" t="n">
        <v>2023</v>
      </c>
      <c r="K1635" s="92" t="n">
        <v>2</v>
      </c>
      <c r="L1635" s="92" t="n">
        <v>28</v>
      </c>
      <c r="M1635" s="91">
        <f>COUNTIFS(D:D,D1635,J:J,J1635,K:K,K1635)</f>
        <v/>
      </c>
      <c r="N1635" s="91">
        <f>1/M1635</f>
        <v/>
      </c>
    </row>
    <row r="1636">
      <c r="A1636" s="92" t="inlineStr">
        <is>
          <t>徐汇区</t>
        </is>
      </c>
      <c r="B1636" s="92" t="n"/>
      <c r="C1636" s="92" t="n">
        <v>1</v>
      </c>
      <c r="D1636" s="92" t="inlineStr">
        <is>
          <t>TYQCY53</t>
        </is>
      </c>
      <c r="E1636" s="92" t="inlineStr">
        <is>
          <t>周师兄火锅徐汇直营店</t>
        </is>
      </c>
      <c r="F1636" s="92" t="n">
        <v>0</v>
      </c>
      <c r="G1636" s="92" t="n">
        <v>1</v>
      </c>
      <c r="H1636" s="92" t="n">
        <v>2202</v>
      </c>
      <c r="I1636" s="92" t="inlineStr">
        <is>
          <t>净化器合格证</t>
        </is>
      </c>
      <c r="J1636" s="92" t="n">
        <v>2023</v>
      </c>
      <c r="K1636" s="92" t="n">
        <v>2</v>
      </c>
      <c r="L1636" s="92" t="n">
        <v>28</v>
      </c>
      <c r="M1636" s="91">
        <f>COUNTIFS(D:D,D1636,J:J,J1636,K:K,K1636)</f>
        <v/>
      </c>
      <c r="N1636" s="91">
        <f>1/M1636</f>
        <v/>
      </c>
    </row>
    <row r="1637">
      <c r="A1637" s="92" t="inlineStr">
        <is>
          <t>徐汇区</t>
        </is>
      </c>
      <c r="B1637" s="92" t="n"/>
      <c r="C1637" s="92" t="n">
        <v>1</v>
      </c>
      <c r="D1637" s="92" t="inlineStr">
        <is>
          <t>TYQCY53</t>
        </is>
      </c>
      <c r="E1637" s="92" t="inlineStr">
        <is>
          <t>周师兄火锅徐汇直营店</t>
        </is>
      </c>
      <c r="F1637" s="92" t="n">
        <v>0</v>
      </c>
      <c r="G1637" s="92" t="n">
        <v>1</v>
      </c>
      <c r="H1637" s="92" t="n">
        <v>2302</v>
      </c>
      <c r="I1637" s="92" t="inlineStr">
        <is>
          <t>设备安装检验</t>
        </is>
      </c>
      <c r="J1637" s="92" t="n">
        <v>2023</v>
      </c>
      <c r="K1637" s="92" t="n">
        <v>2</v>
      </c>
      <c r="L1637" s="92" t="n">
        <v>28</v>
      </c>
      <c r="M1637" s="91">
        <f>COUNTIFS(D:D,D1637,J:J,J1637,K:K,K1637)</f>
        <v/>
      </c>
      <c r="N1637" s="91">
        <f>1/M1637</f>
        <v/>
      </c>
    </row>
    <row r="1638">
      <c r="A1638" s="92" t="inlineStr">
        <is>
          <t>徐汇区</t>
        </is>
      </c>
      <c r="B1638" s="92" t="inlineStr">
        <is>
          <t>微信用户</t>
        </is>
      </c>
      <c r="C1638" s="92" t="n">
        <v>1</v>
      </c>
      <c r="D1638" s="92" t="inlineStr">
        <is>
          <t>TYQCY54</t>
        </is>
      </c>
      <c r="E1638" s="92" t="inlineStr">
        <is>
          <t>橡木郡</t>
        </is>
      </c>
      <c r="F1638" s="92" t="n">
        <v>0</v>
      </c>
      <c r="G1638" s="92" t="n">
        <v>1</v>
      </c>
      <c r="H1638" s="92" t="n">
        <v>2204</v>
      </c>
      <c r="I1638" s="92" t="inlineStr">
        <is>
          <t>清洗记录</t>
        </is>
      </c>
      <c r="J1638" s="92" t="n">
        <v>2023</v>
      </c>
      <c r="K1638" s="92" t="n">
        <v>9</v>
      </c>
      <c r="L1638" s="92" t="n">
        <v>18</v>
      </c>
      <c r="M1638" s="91">
        <f>COUNTIFS(D:D,D1638,J:J,J1638,K:K,K1638)</f>
        <v/>
      </c>
      <c r="N1638" s="91">
        <f>1/M1638</f>
        <v/>
      </c>
    </row>
    <row r="1639">
      <c r="A1639" s="92" t="inlineStr">
        <is>
          <t>徐汇区</t>
        </is>
      </c>
      <c r="B1639" s="92" t="inlineStr">
        <is>
          <t>微信用户</t>
        </is>
      </c>
      <c r="C1639" s="92" t="n">
        <v>1</v>
      </c>
      <c r="D1639" s="92" t="inlineStr">
        <is>
          <t>TYQCY54</t>
        </is>
      </c>
      <c r="E1639" s="92" t="inlineStr">
        <is>
          <t>橡木郡</t>
        </is>
      </c>
      <c r="F1639" s="92" t="n">
        <v>0</v>
      </c>
      <c r="G1639" s="92" t="n">
        <v>1</v>
      </c>
      <c r="H1639" s="92" t="n">
        <v>2205</v>
      </c>
      <c r="I1639" s="92" t="inlineStr">
        <is>
          <t>设备维修保养</t>
        </is>
      </c>
      <c r="J1639" s="92" t="n">
        <v>2023</v>
      </c>
      <c r="K1639" s="92" t="n">
        <v>9</v>
      </c>
      <c r="L1639" s="92" t="n">
        <v>18</v>
      </c>
      <c r="M1639" s="91">
        <f>COUNTIFS(D:D,D1639,J:J,J1639,K:K,K1639)</f>
        <v/>
      </c>
      <c r="N1639" s="91">
        <f>1/M1639</f>
        <v/>
      </c>
    </row>
    <row r="1640">
      <c r="A1640" s="92" t="inlineStr">
        <is>
          <t>徐汇区</t>
        </is>
      </c>
      <c r="B1640" s="92" t="inlineStr">
        <is>
          <t>微信用户</t>
        </is>
      </c>
      <c r="C1640" s="92" t="n">
        <v>1</v>
      </c>
      <c r="D1640" s="92" t="inlineStr">
        <is>
          <t>TYQCY54</t>
        </is>
      </c>
      <c r="E1640" s="92" t="inlineStr">
        <is>
          <t>橡木郡</t>
        </is>
      </c>
      <c r="F1640" s="92" t="n">
        <v>0</v>
      </c>
      <c r="G1640" s="92" t="n">
        <v>1</v>
      </c>
      <c r="H1640" s="92" t="n">
        <v>2303</v>
      </c>
      <c r="I1640" s="92" t="inlineStr">
        <is>
          <t>运行维护合同</t>
        </is>
      </c>
      <c r="J1640" s="92" t="n">
        <v>2023</v>
      </c>
      <c r="K1640" s="92" t="n">
        <v>9</v>
      </c>
      <c r="L1640" s="92" t="n">
        <v>18</v>
      </c>
      <c r="M1640" s="91">
        <f>COUNTIFS(D:D,D1640,J:J,J1640,K:K,K1640)</f>
        <v/>
      </c>
      <c r="N1640" s="91">
        <f>1/M1640</f>
        <v/>
      </c>
    </row>
    <row r="1641">
      <c r="A1641" s="92" t="inlineStr">
        <is>
          <t>徐汇区</t>
        </is>
      </c>
      <c r="B1641" s="92" t="inlineStr">
        <is>
          <t>微信用户</t>
        </is>
      </c>
      <c r="C1641" s="92" t="n">
        <v>1</v>
      </c>
      <c r="D1641" s="92" t="inlineStr">
        <is>
          <t>TYQCY54</t>
        </is>
      </c>
      <c r="E1641" s="92" t="inlineStr">
        <is>
          <t>橡木郡</t>
        </is>
      </c>
      <c r="F1641" s="92" t="n">
        <v>0</v>
      </c>
      <c r="G1641" s="92" t="n">
        <v>1</v>
      </c>
      <c r="H1641" s="92" t="n">
        <v>2304</v>
      </c>
      <c r="I1641" s="92" t="inlineStr">
        <is>
          <t>设备运维记录</t>
        </is>
      </c>
      <c r="J1641" s="92" t="n">
        <v>2023</v>
      </c>
      <c r="K1641" s="92" t="n">
        <v>9</v>
      </c>
      <c r="L1641" s="92" t="n">
        <v>18</v>
      </c>
      <c r="M1641" s="91">
        <f>COUNTIFS(D:D,D1641,J:J,J1641,K:K,K1641)</f>
        <v/>
      </c>
      <c r="N1641" s="91">
        <f>1/M1641</f>
        <v/>
      </c>
    </row>
    <row r="1642">
      <c r="A1642" s="92" t="inlineStr">
        <is>
          <t>徐汇区</t>
        </is>
      </c>
      <c r="B1642" s="92" t="inlineStr">
        <is>
          <t>微信用户</t>
        </is>
      </c>
      <c r="C1642" s="92" t="n">
        <v>1</v>
      </c>
      <c r="D1642" s="92" t="inlineStr">
        <is>
          <t>TYQCY54</t>
        </is>
      </c>
      <c r="E1642" s="92" t="inlineStr">
        <is>
          <t>橡木郡</t>
        </is>
      </c>
      <c r="F1642" s="92" t="n">
        <v>0</v>
      </c>
      <c r="G1642" s="92" t="n">
        <v>1</v>
      </c>
      <c r="H1642" s="92" t="n">
        <v>2400</v>
      </c>
      <c r="I1642" s="92" t="inlineStr">
        <is>
          <t>餐厨垃圾处置</t>
        </is>
      </c>
      <c r="J1642" s="92" t="n">
        <v>2023</v>
      </c>
      <c r="K1642" s="92" t="n">
        <v>9</v>
      </c>
      <c r="L1642" s="92" t="n">
        <v>18</v>
      </c>
      <c r="M1642" s="91">
        <f>COUNTIFS(D:D,D1642,J:J,J1642,K:K,K1642)</f>
        <v/>
      </c>
      <c r="N1642" s="91">
        <f>1/M1642</f>
        <v/>
      </c>
    </row>
    <row r="1643">
      <c r="A1643" s="92" t="inlineStr">
        <is>
          <t>徐汇区</t>
        </is>
      </c>
      <c r="B1643" s="92" t="inlineStr">
        <is>
          <t>微信用户</t>
        </is>
      </c>
      <c r="C1643" s="92" t="n">
        <v>1</v>
      </c>
      <c r="D1643" s="92" t="inlineStr">
        <is>
          <t>TYQCY54</t>
        </is>
      </c>
      <c r="E1643" s="92" t="inlineStr">
        <is>
          <t>橡木郡</t>
        </is>
      </c>
      <c r="F1643" s="92" t="n">
        <v>0</v>
      </c>
      <c r="G1643" s="92" t="n">
        <v>1</v>
      </c>
      <c r="H1643" s="92" t="n">
        <v>2401</v>
      </c>
      <c r="I1643" s="92" t="inlineStr">
        <is>
          <t>废弃油脂处置</t>
        </is>
      </c>
      <c r="J1643" s="92" t="n">
        <v>2023</v>
      </c>
      <c r="K1643" s="92" t="n">
        <v>9</v>
      </c>
      <c r="L1643" s="92" t="n">
        <v>18</v>
      </c>
      <c r="M1643" s="91">
        <f>COUNTIFS(D:D,D1643,J:J,J1643,K:K,K1643)</f>
        <v/>
      </c>
      <c r="N1643" s="91">
        <f>1/M1643</f>
        <v/>
      </c>
    </row>
    <row r="1644">
      <c r="A1644" s="92" t="inlineStr">
        <is>
          <t>徐汇区</t>
        </is>
      </c>
      <c r="B1644" s="92" t="inlineStr">
        <is>
          <t>微信用户</t>
        </is>
      </c>
      <c r="C1644" s="92" t="n">
        <v>1</v>
      </c>
      <c r="D1644" s="92" t="inlineStr">
        <is>
          <t>TYQCY54</t>
        </is>
      </c>
      <c r="E1644" s="92" t="inlineStr">
        <is>
          <t>橡木郡</t>
        </is>
      </c>
      <c r="F1644" s="92" t="n">
        <v>0</v>
      </c>
      <c r="G1644" s="92" t="n">
        <v>1</v>
      </c>
      <c r="H1644" s="92" t="n">
        <v>2402</v>
      </c>
      <c r="I1644" s="92" t="inlineStr">
        <is>
          <t>卫生培训记录</t>
        </is>
      </c>
      <c r="J1644" s="92" t="n">
        <v>2023</v>
      </c>
      <c r="K1644" s="92" t="n">
        <v>9</v>
      </c>
      <c r="L1644" s="92" t="n">
        <v>18</v>
      </c>
      <c r="M1644" s="91">
        <f>COUNTIFS(D:D,D1644,J:J,J1644,K:K,K1644)</f>
        <v/>
      </c>
      <c r="N1644" s="91">
        <f>1/M1644</f>
        <v/>
      </c>
    </row>
    <row r="1645">
      <c r="A1645" s="92" t="inlineStr">
        <is>
          <t>徐汇区</t>
        </is>
      </c>
      <c r="B1645" s="92" t="inlineStr">
        <is>
          <t>微信用户</t>
        </is>
      </c>
      <c r="C1645" s="92" t="n">
        <v>1</v>
      </c>
      <c r="D1645" s="92" t="inlineStr">
        <is>
          <t>TYQCY54</t>
        </is>
      </c>
      <c r="E1645" s="92" t="inlineStr">
        <is>
          <t>橡木郡</t>
        </is>
      </c>
      <c r="F1645" s="92" t="n">
        <v>0</v>
      </c>
      <c r="G1645" s="92" t="n">
        <v>1</v>
      </c>
      <c r="H1645" s="92" t="n">
        <v>2403</v>
      </c>
      <c r="I1645" s="92" t="inlineStr">
        <is>
          <t>食品及原料采购记录</t>
        </is>
      </c>
      <c r="J1645" s="92" t="n">
        <v>2023</v>
      </c>
      <c r="K1645" s="92" t="n">
        <v>9</v>
      </c>
      <c r="L1645" s="92" t="n">
        <v>18</v>
      </c>
      <c r="M1645" s="91">
        <f>COUNTIFS(D:D,D1645,J:J,J1645,K:K,K1645)</f>
        <v/>
      </c>
      <c r="N1645" s="91">
        <f>1/M1645</f>
        <v/>
      </c>
    </row>
    <row r="1646">
      <c r="A1646" s="92" t="inlineStr">
        <is>
          <t>徐汇区</t>
        </is>
      </c>
      <c r="B1646" s="92" t="inlineStr">
        <is>
          <t>微信用户</t>
        </is>
      </c>
      <c r="C1646" s="92" t="n">
        <v>1</v>
      </c>
      <c r="D1646" s="92" t="inlineStr">
        <is>
          <t>TYQCY54</t>
        </is>
      </c>
      <c r="E1646" s="92" t="inlineStr">
        <is>
          <t>橡木郡</t>
        </is>
      </c>
      <c r="F1646" s="92" t="n">
        <v>1</v>
      </c>
      <c r="G1646" s="92" t="n">
        <v>1</v>
      </c>
      <c r="H1646" s="92" t="n">
        <v>3200</v>
      </c>
      <c r="I1646" s="92" t="inlineStr">
        <is>
          <t>后厨全景</t>
        </is>
      </c>
      <c r="J1646" s="92" t="n">
        <v>2023</v>
      </c>
      <c r="K1646" s="92" t="n">
        <v>9</v>
      </c>
      <c r="L1646" s="92" t="n">
        <v>28</v>
      </c>
      <c r="M1646" s="91">
        <f>COUNTIFS(D:D,D1646,J:J,J1646,K:K,K1646)</f>
        <v/>
      </c>
      <c r="N1646" s="91">
        <f>1/M1646</f>
        <v/>
      </c>
    </row>
    <row r="1647">
      <c r="A1647" s="92" t="inlineStr">
        <is>
          <t>徐汇区</t>
        </is>
      </c>
      <c r="B1647" s="92" t="inlineStr">
        <is>
          <t>微信用户</t>
        </is>
      </c>
      <c r="C1647" s="92" t="n">
        <v>1</v>
      </c>
      <c r="D1647" s="92" t="inlineStr">
        <is>
          <t>TYQCY54</t>
        </is>
      </c>
      <c r="E1647" s="92" t="inlineStr">
        <is>
          <t>橡木郡</t>
        </is>
      </c>
      <c r="F1647" s="92" t="n">
        <v>1</v>
      </c>
      <c r="G1647" s="92" t="n">
        <v>1</v>
      </c>
      <c r="H1647" s="92" t="n">
        <v>3201</v>
      </c>
      <c r="I1647" s="92" t="inlineStr">
        <is>
          <t>后厨涉户外门窗关闭</t>
        </is>
      </c>
      <c r="J1647" s="92" t="n">
        <v>2023</v>
      </c>
      <c r="K1647" s="92" t="n">
        <v>9</v>
      </c>
      <c r="L1647" s="92" t="n">
        <v>28</v>
      </c>
      <c r="M1647" s="91">
        <f>COUNTIFS(D:D,D1647,J:J,J1647,K:K,K1647)</f>
        <v/>
      </c>
      <c r="N1647" s="91">
        <f>1/M1647</f>
        <v/>
      </c>
    </row>
    <row r="1648">
      <c r="A1648" s="92" t="inlineStr">
        <is>
          <t>徐汇区</t>
        </is>
      </c>
      <c r="B1648" s="92" t="inlineStr">
        <is>
          <t>微信用户</t>
        </is>
      </c>
      <c r="C1648" s="92" t="n">
        <v>1</v>
      </c>
      <c r="D1648" s="92" t="inlineStr">
        <is>
          <t>TYQCY54</t>
        </is>
      </c>
      <c r="E1648" s="92" t="inlineStr">
        <is>
          <t>橡木郡</t>
        </is>
      </c>
      <c r="F1648" s="92" t="n">
        <v>1</v>
      </c>
      <c r="G1648" s="92" t="n">
        <v>1</v>
      </c>
      <c r="H1648" s="92" t="n">
        <v>3202</v>
      </c>
      <c r="I1648" s="92" t="inlineStr">
        <is>
          <t>后厨排气扇</t>
        </is>
      </c>
      <c r="J1648" s="92" t="n">
        <v>2023</v>
      </c>
      <c r="K1648" s="92" t="n">
        <v>9</v>
      </c>
      <c r="L1648" s="92" t="n">
        <v>28</v>
      </c>
      <c r="M1648" s="91">
        <f>COUNTIFS(D:D,D1648,J:J,J1648,K:K,K1648)</f>
        <v/>
      </c>
      <c r="N1648" s="91">
        <f>1/M1648</f>
        <v/>
      </c>
    </row>
    <row r="1649">
      <c r="A1649" s="92" t="inlineStr">
        <is>
          <t>徐汇区</t>
        </is>
      </c>
      <c r="B1649" s="92" t="inlineStr">
        <is>
          <t>微信用户</t>
        </is>
      </c>
      <c r="C1649" s="92" t="n">
        <v>1</v>
      </c>
      <c r="D1649" s="92" t="inlineStr">
        <is>
          <t>TYQCY54</t>
        </is>
      </c>
      <c r="E1649" s="92" t="inlineStr">
        <is>
          <t>橡木郡</t>
        </is>
      </c>
      <c r="F1649" s="92" t="n">
        <v>1</v>
      </c>
      <c r="G1649" s="92" t="n">
        <v>1</v>
      </c>
      <c r="H1649" s="92" t="n">
        <v>3203</v>
      </c>
      <c r="I1649" s="92" t="inlineStr">
        <is>
          <t>后厨灶台</t>
        </is>
      </c>
      <c r="J1649" s="92" t="n">
        <v>2023</v>
      </c>
      <c r="K1649" s="92" t="n">
        <v>9</v>
      </c>
      <c r="L1649" s="92" t="n">
        <v>28</v>
      </c>
      <c r="M1649" s="91">
        <f>COUNTIFS(D:D,D1649,J:J,J1649,K:K,K1649)</f>
        <v/>
      </c>
      <c r="N1649" s="91">
        <f>1/M1649</f>
        <v/>
      </c>
    </row>
    <row r="1650">
      <c r="A1650" s="92" t="inlineStr">
        <is>
          <t>徐汇区</t>
        </is>
      </c>
      <c r="B1650" s="92" t="inlineStr">
        <is>
          <t>微信用户</t>
        </is>
      </c>
      <c r="C1650" s="92" t="n">
        <v>1</v>
      </c>
      <c r="D1650" s="92" t="inlineStr">
        <is>
          <t>TYQCY54</t>
        </is>
      </c>
      <c r="E1650" s="92" t="inlineStr">
        <is>
          <t>橡木郡</t>
        </is>
      </c>
      <c r="F1650" s="92" t="n">
        <v>1</v>
      </c>
      <c r="G1650" s="92" t="n">
        <v>1</v>
      </c>
      <c r="H1650" s="92" t="n">
        <v>3204</v>
      </c>
      <c r="I1650" s="92" t="inlineStr">
        <is>
          <t>集气罩</t>
        </is>
      </c>
      <c r="J1650" s="92" t="n">
        <v>2023</v>
      </c>
      <c r="K1650" s="92" t="n">
        <v>9</v>
      </c>
      <c r="L1650" s="92" t="n">
        <v>28</v>
      </c>
      <c r="M1650" s="91">
        <f>COUNTIFS(D:D,D1650,J:J,J1650,K:K,K1650)</f>
        <v/>
      </c>
      <c r="N1650" s="91">
        <f>1/M1650</f>
        <v/>
      </c>
    </row>
    <row r="1651">
      <c r="A1651" s="92" t="inlineStr">
        <is>
          <t>徐汇区</t>
        </is>
      </c>
      <c r="B1651" s="92" t="inlineStr">
        <is>
          <t>微信用户</t>
        </is>
      </c>
      <c r="C1651" s="92" t="n">
        <v>1</v>
      </c>
      <c r="D1651" s="92" t="inlineStr">
        <is>
          <t>TYQCY54</t>
        </is>
      </c>
      <c r="E1651" s="92" t="inlineStr">
        <is>
          <t>橡木郡</t>
        </is>
      </c>
      <c r="F1651" s="92" t="n">
        <v>1</v>
      </c>
      <c r="G1651" s="92" t="n">
        <v>1</v>
      </c>
      <c r="H1651" s="92" t="n">
        <v>3205</v>
      </c>
      <c r="I1651" s="92" t="inlineStr">
        <is>
          <t>排烟管道</t>
        </is>
      </c>
      <c r="J1651" s="92" t="n">
        <v>2023</v>
      </c>
      <c r="K1651" s="92" t="n">
        <v>9</v>
      </c>
      <c r="L1651" s="92" t="n">
        <v>28</v>
      </c>
      <c r="M1651" s="91">
        <f>COUNTIFS(D:D,D1651,J:J,J1651,K:K,K1651)</f>
        <v/>
      </c>
      <c r="N1651" s="91">
        <f>1/M1651</f>
        <v/>
      </c>
    </row>
    <row r="1652">
      <c r="A1652" s="92" t="inlineStr">
        <is>
          <t>徐汇区</t>
        </is>
      </c>
      <c r="B1652" s="92" t="inlineStr">
        <is>
          <t>微信用户</t>
        </is>
      </c>
      <c r="C1652" s="92" t="n">
        <v>1</v>
      </c>
      <c r="D1652" s="92" t="inlineStr">
        <is>
          <t>TYQCY54</t>
        </is>
      </c>
      <c r="E1652" s="92" t="inlineStr">
        <is>
          <t>橡木郡</t>
        </is>
      </c>
      <c r="F1652" s="92" t="n">
        <v>1</v>
      </c>
      <c r="G1652" s="92" t="n">
        <v>1</v>
      </c>
      <c r="H1652" s="92" t="n">
        <v>3206</v>
      </c>
      <c r="I1652" s="92" t="inlineStr">
        <is>
          <t>油烟净化装置/控制柜运行</t>
        </is>
      </c>
      <c r="J1652" s="92" t="n">
        <v>2023</v>
      </c>
      <c r="K1652" s="92" t="n">
        <v>9</v>
      </c>
      <c r="L1652" s="92" t="n">
        <v>28</v>
      </c>
      <c r="M1652" s="91">
        <f>COUNTIFS(D:D,D1652,J:J,J1652,K:K,K1652)</f>
        <v/>
      </c>
      <c r="N1652" s="91">
        <f>1/M1652</f>
        <v/>
      </c>
    </row>
    <row r="1653">
      <c r="A1653" s="92" t="inlineStr">
        <is>
          <t>徐汇区</t>
        </is>
      </c>
      <c r="B1653" s="92" t="inlineStr">
        <is>
          <t>微信用户</t>
        </is>
      </c>
      <c r="C1653" s="92" t="n">
        <v>1</v>
      </c>
      <c r="D1653" s="92" t="inlineStr">
        <is>
          <t>TYQCY54</t>
        </is>
      </c>
      <c r="E1653" s="92" t="inlineStr">
        <is>
          <t>橡木郡</t>
        </is>
      </c>
      <c r="F1653" s="92" t="n">
        <v>1</v>
      </c>
      <c r="G1653" s="92" t="n">
        <v>1</v>
      </c>
      <c r="H1653" s="92" t="n">
        <v>3207</v>
      </c>
      <c r="I1653" s="92" t="inlineStr">
        <is>
          <t>油烟监测设备</t>
        </is>
      </c>
      <c r="J1653" s="92" t="n">
        <v>2023</v>
      </c>
      <c r="K1653" s="92" t="n">
        <v>9</v>
      </c>
      <c r="L1653" s="92" t="n">
        <v>28</v>
      </c>
      <c r="M1653" s="91">
        <f>COUNTIFS(D:D,D1653,J:J,J1653,K:K,K1653)</f>
        <v/>
      </c>
      <c r="N1653" s="91">
        <f>1/M1653</f>
        <v/>
      </c>
    </row>
    <row r="1654">
      <c r="A1654" s="92" t="inlineStr">
        <is>
          <t>徐汇区</t>
        </is>
      </c>
      <c r="B1654" s="92" t="inlineStr">
        <is>
          <t>微信用户
微信用户
微信用户
微信用户
微信用户
微信用户
微信用户
微信用户</t>
        </is>
      </c>
      <c r="C1654" s="92" t="n">
        <v>1</v>
      </c>
      <c r="D1654" s="92" t="inlineStr">
        <is>
          <t>TYQCY54</t>
        </is>
      </c>
      <c r="E1654" s="92" t="inlineStr">
        <is>
          <t>橡木郡</t>
        </is>
      </c>
      <c r="F1654" s="92" t="n">
        <v>0</v>
      </c>
      <c r="G1654" s="92" t="n">
        <v>1</v>
      </c>
      <c r="H1654" s="92" t="n">
        <v>2200</v>
      </c>
      <c r="I1654" s="92" t="inlineStr">
        <is>
          <t>设备安装合同</t>
        </is>
      </c>
      <c r="J1654" s="92" t="n">
        <v>2023</v>
      </c>
      <c r="K1654" s="92" t="n">
        <v>7</v>
      </c>
      <c r="L1654" s="92" t="n">
        <v>10</v>
      </c>
      <c r="M1654" s="91">
        <f>COUNTIFS(D:D,D1654,J:J,J1654,K:K,K1654)</f>
        <v/>
      </c>
      <c r="N1654" s="91">
        <f>1/M1654</f>
        <v/>
      </c>
    </row>
    <row r="1655">
      <c r="A1655" s="92" t="inlineStr">
        <is>
          <t>徐汇区</t>
        </is>
      </c>
      <c r="B1655" s="92" t="inlineStr">
        <is>
          <t>微信用户
微信用户
微信用户
微信用户
微信用户
微信用户
微信用户
微信用户</t>
        </is>
      </c>
      <c r="C1655" s="92" t="n">
        <v>1</v>
      </c>
      <c r="D1655" s="92" t="inlineStr">
        <is>
          <t>TYQCY54</t>
        </is>
      </c>
      <c r="E1655" s="92" t="inlineStr">
        <is>
          <t>橡木郡</t>
        </is>
      </c>
      <c r="F1655" s="92" t="n">
        <v>0</v>
      </c>
      <c r="G1655" s="92" t="n">
        <v>1</v>
      </c>
      <c r="H1655" s="92" t="n">
        <v>2202</v>
      </c>
      <c r="I1655" s="92" t="inlineStr">
        <is>
          <t>净化器合格证</t>
        </is>
      </c>
      <c r="J1655" s="92" t="n">
        <v>2023</v>
      </c>
      <c r="K1655" s="92" t="n">
        <v>7</v>
      </c>
      <c r="L1655" s="92" t="n">
        <v>10</v>
      </c>
      <c r="M1655" s="91">
        <f>COUNTIFS(D:D,D1655,J:J,J1655,K:K,K1655)</f>
        <v/>
      </c>
      <c r="N1655" s="91">
        <f>1/M1655</f>
        <v/>
      </c>
    </row>
    <row r="1656">
      <c r="A1656" s="92" t="inlineStr">
        <is>
          <t>徐汇区</t>
        </is>
      </c>
      <c r="B1656" s="92" t="inlineStr">
        <is>
          <t>微信用户
微信用户
微信用户
微信用户
微信用户</t>
        </is>
      </c>
      <c r="C1656" s="92" t="n">
        <v>1</v>
      </c>
      <c r="D1656" s="92" t="inlineStr">
        <is>
          <t>TYQCY54</t>
        </is>
      </c>
      <c r="E1656" s="92" t="inlineStr">
        <is>
          <t>橡木郡</t>
        </is>
      </c>
      <c r="F1656" s="92" t="n">
        <v>0</v>
      </c>
      <c r="G1656" s="92" t="n">
        <v>0</v>
      </c>
      <c r="H1656" s="92" t="n">
        <v>2100</v>
      </c>
      <c r="I1656" s="92" t="inlineStr">
        <is>
          <t>营业执照</t>
        </is>
      </c>
      <c r="J1656" s="92" t="n">
        <v>2023</v>
      </c>
      <c r="K1656" s="92" t="n">
        <v>6</v>
      </c>
      <c r="L1656" s="92" t="n">
        <v>11</v>
      </c>
      <c r="M1656" s="91">
        <f>COUNTIFS(D:D,D1656,J:J,J1656,K:K,K1656)</f>
        <v/>
      </c>
      <c r="N1656" s="91">
        <f>1/M1656</f>
        <v/>
      </c>
    </row>
    <row r="1657">
      <c r="A1657" s="92" t="inlineStr">
        <is>
          <t>徐汇区</t>
        </is>
      </c>
      <c r="B1657" s="92" t="inlineStr">
        <is>
          <t>微信用户
微信用户
微信用户
微信用户
微信用户</t>
        </is>
      </c>
      <c r="C1657" s="92" t="n">
        <v>1</v>
      </c>
      <c r="D1657" s="92" t="inlineStr">
        <is>
          <t>TYQCY54</t>
        </is>
      </c>
      <c r="E1657" s="92" t="inlineStr">
        <is>
          <t>橡木郡</t>
        </is>
      </c>
      <c r="F1657" s="92" t="n">
        <v>0</v>
      </c>
      <c r="G1657" s="92" t="n">
        <v>0</v>
      </c>
      <c r="H1657" s="92" t="n">
        <v>2103</v>
      </c>
      <c r="I1657" s="92" t="inlineStr">
        <is>
          <t>监管信息公示牌</t>
        </is>
      </c>
      <c r="J1657" s="92" t="n">
        <v>2023</v>
      </c>
      <c r="K1657" s="92" t="n">
        <v>6</v>
      </c>
      <c r="L1657" s="92" t="n">
        <v>11</v>
      </c>
      <c r="M1657" s="91">
        <f>COUNTIFS(D:D,D1657,J:J,J1657,K:K,K1657)</f>
        <v/>
      </c>
      <c r="N1657" s="91">
        <f>1/M1657</f>
        <v/>
      </c>
    </row>
    <row r="1658">
      <c r="A1658" s="92" t="inlineStr">
        <is>
          <t>徐汇区</t>
        </is>
      </c>
      <c r="B1658" s="92" t="inlineStr">
        <is>
          <t>微信用户
微信用户
微信用户
微信用户
微信用户
微信用户
微信用户
微信用户</t>
        </is>
      </c>
      <c r="C1658" s="92" t="n">
        <v>1</v>
      </c>
      <c r="D1658" s="92" t="inlineStr">
        <is>
          <t>TYQCY54</t>
        </is>
      </c>
      <c r="E1658" s="92" t="inlineStr">
        <is>
          <t>橡木郡</t>
        </is>
      </c>
      <c r="F1658" s="92" t="n">
        <v>0</v>
      </c>
      <c r="G1658" s="92" t="n">
        <v>1</v>
      </c>
      <c r="H1658" s="92" t="n">
        <v>2300</v>
      </c>
      <c r="I1658" s="92" t="inlineStr">
        <is>
          <t>设备安装合同</t>
        </is>
      </c>
      <c r="J1658" s="92" t="n">
        <v>2023</v>
      </c>
      <c r="K1658" s="92" t="n">
        <v>6</v>
      </c>
      <c r="L1658" s="92" t="n">
        <v>11</v>
      </c>
      <c r="M1658" s="91">
        <f>COUNTIFS(D:D,D1658,J:J,J1658,K:K,K1658)</f>
        <v/>
      </c>
      <c r="N1658" s="91">
        <f>1/M1658</f>
        <v/>
      </c>
    </row>
    <row r="1659">
      <c r="A1659" s="92" t="inlineStr">
        <is>
          <t>徐汇区</t>
        </is>
      </c>
      <c r="B1659" s="92" t="inlineStr">
        <is>
          <t>微信用户
微信用户
微信用户
微信用户
微信用户
微信用户
微信用户
微信用户</t>
        </is>
      </c>
      <c r="C1659" s="92" t="n">
        <v>1</v>
      </c>
      <c r="D1659" s="92" t="inlineStr">
        <is>
          <t>TYQCY54</t>
        </is>
      </c>
      <c r="E1659" s="92" t="inlineStr">
        <is>
          <t>橡木郡</t>
        </is>
      </c>
      <c r="F1659" s="92" t="n">
        <v>0</v>
      </c>
      <c r="G1659" s="92" t="n">
        <v>1</v>
      </c>
      <c r="H1659" s="92" t="n">
        <v>2203</v>
      </c>
      <c r="I1659" s="92" t="inlineStr">
        <is>
          <t>清洗合同</t>
        </is>
      </c>
      <c r="J1659" s="92" t="n">
        <v>2023</v>
      </c>
      <c r="K1659" s="92" t="n">
        <v>5</v>
      </c>
      <c r="L1659" s="92" t="n">
        <v>17</v>
      </c>
      <c r="M1659" s="91">
        <f>COUNTIFS(D:D,D1659,J:J,J1659,K:K,K1659)</f>
        <v/>
      </c>
      <c r="N1659" s="91">
        <f>1/M1659</f>
        <v/>
      </c>
    </row>
    <row r="1660">
      <c r="A1660" s="92" t="inlineStr">
        <is>
          <t>徐汇区</t>
        </is>
      </c>
      <c r="B1660" s="92" t="inlineStr">
        <is>
          <t>微信用户
微信用户
微信用户
微信用户
微信用户
微信用户
微信用户
微信用户</t>
        </is>
      </c>
      <c r="C1660" s="92" t="n">
        <v>1</v>
      </c>
      <c r="D1660" s="92" t="inlineStr">
        <is>
          <t>TYQCY54</t>
        </is>
      </c>
      <c r="E1660" s="92" t="inlineStr">
        <is>
          <t>橡木郡</t>
        </is>
      </c>
      <c r="F1660" s="92" t="n">
        <v>0</v>
      </c>
      <c r="G1660" s="92" t="n">
        <v>1</v>
      </c>
      <c r="H1660" s="92" t="n">
        <v>2201</v>
      </c>
      <c r="I1660" s="92" t="inlineStr">
        <is>
          <t>产品质检</t>
        </is>
      </c>
      <c r="J1660" s="92" t="n">
        <v>2023</v>
      </c>
      <c r="K1660" s="92" t="n">
        <v>4</v>
      </c>
      <c r="L1660" s="92" t="n">
        <v>4</v>
      </c>
      <c r="M1660" s="91">
        <f>COUNTIFS(D:D,D1660,J:J,J1660,K:K,K1660)</f>
        <v/>
      </c>
      <c r="N1660" s="91">
        <f>1/M1660</f>
        <v/>
      </c>
    </row>
    <row r="1661">
      <c r="A1661" s="92" t="inlineStr">
        <is>
          <t>徐汇区</t>
        </is>
      </c>
      <c r="B1661" s="92" t="inlineStr">
        <is>
          <t>微信用户
微信用户
微信用户
微信用户
微信用户
微信用户
微信用户
微信用户</t>
        </is>
      </c>
      <c r="C1661" s="92" t="n">
        <v>1</v>
      </c>
      <c r="D1661" s="92" t="inlineStr">
        <is>
          <t>TYQCY54</t>
        </is>
      </c>
      <c r="E1661" s="92" t="inlineStr">
        <is>
          <t>橡木郡</t>
        </is>
      </c>
      <c r="F1661" s="92" t="n">
        <v>0</v>
      </c>
      <c r="G1661" s="92" t="n">
        <v>1</v>
      </c>
      <c r="H1661" s="92" t="n">
        <v>2302</v>
      </c>
      <c r="I1661" s="92" t="inlineStr">
        <is>
          <t>设备安装检验</t>
        </is>
      </c>
      <c r="J1661" s="92" t="n">
        <v>2023</v>
      </c>
      <c r="K1661" s="92" t="n">
        <v>4</v>
      </c>
      <c r="L1661" s="92" t="n">
        <v>4</v>
      </c>
      <c r="M1661" s="91">
        <f>COUNTIFS(D:D,D1661,J:J,J1661,K:K,K1661)</f>
        <v/>
      </c>
      <c r="N1661" s="91">
        <f>1/M1661</f>
        <v/>
      </c>
    </row>
    <row r="1662">
      <c r="A1662" s="92" t="inlineStr">
        <is>
          <t>徐汇区</t>
        </is>
      </c>
      <c r="B1662" s="92" t="inlineStr">
        <is>
          <t>微信用户
微信用户
微信用户
微信用户
微信用户</t>
        </is>
      </c>
      <c r="C1662" s="92" t="n">
        <v>1</v>
      </c>
      <c r="D1662" s="92" t="inlineStr">
        <is>
          <t>TYQCY54</t>
        </is>
      </c>
      <c r="E1662" s="92" t="inlineStr">
        <is>
          <t>橡木郡</t>
        </is>
      </c>
      <c r="F1662" s="92" t="n">
        <v>0</v>
      </c>
      <c r="G1662" s="92" t="n">
        <v>0</v>
      </c>
      <c r="H1662" s="92" t="n">
        <v>2101</v>
      </c>
      <c r="I1662" s="92" t="inlineStr">
        <is>
          <t>食品经营许可证</t>
        </is>
      </c>
      <c r="J1662" s="92" t="n">
        <v>2023</v>
      </c>
      <c r="K1662" s="92" t="n">
        <v>2</v>
      </c>
      <c r="L1662" s="92" t="n">
        <v>7</v>
      </c>
      <c r="M1662" s="91">
        <f>COUNTIFS(D:D,D1662,J:J,J1662,K:K,K1662)</f>
        <v/>
      </c>
      <c r="N1662" s="91">
        <f>1/M1662</f>
        <v/>
      </c>
    </row>
    <row r="1663">
      <c r="A1663" s="92" t="inlineStr">
        <is>
          <t>徐汇区</t>
        </is>
      </c>
      <c r="B1663" s="92" t="inlineStr">
        <is>
          <t>微信用户
微信用户
微信用户
微信用户
微信用户</t>
        </is>
      </c>
      <c r="C1663" s="92" t="n">
        <v>1</v>
      </c>
      <c r="D1663" s="92" t="inlineStr">
        <is>
          <t>TYQCY54</t>
        </is>
      </c>
      <c r="E1663" s="92" t="inlineStr">
        <is>
          <t>橡木郡</t>
        </is>
      </c>
      <c r="F1663" s="92" t="n">
        <v>0</v>
      </c>
      <c r="G1663" s="92" t="n">
        <v>0</v>
      </c>
      <c r="H1663" s="92" t="n">
        <v>2102</v>
      </c>
      <c r="I1663" s="92" t="inlineStr">
        <is>
          <t>餐饮服务许可证</t>
        </is>
      </c>
      <c r="J1663" s="92" t="n">
        <v>2023</v>
      </c>
      <c r="K1663" s="92" t="n">
        <v>1</v>
      </c>
      <c r="L1663" s="92" t="n">
        <v>28</v>
      </c>
      <c r="M1663" s="91">
        <f>COUNTIFS(D:D,D1663,J:J,J1663,K:K,K1663)</f>
        <v/>
      </c>
      <c r="N1663" s="91">
        <f>1/M1663</f>
        <v/>
      </c>
    </row>
    <row r="1664">
      <c r="A1664" s="92" t="inlineStr">
        <is>
          <t>徐汇区</t>
        </is>
      </c>
      <c r="B1664" s="92" t="inlineStr">
        <is>
          <t>微信用户
微信用户
微信用户
微信用户
微信用户
微信用户
微信用户
微信用户</t>
        </is>
      </c>
      <c r="C1664" s="92" t="n">
        <v>1</v>
      </c>
      <c r="D1664" s="92" t="inlineStr">
        <is>
          <t>TYQCY54</t>
        </is>
      </c>
      <c r="E1664" s="92" t="inlineStr">
        <is>
          <t>橡木郡</t>
        </is>
      </c>
      <c r="F1664" s="92" t="n">
        <v>0</v>
      </c>
      <c r="G1664" s="92" t="n">
        <v>1</v>
      </c>
      <c r="H1664" s="92" t="n">
        <v>2301</v>
      </c>
      <c r="I1664" s="92" t="inlineStr">
        <is>
          <t>产品质检</t>
        </is>
      </c>
      <c r="J1664" s="92" t="n">
        <v>2023</v>
      </c>
      <c r="K1664" s="92" t="n">
        <v>1</v>
      </c>
      <c r="L1664" s="92" t="n">
        <v>28</v>
      </c>
      <c r="M1664" s="91">
        <f>COUNTIFS(D:D,D1664,J:J,J1664,K:K,K1664)</f>
        <v/>
      </c>
      <c r="N1664" s="91">
        <f>1/M1664</f>
        <v/>
      </c>
    </row>
    <row r="1665">
      <c r="A1665" s="92" t="inlineStr">
        <is>
          <t>徐汇区</t>
        </is>
      </c>
      <c r="B1665" s="92" t="inlineStr">
        <is>
          <t>微信用户</t>
        </is>
      </c>
      <c r="C1665" s="92" t="n">
        <v>1</v>
      </c>
      <c r="D1665" s="92" t="inlineStr">
        <is>
          <t>TYQCY55</t>
        </is>
      </c>
      <c r="E1665" s="92" t="inlineStr">
        <is>
          <t>粗菜馆</t>
        </is>
      </c>
      <c r="F1665" s="92" t="n">
        <v>0</v>
      </c>
      <c r="G1665" s="92" t="n">
        <v>1</v>
      </c>
      <c r="H1665" s="92" t="n">
        <v>2204</v>
      </c>
      <c r="I1665" s="92" t="inlineStr">
        <is>
          <t>清洗记录</t>
        </is>
      </c>
      <c r="J1665" s="92" t="n">
        <v>2023</v>
      </c>
      <c r="K1665" s="92" t="n">
        <v>9</v>
      </c>
      <c r="L1665" s="92" t="n">
        <v>11</v>
      </c>
      <c r="M1665" s="91">
        <f>COUNTIFS(D:D,D1665,J:J,J1665,K:K,K1665)</f>
        <v/>
      </c>
      <c r="N1665" s="91">
        <f>1/M1665</f>
        <v/>
      </c>
    </row>
    <row r="1666">
      <c r="A1666" s="92" t="inlineStr">
        <is>
          <t>徐汇区</t>
        </is>
      </c>
      <c r="B1666" s="92" t="inlineStr">
        <is>
          <t>微信用户</t>
        </is>
      </c>
      <c r="C1666" s="92" t="n">
        <v>1</v>
      </c>
      <c r="D1666" s="92" t="inlineStr">
        <is>
          <t>TYQCY55</t>
        </is>
      </c>
      <c r="E1666" s="92" t="inlineStr">
        <is>
          <t>粗菜馆</t>
        </is>
      </c>
      <c r="F1666" s="92" t="n">
        <v>0</v>
      </c>
      <c r="G1666" s="92" t="n">
        <v>1</v>
      </c>
      <c r="H1666" s="92" t="n">
        <v>2303</v>
      </c>
      <c r="I1666" s="92" t="inlineStr">
        <is>
          <t>运行维护合同</t>
        </is>
      </c>
      <c r="J1666" s="92" t="n">
        <v>2023</v>
      </c>
      <c r="K1666" s="92" t="n">
        <v>9</v>
      </c>
      <c r="L1666" s="92" t="n">
        <v>11</v>
      </c>
      <c r="M1666" s="91">
        <f>COUNTIFS(D:D,D1666,J:J,J1666,K:K,K1666)</f>
        <v/>
      </c>
      <c r="N1666" s="91">
        <f>1/M1666</f>
        <v/>
      </c>
    </row>
    <row r="1667">
      <c r="A1667" s="92" t="inlineStr">
        <is>
          <t>徐汇区</t>
        </is>
      </c>
      <c r="B1667" s="92" t="inlineStr">
        <is>
          <t>微信用户</t>
        </is>
      </c>
      <c r="C1667" s="92" t="n">
        <v>1</v>
      </c>
      <c r="D1667" s="92" t="inlineStr">
        <is>
          <t>TYQCY55</t>
        </is>
      </c>
      <c r="E1667" s="92" t="inlineStr">
        <is>
          <t>粗菜馆</t>
        </is>
      </c>
      <c r="F1667" s="92" t="n">
        <v>0</v>
      </c>
      <c r="G1667" s="92" t="n">
        <v>1</v>
      </c>
      <c r="H1667" s="92" t="n">
        <v>2304</v>
      </c>
      <c r="I1667" s="92" t="inlineStr">
        <is>
          <t>设备运维记录</t>
        </is>
      </c>
      <c r="J1667" s="92" t="n">
        <v>2023</v>
      </c>
      <c r="K1667" s="92" t="n">
        <v>9</v>
      </c>
      <c r="L1667" s="92" t="n">
        <v>11</v>
      </c>
      <c r="M1667" s="91">
        <f>COUNTIFS(D:D,D1667,J:J,J1667,K:K,K1667)</f>
        <v/>
      </c>
      <c r="N1667" s="91">
        <f>1/M1667</f>
        <v/>
      </c>
    </row>
    <row r="1668">
      <c r="A1668" s="92" t="inlineStr">
        <is>
          <t>徐汇区</t>
        </is>
      </c>
      <c r="B1668" s="92" t="inlineStr">
        <is>
          <t>微信用户</t>
        </is>
      </c>
      <c r="C1668" s="92" t="n">
        <v>1</v>
      </c>
      <c r="D1668" s="92" t="inlineStr">
        <is>
          <t>TYQCY55</t>
        </is>
      </c>
      <c r="E1668" s="92" t="inlineStr">
        <is>
          <t>粗菜馆</t>
        </is>
      </c>
      <c r="F1668" s="92" t="n">
        <v>0</v>
      </c>
      <c r="G1668" s="92" t="n">
        <v>1</v>
      </c>
      <c r="H1668" s="92" t="n">
        <v>2400</v>
      </c>
      <c r="I1668" s="92" t="inlineStr">
        <is>
          <t>餐厨垃圾处置</t>
        </is>
      </c>
      <c r="J1668" s="92" t="n">
        <v>2023</v>
      </c>
      <c r="K1668" s="92" t="n">
        <v>9</v>
      </c>
      <c r="L1668" s="92" t="n">
        <v>11</v>
      </c>
      <c r="M1668" s="91">
        <f>COUNTIFS(D:D,D1668,J:J,J1668,K:K,K1668)</f>
        <v/>
      </c>
      <c r="N1668" s="91">
        <f>1/M1668</f>
        <v/>
      </c>
    </row>
    <row r="1669">
      <c r="A1669" s="92" t="inlineStr">
        <is>
          <t>徐汇区</t>
        </is>
      </c>
      <c r="B1669" s="92" t="inlineStr">
        <is>
          <t>微信用户</t>
        </is>
      </c>
      <c r="C1669" s="92" t="n">
        <v>1</v>
      </c>
      <c r="D1669" s="92" t="inlineStr">
        <is>
          <t>TYQCY55</t>
        </is>
      </c>
      <c r="E1669" s="92" t="inlineStr">
        <is>
          <t>粗菜馆</t>
        </is>
      </c>
      <c r="F1669" s="92" t="n">
        <v>0</v>
      </c>
      <c r="G1669" s="92" t="n">
        <v>1</v>
      </c>
      <c r="H1669" s="92" t="n">
        <v>2401</v>
      </c>
      <c r="I1669" s="92" t="inlineStr">
        <is>
          <t>废弃油脂处置</t>
        </is>
      </c>
      <c r="J1669" s="92" t="n">
        <v>2023</v>
      </c>
      <c r="K1669" s="92" t="n">
        <v>9</v>
      </c>
      <c r="L1669" s="92" t="n">
        <v>11</v>
      </c>
      <c r="M1669" s="91">
        <f>COUNTIFS(D:D,D1669,J:J,J1669,K:K,K1669)</f>
        <v/>
      </c>
      <c r="N1669" s="91">
        <f>1/M1669</f>
        <v/>
      </c>
    </row>
    <row r="1670">
      <c r="A1670" s="92" t="inlineStr">
        <is>
          <t>徐汇区</t>
        </is>
      </c>
      <c r="B1670" s="92" t="inlineStr">
        <is>
          <t>微信用户</t>
        </is>
      </c>
      <c r="C1670" s="92" t="n">
        <v>1</v>
      </c>
      <c r="D1670" s="92" t="inlineStr">
        <is>
          <t>TYQCY55</t>
        </is>
      </c>
      <c r="E1670" s="92" t="inlineStr">
        <is>
          <t>粗菜馆</t>
        </is>
      </c>
      <c r="F1670" s="92" t="n">
        <v>0</v>
      </c>
      <c r="G1670" s="92" t="n">
        <v>1</v>
      </c>
      <c r="H1670" s="92" t="n">
        <v>2402</v>
      </c>
      <c r="I1670" s="92" t="inlineStr">
        <is>
          <t>卫生培训记录</t>
        </is>
      </c>
      <c r="J1670" s="92" t="n">
        <v>2023</v>
      </c>
      <c r="K1670" s="92" t="n">
        <v>9</v>
      </c>
      <c r="L1670" s="92" t="n">
        <v>15</v>
      </c>
      <c r="M1670" s="91">
        <f>COUNTIFS(D:D,D1670,J:J,J1670,K:K,K1670)</f>
        <v/>
      </c>
      <c r="N1670" s="91">
        <f>1/M1670</f>
        <v/>
      </c>
    </row>
    <row r="1671">
      <c r="A1671" s="92" t="inlineStr">
        <is>
          <t>徐汇区</t>
        </is>
      </c>
      <c r="B1671" s="92" t="inlineStr">
        <is>
          <t>微信用户</t>
        </is>
      </c>
      <c r="C1671" s="92" t="n">
        <v>1</v>
      </c>
      <c r="D1671" s="92" t="inlineStr">
        <is>
          <t>TYQCY55</t>
        </is>
      </c>
      <c r="E1671" s="92" t="inlineStr">
        <is>
          <t>粗菜馆</t>
        </is>
      </c>
      <c r="F1671" s="92" t="n">
        <v>1</v>
      </c>
      <c r="G1671" s="92" t="n">
        <v>1</v>
      </c>
      <c r="H1671" s="92" t="n">
        <v>3200</v>
      </c>
      <c r="I1671" s="92" t="inlineStr">
        <is>
          <t>后厨全景</t>
        </is>
      </c>
      <c r="J1671" s="92" t="n">
        <v>2023</v>
      </c>
      <c r="K1671" s="92" t="n">
        <v>9</v>
      </c>
      <c r="L1671" s="92" t="n">
        <v>30</v>
      </c>
      <c r="M1671" s="91">
        <f>COUNTIFS(D:D,D1671,J:J,J1671,K:K,K1671)</f>
        <v/>
      </c>
      <c r="N1671" s="91">
        <f>1/M1671</f>
        <v/>
      </c>
    </row>
    <row r="1672">
      <c r="A1672" s="92" t="inlineStr">
        <is>
          <t>徐汇区</t>
        </is>
      </c>
      <c r="B1672" s="92" t="inlineStr">
        <is>
          <t>微信用户</t>
        </is>
      </c>
      <c r="C1672" s="92" t="n">
        <v>1</v>
      </c>
      <c r="D1672" s="92" t="inlineStr">
        <is>
          <t>TYQCY55</t>
        </is>
      </c>
      <c r="E1672" s="92" t="inlineStr">
        <is>
          <t>粗菜馆</t>
        </is>
      </c>
      <c r="F1672" s="92" t="n">
        <v>1</v>
      </c>
      <c r="G1672" s="92" t="n">
        <v>1</v>
      </c>
      <c r="H1672" s="92" t="n">
        <v>3201</v>
      </c>
      <c r="I1672" s="92" t="inlineStr">
        <is>
          <t>后厨涉户外门窗关闭</t>
        </is>
      </c>
      <c r="J1672" s="92" t="n">
        <v>2023</v>
      </c>
      <c r="K1672" s="92" t="n">
        <v>9</v>
      </c>
      <c r="L1672" s="92" t="n">
        <v>30</v>
      </c>
      <c r="M1672" s="91">
        <f>COUNTIFS(D:D,D1672,J:J,J1672,K:K,K1672)</f>
        <v/>
      </c>
      <c r="N1672" s="91">
        <f>1/M1672</f>
        <v/>
      </c>
    </row>
    <row r="1673">
      <c r="A1673" s="92" t="inlineStr">
        <is>
          <t>徐汇区</t>
        </is>
      </c>
      <c r="B1673" s="92" t="inlineStr">
        <is>
          <t>微信用户</t>
        </is>
      </c>
      <c r="C1673" s="92" t="n">
        <v>1</v>
      </c>
      <c r="D1673" s="92" t="inlineStr">
        <is>
          <t>TYQCY55</t>
        </is>
      </c>
      <c r="E1673" s="92" t="inlineStr">
        <is>
          <t>粗菜馆</t>
        </is>
      </c>
      <c r="F1673" s="92" t="n">
        <v>1</v>
      </c>
      <c r="G1673" s="92" t="n">
        <v>1</v>
      </c>
      <c r="H1673" s="92" t="n">
        <v>3202</v>
      </c>
      <c r="I1673" s="92" t="inlineStr">
        <is>
          <t>后厨排气扇</t>
        </is>
      </c>
      <c r="J1673" s="92" t="n">
        <v>2023</v>
      </c>
      <c r="K1673" s="92" t="n">
        <v>9</v>
      </c>
      <c r="L1673" s="92" t="n">
        <v>30</v>
      </c>
      <c r="M1673" s="91">
        <f>COUNTIFS(D:D,D1673,J:J,J1673,K:K,K1673)</f>
        <v/>
      </c>
      <c r="N1673" s="91">
        <f>1/M1673</f>
        <v/>
      </c>
    </row>
    <row r="1674">
      <c r="A1674" s="92" t="inlineStr">
        <is>
          <t>徐汇区</t>
        </is>
      </c>
      <c r="B1674" s="92" t="inlineStr">
        <is>
          <t>微信用户</t>
        </is>
      </c>
      <c r="C1674" s="92" t="n">
        <v>1</v>
      </c>
      <c r="D1674" s="92" t="inlineStr">
        <is>
          <t>TYQCY55</t>
        </is>
      </c>
      <c r="E1674" s="92" t="inlineStr">
        <is>
          <t>粗菜馆</t>
        </is>
      </c>
      <c r="F1674" s="92" t="n">
        <v>1</v>
      </c>
      <c r="G1674" s="92" t="n">
        <v>1</v>
      </c>
      <c r="H1674" s="92" t="n">
        <v>3203</v>
      </c>
      <c r="I1674" s="92" t="inlineStr">
        <is>
          <t>后厨灶台</t>
        </is>
      </c>
      <c r="J1674" s="92" t="n">
        <v>2023</v>
      </c>
      <c r="K1674" s="92" t="n">
        <v>9</v>
      </c>
      <c r="L1674" s="92" t="n">
        <v>30</v>
      </c>
      <c r="M1674" s="91">
        <f>COUNTIFS(D:D,D1674,J:J,J1674,K:K,K1674)</f>
        <v/>
      </c>
      <c r="N1674" s="91">
        <f>1/M1674</f>
        <v/>
      </c>
    </row>
    <row r="1675">
      <c r="A1675" s="92" t="inlineStr">
        <is>
          <t>徐汇区</t>
        </is>
      </c>
      <c r="B1675" s="92" t="inlineStr">
        <is>
          <t>微信用户</t>
        </is>
      </c>
      <c r="C1675" s="92" t="n">
        <v>1</v>
      </c>
      <c r="D1675" s="92" t="inlineStr">
        <is>
          <t>TYQCY55</t>
        </is>
      </c>
      <c r="E1675" s="92" t="inlineStr">
        <is>
          <t>粗菜馆</t>
        </is>
      </c>
      <c r="F1675" s="92" t="n">
        <v>1</v>
      </c>
      <c r="G1675" s="92" t="n">
        <v>1</v>
      </c>
      <c r="H1675" s="92" t="n">
        <v>3204</v>
      </c>
      <c r="I1675" s="92" t="inlineStr">
        <is>
          <t>集气罩</t>
        </is>
      </c>
      <c r="J1675" s="92" t="n">
        <v>2023</v>
      </c>
      <c r="K1675" s="92" t="n">
        <v>9</v>
      </c>
      <c r="L1675" s="92" t="n">
        <v>30</v>
      </c>
      <c r="M1675" s="91">
        <f>COUNTIFS(D:D,D1675,J:J,J1675,K:K,K1675)</f>
        <v/>
      </c>
      <c r="N1675" s="91">
        <f>1/M1675</f>
        <v/>
      </c>
    </row>
    <row r="1676">
      <c r="A1676" s="92" t="inlineStr">
        <is>
          <t>徐汇区</t>
        </is>
      </c>
      <c r="B1676" s="92" t="inlineStr">
        <is>
          <t>微信用户</t>
        </is>
      </c>
      <c r="C1676" s="92" t="n">
        <v>1</v>
      </c>
      <c r="D1676" s="92" t="inlineStr">
        <is>
          <t>TYQCY55</t>
        </is>
      </c>
      <c r="E1676" s="92" t="inlineStr">
        <is>
          <t>粗菜馆</t>
        </is>
      </c>
      <c r="F1676" s="92" t="n">
        <v>1</v>
      </c>
      <c r="G1676" s="92" t="n">
        <v>1</v>
      </c>
      <c r="H1676" s="92" t="n">
        <v>3205</v>
      </c>
      <c r="I1676" s="92" t="inlineStr">
        <is>
          <t>排烟管道</t>
        </is>
      </c>
      <c r="J1676" s="92" t="n">
        <v>2023</v>
      </c>
      <c r="K1676" s="92" t="n">
        <v>9</v>
      </c>
      <c r="L1676" s="92" t="n">
        <v>30</v>
      </c>
      <c r="M1676" s="91">
        <f>COUNTIFS(D:D,D1676,J:J,J1676,K:K,K1676)</f>
        <v/>
      </c>
      <c r="N1676" s="91">
        <f>1/M1676</f>
        <v/>
      </c>
    </row>
    <row r="1677">
      <c r="A1677" s="92" t="inlineStr">
        <is>
          <t>徐汇区</t>
        </is>
      </c>
      <c r="B1677" s="92" t="inlineStr">
        <is>
          <t>微信用户</t>
        </is>
      </c>
      <c r="C1677" s="92" t="n">
        <v>1</v>
      </c>
      <c r="D1677" s="92" t="inlineStr">
        <is>
          <t>TYQCY55</t>
        </is>
      </c>
      <c r="E1677" s="92" t="inlineStr">
        <is>
          <t>粗菜馆</t>
        </is>
      </c>
      <c r="F1677" s="92" t="n">
        <v>1</v>
      </c>
      <c r="G1677" s="92" t="n">
        <v>1</v>
      </c>
      <c r="H1677" s="92" t="n">
        <v>3206</v>
      </c>
      <c r="I1677" s="92" t="inlineStr">
        <is>
          <t>油烟净化装置/控制柜运行</t>
        </is>
      </c>
      <c r="J1677" s="92" t="n">
        <v>2023</v>
      </c>
      <c r="K1677" s="92" t="n">
        <v>9</v>
      </c>
      <c r="L1677" s="92" t="n">
        <v>30</v>
      </c>
      <c r="M1677" s="91">
        <f>COUNTIFS(D:D,D1677,J:J,J1677,K:K,K1677)</f>
        <v/>
      </c>
      <c r="N1677" s="91">
        <f>1/M1677</f>
        <v/>
      </c>
    </row>
    <row r="1678">
      <c r="A1678" s="92" t="inlineStr">
        <is>
          <t>徐汇区</t>
        </is>
      </c>
      <c r="B1678" s="92" t="inlineStr">
        <is>
          <t>微信用户</t>
        </is>
      </c>
      <c r="C1678" s="92" t="n">
        <v>1</v>
      </c>
      <c r="D1678" s="92" t="inlineStr">
        <is>
          <t>TYQCY55</t>
        </is>
      </c>
      <c r="E1678" s="92" t="inlineStr">
        <is>
          <t>粗菜馆</t>
        </is>
      </c>
      <c r="F1678" s="92" t="n">
        <v>1</v>
      </c>
      <c r="G1678" s="92" t="n">
        <v>1</v>
      </c>
      <c r="H1678" s="92" t="n">
        <v>3207</v>
      </c>
      <c r="I1678" s="92" t="inlineStr">
        <is>
          <t>油烟监测设备</t>
        </is>
      </c>
      <c r="J1678" s="92" t="n">
        <v>2023</v>
      </c>
      <c r="K1678" s="92" t="n">
        <v>9</v>
      </c>
      <c r="L1678" s="92" t="n">
        <v>30</v>
      </c>
      <c r="M1678" s="91">
        <f>COUNTIFS(D:D,D1678,J:J,J1678,K:K,K1678)</f>
        <v/>
      </c>
      <c r="N1678" s="91">
        <f>1/M1678</f>
        <v/>
      </c>
    </row>
    <row r="1679">
      <c r="A1679" s="92" t="inlineStr">
        <is>
          <t>徐汇区</t>
        </is>
      </c>
      <c r="B1679" s="92" t="inlineStr">
        <is>
          <t>微信用户
微信用户
微信用户
微信用户
微信用户
微信用户
微信用户
微信用户</t>
        </is>
      </c>
      <c r="C1679" s="92" t="n">
        <v>1</v>
      </c>
      <c r="D1679" s="92" t="inlineStr">
        <is>
          <t>TYQCY55</t>
        </is>
      </c>
      <c r="E1679" s="92" t="inlineStr">
        <is>
          <t>粗菜馆</t>
        </is>
      </c>
      <c r="F1679" s="92" t="n">
        <v>0</v>
      </c>
      <c r="G1679" s="92" t="n">
        <v>1</v>
      </c>
      <c r="H1679" s="92" t="n">
        <v>2202</v>
      </c>
      <c r="I1679" s="92" t="inlineStr">
        <is>
          <t>净化器合格证</t>
        </is>
      </c>
      <c r="J1679" s="92" t="n">
        <v>2023</v>
      </c>
      <c r="K1679" s="92" t="n">
        <v>7</v>
      </c>
      <c r="L1679" s="92" t="n">
        <v>6</v>
      </c>
      <c r="M1679" s="91">
        <f>COUNTIFS(D:D,D1679,J:J,J1679,K:K,K1679)</f>
        <v/>
      </c>
      <c r="N1679" s="91">
        <f>1/M1679</f>
        <v/>
      </c>
    </row>
    <row r="1680">
      <c r="A1680" s="92" t="inlineStr">
        <is>
          <t>徐汇区</t>
        </is>
      </c>
      <c r="B1680" s="92" t="inlineStr">
        <is>
          <t>微信用户
微信用户
微信用户
微信用户</t>
        </is>
      </c>
      <c r="C1680" s="92" t="n">
        <v>1</v>
      </c>
      <c r="D1680" s="92" t="inlineStr">
        <is>
          <t>TYQCY55</t>
        </is>
      </c>
      <c r="E1680" s="92" t="inlineStr">
        <is>
          <t>粗菜馆</t>
        </is>
      </c>
      <c r="F1680" s="92" t="n">
        <v>0</v>
      </c>
      <c r="G1680" s="92" t="n">
        <v>0</v>
      </c>
      <c r="H1680" s="92" t="n">
        <v>2100</v>
      </c>
      <c r="I1680" s="92" t="inlineStr">
        <is>
          <t>营业执照</t>
        </is>
      </c>
      <c r="J1680" s="92" t="n">
        <v>2023</v>
      </c>
      <c r="K1680" s="92" t="n">
        <v>6</v>
      </c>
      <c r="L1680" s="92" t="n">
        <v>11</v>
      </c>
      <c r="M1680" s="91">
        <f>COUNTIFS(D:D,D1680,J:J,J1680,K:K,K1680)</f>
        <v/>
      </c>
      <c r="N1680" s="91">
        <f>1/M1680</f>
        <v/>
      </c>
    </row>
    <row r="1681">
      <c r="A1681" s="92" t="inlineStr">
        <is>
          <t>徐汇区</t>
        </is>
      </c>
      <c r="B1681" s="92" t="inlineStr">
        <is>
          <t>微信用户
微信用户
微信用户
微信用户
微信用户
微信用户
微信用户
微信用户</t>
        </is>
      </c>
      <c r="C1681" s="92" t="n">
        <v>1</v>
      </c>
      <c r="D1681" s="92" t="inlineStr">
        <is>
          <t>TYQCY55</t>
        </is>
      </c>
      <c r="E1681" s="92" t="inlineStr">
        <is>
          <t>粗菜馆</t>
        </is>
      </c>
      <c r="F1681" s="92" t="n">
        <v>0</v>
      </c>
      <c r="G1681" s="92" t="n">
        <v>1</v>
      </c>
      <c r="H1681" s="92" t="n">
        <v>2200</v>
      </c>
      <c r="I1681" s="92" t="inlineStr">
        <is>
          <t>设备安装合同</t>
        </is>
      </c>
      <c r="J1681" s="92" t="n">
        <v>2023</v>
      </c>
      <c r="K1681" s="92" t="n">
        <v>6</v>
      </c>
      <c r="L1681" s="92" t="n">
        <v>5</v>
      </c>
      <c r="M1681" s="91">
        <f>COUNTIFS(D:D,D1681,J:J,J1681,K:K,K1681)</f>
        <v/>
      </c>
      <c r="N1681" s="91">
        <f>1/M1681</f>
        <v/>
      </c>
    </row>
    <row r="1682">
      <c r="A1682" s="92" t="inlineStr">
        <is>
          <t>徐汇区</t>
        </is>
      </c>
      <c r="B1682" s="92" t="inlineStr">
        <is>
          <t>微信用户
微信用户
微信用户
微信用户
微信用户
微信用户
微信用户
微信用户</t>
        </is>
      </c>
      <c r="C1682" s="92" t="n">
        <v>1</v>
      </c>
      <c r="D1682" s="92" t="inlineStr">
        <is>
          <t>TYQCY55</t>
        </is>
      </c>
      <c r="E1682" s="92" t="inlineStr">
        <is>
          <t>粗菜馆</t>
        </is>
      </c>
      <c r="F1682" s="92" t="n">
        <v>0</v>
      </c>
      <c r="G1682" s="92" t="n">
        <v>1</v>
      </c>
      <c r="H1682" s="92" t="n">
        <v>2203</v>
      </c>
      <c r="I1682" s="92" t="inlineStr">
        <is>
          <t>清洗合同</t>
        </is>
      </c>
      <c r="J1682" s="92" t="n">
        <v>2023</v>
      </c>
      <c r="K1682" s="92" t="n">
        <v>6</v>
      </c>
      <c r="L1682" s="92" t="n">
        <v>5</v>
      </c>
      <c r="M1682" s="91">
        <f>COUNTIFS(D:D,D1682,J:J,J1682,K:K,K1682)</f>
        <v/>
      </c>
      <c r="N1682" s="91">
        <f>1/M1682</f>
        <v/>
      </c>
    </row>
    <row r="1683">
      <c r="A1683" s="92" t="inlineStr">
        <is>
          <t>徐汇区</t>
        </is>
      </c>
      <c r="B1683" s="92" t="inlineStr">
        <is>
          <t>微信用户
微信用户
微信用户
微信用户
微信用户</t>
        </is>
      </c>
      <c r="C1683" s="92" t="n">
        <v>1</v>
      </c>
      <c r="D1683" s="92" t="inlineStr">
        <is>
          <t>TYQCY55</t>
        </is>
      </c>
      <c r="E1683" s="92" t="inlineStr">
        <is>
          <t>粗菜馆</t>
        </is>
      </c>
      <c r="F1683" s="92" t="n">
        <v>0</v>
      </c>
      <c r="G1683" s="92" t="n">
        <v>1</v>
      </c>
      <c r="H1683" s="92" t="n">
        <v>2300</v>
      </c>
      <c r="I1683" s="92" t="inlineStr">
        <is>
          <t>设备安装合同</t>
        </is>
      </c>
      <c r="J1683" s="92" t="n">
        <v>2023</v>
      </c>
      <c r="K1683" s="92" t="n">
        <v>5</v>
      </c>
      <c r="L1683" s="92" t="n">
        <v>11</v>
      </c>
      <c r="M1683" s="91">
        <f>COUNTIFS(D:D,D1683,J:J,J1683,K:K,K1683)</f>
        <v/>
      </c>
      <c r="N1683" s="91">
        <f>1/M1683</f>
        <v/>
      </c>
    </row>
    <row r="1684">
      <c r="A1684" s="92" t="inlineStr">
        <is>
          <t>徐汇区</t>
        </is>
      </c>
      <c r="B1684" s="92" t="inlineStr">
        <is>
          <t>微信用户
微信用户
微信用户
微信用户
微信用户
微信用户
微信用户
微信用户</t>
        </is>
      </c>
      <c r="C1684" s="92" t="n">
        <v>1</v>
      </c>
      <c r="D1684" s="92" t="inlineStr">
        <is>
          <t>TYQCY55</t>
        </is>
      </c>
      <c r="E1684" s="92" t="inlineStr">
        <is>
          <t>粗菜馆</t>
        </is>
      </c>
      <c r="F1684" s="92" t="n">
        <v>0</v>
      </c>
      <c r="G1684" s="92" t="n">
        <v>1</v>
      </c>
      <c r="H1684" s="92" t="n">
        <v>2201</v>
      </c>
      <c r="I1684" s="92" t="inlineStr">
        <is>
          <t>产品质检</t>
        </is>
      </c>
      <c r="J1684" s="92" t="n">
        <v>2023</v>
      </c>
      <c r="K1684" s="92" t="n">
        <v>4</v>
      </c>
      <c r="L1684" s="92" t="n">
        <v>1</v>
      </c>
      <c r="M1684" s="91">
        <f>COUNTIFS(D:D,D1684,J:J,J1684,K:K,K1684)</f>
        <v/>
      </c>
      <c r="N1684" s="91">
        <f>1/M1684</f>
        <v/>
      </c>
    </row>
    <row r="1685">
      <c r="A1685" s="92" t="inlineStr">
        <is>
          <t>徐汇区</t>
        </is>
      </c>
      <c r="B1685" s="92" t="inlineStr">
        <is>
          <t>微信用户
微信用户
微信用户
微信用户
微信用户</t>
        </is>
      </c>
      <c r="C1685" s="92" t="n">
        <v>1</v>
      </c>
      <c r="D1685" s="92" t="inlineStr">
        <is>
          <t>TYQCY55</t>
        </is>
      </c>
      <c r="E1685" s="92" t="inlineStr">
        <is>
          <t>粗菜馆</t>
        </is>
      </c>
      <c r="F1685" s="92" t="n">
        <v>0</v>
      </c>
      <c r="G1685" s="92" t="n">
        <v>1</v>
      </c>
      <c r="H1685" s="92" t="n">
        <v>2301</v>
      </c>
      <c r="I1685" s="92" t="inlineStr">
        <is>
          <t>产品质检</t>
        </is>
      </c>
      <c r="J1685" s="92" t="n">
        <v>2023</v>
      </c>
      <c r="K1685" s="92" t="n">
        <v>3</v>
      </c>
      <c r="L1685" s="92" t="n">
        <v>11</v>
      </c>
      <c r="M1685" s="91">
        <f>COUNTIFS(D:D,D1685,J:J,J1685,K:K,K1685)</f>
        <v/>
      </c>
      <c r="N1685" s="91">
        <f>1/M1685</f>
        <v/>
      </c>
    </row>
    <row r="1686">
      <c r="A1686" s="92" t="inlineStr">
        <is>
          <t>徐汇区</t>
        </is>
      </c>
      <c r="B1686" s="92" t="inlineStr">
        <is>
          <t>微信用户
微信用户
微信用户
微信用户
微信用户</t>
        </is>
      </c>
      <c r="C1686" s="92" t="n">
        <v>1</v>
      </c>
      <c r="D1686" s="92" t="inlineStr">
        <is>
          <t>TYQCY55</t>
        </is>
      </c>
      <c r="E1686" s="92" t="inlineStr">
        <is>
          <t>粗菜馆</t>
        </is>
      </c>
      <c r="F1686" s="92" t="n">
        <v>0</v>
      </c>
      <c r="G1686" s="92" t="n">
        <v>1</v>
      </c>
      <c r="H1686" s="92" t="n">
        <v>2302</v>
      </c>
      <c r="I1686" s="92" t="inlineStr">
        <is>
          <t>设备安装检验</t>
        </is>
      </c>
      <c r="J1686" s="92" t="n">
        <v>2023</v>
      </c>
      <c r="K1686" s="92" t="n">
        <v>3</v>
      </c>
      <c r="L1686" s="92" t="n">
        <v>11</v>
      </c>
      <c r="M1686" s="91">
        <f>COUNTIFS(D:D,D1686,J:J,J1686,K:K,K1686)</f>
        <v/>
      </c>
      <c r="N1686" s="91">
        <f>1/M1686</f>
        <v/>
      </c>
    </row>
    <row r="1687">
      <c r="A1687" s="92" t="inlineStr">
        <is>
          <t>徐汇区</t>
        </is>
      </c>
      <c r="B1687" s="92" t="inlineStr">
        <is>
          <t>微信用户
微信用户
微信用户
微信用户</t>
        </is>
      </c>
      <c r="C1687" s="92" t="n">
        <v>1</v>
      </c>
      <c r="D1687" s="92" t="inlineStr">
        <is>
          <t>TYQCY55</t>
        </is>
      </c>
      <c r="E1687" s="92" t="inlineStr">
        <is>
          <t>粗菜馆</t>
        </is>
      </c>
      <c r="F1687" s="92" t="n">
        <v>0</v>
      </c>
      <c r="G1687" s="92" t="n">
        <v>0</v>
      </c>
      <c r="H1687" s="92" t="n">
        <v>2101</v>
      </c>
      <c r="I1687" s="92" t="inlineStr">
        <is>
          <t>食品经营许可证</t>
        </is>
      </c>
      <c r="J1687" s="92" t="n">
        <v>2023</v>
      </c>
      <c r="K1687" s="92" t="n">
        <v>2</v>
      </c>
      <c r="L1687" s="92" t="n">
        <v>28</v>
      </c>
      <c r="M1687" s="91">
        <f>COUNTIFS(D:D,D1687,J:J,J1687,K:K,K1687)</f>
        <v/>
      </c>
      <c r="N1687" s="91">
        <f>1/M1687</f>
        <v/>
      </c>
    </row>
    <row r="1688">
      <c r="A1688" s="92" t="inlineStr">
        <is>
          <t>徐汇区</t>
        </is>
      </c>
      <c r="B1688" s="92" t="inlineStr">
        <is>
          <t>微信用户
微信用户
微信用户
微信用户</t>
        </is>
      </c>
      <c r="C1688" s="92" t="n">
        <v>1</v>
      </c>
      <c r="D1688" s="92" t="inlineStr">
        <is>
          <t>TYQCY55</t>
        </is>
      </c>
      <c r="E1688" s="92" t="inlineStr">
        <is>
          <t>粗菜馆</t>
        </is>
      </c>
      <c r="F1688" s="92" t="n">
        <v>0</v>
      </c>
      <c r="G1688" s="92" t="n">
        <v>0</v>
      </c>
      <c r="H1688" s="92" t="n">
        <v>2103</v>
      </c>
      <c r="I1688" s="92" t="inlineStr">
        <is>
          <t>监管信息公示牌</t>
        </is>
      </c>
      <c r="J1688" s="92" t="n">
        <v>2023</v>
      </c>
      <c r="K1688" s="92" t="n">
        <v>2</v>
      </c>
      <c r="L1688" s="92" t="n">
        <v>28</v>
      </c>
      <c r="M1688" s="91">
        <f>COUNTIFS(D:D,D1688,J:J,J1688,K:K,K1688)</f>
        <v/>
      </c>
      <c r="N1688" s="91">
        <f>1/M1688</f>
        <v/>
      </c>
    </row>
    <row r="1689">
      <c r="A1689" s="92" t="inlineStr">
        <is>
          <t>徐汇区</t>
        </is>
      </c>
      <c r="B1689" s="92" t="inlineStr">
        <is>
          <t>微信用户</t>
        </is>
      </c>
      <c r="C1689" s="92" t="n">
        <v>1</v>
      </c>
      <c r="D1689" s="92" t="inlineStr">
        <is>
          <t>TYQCY56</t>
        </is>
      </c>
      <c r="E1689" s="92" t="inlineStr">
        <is>
          <t>吉刻联盟</t>
        </is>
      </c>
      <c r="F1689" s="92" t="n">
        <v>0</v>
      </c>
      <c r="G1689" s="92" t="n">
        <v>1</v>
      </c>
      <c r="H1689" s="92" t="n">
        <v>2400</v>
      </c>
      <c r="I1689" s="92" t="inlineStr">
        <is>
          <t>餐厨垃圾处置</t>
        </is>
      </c>
      <c r="J1689" s="92" t="n">
        <v>2023</v>
      </c>
      <c r="K1689" s="92" t="n">
        <v>9</v>
      </c>
      <c r="L1689" s="92" t="n">
        <v>28</v>
      </c>
      <c r="M1689" s="91">
        <f>COUNTIFS(D:D,D1689,J:J,J1689,K:K,K1689)</f>
        <v/>
      </c>
      <c r="N1689" s="91">
        <f>1/M1689</f>
        <v/>
      </c>
    </row>
    <row r="1690">
      <c r="A1690" s="92" t="inlineStr">
        <is>
          <t>徐汇区</t>
        </is>
      </c>
      <c r="B1690" s="92" t="inlineStr">
        <is>
          <t>微信用户</t>
        </is>
      </c>
      <c r="C1690" s="92" t="n">
        <v>1</v>
      </c>
      <c r="D1690" s="92" t="inlineStr">
        <is>
          <t>TYQCY56</t>
        </is>
      </c>
      <c r="E1690" s="92" t="inlineStr">
        <is>
          <t>吉刻联盟</t>
        </is>
      </c>
      <c r="F1690" s="92" t="n">
        <v>0</v>
      </c>
      <c r="G1690" s="92" t="n">
        <v>1</v>
      </c>
      <c r="H1690" s="92" t="n">
        <v>2401</v>
      </c>
      <c r="I1690" s="92" t="inlineStr">
        <is>
          <t>废弃油脂处置</t>
        </is>
      </c>
      <c r="J1690" s="92" t="n">
        <v>2023</v>
      </c>
      <c r="K1690" s="92" t="n">
        <v>9</v>
      </c>
      <c r="L1690" s="92" t="n">
        <v>28</v>
      </c>
      <c r="M1690" s="91">
        <f>COUNTIFS(D:D,D1690,J:J,J1690,K:K,K1690)</f>
        <v/>
      </c>
      <c r="N1690" s="91">
        <f>1/M1690</f>
        <v/>
      </c>
    </row>
    <row r="1691">
      <c r="A1691" s="92" t="inlineStr">
        <is>
          <t>徐汇区</t>
        </is>
      </c>
      <c r="B1691" s="92" t="inlineStr">
        <is>
          <t>微信用户</t>
        </is>
      </c>
      <c r="C1691" s="92" t="n">
        <v>1</v>
      </c>
      <c r="D1691" s="92" t="inlineStr">
        <is>
          <t>TYQCY56</t>
        </is>
      </c>
      <c r="E1691" s="92" t="inlineStr">
        <is>
          <t>吉刻联盟</t>
        </is>
      </c>
      <c r="F1691" s="92" t="n">
        <v>0</v>
      </c>
      <c r="G1691" s="92" t="n">
        <v>1</v>
      </c>
      <c r="H1691" s="92" t="n">
        <v>2402</v>
      </c>
      <c r="I1691" s="92" t="inlineStr">
        <is>
          <t>卫生培训记录</t>
        </is>
      </c>
      <c r="J1691" s="92" t="n">
        <v>2023</v>
      </c>
      <c r="K1691" s="92" t="n">
        <v>9</v>
      </c>
      <c r="L1691" s="92" t="n">
        <v>28</v>
      </c>
      <c r="M1691" s="91">
        <f>COUNTIFS(D:D,D1691,J:J,J1691,K:K,K1691)</f>
        <v/>
      </c>
      <c r="N1691" s="91">
        <f>1/M1691</f>
        <v/>
      </c>
    </row>
    <row r="1692">
      <c r="A1692" s="92" t="inlineStr">
        <is>
          <t>徐汇区</t>
        </is>
      </c>
      <c r="B1692" s="92" t="inlineStr">
        <is>
          <t>微信用户</t>
        </is>
      </c>
      <c r="C1692" s="92" t="n">
        <v>1</v>
      </c>
      <c r="D1692" s="92" t="inlineStr">
        <is>
          <t>TYQCY56</t>
        </is>
      </c>
      <c r="E1692" s="92" t="inlineStr">
        <is>
          <t>吉刻联盟</t>
        </is>
      </c>
      <c r="F1692" s="92" t="n">
        <v>0</v>
      </c>
      <c r="G1692" s="92" t="n">
        <v>1</v>
      </c>
      <c r="H1692" s="92" t="n">
        <v>2403</v>
      </c>
      <c r="I1692" s="92" t="inlineStr">
        <is>
          <t>食品及原料采购记录</t>
        </is>
      </c>
      <c r="J1692" s="92" t="n">
        <v>2023</v>
      </c>
      <c r="K1692" s="92" t="n">
        <v>9</v>
      </c>
      <c r="L1692" s="92" t="n">
        <v>28</v>
      </c>
      <c r="M1692" s="91">
        <f>COUNTIFS(D:D,D1692,J:J,J1692,K:K,K1692)</f>
        <v/>
      </c>
      <c r="N1692" s="91">
        <f>1/M1692</f>
        <v/>
      </c>
    </row>
    <row r="1693">
      <c r="A1693" s="92" t="inlineStr">
        <is>
          <t>徐汇区</t>
        </is>
      </c>
      <c r="B1693" s="92" t="inlineStr">
        <is>
          <t>微信用户
微信用户
微信用户
微信用户
微信用户
微信用户
微信用户</t>
        </is>
      </c>
      <c r="C1693" s="92" t="n">
        <v>1</v>
      </c>
      <c r="D1693" s="92" t="inlineStr">
        <is>
          <t>TYQCY56</t>
        </is>
      </c>
      <c r="E1693" s="92" t="inlineStr">
        <is>
          <t>吉刻联盟</t>
        </is>
      </c>
      <c r="F1693" s="92" t="n">
        <v>0</v>
      </c>
      <c r="G1693" s="92" t="n">
        <v>1</v>
      </c>
      <c r="H1693" s="92" t="n">
        <v>2300</v>
      </c>
      <c r="I1693" s="92" t="inlineStr">
        <is>
          <t>设备安装合同</t>
        </is>
      </c>
      <c r="J1693" s="92" t="n">
        <v>2023</v>
      </c>
      <c r="K1693" s="92" t="n">
        <v>8</v>
      </c>
      <c r="L1693" s="92" t="n">
        <v>21</v>
      </c>
      <c r="M1693" s="91">
        <f>COUNTIFS(D:D,D1693,J:J,J1693,K:K,K1693)</f>
        <v/>
      </c>
      <c r="N1693" s="91">
        <f>1/M1693</f>
        <v/>
      </c>
    </row>
    <row r="1694">
      <c r="A1694" s="92" t="inlineStr">
        <is>
          <t>徐汇区</t>
        </is>
      </c>
      <c r="B1694" s="92" t="inlineStr">
        <is>
          <t>微信用户
微信用户
微信用户
微信用户</t>
        </is>
      </c>
      <c r="C1694" s="92" t="n">
        <v>1</v>
      </c>
      <c r="D1694" s="92" t="inlineStr">
        <is>
          <t>TYQCY56</t>
        </is>
      </c>
      <c r="E1694" s="92" t="inlineStr">
        <is>
          <t>吉刻联盟</t>
        </is>
      </c>
      <c r="F1694" s="92" t="n">
        <v>0</v>
      </c>
      <c r="G1694" s="92" t="n">
        <v>0</v>
      </c>
      <c r="H1694" s="92" t="n">
        <v>2101</v>
      </c>
      <c r="I1694" s="92" t="inlineStr">
        <is>
          <t>食品经营许可证</t>
        </is>
      </c>
      <c r="J1694" s="92" t="n">
        <v>2023</v>
      </c>
      <c r="K1694" s="92" t="n">
        <v>6</v>
      </c>
      <c r="L1694" s="92" t="n">
        <v>11</v>
      </c>
      <c r="M1694" s="91">
        <f>COUNTIFS(D:D,D1694,J:J,J1694,K:K,K1694)</f>
        <v/>
      </c>
      <c r="N1694" s="91">
        <f>1/M1694</f>
        <v/>
      </c>
    </row>
    <row r="1695">
      <c r="A1695" s="92" t="inlineStr">
        <is>
          <t>徐汇区</t>
        </is>
      </c>
      <c r="B1695" s="92" t="inlineStr">
        <is>
          <t>微信用户
微信用户
微信用户
微信用户</t>
        </is>
      </c>
      <c r="C1695" s="92" t="n">
        <v>1</v>
      </c>
      <c r="D1695" s="92" t="inlineStr">
        <is>
          <t>TYQCY56</t>
        </is>
      </c>
      <c r="E1695" s="92" t="inlineStr">
        <is>
          <t>吉刻联盟</t>
        </is>
      </c>
      <c r="F1695" s="92" t="n">
        <v>0</v>
      </c>
      <c r="G1695" s="92" t="n">
        <v>0</v>
      </c>
      <c r="H1695" s="92" t="n">
        <v>2100</v>
      </c>
      <c r="I1695" s="92" t="inlineStr">
        <is>
          <t>营业执照</t>
        </is>
      </c>
      <c r="J1695" s="92" t="n">
        <v>2023</v>
      </c>
      <c r="K1695" s="92" t="n">
        <v>3</v>
      </c>
      <c r="L1695" s="92" t="n">
        <v>11</v>
      </c>
      <c r="M1695" s="91">
        <f>COUNTIFS(D:D,D1695,J:J,J1695,K:K,K1695)</f>
        <v/>
      </c>
      <c r="N1695" s="91">
        <f>1/M1695</f>
        <v/>
      </c>
    </row>
    <row r="1696">
      <c r="A1696" s="92" t="inlineStr">
        <is>
          <t>徐汇区</t>
        </is>
      </c>
      <c r="B1696" s="92" t="inlineStr">
        <is>
          <t>微信用户
微信用户
微信用户
微信用户</t>
        </is>
      </c>
      <c r="C1696" s="92" t="n">
        <v>1</v>
      </c>
      <c r="D1696" s="92" t="inlineStr">
        <is>
          <t>TYQCY56</t>
        </is>
      </c>
      <c r="E1696" s="92" t="inlineStr">
        <is>
          <t>吉刻联盟</t>
        </is>
      </c>
      <c r="F1696" s="92" t="n">
        <v>0</v>
      </c>
      <c r="G1696" s="92" t="n">
        <v>0</v>
      </c>
      <c r="H1696" s="92" t="n">
        <v>2102</v>
      </c>
      <c r="I1696" s="92" t="inlineStr">
        <is>
          <t>餐饮服务许可证</t>
        </is>
      </c>
      <c r="J1696" s="92" t="n">
        <v>2023</v>
      </c>
      <c r="K1696" s="92" t="n">
        <v>3</v>
      </c>
      <c r="L1696" s="92" t="n">
        <v>11</v>
      </c>
      <c r="M1696" s="91">
        <f>COUNTIFS(D:D,D1696,J:J,J1696,K:K,K1696)</f>
        <v/>
      </c>
      <c r="N1696" s="91">
        <f>1/M1696</f>
        <v/>
      </c>
    </row>
    <row r="1697">
      <c r="A1697" s="92" t="inlineStr">
        <is>
          <t>徐汇区</t>
        </is>
      </c>
      <c r="B1697" s="92" t="inlineStr">
        <is>
          <t>微信用户
微信用户
微信用户
微信用户</t>
        </is>
      </c>
      <c r="C1697" s="92" t="n">
        <v>1</v>
      </c>
      <c r="D1697" s="92" t="inlineStr">
        <is>
          <t>TYQCY56</t>
        </is>
      </c>
      <c r="E1697" s="92" t="inlineStr">
        <is>
          <t>吉刻联盟</t>
        </is>
      </c>
      <c r="F1697" s="92" t="n">
        <v>0</v>
      </c>
      <c r="G1697" s="92" t="n">
        <v>0</v>
      </c>
      <c r="H1697" s="92" t="n">
        <v>2103</v>
      </c>
      <c r="I1697" s="92" t="inlineStr">
        <is>
          <t>监管信息公示牌</t>
        </is>
      </c>
      <c r="J1697" s="92" t="n">
        <v>2023</v>
      </c>
      <c r="K1697" s="92" t="n">
        <v>3</v>
      </c>
      <c r="L1697" s="92" t="n">
        <v>11</v>
      </c>
      <c r="M1697" s="91">
        <f>COUNTIFS(D:D,D1697,J:J,J1697,K:K,K1697)</f>
        <v/>
      </c>
      <c r="N1697" s="91">
        <f>1/M1697</f>
        <v/>
      </c>
    </row>
    <row r="1698">
      <c r="A1698" s="92" t="inlineStr">
        <is>
          <t>徐汇区</t>
        </is>
      </c>
      <c r="B1698" s="92" t="inlineStr">
        <is>
          <t>微信用户
微信用户
微信用户
微信用户
微信用户
微信用户
微信用户</t>
        </is>
      </c>
      <c r="C1698" s="92" t="n">
        <v>1</v>
      </c>
      <c r="D1698" s="92" t="inlineStr">
        <is>
          <t>TYQCY56</t>
        </is>
      </c>
      <c r="E1698" s="92" t="inlineStr">
        <is>
          <t>吉刻联盟</t>
        </is>
      </c>
      <c r="F1698" s="92" t="n">
        <v>0</v>
      </c>
      <c r="G1698" s="92" t="n">
        <v>1</v>
      </c>
      <c r="H1698" s="92" t="n">
        <v>2201</v>
      </c>
      <c r="I1698" s="92" t="inlineStr">
        <is>
          <t>产品质检</t>
        </is>
      </c>
      <c r="J1698" s="92" t="n">
        <v>2023</v>
      </c>
      <c r="K1698" s="92" t="n">
        <v>3</v>
      </c>
      <c r="L1698" s="92" t="n">
        <v>11</v>
      </c>
      <c r="M1698" s="91">
        <f>COUNTIFS(D:D,D1698,J:J,J1698,K:K,K1698)</f>
        <v/>
      </c>
      <c r="N1698" s="91">
        <f>1/M1698</f>
        <v/>
      </c>
    </row>
    <row r="1699">
      <c r="A1699" s="92" t="inlineStr">
        <is>
          <t>徐汇区</t>
        </is>
      </c>
      <c r="B1699" s="92" t="inlineStr">
        <is>
          <t>微信用户
微信用户
微信用户
微信用户
微信用户
微信用户
微信用户</t>
        </is>
      </c>
      <c r="C1699" s="92" t="n">
        <v>1</v>
      </c>
      <c r="D1699" s="92" t="inlineStr">
        <is>
          <t>TYQCY56</t>
        </is>
      </c>
      <c r="E1699" s="92" t="inlineStr">
        <is>
          <t>吉刻联盟</t>
        </is>
      </c>
      <c r="F1699" s="92" t="n">
        <v>0</v>
      </c>
      <c r="G1699" s="92" t="n">
        <v>1</v>
      </c>
      <c r="H1699" s="92" t="n">
        <v>2202</v>
      </c>
      <c r="I1699" s="92" t="inlineStr">
        <is>
          <t>净化器合格证</t>
        </is>
      </c>
      <c r="J1699" s="92" t="n">
        <v>2023</v>
      </c>
      <c r="K1699" s="92" t="n">
        <v>3</v>
      </c>
      <c r="L1699" s="92" t="n">
        <v>11</v>
      </c>
      <c r="M1699" s="91">
        <f>COUNTIFS(D:D,D1699,J:J,J1699,K:K,K1699)</f>
        <v/>
      </c>
      <c r="N1699" s="91">
        <f>1/M1699</f>
        <v/>
      </c>
    </row>
    <row r="1700">
      <c r="A1700" s="92" t="inlineStr">
        <is>
          <t>徐汇区</t>
        </is>
      </c>
      <c r="B1700" s="92" t="inlineStr">
        <is>
          <t>微信用户
微信用户
微信用户
微信用户
微信用户
微信用户
微信用户</t>
        </is>
      </c>
      <c r="C1700" s="92" t="n">
        <v>1</v>
      </c>
      <c r="D1700" s="92" t="inlineStr">
        <is>
          <t>TYQCY56</t>
        </is>
      </c>
      <c r="E1700" s="92" t="inlineStr">
        <is>
          <t>吉刻联盟</t>
        </is>
      </c>
      <c r="F1700" s="92" t="n">
        <v>0</v>
      </c>
      <c r="G1700" s="92" t="n">
        <v>1</v>
      </c>
      <c r="H1700" s="92" t="n">
        <v>2301</v>
      </c>
      <c r="I1700" s="92" t="inlineStr">
        <is>
          <t>产品质检</t>
        </is>
      </c>
      <c r="J1700" s="92" t="n">
        <v>2023</v>
      </c>
      <c r="K1700" s="92" t="n">
        <v>3</v>
      </c>
      <c r="L1700" s="92" t="n">
        <v>11</v>
      </c>
      <c r="M1700" s="91">
        <f>COUNTIFS(D:D,D1700,J:J,J1700,K:K,K1700)</f>
        <v/>
      </c>
      <c r="N1700" s="91">
        <f>1/M1700</f>
        <v/>
      </c>
    </row>
    <row r="1701">
      <c r="A1701" s="92" t="inlineStr">
        <is>
          <t>徐汇区</t>
        </is>
      </c>
      <c r="B1701" s="92" t="inlineStr">
        <is>
          <t>微信用户
微信用户
微信用户
微信用户
微信用户
微信用户
微信用户</t>
        </is>
      </c>
      <c r="C1701" s="92" t="n">
        <v>1</v>
      </c>
      <c r="D1701" s="92" t="inlineStr">
        <is>
          <t>TYQCY56</t>
        </is>
      </c>
      <c r="E1701" s="92" t="inlineStr">
        <is>
          <t>吉刻联盟</t>
        </is>
      </c>
      <c r="F1701" s="92" t="n">
        <v>0</v>
      </c>
      <c r="G1701" s="92" t="n">
        <v>1</v>
      </c>
      <c r="H1701" s="92" t="n">
        <v>2200</v>
      </c>
      <c r="I1701" s="92" t="inlineStr">
        <is>
          <t>设备安装合同</t>
        </is>
      </c>
      <c r="J1701" s="92" t="n">
        <v>2023</v>
      </c>
      <c r="K1701" s="92" t="n">
        <v>2</v>
      </c>
      <c r="L1701" s="92" t="n">
        <v>8</v>
      </c>
      <c r="M1701" s="91">
        <f>COUNTIFS(D:D,D1701,J:J,J1701,K:K,K1701)</f>
        <v/>
      </c>
      <c r="N1701" s="91">
        <f>1/M1701</f>
        <v/>
      </c>
    </row>
    <row r="1702">
      <c r="A1702" s="92" t="inlineStr">
        <is>
          <t>徐汇区</t>
        </is>
      </c>
      <c r="B1702" s="92" t="inlineStr">
        <is>
          <t>微信用户
微信用户
微信用户
微信用户
微信用户
微信用户</t>
        </is>
      </c>
      <c r="C1702" s="92" t="n">
        <v>1</v>
      </c>
      <c r="D1702" s="92" t="inlineStr">
        <is>
          <t>TYQCY56</t>
        </is>
      </c>
      <c r="E1702" s="92" t="inlineStr">
        <is>
          <t>吉刻联盟</t>
        </is>
      </c>
      <c r="F1702" s="92" t="n">
        <v>0</v>
      </c>
      <c r="G1702" s="92" t="n">
        <v>1</v>
      </c>
      <c r="H1702" s="92" t="n">
        <v>2203</v>
      </c>
      <c r="I1702" s="92" t="inlineStr">
        <is>
          <t>清洗合同</t>
        </is>
      </c>
      <c r="J1702" s="92" t="n">
        <v>2023</v>
      </c>
      <c r="K1702" s="92" t="n">
        <v>2</v>
      </c>
      <c r="L1702" s="92" t="n">
        <v>8</v>
      </c>
      <c r="M1702" s="91">
        <f>COUNTIFS(D:D,D1702,J:J,J1702,K:K,K1702)</f>
        <v/>
      </c>
      <c r="N1702" s="91">
        <f>1/M1702</f>
        <v/>
      </c>
    </row>
    <row r="1703">
      <c r="A1703" s="92" t="inlineStr">
        <is>
          <t>徐汇区</t>
        </is>
      </c>
      <c r="B1703" s="92" t="inlineStr">
        <is>
          <t>微信用户
微信用户
微信用户
微信用户
微信用户
微信用户
微信用户</t>
        </is>
      </c>
      <c r="C1703" s="92" t="n">
        <v>1</v>
      </c>
      <c r="D1703" s="92" t="inlineStr">
        <is>
          <t>TYQCY56</t>
        </is>
      </c>
      <c r="E1703" s="92" t="inlineStr">
        <is>
          <t>吉刻联盟</t>
        </is>
      </c>
      <c r="F1703" s="92" t="n">
        <v>0</v>
      </c>
      <c r="G1703" s="92" t="n">
        <v>1</v>
      </c>
      <c r="H1703" s="92" t="n">
        <v>2302</v>
      </c>
      <c r="I1703" s="92" t="inlineStr">
        <is>
          <t>设备安装检验</t>
        </is>
      </c>
      <c r="J1703" s="92" t="n">
        <v>2023</v>
      </c>
      <c r="K1703" s="92" t="n">
        <v>2</v>
      </c>
      <c r="L1703" s="92" t="n">
        <v>8</v>
      </c>
      <c r="M1703" s="91">
        <f>COUNTIFS(D:D,D1703,J:J,J1703,K:K,K1703)</f>
        <v/>
      </c>
      <c r="N1703" s="91">
        <f>1/M1703</f>
        <v/>
      </c>
    </row>
    <row r="1704">
      <c r="A1704" s="92" t="inlineStr">
        <is>
          <t>徐汇区</t>
        </is>
      </c>
      <c r="B1704" s="92" t="n"/>
      <c r="C1704" s="92" t="n">
        <v>1</v>
      </c>
      <c r="D1704" s="92" t="inlineStr">
        <is>
          <t>TYQCY58</t>
        </is>
      </c>
      <c r="E1704" s="92" t="inlineStr">
        <is>
          <t>顺风港湾</t>
        </is>
      </c>
      <c r="F1704" s="92" t="n">
        <v>0</v>
      </c>
      <c r="G1704" s="92" t="n">
        <v>0</v>
      </c>
      <c r="H1704" s="92" t="n">
        <v>2101</v>
      </c>
      <c r="I1704" s="92" t="inlineStr">
        <is>
          <t>食品经营许可证</t>
        </is>
      </c>
      <c r="J1704" s="92" t="n">
        <v>2023</v>
      </c>
      <c r="K1704" s="92" t="n">
        <v>3</v>
      </c>
      <c r="L1704" s="92" t="n">
        <v>11</v>
      </c>
      <c r="M1704" s="91">
        <f>COUNTIFS(D:D,D1704,J:J,J1704,K:K,K1704)</f>
        <v/>
      </c>
      <c r="N1704" s="91">
        <f>1/M1704</f>
        <v/>
      </c>
    </row>
    <row r="1705">
      <c r="A1705" s="92" t="inlineStr">
        <is>
          <t>徐汇区</t>
        </is>
      </c>
      <c r="B1705" s="92" t="n"/>
      <c r="C1705" s="92" t="n">
        <v>1</v>
      </c>
      <c r="D1705" s="92" t="inlineStr">
        <is>
          <t>TYQCY58</t>
        </is>
      </c>
      <c r="E1705" s="92" t="inlineStr">
        <is>
          <t>顺风港湾</t>
        </is>
      </c>
      <c r="F1705" s="92" t="n">
        <v>0</v>
      </c>
      <c r="G1705" s="92" t="n">
        <v>0</v>
      </c>
      <c r="H1705" s="92" t="n">
        <v>2103</v>
      </c>
      <c r="I1705" s="92" t="inlineStr">
        <is>
          <t>监管信息公示牌</t>
        </is>
      </c>
      <c r="J1705" s="92" t="n">
        <v>2023</v>
      </c>
      <c r="K1705" s="92" t="n">
        <v>3</v>
      </c>
      <c r="L1705" s="92" t="n">
        <v>11</v>
      </c>
      <c r="M1705" s="91">
        <f>COUNTIFS(D:D,D1705,J:J,J1705,K:K,K1705)</f>
        <v/>
      </c>
      <c r="N1705" s="91">
        <f>1/M1705</f>
        <v/>
      </c>
    </row>
    <row r="1706">
      <c r="A1706" s="92" t="inlineStr">
        <is>
          <t>徐汇区</t>
        </is>
      </c>
      <c r="B1706" s="92" t="n"/>
      <c r="C1706" s="92" t="n">
        <v>1</v>
      </c>
      <c r="D1706" s="92" t="inlineStr">
        <is>
          <t>TYQCY58</t>
        </is>
      </c>
      <c r="E1706" s="92" t="inlineStr">
        <is>
          <t>顺风港湾</t>
        </is>
      </c>
      <c r="F1706" s="92" t="n">
        <v>0</v>
      </c>
      <c r="G1706" s="92" t="n">
        <v>1</v>
      </c>
      <c r="H1706" s="92" t="n">
        <v>2200</v>
      </c>
      <c r="I1706" s="92" t="inlineStr">
        <is>
          <t>设备安装合同</t>
        </is>
      </c>
      <c r="J1706" s="92" t="n">
        <v>2023</v>
      </c>
      <c r="K1706" s="92" t="n">
        <v>3</v>
      </c>
      <c r="L1706" s="92" t="n">
        <v>11</v>
      </c>
      <c r="M1706" s="91">
        <f>COUNTIFS(D:D,D1706,J:J,J1706,K:K,K1706)</f>
        <v/>
      </c>
      <c r="N1706" s="91">
        <f>1/M1706</f>
        <v/>
      </c>
    </row>
    <row r="1707">
      <c r="A1707" s="92" t="inlineStr">
        <is>
          <t>徐汇区</t>
        </is>
      </c>
      <c r="B1707" s="92" t="n"/>
      <c r="C1707" s="92" t="n">
        <v>1</v>
      </c>
      <c r="D1707" s="92" t="inlineStr">
        <is>
          <t>TYQCY58</t>
        </is>
      </c>
      <c r="E1707" s="92" t="inlineStr">
        <is>
          <t>顺风港湾</t>
        </is>
      </c>
      <c r="F1707" s="92" t="n">
        <v>0</v>
      </c>
      <c r="G1707" s="92" t="n">
        <v>1</v>
      </c>
      <c r="H1707" s="92" t="n">
        <v>2201</v>
      </c>
      <c r="I1707" s="92" t="inlineStr">
        <is>
          <t>产品质检</t>
        </is>
      </c>
      <c r="J1707" s="92" t="n">
        <v>2023</v>
      </c>
      <c r="K1707" s="92" t="n">
        <v>3</v>
      </c>
      <c r="L1707" s="92" t="n">
        <v>11</v>
      </c>
      <c r="M1707" s="91">
        <f>COUNTIFS(D:D,D1707,J:J,J1707,K:K,K1707)</f>
        <v/>
      </c>
      <c r="N1707" s="91">
        <f>1/M1707</f>
        <v/>
      </c>
    </row>
    <row r="1708">
      <c r="A1708" s="92" t="inlineStr">
        <is>
          <t>徐汇区</t>
        </is>
      </c>
      <c r="B1708" s="92" t="n"/>
      <c r="C1708" s="92" t="n">
        <v>1</v>
      </c>
      <c r="D1708" s="92" t="inlineStr">
        <is>
          <t>TYQCY58</t>
        </is>
      </c>
      <c r="E1708" s="92" t="inlineStr">
        <is>
          <t>顺风港湾</t>
        </is>
      </c>
      <c r="F1708" s="92" t="n">
        <v>0</v>
      </c>
      <c r="G1708" s="92" t="n">
        <v>1</v>
      </c>
      <c r="H1708" s="92" t="n">
        <v>2301</v>
      </c>
      <c r="I1708" s="92" t="inlineStr">
        <is>
          <t>产品质检</t>
        </is>
      </c>
      <c r="J1708" s="92" t="n">
        <v>2023</v>
      </c>
      <c r="K1708" s="92" t="n">
        <v>3</v>
      </c>
      <c r="L1708" s="92" t="n">
        <v>11</v>
      </c>
      <c r="M1708" s="91">
        <f>COUNTIFS(D:D,D1708,J:J,J1708,K:K,K1708)</f>
        <v/>
      </c>
      <c r="N1708" s="91">
        <f>1/M1708</f>
        <v/>
      </c>
    </row>
    <row r="1709">
      <c r="A1709" s="92" t="inlineStr">
        <is>
          <t>徐汇区</t>
        </is>
      </c>
      <c r="B1709" s="92" t="n"/>
      <c r="C1709" s="92" t="n">
        <v>1</v>
      </c>
      <c r="D1709" s="92" t="inlineStr">
        <is>
          <t>TYQCY58</t>
        </is>
      </c>
      <c r="E1709" s="92" t="inlineStr">
        <is>
          <t>顺风港湾</t>
        </is>
      </c>
      <c r="F1709" s="92" t="n">
        <v>0</v>
      </c>
      <c r="G1709" s="92" t="n">
        <v>0</v>
      </c>
      <c r="H1709" s="92" t="n">
        <v>2100</v>
      </c>
      <c r="I1709" s="92" t="inlineStr">
        <is>
          <t>营业执照</t>
        </is>
      </c>
      <c r="J1709" s="92" t="n">
        <v>2023</v>
      </c>
      <c r="K1709" s="92" t="n">
        <v>2</v>
      </c>
      <c r="L1709" s="92" t="n">
        <v>28</v>
      </c>
      <c r="M1709" s="91">
        <f>COUNTIFS(D:D,D1709,J:J,J1709,K:K,K1709)</f>
        <v/>
      </c>
      <c r="N1709" s="91">
        <f>1/M1709</f>
        <v/>
      </c>
    </row>
    <row r="1710">
      <c r="A1710" s="92" t="inlineStr">
        <is>
          <t>徐汇区</t>
        </is>
      </c>
      <c r="B1710" s="92" t="n"/>
      <c r="C1710" s="92" t="n">
        <v>1</v>
      </c>
      <c r="D1710" s="92" t="inlineStr">
        <is>
          <t>TYQCY58</t>
        </is>
      </c>
      <c r="E1710" s="92" t="inlineStr">
        <is>
          <t>顺风港湾</t>
        </is>
      </c>
      <c r="F1710" s="92" t="n">
        <v>0</v>
      </c>
      <c r="G1710" s="92" t="n">
        <v>0</v>
      </c>
      <c r="H1710" s="92" t="n">
        <v>2102</v>
      </c>
      <c r="I1710" s="92" t="inlineStr">
        <is>
          <t>餐饮服务许可证</t>
        </is>
      </c>
      <c r="J1710" s="92" t="n">
        <v>2023</v>
      </c>
      <c r="K1710" s="92" t="n">
        <v>2</v>
      </c>
      <c r="L1710" s="92" t="n">
        <v>28</v>
      </c>
      <c r="M1710" s="91">
        <f>COUNTIFS(D:D,D1710,J:J,J1710,K:K,K1710)</f>
        <v/>
      </c>
      <c r="N1710" s="91">
        <f>1/M1710</f>
        <v/>
      </c>
    </row>
    <row r="1711">
      <c r="A1711" s="92" t="inlineStr">
        <is>
          <t>徐汇区</t>
        </is>
      </c>
      <c r="B1711" s="92" t="n"/>
      <c r="C1711" s="92" t="n">
        <v>1</v>
      </c>
      <c r="D1711" s="92" t="inlineStr">
        <is>
          <t>TYQCY58</t>
        </is>
      </c>
      <c r="E1711" s="92" t="inlineStr">
        <is>
          <t>顺风港湾</t>
        </is>
      </c>
      <c r="F1711" s="92" t="n">
        <v>0</v>
      </c>
      <c r="G1711" s="92" t="n">
        <v>1</v>
      </c>
      <c r="H1711" s="92" t="n">
        <v>2202</v>
      </c>
      <c r="I1711" s="92" t="inlineStr">
        <is>
          <t>净化器合格证</t>
        </is>
      </c>
      <c r="J1711" s="92" t="n">
        <v>2023</v>
      </c>
      <c r="K1711" s="92" t="n">
        <v>2</v>
      </c>
      <c r="L1711" s="92" t="n">
        <v>28</v>
      </c>
      <c r="M1711" s="91">
        <f>COUNTIFS(D:D,D1711,J:J,J1711,K:K,K1711)</f>
        <v/>
      </c>
      <c r="N1711" s="91">
        <f>1/M1711</f>
        <v/>
      </c>
    </row>
    <row r="1712">
      <c r="A1712" s="92" t="inlineStr">
        <is>
          <t>徐汇区</t>
        </is>
      </c>
      <c r="B1712" s="92" t="n"/>
      <c r="C1712" s="92" t="n">
        <v>1</v>
      </c>
      <c r="D1712" s="92" t="inlineStr">
        <is>
          <t>TYQCY58</t>
        </is>
      </c>
      <c r="E1712" s="92" t="inlineStr">
        <is>
          <t>顺风港湾</t>
        </is>
      </c>
      <c r="F1712" s="92" t="n">
        <v>0</v>
      </c>
      <c r="G1712" s="92" t="n">
        <v>1</v>
      </c>
      <c r="H1712" s="92" t="n">
        <v>2300</v>
      </c>
      <c r="I1712" s="92" t="inlineStr">
        <is>
          <t>设备安装合同</t>
        </is>
      </c>
      <c r="J1712" s="92" t="n">
        <v>2023</v>
      </c>
      <c r="K1712" s="92" t="n">
        <v>2</v>
      </c>
      <c r="L1712" s="92" t="n">
        <v>28</v>
      </c>
      <c r="M1712" s="91">
        <f>COUNTIFS(D:D,D1712,J:J,J1712,K:K,K1712)</f>
        <v/>
      </c>
      <c r="N1712" s="91">
        <f>1/M1712</f>
        <v/>
      </c>
    </row>
    <row r="1713">
      <c r="A1713" s="92" t="inlineStr">
        <is>
          <t>徐汇区</t>
        </is>
      </c>
      <c r="B1713" s="92" t="n"/>
      <c r="C1713" s="92" t="n">
        <v>1</v>
      </c>
      <c r="D1713" s="92" t="inlineStr">
        <is>
          <t>TYQCY58</t>
        </is>
      </c>
      <c r="E1713" s="92" t="inlineStr">
        <is>
          <t>顺风港湾</t>
        </is>
      </c>
      <c r="F1713" s="92" t="n">
        <v>0</v>
      </c>
      <c r="G1713" s="92" t="n">
        <v>1</v>
      </c>
      <c r="H1713" s="92" t="n">
        <v>2302</v>
      </c>
      <c r="I1713" s="92" t="inlineStr">
        <is>
          <t>设备安装检验</t>
        </is>
      </c>
      <c r="J1713" s="92" t="n">
        <v>2023</v>
      </c>
      <c r="K1713" s="92" t="n">
        <v>2</v>
      </c>
      <c r="L1713" s="92" t="n">
        <v>28</v>
      </c>
      <c r="M1713" s="91">
        <f>COUNTIFS(D:D,D1713,J:J,J1713,K:K,K1713)</f>
        <v/>
      </c>
      <c r="N1713" s="91">
        <f>1/M1713</f>
        <v/>
      </c>
    </row>
    <row r="1714">
      <c r="A1714" s="92" t="inlineStr">
        <is>
          <t>徐汇区</t>
        </is>
      </c>
      <c r="B1714" s="92" t="inlineStr">
        <is>
          <t>微信用户
微信用户
微信用户
微信用户</t>
        </is>
      </c>
      <c r="C1714" s="92" t="n">
        <v>1</v>
      </c>
      <c r="D1714" s="92" t="inlineStr">
        <is>
          <t>TYQCY6</t>
        </is>
      </c>
      <c r="E1714" s="92" t="inlineStr">
        <is>
          <t>付小姐在成都</t>
        </is>
      </c>
      <c r="F1714" s="92" t="n">
        <v>0</v>
      </c>
      <c r="G1714" s="92" t="n">
        <v>1</v>
      </c>
      <c r="H1714" s="92" t="n">
        <v>2204</v>
      </c>
      <c r="I1714" s="92" t="inlineStr">
        <is>
          <t>清洗记录</t>
        </is>
      </c>
      <c r="J1714" s="92" t="n">
        <v>2023</v>
      </c>
      <c r="K1714" s="92" t="n">
        <v>9</v>
      </c>
      <c r="L1714" s="92" t="n">
        <v>7</v>
      </c>
      <c r="M1714" s="91">
        <f>COUNTIFS(D:D,D1714,J:J,J1714,K:K,K1714)</f>
        <v/>
      </c>
      <c r="N1714" s="91">
        <f>1/M1714</f>
        <v/>
      </c>
    </row>
    <row r="1715">
      <c r="A1715" s="92" t="inlineStr">
        <is>
          <t>徐汇区</t>
        </is>
      </c>
      <c r="B1715" s="92" t="inlineStr">
        <is>
          <t>微信用户
微信用户
微信用户
微信用户</t>
        </is>
      </c>
      <c r="C1715" s="92" t="n">
        <v>1</v>
      </c>
      <c r="D1715" s="92" t="inlineStr">
        <is>
          <t>TYQCY6</t>
        </is>
      </c>
      <c r="E1715" s="92" t="inlineStr">
        <is>
          <t>付小姐在成都</t>
        </is>
      </c>
      <c r="F1715" s="92" t="n">
        <v>0</v>
      </c>
      <c r="G1715" s="92" t="n">
        <v>1</v>
      </c>
      <c r="H1715" s="92" t="n">
        <v>2205</v>
      </c>
      <c r="I1715" s="92" t="inlineStr">
        <is>
          <t>设备维修保养</t>
        </is>
      </c>
      <c r="J1715" s="92" t="n">
        <v>2023</v>
      </c>
      <c r="K1715" s="92" t="n">
        <v>9</v>
      </c>
      <c r="L1715" s="92" t="n">
        <v>7</v>
      </c>
      <c r="M1715" s="91">
        <f>COUNTIFS(D:D,D1715,J:J,J1715,K:K,K1715)</f>
        <v/>
      </c>
      <c r="N1715" s="91">
        <f>1/M1715</f>
        <v/>
      </c>
    </row>
    <row r="1716">
      <c r="A1716" s="92" t="inlineStr">
        <is>
          <t>徐汇区</t>
        </is>
      </c>
      <c r="B1716" s="92" t="inlineStr">
        <is>
          <t>微信用户
微信用户
微信用户
微信用户</t>
        </is>
      </c>
      <c r="C1716" s="92" t="n">
        <v>1</v>
      </c>
      <c r="D1716" s="92" t="inlineStr">
        <is>
          <t>TYQCY6</t>
        </is>
      </c>
      <c r="E1716" s="92" t="inlineStr">
        <is>
          <t>付小姐在成都</t>
        </is>
      </c>
      <c r="F1716" s="92" t="n">
        <v>0</v>
      </c>
      <c r="G1716" s="92" t="n">
        <v>1</v>
      </c>
      <c r="H1716" s="92" t="n">
        <v>2303</v>
      </c>
      <c r="I1716" s="92" t="inlineStr">
        <is>
          <t>运行维护合同</t>
        </is>
      </c>
      <c r="J1716" s="92" t="n">
        <v>2023</v>
      </c>
      <c r="K1716" s="92" t="n">
        <v>9</v>
      </c>
      <c r="L1716" s="92" t="n">
        <v>7</v>
      </c>
      <c r="M1716" s="91">
        <f>COUNTIFS(D:D,D1716,J:J,J1716,K:K,K1716)</f>
        <v/>
      </c>
      <c r="N1716" s="91">
        <f>1/M1716</f>
        <v/>
      </c>
    </row>
    <row r="1717">
      <c r="A1717" s="92" t="inlineStr">
        <is>
          <t>徐汇区</t>
        </is>
      </c>
      <c r="B1717" s="92" t="inlineStr">
        <is>
          <t>微信用户
微信用户
微信用户
微信用户</t>
        </is>
      </c>
      <c r="C1717" s="92" t="n">
        <v>1</v>
      </c>
      <c r="D1717" s="92" t="inlineStr">
        <is>
          <t>TYQCY6</t>
        </is>
      </c>
      <c r="E1717" s="92" t="inlineStr">
        <is>
          <t>付小姐在成都</t>
        </is>
      </c>
      <c r="F1717" s="92" t="n">
        <v>0</v>
      </c>
      <c r="G1717" s="92" t="n">
        <v>1</v>
      </c>
      <c r="H1717" s="92" t="n">
        <v>2304</v>
      </c>
      <c r="I1717" s="92" t="inlineStr">
        <is>
          <t>设备运维记录</t>
        </is>
      </c>
      <c r="J1717" s="92" t="n">
        <v>2023</v>
      </c>
      <c r="K1717" s="92" t="n">
        <v>9</v>
      </c>
      <c r="L1717" s="92" t="n">
        <v>7</v>
      </c>
      <c r="M1717" s="91">
        <f>COUNTIFS(D:D,D1717,J:J,J1717,K:K,K1717)</f>
        <v/>
      </c>
      <c r="N1717" s="91">
        <f>1/M1717</f>
        <v/>
      </c>
    </row>
    <row r="1718">
      <c r="A1718" s="92" t="inlineStr">
        <is>
          <t>徐汇区</t>
        </is>
      </c>
      <c r="B1718" s="92" t="inlineStr">
        <is>
          <t>微信用户
微信用户
微信用户
微信用户</t>
        </is>
      </c>
      <c r="C1718" s="92" t="n">
        <v>1</v>
      </c>
      <c r="D1718" s="92" t="inlineStr">
        <is>
          <t>TYQCY6</t>
        </is>
      </c>
      <c r="E1718" s="92" t="inlineStr">
        <is>
          <t>付小姐在成都</t>
        </is>
      </c>
      <c r="F1718" s="92" t="n">
        <v>0</v>
      </c>
      <c r="G1718" s="92" t="n">
        <v>1</v>
      </c>
      <c r="H1718" s="92" t="n">
        <v>2400</v>
      </c>
      <c r="I1718" s="92" t="inlineStr">
        <is>
          <t>餐厨垃圾处置</t>
        </is>
      </c>
      <c r="J1718" s="92" t="n">
        <v>2023</v>
      </c>
      <c r="K1718" s="92" t="n">
        <v>9</v>
      </c>
      <c r="L1718" s="92" t="n">
        <v>7</v>
      </c>
      <c r="M1718" s="91">
        <f>COUNTIFS(D:D,D1718,J:J,J1718,K:K,K1718)</f>
        <v/>
      </c>
      <c r="N1718" s="91">
        <f>1/M1718</f>
        <v/>
      </c>
    </row>
    <row r="1719">
      <c r="A1719" s="92" t="inlineStr">
        <is>
          <t>徐汇区</t>
        </is>
      </c>
      <c r="B1719" s="92" t="inlineStr">
        <is>
          <t>微信用户
微信用户
微信用户
微信用户</t>
        </is>
      </c>
      <c r="C1719" s="92" t="n">
        <v>1</v>
      </c>
      <c r="D1719" s="92" t="inlineStr">
        <is>
          <t>TYQCY6</t>
        </is>
      </c>
      <c r="E1719" s="92" t="inlineStr">
        <is>
          <t>付小姐在成都</t>
        </is>
      </c>
      <c r="F1719" s="92" t="n">
        <v>0</v>
      </c>
      <c r="G1719" s="92" t="n">
        <v>1</v>
      </c>
      <c r="H1719" s="92" t="n">
        <v>2401</v>
      </c>
      <c r="I1719" s="92" t="inlineStr">
        <is>
          <t>废弃油脂处置</t>
        </is>
      </c>
      <c r="J1719" s="92" t="n">
        <v>2023</v>
      </c>
      <c r="K1719" s="92" t="n">
        <v>9</v>
      </c>
      <c r="L1719" s="92" t="n">
        <v>7</v>
      </c>
      <c r="M1719" s="91">
        <f>COUNTIFS(D:D,D1719,J:J,J1719,K:K,K1719)</f>
        <v/>
      </c>
      <c r="N1719" s="91">
        <f>1/M1719</f>
        <v/>
      </c>
    </row>
    <row r="1720">
      <c r="A1720" s="92" t="inlineStr">
        <is>
          <t>徐汇区</t>
        </is>
      </c>
      <c r="B1720" s="92" t="inlineStr">
        <is>
          <t>微信用户
微信用户
微信用户
微信用户</t>
        </is>
      </c>
      <c r="C1720" s="92" t="n">
        <v>1</v>
      </c>
      <c r="D1720" s="92" t="inlineStr">
        <is>
          <t>TYQCY6</t>
        </is>
      </c>
      <c r="E1720" s="92" t="inlineStr">
        <is>
          <t>付小姐在成都</t>
        </is>
      </c>
      <c r="F1720" s="92" t="n">
        <v>0</v>
      </c>
      <c r="G1720" s="92" t="n">
        <v>1</v>
      </c>
      <c r="H1720" s="92" t="n">
        <v>2402</v>
      </c>
      <c r="I1720" s="92" t="inlineStr">
        <is>
          <t>卫生培训记录</t>
        </is>
      </c>
      <c r="J1720" s="92" t="n">
        <v>2023</v>
      </c>
      <c r="K1720" s="92" t="n">
        <v>9</v>
      </c>
      <c r="L1720" s="92" t="n">
        <v>7</v>
      </c>
      <c r="M1720" s="91">
        <f>COUNTIFS(D:D,D1720,J:J,J1720,K:K,K1720)</f>
        <v/>
      </c>
      <c r="N1720" s="91">
        <f>1/M1720</f>
        <v/>
      </c>
    </row>
    <row r="1721">
      <c r="A1721" s="92" t="inlineStr">
        <is>
          <t>徐汇区</t>
        </is>
      </c>
      <c r="B1721" s="92" t="inlineStr">
        <is>
          <t>微信用户
微信用户
微信用户
微信用户</t>
        </is>
      </c>
      <c r="C1721" s="92" t="n">
        <v>1</v>
      </c>
      <c r="D1721" s="92" t="inlineStr">
        <is>
          <t>TYQCY6</t>
        </is>
      </c>
      <c r="E1721" s="92" t="inlineStr">
        <is>
          <t>付小姐在成都</t>
        </is>
      </c>
      <c r="F1721" s="92" t="n">
        <v>0</v>
      </c>
      <c r="G1721" s="92" t="n">
        <v>1</v>
      </c>
      <c r="H1721" s="92" t="n">
        <v>2403</v>
      </c>
      <c r="I1721" s="92" t="inlineStr">
        <is>
          <t>食品及原料采购记录</t>
        </is>
      </c>
      <c r="J1721" s="92" t="n">
        <v>2023</v>
      </c>
      <c r="K1721" s="92" t="n">
        <v>9</v>
      </c>
      <c r="L1721" s="92" t="n">
        <v>7</v>
      </c>
      <c r="M1721" s="91">
        <f>COUNTIFS(D:D,D1721,J:J,J1721,K:K,K1721)</f>
        <v/>
      </c>
      <c r="N1721" s="91">
        <f>1/M1721</f>
        <v/>
      </c>
    </row>
    <row r="1722">
      <c r="A1722" s="92" t="inlineStr">
        <is>
          <t>徐汇区</t>
        </is>
      </c>
      <c r="B1722" s="92" t="inlineStr">
        <is>
          <t>微信用户
微信用户
微信用户
微信用户</t>
        </is>
      </c>
      <c r="C1722" s="92" t="n">
        <v>1</v>
      </c>
      <c r="D1722" s="92" t="inlineStr">
        <is>
          <t>TYQCY6</t>
        </is>
      </c>
      <c r="E1722" s="92" t="inlineStr">
        <is>
          <t>付小姐在成都</t>
        </is>
      </c>
      <c r="F1722" s="92" t="n">
        <v>1</v>
      </c>
      <c r="G1722" s="92" t="n">
        <v>1</v>
      </c>
      <c r="H1722" s="92" t="n">
        <v>3200</v>
      </c>
      <c r="I1722" s="92" t="inlineStr">
        <is>
          <t>后厨全景</t>
        </is>
      </c>
      <c r="J1722" s="92" t="n">
        <v>2023</v>
      </c>
      <c r="K1722" s="92" t="n">
        <v>9</v>
      </c>
      <c r="L1722" s="92" t="n">
        <v>7</v>
      </c>
      <c r="M1722" s="91">
        <f>COUNTIFS(D:D,D1722,J:J,J1722,K:K,K1722)</f>
        <v/>
      </c>
      <c r="N1722" s="91">
        <f>1/M1722</f>
        <v/>
      </c>
    </row>
    <row r="1723">
      <c r="A1723" s="92" t="inlineStr">
        <is>
          <t>徐汇区</t>
        </is>
      </c>
      <c r="B1723" s="92" t="inlineStr">
        <is>
          <t>微信用户
微信用户
微信用户
微信用户</t>
        </is>
      </c>
      <c r="C1723" s="92" t="n">
        <v>1</v>
      </c>
      <c r="D1723" s="92" t="inlineStr">
        <is>
          <t>TYQCY6</t>
        </is>
      </c>
      <c r="E1723" s="92" t="inlineStr">
        <is>
          <t>付小姐在成都</t>
        </is>
      </c>
      <c r="F1723" s="92" t="n">
        <v>1</v>
      </c>
      <c r="G1723" s="92" t="n">
        <v>1</v>
      </c>
      <c r="H1723" s="92" t="n">
        <v>3201</v>
      </c>
      <c r="I1723" s="92" t="inlineStr">
        <is>
          <t>后厨涉户外门窗关闭</t>
        </is>
      </c>
      <c r="J1723" s="92" t="n">
        <v>2023</v>
      </c>
      <c r="K1723" s="92" t="n">
        <v>9</v>
      </c>
      <c r="L1723" s="92" t="n">
        <v>7</v>
      </c>
      <c r="M1723" s="91">
        <f>COUNTIFS(D:D,D1723,J:J,J1723,K:K,K1723)</f>
        <v/>
      </c>
      <c r="N1723" s="91">
        <f>1/M1723</f>
        <v/>
      </c>
    </row>
    <row r="1724">
      <c r="A1724" s="92" t="inlineStr">
        <is>
          <t>徐汇区</t>
        </is>
      </c>
      <c r="B1724" s="92" t="inlineStr">
        <is>
          <t>微信用户
微信用户
微信用户
微信用户</t>
        </is>
      </c>
      <c r="C1724" s="92" t="n">
        <v>1</v>
      </c>
      <c r="D1724" s="92" t="inlineStr">
        <is>
          <t>TYQCY6</t>
        </is>
      </c>
      <c r="E1724" s="92" t="inlineStr">
        <is>
          <t>付小姐在成都</t>
        </is>
      </c>
      <c r="F1724" s="92" t="n">
        <v>1</v>
      </c>
      <c r="G1724" s="92" t="n">
        <v>1</v>
      </c>
      <c r="H1724" s="92" t="n">
        <v>3202</v>
      </c>
      <c r="I1724" s="92" t="inlineStr">
        <is>
          <t>后厨排气扇</t>
        </is>
      </c>
      <c r="J1724" s="92" t="n">
        <v>2023</v>
      </c>
      <c r="K1724" s="92" t="n">
        <v>9</v>
      </c>
      <c r="L1724" s="92" t="n">
        <v>7</v>
      </c>
      <c r="M1724" s="91">
        <f>COUNTIFS(D:D,D1724,J:J,J1724,K:K,K1724)</f>
        <v/>
      </c>
      <c r="N1724" s="91">
        <f>1/M1724</f>
        <v/>
      </c>
    </row>
    <row r="1725">
      <c r="A1725" s="92" t="inlineStr">
        <is>
          <t>徐汇区</t>
        </is>
      </c>
      <c r="B1725" s="92" t="inlineStr">
        <is>
          <t>微信用户
微信用户
微信用户
微信用户</t>
        </is>
      </c>
      <c r="C1725" s="92" t="n">
        <v>1</v>
      </c>
      <c r="D1725" s="92" t="inlineStr">
        <is>
          <t>TYQCY6</t>
        </is>
      </c>
      <c r="E1725" s="92" t="inlineStr">
        <is>
          <t>付小姐在成都</t>
        </is>
      </c>
      <c r="F1725" s="92" t="n">
        <v>1</v>
      </c>
      <c r="G1725" s="92" t="n">
        <v>1</v>
      </c>
      <c r="H1725" s="92" t="n">
        <v>3203</v>
      </c>
      <c r="I1725" s="92" t="inlineStr">
        <is>
          <t>后厨灶台</t>
        </is>
      </c>
      <c r="J1725" s="92" t="n">
        <v>2023</v>
      </c>
      <c r="K1725" s="92" t="n">
        <v>9</v>
      </c>
      <c r="L1725" s="92" t="n">
        <v>7</v>
      </c>
      <c r="M1725" s="91">
        <f>COUNTIFS(D:D,D1725,J:J,J1725,K:K,K1725)</f>
        <v/>
      </c>
      <c r="N1725" s="91">
        <f>1/M1725</f>
        <v/>
      </c>
    </row>
    <row r="1726">
      <c r="A1726" s="92" t="inlineStr">
        <is>
          <t>徐汇区</t>
        </is>
      </c>
      <c r="B1726" s="92" t="inlineStr">
        <is>
          <t>微信用户
微信用户
微信用户
微信用户</t>
        </is>
      </c>
      <c r="C1726" s="92" t="n">
        <v>1</v>
      </c>
      <c r="D1726" s="92" t="inlineStr">
        <is>
          <t>TYQCY6</t>
        </is>
      </c>
      <c r="E1726" s="92" t="inlineStr">
        <is>
          <t>付小姐在成都</t>
        </is>
      </c>
      <c r="F1726" s="92" t="n">
        <v>1</v>
      </c>
      <c r="G1726" s="92" t="n">
        <v>1</v>
      </c>
      <c r="H1726" s="92" t="n">
        <v>3204</v>
      </c>
      <c r="I1726" s="92" t="inlineStr">
        <is>
          <t>集气罩</t>
        </is>
      </c>
      <c r="J1726" s="92" t="n">
        <v>2023</v>
      </c>
      <c r="K1726" s="92" t="n">
        <v>9</v>
      </c>
      <c r="L1726" s="92" t="n">
        <v>7</v>
      </c>
      <c r="M1726" s="91">
        <f>COUNTIFS(D:D,D1726,J:J,J1726,K:K,K1726)</f>
        <v/>
      </c>
      <c r="N1726" s="91">
        <f>1/M1726</f>
        <v/>
      </c>
    </row>
    <row r="1727">
      <c r="A1727" s="92" t="inlineStr">
        <is>
          <t>徐汇区</t>
        </is>
      </c>
      <c r="B1727" s="92" t="inlineStr">
        <is>
          <t>微信用户
微信用户
微信用户
微信用户</t>
        </is>
      </c>
      <c r="C1727" s="92" t="n">
        <v>1</v>
      </c>
      <c r="D1727" s="92" t="inlineStr">
        <is>
          <t>TYQCY6</t>
        </is>
      </c>
      <c r="E1727" s="92" t="inlineStr">
        <is>
          <t>付小姐在成都</t>
        </is>
      </c>
      <c r="F1727" s="92" t="n">
        <v>1</v>
      </c>
      <c r="G1727" s="92" t="n">
        <v>1</v>
      </c>
      <c r="H1727" s="92" t="n">
        <v>3205</v>
      </c>
      <c r="I1727" s="92" t="inlineStr">
        <is>
          <t>排烟管道</t>
        </is>
      </c>
      <c r="J1727" s="92" t="n">
        <v>2023</v>
      </c>
      <c r="K1727" s="92" t="n">
        <v>9</v>
      </c>
      <c r="L1727" s="92" t="n">
        <v>7</v>
      </c>
      <c r="M1727" s="91">
        <f>COUNTIFS(D:D,D1727,J:J,J1727,K:K,K1727)</f>
        <v/>
      </c>
      <c r="N1727" s="91">
        <f>1/M1727</f>
        <v/>
      </c>
    </row>
    <row r="1728">
      <c r="A1728" s="92" t="inlineStr">
        <is>
          <t>徐汇区</t>
        </is>
      </c>
      <c r="B1728" s="92" t="inlineStr">
        <is>
          <t>微信用户
微信用户
微信用户
微信用户</t>
        </is>
      </c>
      <c r="C1728" s="92" t="n">
        <v>1</v>
      </c>
      <c r="D1728" s="92" t="inlineStr">
        <is>
          <t>TYQCY6</t>
        </is>
      </c>
      <c r="E1728" s="92" t="inlineStr">
        <is>
          <t>付小姐在成都</t>
        </is>
      </c>
      <c r="F1728" s="92" t="n">
        <v>1</v>
      </c>
      <c r="G1728" s="92" t="n">
        <v>1</v>
      </c>
      <c r="H1728" s="92" t="n">
        <v>3206</v>
      </c>
      <c r="I1728" s="92" t="inlineStr">
        <is>
          <t>油烟净化装置/控制柜运行</t>
        </is>
      </c>
      <c r="J1728" s="92" t="n">
        <v>2023</v>
      </c>
      <c r="K1728" s="92" t="n">
        <v>9</v>
      </c>
      <c r="L1728" s="92" t="n">
        <v>7</v>
      </c>
      <c r="M1728" s="91">
        <f>COUNTIFS(D:D,D1728,J:J,J1728,K:K,K1728)</f>
        <v/>
      </c>
      <c r="N1728" s="91">
        <f>1/M1728</f>
        <v/>
      </c>
    </row>
    <row r="1729">
      <c r="A1729" s="92" t="inlineStr">
        <is>
          <t>徐汇区</t>
        </is>
      </c>
      <c r="B1729" s="92" t="inlineStr">
        <is>
          <t>微信用户
微信用户
微信用户
微信用户</t>
        </is>
      </c>
      <c r="C1729" s="92" t="n">
        <v>1</v>
      </c>
      <c r="D1729" s="92" t="inlineStr">
        <is>
          <t>TYQCY6</t>
        </is>
      </c>
      <c r="E1729" s="92" t="inlineStr">
        <is>
          <t>付小姐在成都</t>
        </is>
      </c>
      <c r="F1729" s="92" t="n">
        <v>1</v>
      </c>
      <c r="G1729" s="92" t="n">
        <v>1</v>
      </c>
      <c r="H1729" s="92" t="n">
        <v>3207</v>
      </c>
      <c r="I1729" s="92" t="inlineStr">
        <is>
          <t>油烟监测设备</t>
        </is>
      </c>
      <c r="J1729" s="92" t="n">
        <v>2023</v>
      </c>
      <c r="K1729" s="92" t="n">
        <v>9</v>
      </c>
      <c r="L1729" s="92" t="n">
        <v>7</v>
      </c>
      <c r="M1729" s="91">
        <f>COUNTIFS(D:D,D1729,J:J,J1729,K:K,K1729)</f>
        <v/>
      </c>
      <c r="N1729" s="91">
        <f>1/M1729</f>
        <v/>
      </c>
    </row>
    <row r="1730">
      <c r="A1730" s="92" t="inlineStr">
        <is>
          <t>徐汇区</t>
        </is>
      </c>
      <c r="B1730"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0" s="92" t="n">
        <v>1</v>
      </c>
      <c r="D1730" s="92" t="inlineStr">
        <is>
          <t>TYQCY6</t>
        </is>
      </c>
      <c r="E1730" s="92" t="inlineStr">
        <is>
          <t>付小姐在成都</t>
        </is>
      </c>
      <c r="F1730" s="92" t="n">
        <v>0</v>
      </c>
      <c r="G1730" s="92" t="n">
        <v>1</v>
      </c>
      <c r="H1730" s="92" t="n">
        <v>2200</v>
      </c>
      <c r="I1730" s="92" t="inlineStr">
        <is>
          <t>设备安装合同</t>
        </is>
      </c>
      <c r="J1730" s="92" t="n">
        <v>2023</v>
      </c>
      <c r="K1730" s="92" t="n">
        <v>7</v>
      </c>
      <c r="L1730" s="92" t="n">
        <v>14</v>
      </c>
      <c r="M1730" s="91">
        <f>COUNTIFS(D:D,D1730,J:J,J1730,K:K,K1730)</f>
        <v/>
      </c>
      <c r="N1730" s="91">
        <f>1/M1730</f>
        <v/>
      </c>
    </row>
    <row r="1731">
      <c r="A1731" s="92" t="inlineStr">
        <is>
          <t>徐汇区</t>
        </is>
      </c>
      <c r="B1731"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1" s="92" t="n">
        <v>1</v>
      </c>
      <c r="D1731" s="92" t="inlineStr">
        <is>
          <t>TYQCY6</t>
        </is>
      </c>
      <c r="E1731" s="92" t="inlineStr">
        <is>
          <t>付小姐在成都</t>
        </is>
      </c>
      <c r="F1731" s="92" t="n">
        <v>0</v>
      </c>
      <c r="G1731" s="92" t="n">
        <v>1</v>
      </c>
      <c r="H1731" s="92" t="n">
        <v>2202</v>
      </c>
      <c r="I1731" s="92" t="inlineStr">
        <is>
          <t>净化器合格证</t>
        </is>
      </c>
      <c r="J1731" s="92" t="n">
        <v>2023</v>
      </c>
      <c r="K1731" s="92" t="n">
        <v>7</v>
      </c>
      <c r="L1731" s="92" t="n">
        <v>14</v>
      </c>
      <c r="M1731" s="91">
        <f>COUNTIFS(D:D,D1731,J:J,J1731,K:K,K1731)</f>
        <v/>
      </c>
      <c r="N1731" s="91">
        <f>1/M1731</f>
        <v/>
      </c>
    </row>
    <row r="1732">
      <c r="A1732" s="92" t="inlineStr">
        <is>
          <t>徐汇区</t>
        </is>
      </c>
      <c r="B173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2" s="92" t="n">
        <v>1</v>
      </c>
      <c r="D1732" s="92" t="inlineStr">
        <is>
          <t>TYQCY6</t>
        </is>
      </c>
      <c r="E1732" s="92" t="inlineStr">
        <is>
          <t>付小姐在成都</t>
        </is>
      </c>
      <c r="F1732" s="92" t="n">
        <v>0</v>
      </c>
      <c r="G1732" s="92" t="n">
        <v>1</v>
      </c>
      <c r="H1732" s="92" t="n">
        <v>2301</v>
      </c>
      <c r="I1732" s="92" t="inlineStr">
        <is>
          <t>产品质检</t>
        </is>
      </c>
      <c r="J1732" s="92" t="n">
        <v>2023</v>
      </c>
      <c r="K1732" s="92" t="n">
        <v>6</v>
      </c>
      <c r="L1732" s="92" t="n">
        <v>2</v>
      </c>
      <c r="M1732" s="91">
        <f>COUNTIFS(D:D,D1732,J:J,J1732,K:K,K1732)</f>
        <v/>
      </c>
      <c r="N1732" s="91">
        <f>1/M1732</f>
        <v/>
      </c>
    </row>
    <row r="1733">
      <c r="A1733" s="92" t="inlineStr">
        <is>
          <t>徐汇区</t>
        </is>
      </c>
      <c r="B1733"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3" s="92" t="n">
        <v>1</v>
      </c>
      <c r="D1733" s="92" t="inlineStr">
        <is>
          <t>TYQCY6</t>
        </is>
      </c>
      <c r="E1733" s="92" t="inlineStr">
        <is>
          <t>付小姐在成都</t>
        </is>
      </c>
      <c r="F1733" s="92" t="n">
        <v>0</v>
      </c>
      <c r="G1733" s="92" t="n">
        <v>1</v>
      </c>
      <c r="H1733" s="92" t="n">
        <v>2302</v>
      </c>
      <c r="I1733" s="92" t="inlineStr">
        <is>
          <t>设备安装检验</t>
        </is>
      </c>
      <c r="J1733" s="92" t="n">
        <v>2023</v>
      </c>
      <c r="K1733" s="92" t="n">
        <v>6</v>
      </c>
      <c r="L1733" s="92" t="n">
        <v>2</v>
      </c>
      <c r="M1733" s="91">
        <f>COUNTIFS(D:D,D1733,J:J,J1733,K:K,K1733)</f>
        <v/>
      </c>
      <c r="N1733" s="91">
        <f>1/M1733</f>
        <v/>
      </c>
    </row>
    <row r="1734">
      <c r="A1734" s="92" t="inlineStr">
        <is>
          <t>徐汇区</t>
        </is>
      </c>
      <c r="B1734"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4" s="92" t="n">
        <v>1</v>
      </c>
      <c r="D1734" s="92" t="inlineStr">
        <is>
          <t>TYQCY6</t>
        </is>
      </c>
      <c r="E1734" s="92" t="inlineStr">
        <is>
          <t>付小姐在成都</t>
        </is>
      </c>
      <c r="F1734" s="92" t="n">
        <v>0</v>
      </c>
      <c r="G1734" s="92" t="n">
        <v>1</v>
      </c>
      <c r="H1734" s="92" t="n">
        <v>2300</v>
      </c>
      <c r="I1734" s="92" t="inlineStr">
        <is>
          <t>设备安装合同</t>
        </is>
      </c>
      <c r="J1734" s="92" t="n">
        <v>2023</v>
      </c>
      <c r="K1734" s="92" t="n">
        <v>4</v>
      </c>
      <c r="L1734" s="92" t="n">
        <v>12</v>
      </c>
      <c r="M1734" s="91">
        <f>COUNTIFS(D:D,D1734,J:J,J1734,K:K,K1734)</f>
        <v/>
      </c>
      <c r="N1734" s="91">
        <f>1/M1734</f>
        <v/>
      </c>
    </row>
    <row r="1735">
      <c r="A1735" s="92" t="inlineStr">
        <is>
          <t>徐汇区</t>
        </is>
      </c>
      <c r="B1735" s="92" t="inlineStr">
        <is>
          <t>微信用户
微信用户
微信用户
微信用户
微信用户
微信用户
微信用户
微信用户
微信用户
微信用户
微信用户
微信用户
微信用户
微信用户
微信用户
微信用户</t>
        </is>
      </c>
      <c r="C1735" s="92" t="n">
        <v>1</v>
      </c>
      <c r="D1735" s="92" t="inlineStr">
        <is>
          <t>TYQCY6</t>
        </is>
      </c>
      <c r="E1735" s="92" t="inlineStr">
        <is>
          <t>付小姐在成都</t>
        </is>
      </c>
      <c r="F1735" s="92" t="n">
        <v>0</v>
      </c>
      <c r="G1735" s="92" t="n">
        <v>0</v>
      </c>
      <c r="H1735" s="92" t="n">
        <v>2102</v>
      </c>
      <c r="I1735" s="92" t="inlineStr">
        <is>
          <t>餐饮服务许可证</t>
        </is>
      </c>
      <c r="J1735" s="92" t="n">
        <v>2023</v>
      </c>
      <c r="K1735" s="92" t="n">
        <v>3</v>
      </c>
      <c r="L1735" s="92" t="n">
        <v>11</v>
      </c>
      <c r="M1735" s="91">
        <f>COUNTIFS(D:D,D1735,J:J,J1735,K:K,K1735)</f>
        <v/>
      </c>
      <c r="N1735" s="91">
        <f>1/M1735</f>
        <v/>
      </c>
    </row>
    <row r="1736">
      <c r="A1736" s="92" t="inlineStr">
        <is>
          <t>徐汇区</t>
        </is>
      </c>
      <c r="B1736" s="92" t="inlineStr">
        <is>
          <t>微信用户
微信用户
微信用户
微信用户
微信用户
微信用户
微信用户
微信用户
微信用户
微信用户
微信用户
微信用户
微信用户
微信用户
微信用户
微信用户</t>
        </is>
      </c>
      <c r="C1736" s="92" t="n">
        <v>1</v>
      </c>
      <c r="D1736" s="92" t="inlineStr">
        <is>
          <t>TYQCY6</t>
        </is>
      </c>
      <c r="E1736" s="92" t="inlineStr">
        <is>
          <t>付小姐在成都</t>
        </is>
      </c>
      <c r="F1736" s="92" t="n">
        <v>0</v>
      </c>
      <c r="G1736" s="92" t="n">
        <v>0</v>
      </c>
      <c r="H1736" s="92" t="n">
        <v>2103</v>
      </c>
      <c r="I1736" s="92" t="inlineStr">
        <is>
          <t>监管信息公示牌</t>
        </is>
      </c>
      <c r="J1736" s="92" t="n">
        <v>2023</v>
      </c>
      <c r="K1736" s="92" t="n">
        <v>3</v>
      </c>
      <c r="L1736" s="92" t="n">
        <v>11</v>
      </c>
      <c r="M1736" s="91">
        <f>COUNTIFS(D:D,D1736,J:J,J1736,K:K,K1736)</f>
        <v/>
      </c>
      <c r="N1736" s="91">
        <f>1/M1736</f>
        <v/>
      </c>
    </row>
    <row r="1737">
      <c r="A1737" s="92" t="inlineStr">
        <is>
          <t>徐汇区</t>
        </is>
      </c>
      <c r="B1737"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7" s="92" t="n">
        <v>1</v>
      </c>
      <c r="D1737" s="92" t="inlineStr">
        <is>
          <t>TYQCY6</t>
        </is>
      </c>
      <c r="E1737" s="92" t="inlineStr">
        <is>
          <t>付小姐在成都</t>
        </is>
      </c>
      <c r="F1737" s="92" t="n">
        <v>0</v>
      </c>
      <c r="G1737" s="92" t="n">
        <v>1</v>
      </c>
      <c r="H1737" s="92" t="n">
        <v>2201</v>
      </c>
      <c r="I1737" s="92" t="inlineStr">
        <is>
          <t>产品质检</t>
        </is>
      </c>
      <c r="J1737" s="92" t="n">
        <v>2023</v>
      </c>
      <c r="K1737" s="92" t="n">
        <v>3</v>
      </c>
      <c r="L1737" s="92" t="n">
        <v>7</v>
      </c>
      <c r="M1737" s="91">
        <f>COUNTIFS(D:D,D1737,J:J,J1737,K:K,K1737)</f>
        <v/>
      </c>
      <c r="N1737" s="91">
        <f>1/M1737</f>
        <v/>
      </c>
    </row>
    <row r="1738">
      <c r="A1738" s="92" t="inlineStr">
        <is>
          <t>徐汇区</t>
        </is>
      </c>
      <c r="B1738" s="92" t="inlineStr">
        <is>
          <t>微信用户
微信用户
微信用户
微信用户
微信用户
微信用户
微信用户
微信用户
微信用户
微信用户
微信用户
微信用户
微信用户
微信用户
微信用户
微信用户</t>
        </is>
      </c>
      <c r="C1738" s="92" t="n">
        <v>1</v>
      </c>
      <c r="D1738" s="92" t="inlineStr">
        <is>
          <t>TYQCY6</t>
        </is>
      </c>
      <c r="E1738" s="92" t="inlineStr">
        <is>
          <t>付小姐在成都</t>
        </is>
      </c>
      <c r="F1738" s="92" t="n">
        <v>0</v>
      </c>
      <c r="G1738" s="92" t="n">
        <v>0</v>
      </c>
      <c r="H1738" s="92" t="n">
        <v>2100</v>
      </c>
      <c r="I1738" s="92" t="inlineStr">
        <is>
          <t>营业执照</t>
        </is>
      </c>
      <c r="J1738" s="92" t="n">
        <v>2023</v>
      </c>
      <c r="K1738" s="92" t="n">
        <v>2</v>
      </c>
      <c r="L1738" s="92" t="n">
        <v>28</v>
      </c>
      <c r="M1738" s="91">
        <f>COUNTIFS(D:D,D1738,J:J,J1738,K:K,K1738)</f>
        <v/>
      </c>
      <c r="N1738" s="91">
        <f>1/M1738</f>
        <v/>
      </c>
    </row>
    <row r="1739">
      <c r="A1739" s="92" t="inlineStr">
        <is>
          <t>徐汇区</t>
        </is>
      </c>
      <c r="B1739" s="92" t="inlineStr">
        <is>
          <t>微信用户
微信用户
微信用户
微信用户
微信用户
微信用户
微信用户
微信用户
微信用户
微信用户
微信用户
微信用户
微信用户
微信用户
微信用户
微信用户</t>
        </is>
      </c>
      <c r="C1739" s="92" t="n">
        <v>1</v>
      </c>
      <c r="D1739" s="92" t="inlineStr">
        <is>
          <t>TYQCY6</t>
        </is>
      </c>
      <c r="E1739" s="92" t="inlineStr">
        <is>
          <t>付小姐在成都</t>
        </is>
      </c>
      <c r="F1739" s="92" t="n">
        <v>0</v>
      </c>
      <c r="G1739" s="92" t="n">
        <v>0</v>
      </c>
      <c r="H1739" s="92" t="n">
        <v>2101</v>
      </c>
      <c r="I1739" s="92" t="inlineStr">
        <is>
          <t>食品经营许可证</t>
        </is>
      </c>
      <c r="J1739" s="92" t="n">
        <v>2023</v>
      </c>
      <c r="K1739" s="92" t="n">
        <v>2</v>
      </c>
      <c r="L1739" s="92" t="n">
        <v>28</v>
      </c>
      <c r="M1739" s="91">
        <f>COUNTIFS(D:D,D1739,J:J,J1739,K:K,K1739)</f>
        <v/>
      </c>
      <c r="N1739" s="91">
        <f>1/M1739</f>
        <v/>
      </c>
    </row>
    <row r="1740">
      <c r="A1740" s="92" t="inlineStr">
        <is>
          <t>徐汇区</t>
        </is>
      </c>
      <c r="B1740"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40" s="92" t="n">
        <v>1</v>
      </c>
      <c r="D1740" s="92" t="inlineStr">
        <is>
          <t>TYQCY6</t>
        </is>
      </c>
      <c r="E1740" s="92" t="inlineStr">
        <is>
          <t>付小姐在成都</t>
        </is>
      </c>
      <c r="F1740" s="92" t="n">
        <v>0</v>
      </c>
      <c r="G1740" s="92" t="n">
        <v>1</v>
      </c>
      <c r="H1740" s="92" t="n">
        <v>2203</v>
      </c>
      <c r="I1740" s="92" t="inlineStr">
        <is>
          <t>清洗合同</t>
        </is>
      </c>
      <c r="J1740" s="92" t="n">
        <v>2023</v>
      </c>
      <c r="K1740" s="92" t="n">
        <v>1</v>
      </c>
      <c r="L1740" s="92" t="n">
        <v>5</v>
      </c>
      <c r="M1740" s="91">
        <f>COUNTIFS(D:D,D1740,J:J,J1740,K:K,K1740)</f>
        <v/>
      </c>
      <c r="N1740" s="91">
        <f>1/M1740</f>
        <v/>
      </c>
    </row>
    <row r="1741">
      <c r="A1741" s="92" t="inlineStr">
        <is>
          <t>徐汇区</t>
        </is>
      </c>
      <c r="B1741" s="92" t="n"/>
      <c r="C1741" s="92" t="n">
        <v>1</v>
      </c>
      <c r="D1741" s="92" t="inlineStr">
        <is>
          <t>TYQCY60</t>
        </is>
      </c>
      <c r="E1741" s="92" t="inlineStr">
        <is>
          <t>海金滋</t>
        </is>
      </c>
      <c r="F1741" s="92" t="n">
        <v>0</v>
      </c>
      <c r="G1741" s="92" t="n">
        <v>0</v>
      </c>
      <c r="H1741" s="92" t="n">
        <v>2103</v>
      </c>
      <c r="I1741" s="92" t="inlineStr">
        <is>
          <t>监管信息公示牌</t>
        </is>
      </c>
      <c r="J1741" s="92" t="n">
        <v>2023</v>
      </c>
      <c r="K1741" s="92" t="n">
        <v>6</v>
      </c>
      <c r="L1741" s="92" t="n">
        <v>11</v>
      </c>
      <c r="M1741" s="91">
        <f>COUNTIFS(D:D,D1741,J:J,J1741,K:K,K1741)</f>
        <v/>
      </c>
      <c r="N1741" s="91">
        <f>1/M1741</f>
        <v/>
      </c>
    </row>
    <row r="1742">
      <c r="A1742" s="92" t="inlineStr">
        <is>
          <t>徐汇区</t>
        </is>
      </c>
      <c r="B1742" s="92" t="n"/>
      <c r="C1742" s="92" t="n">
        <v>1</v>
      </c>
      <c r="D1742" s="92" t="inlineStr">
        <is>
          <t>TYQCY60</t>
        </is>
      </c>
      <c r="E1742" s="92" t="inlineStr">
        <is>
          <t>海金滋</t>
        </is>
      </c>
      <c r="F1742" s="92" t="n">
        <v>0</v>
      </c>
      <c r="G1742" s="92" t="n">
        <v>1</v>
      </c>
      <c r="H1742" s="92" t="n">
        <v>2200</v>
      </c>
      <c r="I1742" s="92" t="inlineStr">
        <is>
          <t>设备安装合同</t>
        </is>
      </c>
      <c r="J1742" s="92" t="n">
        <v>2023</v>
      </c>
      <c r="K1742" s="92" t="n">
        <v>6</v>
      </c>
      <c r="L1742" s="92" t="n">
        <v>11</v>
      </c>
      <c r="M1742" s="91">
        <f>COUNTIFS(D:D,D1742,J:J,J1742,K:K,K1742)</f>
        <v/>
      </c>
      <c r="N1742" s="91">
        <f>1/M1742</f>
        <v/>
      </c>
    </row>
    <row r="1743">
      <c r="A1743" s="92" t="inlineStr">
        <is>
          <t>徐汇区</t>
        </is>
      </c>
      <c r="B1743" s="92" t="n"/>
      <c r="C1743" s="92" t="n">
        <v>1</v>
      </c>
      <c r="D1743" s="92" t="inlineStr">
        <is>
          <t>TYQCY60</t>
        </is>
      </c>
      <c r="E1743" s="92" t="inlineStr">
        <is>
          <t>海金滋</t>
        </is>
      </c>
      <c r="F1743" s="92" t="n">
        <v>0</v>
      </c>
      <c r="G1743" s="92" t="n">
        <v>1</v>
      </c>
      <c r="H1743" s="92" t="n">
        <v>2201</v>
      </c>
      <c r="I1743" s="92" t="inlineStr">
        <is>
          <t>产品质检</t>
        </is>
      </c>
      <c r="J1743" s="92" t="n">
        <v>2023</v>
      </c>
      <c r="K1743" s="92" t="n">
        <v>6</v>
      </c>
      <c r="L1743" s="92" t="n">
        <v>11</v>
      </c>
      <c r="M1743" s="91">
        <f>COUNTIFS(D:D,D1743,J:J,J1743,K:K,K1743)</f>
        <v/>
      </c>
      <c r="N1743" s="91">
        <f>1/M1743</f>
        <v/>
      </c>
    </row>
    <row r="1744">
      <c r="A1744" s="92" t="inlineStr">
        <is>
          <t>徐汇区</t>
        </is>
      </c>
      <c r="B1744" s="92" t="n"/>
      <c r="C1744" s="92" t="n">
        <v>1</v>
      </c>
      <c r="D1744" s="92" t="inlineStr">
        <is>
          <t>TYQCY60</t>
        </is>
      </c>
      <c r="E1744" s="92" t="inlineStr">
        <is>
          <t>海金滋</t>
        </is>
      </c>
      <c r="F1744" s="92" t="n">
        <v>0</v>
      </c>
      <c r="G1744" s="92" t="n">
        <v>1</v>
      </c>
      <c r="H1744" s="92" t="n">
        <v>2202</v>
      </c>
      <c r="I1744" s="92" t="inlineStr">
        <is>
          <t>净化器合格证</t>
        </is>
      </c>
      <c r="J1744" s="92" t="n">
        <v>2023</v>
      </c>
      <c r="K1744" s="92" t="n">
        <v>6</v>
      </c>
      <c r="L1744" s="92" t="n">
        <v>11</v>
      </c>
      <c r="M1744" s="91">
        <f>COUNTIFS(D:D,D1744,J:J,J1744,K:K,K1744)</f>
        <v/>
      </c>
      <c r="N1744" s="91">
        <f>1/M1744</f>
        <v/>
      </c>
    </row>
    <row r="1745">
      <c r="A1745" s="92" t="inlineStr">
        <is>
          <t>徐汇区</t>
        </is>
      </c>
      <c r="B1745" s="92" t="n"/>
      <c r="C1745" s="92" t="n">
        <v>1</v>
      </c>
      <c r="D1745" s="92" t="inlineStr">
        <is>
          <t>TYQCY60</t>
        </is>
      </c>
      <c r="E1745" s="92" t="inlineStr">
        <is>
          <t>海金滋</t>
        </is>
      </c>
      <c r="F1745" s="92" t="n">
        <v>0</v>
      </c>
      <c r="G1745" s="92" t="n">
        <v>1</v>
      </c>
      <c r="H1745" s="92" t="n">
        <v>2300</v>
      </c>
      <c r="I1745" s="92" t="inlineStr">
        <is>
          <t>设备安装合同</t>
        </is>
      </c>
      <c r="J1745" s="92" t="n">
        <v>2023</v>
      </c>
      <c r="K1745" s="92" t="n">
        <v>5</v>
      </c>
      <c r="L1745" s="92" t="n">
        <v>11</v>
      </c>
      <c r="M1745" s="91">
        <f>COUNTIFS(D:D,D1745,J:J,J1745,K:K,K1745)</f>
        <v/>
      </c>
      <c r="N1745" s="91">
        <f>1/M1745</f>
        <v/>
      </c>
    </row>
    <row r="1746">
      <c r="A1746" s="92" t="inlineStr">
        <is>
          <t>徐汇区</t>
        </is>
      </c>
      <c r="B1746" s="92" t="n"/>
      <c r="C1746" s="92" t="n">
        <v>1</v>
      </c>
      <c r="D1746" s="92" t="inlineStr">
        <is>
          <t>TYQCY60</t>
        </is>
      </c>
      <c r="E1746" s="92" t="inlineStr">
        <is>
          <t>海金滋</t>
        </is>
      </c>
      <c r="F1746" s="92" t="n">
        <v>0</v>
      </c>
      <c r="G1746" s="92" t="n">
        <v>1</v>
      </c>
      <c r="H1746" s="92" t="n">
        <v>2301</v>
      </c>
      <c r="I1746" s="92" t="inlineStr">
        <is>
          <t>产品质检</t>
        </is>
      </c>
      <c r="J1746" s="92" t="n">
        <v>2023</v>
      </c>
      <c r="K1746" s="92" t="n">
        <v>5</v>
      </c>
      <c r="L1746" s="92" t="n">
        <v>11</v>
      </c>
      <c r="M1746" s="91">
        <f>COUNTIFS(D:D,D1746,J:J,J1746,K:K,K1746)</f>
        <v/>
      </c>
      <c r="N1746" s="91">
        <f>1/M1746</f>
        <v/>
      </c>
    </row>
    <row r="1747">
      <c r="A1747" s="92" t="inlineStr">
        <is>
          <t>徐汇区</t>
        </is>
      </c>
      <c r="B1747" s="92" t="n"/>
      <c r="C1747" s="92" t="n">
        <v>1</v>
      </c>
      <c r="D1747" s="92" t="inlineStr">
        <is>
          <t>TYQCY60</t>
        </is>
      </c>
      <c r="E1747" s="92" t="inlineStr">
        <is>
          <t>海金滋</t>
        </is>
      </c>
      <c r="F1747" s="92" t="n">
        <v>0</v>
      </c>
      <c r="G1747" s="92" t="n">
        <v>1</v>
      </c>
      <c r="H1747" s="92" t="n">
        <v>2302</v>
      </c>
      <c r="I1747" s="92" t="inlineStr">
        <is>
          <t>设备安装检验</t>
        </is>
      </c>
      <c r="J1747" s="92" t="n">
        <v>2023</v>
      </c>
      <c r="K1747" s="92" t="n">
        <v>5</v>
      </c>
      <c r="L1747" s="92" t="n">
        <v>11</v>
      </c>
      <c r="M1747" s="91">
        <f>COUNTIFS(D:D,D1747,J:J,J1747,K:K,K1747)</f>
        <v/>
      </c>
      <c r="N1747" s="91">
        <f>1/M1747</f>
        <v/>
      </c>
    </row>
    <row r="1748">
      <c r="A1748" s="92" t="inlineStr">
        <is>
          <t>徐汇区</t>
        </is>
      </c>
      <c r="B1748" s="92" t="n"/>
      <c r="C1748" s="92" t="n">
        <v>1</v>
      </c>
      <c r="D1748" s="92" t="inlineStr">
        <is>
          <t>TYQCY60</t>
        </is>
      </c>
      <c r="E1748" s="92" t="inlineStr">
        <is>
          <t>海金滋</t>
        </is>
      </c>
      <c r="F1748" s="92" t="n">
        <v>0</v>
      </c>
      <c r="G1748" s="92" t="n">
        <v>0</v>
      </c>
      <c r="H1748" s="92" t="n">
        <v>2100</v>
      </c>
      <c r="I1748" s="92" t="inlineStr">
        <is>
          <t>营业执照</t>
        </is>
      </c>
      <c r="J1748" s="92" t="n">
        <v>2023</v>
      </c>
      <c r="K1748" s="92" t="n">
        <v>3</v>
      </c>
      <c r="L1748" s="92" t="n">
        <v>11</v>
      </c>
      <c r="M1748" s="91">
        <f>COUNTIFS(D:D,D1748,J:J,J1748,K:K,K1748)</f>
        <v/>
      </c>
      <c r="N1748" s="91">
        <f>1/M1748</f>
        <v/>
      </c>
    </row>
    <row r="1749">
      <c r="A1749" s="92" t="inlineStr">
        <is>
          <t>徐汇区</t>
        </is>
      </c>
      <c r="B1749" s="92" t="n"/>
      <c r="C1749" s="92" t="n">
        <v>1</v>
      </c>
      <c r="D1749" s="92" t="inlineStr">
        <is>
          <t>TYQCY60</t>
        </is>
      </c>
      <c r="E1749" s="92" t="inlineStr">
        <is>
          <t>海金滋</t>
        </is>
      </c>
      <c r="F1749" s="92" t="n">
        <v>0</v>
      </c>
      <c r="G1749" s="92" t="n">
        <v>0</v>
      </c>
      <c r="H1749" s="92" t="n">
        <v>2101</v>
      </c>
      <c r="I1749" s="92" t="inlineStr">
        <is>
          <t>食品经营许可证</t>
        </is>
      </c>
      <c r="J1749" s="92" t="n">
        <v>2023</v>
      </c>
      <c r="K1749" s="92" t="n">
        <v>2</v>
      </c>
      <c r="L1749" s="92" t="n">
        <v>28</v>
      </c>
      <c r="M1749" s="91">
        <f>COUNTIFS(D:D,D1749,J:J,J1749,K:K,K1749)</f>
        <v/>
      </c>
      <c r="N1749" s="91">
        <f>1/M1749</f>
        <v/>
      </c>
    </row>
    <row r="1750">
      <c r="A1750" s="92" t="inlineStr">
        <is>
          <t>徐汇区</t>
        </is>
      </c>
      <c r="B1750" s="92" t="inlineStr">
        <is>
          <t>微信用户
微信用户</t>
        </is>
      </c>
      <c r="C1750" s="92" t="n">
        <v>1</v>
      </c>
      <c r="D1750" s="92" t="inlineStr">
        <is>
          <t>TYQCY62</t>
        </is>
      </c>
      <c r="E1750" s="92" t="inlineStr">
        <is>
          <t>食其家</t>
        </is>
      </c>
      <c r="F1750" s="92" t="n">
        <v>0</v>
      </c>
      <c r="G1750" s="92" t="n">
        <v>1</v>
      </c>
      <c r="H1750" s="92" t="n">
        <v>2204</v>
      </c>
      <c r="I1750" s="92" t="inlineStr">
        <is>
          <t>清洗记录</t>
        </is>
      </c>
      <c r="J1750" s="92" t="n">
        <v>2023</v>
      </c>
      <c r="K1750" s="92" t="n">
        <v>9</v>
      </c>
      <c r="L1750" s="92" t="n">
        <v>15</v>
      </c>
      <c r="M1750" s="91">
        <f>COUNTIFS(D:D,D1750,J:J,J1750,K:K,K1750)</f>
        <v/>
      </c>
      <c r="N1750" s="91">
        <f>1/M1750</f>
        <v/>
      </c>
    </row>
    <row r="1751">
      <c r="A1751" s="92" t="inlineStr">
        <is>
          <t>徐汇区</t>
        </is>
      </c>
      <c r="B1751" s="92" t="inlineStr">
        <is>
          <t>微信用户
微信用户</t>
        </is>
      </c>
      <c r="C1751" s="92" t="n">
        <v>1</v>
      </c>
      <c r="D1751" s="92" t="inlineStr">
        <is>
          <t>TYQCY62</t>
        </is>
      </c>
      <c r="E1751" s="92" t="inlineStr">
        <is>
          <t>食其家</t>
        </is>
      </c>
      <c r="F1751" s="92" t="n">
        <v>0</v>
      </c>
      <c r="G1751" s="92" t="n">
        <v>1</v>
      </c>
      <c r="H1751" s="92" t="n">
        <v>2205</v>
      </c>
      <c r="I1751" s="92" t="inlineStr">
        <is>
          <t>设备维修保养</t>
        </is>
      </c>
      <c r="J1751" s="92" t="n">
        <v>2023</v>
      </c>
      <c r="K1751" s="92" t="n">
        <v>9</v>
      </c>
      <c r="L1751" s="92" t="n">
        <v>15</v>
      </c>
      <c r="M1751" s="91">
        <f>COUNTIFS(D:D,D1751,J:J,J1751,K:K,K1751)</f>
        <v/>
      </c>
      <c r="N1751" s="91">
        <f>1/M1751</f>
        <v/>
      </c>
    </row>
    <row r="1752">
      <c r="A1752" s="92" t="inlineStr">
        <is>
          <t>徐汇区</t>
        </is>
      </c>
      <c r="B1752" s="92" t="inlineStr">
        <is>
          <t>微信用户
微信用户</t>
        </is>
      </c>
      <c r="C1752" s="92" t="n">
        <v>1</v>
      </c>
      <c r="D1752" s="92" t="inlineStr">
        <is>
          <t>TYQCY62</t>
        </is>
      </c>
      <c r="E1752" s="92" t="inlineStr">
        <is>
          <t>食其家</t>
        </is>
      </c>
      <c r="F1752" s="92" t="n">
        <v>0</v>
      </c>
      <c r="G1752" s="92" t="n">
        <v>1</v>
      </c>
      <c r="H1752" s="92" t="n">
        <v>2303</v>
      </c>
      <c r="I1752" s="92" t="inlineStr">
        <is>
          <t>运行维护合同</t>
        </is>
      </c>
      <c r="J1752" s="92" t="n">
        <v>2023</v>
      </c>
      <c r="K1752" s="92" t="n">
        <v>9</v>
      </c>
      <c r="L1752" s="92" t="n">
        <v>15</v>
      </c>
      <c r="M1752" s="91">
        <f>COUNTIFS(D:D,D1752,J:J,J1752,K:K,K1752)</f>
        <v/>
      </c>
      <c r="N1752" s="91">
        <f>1/M1752</f>
        <v/>
      </c>
    </row>
    <row r="1753">
      <c r="A1753" s="92" t="inlineStr">
        <is>
          <t>徐汇区</t>
        </is>
      </c>
      <c r="B1753" s="92" t="inlineStr">
        <is>
          <t>微信用户
微信用户</t>
        </is>
      </c>
      <c r="C1753" s="92" t="n">
        <v>1</v>
      </c>
      <c r="D1753" s="92" t="inlineStr">
        <is>
          <t>TYQCY62</t>
        </is>
      </c>
      <c r="E1753" s="92" t="inlineStr">
        <is>
          <t>食其家</t>
        </is>
      </c>
      <c r="F1753" s="92" t="n">
        <v>0</v>
      </c>
      <c r="G1753" s="92" t="n">
        <v>1</v>
      </c>
      <c r="H1753" s="92" t="n">
        <v>2304</v>
      </c>
      <c r="I1753" s="92" t="inlineStr">
        <is>
          <t>设备运维记录</t>
        </is>
      </c>
      <c r="J1753" s="92" t="n">
        <v>2023</v>
      </c>
      <c r="K1753" s="92" t="n">
        <v>9</v>
      </c>
      <c r="L1753" s="92" t="n">
        <v>15</v>
      </c>
      <c r="M1753" s="91">
        <f>COUNTIFS(D:D,D1753,J:J,J1753,K:K,K1753)</f>
        <v/>
      </c>
      <c r="N1753" s="91">
        <f>1/M1753</f>
        <v/>
      </c>
    </row>
    <row r="1754">
      <c r="A1754" s="92" t="inlineStr">
        <is>
          <t>徐汇区</t>
        </is>
      </c>
      <c r="B1754" s="92" t="inlineStr">
        <is>
          <t>微信用户
微信用户</t>
        </is>
      </c>
      <c r="C1754" s="92" t="n">
        <v>1</v>
      </c>
      <c r="D1754" s="92" t="inlineStr">
        <is>
          <t>TYQCY62</t>
        </is>
      </c>
      <c r="E1754" s="92" t="inlineStr">
        <is>
          <t>食其家</t>
        </is>
      </c>
      <c r="F1754" s="92" t="n">
        <v>0</v>
      </c>
      <c r="G1754" s="92" t="n">
        <v>1</v>
      </c>
      <c r="H1754" s="92" t="n">
        <v>2400</v>
      </c>
      <c r="I1754" s="92" t="inlineStr">
        <is>
          <t>餐厨垃圾处置</t>
        </is>
      </c>
      <c r="J1754" s="92" t="n">
        <v>2023</v>
      </c>
      <c r="K1754" s="92" t="n">
        <v>9</v>
      </c>
      <c r="L1754" s="92" t="n">
        <v>15</v>
      </c>
      <c r="M1754" s="91">
        <f>COUNTIFS(D:D,D1754,J:J,J1754,K:K,K1754)</f>
        <v/>
      </c>
      <c r="N1754" s="91">
        <f>1/M1754</f>
        <v/>
      </c>
    </row>
    <row r="1755">
      <c r="A1755" s="92" t="inlineStr">
        <is>
          <t>徐汇区</t>
        </is>
      </c>
      <c r="B1755" s="92" t="inlineStr">
        <is>
          <t>微信用户
微信用户</t>
        </is>
      </c>
      <c r="C1755" s="92" t="n">
        <v>1</v>
      </c>
      <c r="D1755" s="92" t="inlineStr">
        <is>
          <t>TYQCY62</t>
        </is>
      </c>
      <c r="E1755" s="92" t="inlineStr">
        <is>
          <t>食其家</t>
        </is>
      </c>
      <c r="F1755" s="92" t="n">
        <v>0</v>
      </c>
      <c r="G1755" s="92" t="n">
        <v>1</v>
      </c>
      <c r="H1755" s="92" t="n">
        <v>2401</v>
      </c>
      <c r="I1755" s="92" t="inlineStr">
        <is>
          <t>废弃油脂处置</t>
        </is>
      </c>
      <c r="J1755" s="92" t="n">
        <v>2023</v>
      </c>
      <c r="K1755" s="92" t="n">
        <v>9</v>
      </c>
      <c r="L1755" s="92" t="n">
        <v>15</v>
      </c>
      <c r="M1755" s="91">
        <f>COUNTIFS(D:D,D1755,J:J,J1755,K:K,K1755)</f>
        <v/>
      </c>
      <c r="N1755" s="91">
        <f>1/M1755</f>
        <v/>
      </c>
    </row>
    <row r="1756">
      <c r="A1756" s="92" t="inlineStr">
        <is>
          <t>徐汇区</t>
        </is>
      </c>
      <c r="B1756" s="92" t="inlineStr">
        <is>
          <t>微信用户
微信用户</t>
        </is>
      </c>
      <c r="C1756" s="92" t="n">
        <v>1</v>
      </c>
      <c r="D1756" s="92" t="inlineStr">
        <is>
          <t>TYQCY62</t>
        </is>
      </c>
      <c r="E1756" s="92" t="inlineStr">
        <is>
          <t>食其家</t>
        </is>
      </c>
      <c r="F1756" s="92" t="n">
        <v>0</v>
      </c>
      <c r="G1756" s="92" t="n">
        <v>1</v>
      </c>
      <c r="H1756" s="92" t="n">
        <v>2402</v>
      </c>
      <c r="I1756" s="92" t="inlineStr">
        <is>
          <t>卫生培训记录</t>
        </is>
      </c>
      <c r="J1756" s="92" t="n">
        <v>2023</v>
      </c>
      <c r="K1756" s="92" t="n">
        <v>9</v>
      </c>
      <c r="L1756" s="92" t="n">
        <v>15</v>
      </c>
      <c r="M1756" s="91">
        <f>COUNTIFS(D:D,D1756,J:J,J1756,K:K,K1756)</f>
        <v/>
      </c>
      <c r="N1756" s="91">
        <f>1/M1756</f>
        <v/>
      </c>
    </row>
    <row r="1757">
      <c r="A1757" s="92" t="inlineStr">
        <is>
          <t>徐汇区</t>
        </is>
      </c>
      <c r="B1757" s="92" t="inlineStr">
        <is>
          <t>微信用户
微信用户</t>
        </is>
      </c>
      <c r="C1757" s="92" t="n">
        <v>1</v>
      </c>
      <c r="D1757" s="92" t="inlineStr">
        <is>
          <t>TYQCY62</t>
        </is>
      </c>
      <c r="E1757" s="92" t="inlineStr">
        <is>
          <t>食其家</t>
        </is>
      </c>
      <c r="F1757" s="92" t="n">
        <v>0</v>
      </c>
      <c r="G1757" s="92" t="n">
        <v>1</v>
      </c>
      <c r="H1757" s="92" t="n">
        <v>2403</v>
      </c>
      <c r="I1757" s="92" t="inlineStr">
        <is>
          <t>食品及原料采购记录</t>
        </is>
      </c>
      <c r="J1757" s="92" t="n">
        <v>2023</v>
      </c>
      <c r="K1757" s="92" t="n">
        <v>9</v>
      </c>
      <c r="L1757" s="92" t="n">
        <v>15</v>
      </c>
      <c r="M1757" s="91">
        <f>COUNTIFS(D:D,D1757,J:J,J1757,K:K,K1757)</f>
        <v/>
      </c>
      <c r="N1757" s="91">
        <f>1/M1757</f>
        <v/>
      </c>
    </row>
    <row r="1758">
      <c r="A1758" s="92" t="inlineStr">
        <is>
          <t>徐汇区</t>
        </is>
      </c>
      <c r="B1758" s="92" t="inlineStr">
        <is>
          <t>微信用户
微信用户</t>
        </is>
      </c>
      <c r="C1758" s="92" t="n">
        <v>1</v>
      </c>
      <c r="D1758" s="92" t="inlineStr">
        <is>
          <t>TYQCY62</t>
        </is>
      </c>
      <c r="E1758" s="92" t="inlineStr">
        <is>
          <t>食其家</t>
        </is>
      </c>
      <c r="F1758" s="92" t="n">
        <v>1</v>
      </c>
      <c r="G1758" s="92" t="n">
        <v>1</v>
      </c>
      <c r="H1758" s="92" t="n">
        <v>3200</v>
      </c>
      <c r="I1758" s="92" t="inlineStr">
        <is>
          <t>后厨全景</t>
        </is>
      </c>
      <c r="J1758" s="92" t="n">
        <v>2023</v>
      </c>
      <c r="K1758" s="92" t="n">
        <v>9</v>
      </c>
      <c r="L1758" s="92" t="n">
        <v>15</v>
      </c>
      <c r="M1758" s="91">
        <f>COUNTIFS(D:D,D1758,J:J,J1758,K:K,K1758)</f>
        <v/>
      </c>
      <c r="N1758" s="91">
        <f>1/M1758</f>
        <v/>
      </c>
    </row>
    <row r="1759">
      <c r="A1759" s="92" t="inlineStr">
        <is>
          <t>徐汇区</t>
        </is>
      </c>
      <c r="B1759" s="92" t="inlineStr">
        <is>
          <t>微信用户
微信用户</t>
        </is>
      </c>
      <c r="C1759" s="92" t="n">
        <v>1</v>
      </c>
      <c r="D1759" s="92" t="inlineStr">
        <is>
          <t>TYQCY62</t>
        </is>
      </c>
      <c r="E1759" s="92" t="inlineStr">
        <is>
          <t>食其家</t>
        </is>
      </c>
      <c r="F1759" s="92" t="n">
        <v>1</v>
      </c>
      <c r="G1759" s="92" t="n">
        <v>1</v>
      </c>
      <c r="H1759" s="92" t="n">
        <v>3201</v>
      </c>
      <c r="I1759" s="92" t="inlineStr">
        <is>
          <t>后厨涉户外门窗关闭</t>
        </is>
      </c>
      <c r="J1759" s="92" t="n">
        <v>2023</v>
      </c>
      <c r="K1759" s="92" t="n">
        <v>9</v>
      </c>
      <c r="L1759" s="92" t="n">
        <v>15</v>
      </c>
      <c r="M1759" s="91">
        <f>COUNTIFS(D:D,D1759,J:J,J1759,K:K,K1759)</f>
        <v/>
      </c>
      <c r="N1759" s="91">
        <f>1/M1759</f>
        <v/>
      </c>
    </row>
    <row r="1760">
      <c r="A1760" s="92" t="inlineStr">
        <is>
          <t>徐汇区</t>
        </is>
      </c>
      <c r="B1760" s="92" t="inlineStr">
        <is>
          <t>微信用户
微信用户</t>
        </is>
      </c>
      <c r="C1760" s="92" t="n">
        <v>1</v>
      </c>
      <c r="D1760" s="92" t="inlineStr">
        <is>
          <t>TYQCY62</t>
        </is>
      </c>
      <c r="E1760" s="92" t="inlineStr">
        <is>
          <t>食其家</t>
        </is>
      </c>
      <c r="F1760" s="92" t="n">
        <v>1</v>
      </c>
      <c r="G1760" s="92" t="n">
        <v>1</v>
      </c>
      <c r="H1760" s="92" t="n">
        <v>3202</v>
      </c>
      <c r="I1760" s="92" t="inlineStr">
        <is>
          <t>后厨排气扇</t>
        </is>
      </c>
      <c r="J1760" s="92" t="n">
        <v>2023</v>
      </c>
      <c r="K1760" s="92" t="n">
        <v>9</v>
      </c>
      <c r="L1760" s="92" t="n">
        <v>15</v>
      </c>
      <c r="M1760" s="91">
        <f>COUNTIFS(D:D,D1760,J:J,J1760,K:K,K1760)</f>
        <v/>
      </c>
      <c r="N1760" s="91">
        <f>1/M1760</f>
        <v/>
      </c>
    </row>
    <row r="1761">
      <c r="A1761" s="92" t="inlineStr">
        <is>
          <t>徐汇区</t>
        </is>
      </c>
      <c r="B1761" s="92" t="inlineStr">
        <is>
          <t>微信用户
微信用户</t>
        </is>
      </c>
      <c r="C1761" s="92" t="n">
        <v>1</v>
      </c>
      <c r="D1761" s="92" t="inlineStr">
        <is>
          <t>TYQCY62</t>
        </is>
      </c>
      <c r="E1761" s="92" t="inlineStr">
        <is>
          <t>食其家</t>
        </is>
      </c>
      <c r="F1761" s="92" t="n">
        <v>1</v>
      </c>
      <c r="G1761" s="92" t="n">
        <v>1</v>
      </c>
      <c r="H1761" s="92" t="n">
        <v>3203</v>
      </c>
      <c r="I1761" s="92" t="inlineStr">
        <is>
          <t>后厨灶台</t>
        </is>
      </c>
      <c r="J1761" s="92" t="n">
        <v>2023</v>
      </c>
      <c r="K1761" s="92" t="n">
        <v>9</v>
      </c>
      <c r="L1761" s="92" t="n">
        <v>15</v>
      </c>
      <c r="M1761" s="91">
        <f>COUNTIFS(D:D,D1761,J:J,J1761,K:K,K1761)</f>
        <v/>
      </c>
      <c r="N1761" s="91">
        <f>1/M1761</f>
        <v/>
      </c>
    </row>
    <row r="1762">
      <c r="A1762" s="92" t="inlineStr">
        <is>
          <t>徐汇区</t>
        </is>
      </c>
      <c r="B1762" s="92" t="inlineStr">
        <is>
          <t>微信用户
微信用户</t>
        </is>
      </c>
      <c r="C1762" s="92" t="n">
        <v>1</v>
      </c>
      <c r="D1762" s="92" t="inlineStr">
        <is>
          <t>TYQCY62</t>
        </is>
      </c>
      <c r="E1762" s="92" t="inlineStr">
        <is>
          <t>食其家</t>
        </is>
      </c>
      <c r="F1762" s="92" t="n">
        <v>1</v>
      </c>
      <c r="G1762" s="92" t="n">
        <v>1</v>
      </c>
      <c r="H1762" s="92" t="n">
        <v>3204</v>
      </c>
      <c r="I1762" s="92" t="inlineStr">
        <is>
          <t>集气罩</t>
        </is>
      </c>
      <c r="J1762" s="92" t="n">
        <v>2023</v>
      </c>
      <c r="K1762" s="92" t="n">
        <v>9</v>
      </c>
      <c r="L1762" s="92" t="n">
        <v>15</v>
      </c>
      <c r="M1762" s="91">
        <f>COUNTIFS(D:D,D1762,J:J,J1762,K:K,K1762)</f>
        <v/>
      </c>
      <c r="N1762" s="91">
        <f>1/M1762</f>
        <v/>
      </c>
    </row>
    <row r="1763">
      <c r="A1763" s="92" t="inlineStr">
        <is>
          <t>徐汇区</t>
        </is>
      </c>
      <c r="B1763" s="92" t="inlineStr">
        <is>
          <t>微信用户
微信用户</t>
        </is>
      </c>
      <c r="C1763" s="92" t="n">
        <v>1</v>
      </c>
      <c r="D1763" s="92" t="inlineStr">
        <is>
          <t>TYQCY62</t>
        </is>
      </c>
      <c r="E1763" s="92" t="inlineStr">
        <is>
          <t>食其家</t>
        </is>
      </c>
      <c r="F1763" s="92" t="n">
        <v>1</v>
      </c>
      <c r="G1763" s="92" t="n">
        <v>1</v>
      </c>
      <c r="H1763" s="92" t="n">
        <v>3205</v>
      </c>
      <c r="I1763" s="92" t="inlineStr">
        <is>
          <t>排烟管道</t>
        </is>
      </c>
      <c r="J1763" s="92" t="n">
        <v>2023</v>
      </c>
      <c r="K1763" s="92" t="n">
        <v>9</v>
      </c>
      <c r="L1763" s="92" t="n">
        <v>15</v>
      </c>
      <c r="M1763" s="91">
        <f>COUNTIFS(D:D,D1763,J:J,J1763,K:K,K1763)</f>
        <v/>
      </c>
      <c r="N1763" s="91">
        <f>1/M1763</f>
        <v/>
      </c>
    </row>
    <row r="1764">
      <c r="A1764" s="92" t="inlineStr">
        <is>
          <t>徐汇区</t>
        </is>
      </c>
      <c r="B1764" s="92" t="inlineStr">
        <is>
          <t>微信用户
微信用户</t>
        </is>
      </c>
      <c r="C1764" s="92" t="n">
        <v>1</v>
      </c>
      <c r="D1764" s="92" t="inlineStr">
        <is>
          <t>TYQCY62</t>
        </is>
      </c>
      <c r="E1764" s="92" t="inlineStr">
        <is>
          <t>食其家</t>
        </is>
      </c>
      <c r="F1764" s="92" t="n">
        <v>1</v>
      </c>
      <c r="G1764" s="92" t="n">
        <v>1</v>
      </c>
      <c r="H1764" s="92" t="n">
        <v>3206</v>
      </c>
      <c r="I1764" s="92" t="inlineStr">
        <is>
          <t>油烟净化装置/控制柜运行</t>
        </is>
      </c>
      <c r="J1764" s="92" t="n">
        <v>2023</v>
      </c>
      <c r="K1764" s="92" t="n">
        <v>9</v>
      </c>
      <c r="L1764" s="92" t="n">
        <v>15</v>
      </c>
      <c r="M1764" s="91">
        <f>COUNTIFS(D:D,D1764,J:J,J1764,K:K,K1764)</f>
        <v/>
      </c>
      <c r="N1764" s="91">
        <f>1/M1764</f>
        <v/>
      </c>
    </row>
    <row r="1765">
      <c r="A1765" s="92" t="inlineStr">
        <is>
          <t>徐汇区</t>
        </is>
      </c>
      <c r="B1765" s="92" t="inlineStr">
        <is>
          <t>微信用户
微信用户</t>
        </is>
      </c>
      <c r="C1765" s="92" t="n">
        <v>1</v>
      </c>
      <c r="D1765" s="92" t="inlineStr">
        <is>
          <t>TYQCY62</t>
        </is>
      </c>
      <c r="E1765" s="92" t="inlineStr">
        <is>
          <t>食其家</t>
        </is>
      </c>
      <c r="F1765" s="92" t="n">
        <v>1</v>
      </c>
      <c r="G1765" s="92" t="n">
        <v>1</v>
      </c>
      <c r="H1765" s="92" t="n">
        <v>3207</v>
      </c>
      <c r="I1765" s="92" t="inlineStr">
        <is>
          <t>油烟监测设备</t>
        </is>
      </c>
      <c r="J1765" s="92" t="n">
        <v>2023</v>
      </c>
      <c r="K1765" s="92" t="n">
        <v>9</v>
      </c>
      <c r="L1765" s="92" t="n">
        <v>15</v>
      </c>
      <c r="M1765" s="91">
        <f>COUNTIFS(D:D,D1765,J:J,J1765,K:K,K1765)</f>
        <v/>
      </c>
      <c r="N1765" s="91">
        <f>1/M1765</f>
        <v/>
      </c>
    </row>
    <row r="1766">
      <c r="A1766" s="92" t="inlineStr">
        <is>
          <t>徐汇区</t>
        </is>
      </c>
      <c r="B1766" s="92" t="inlineStr">
        <is>
          <t>微信用户
微信用户
微信用户
微信用户
微信用户
微信用户
微信用户
微信用户
微信用户
微信用户
微信用户
微信用户
微信用户
微信用户</t>
        </is>
      </c>
      <c r="C1766" s="92" t="n">
        <v>1</v>
      </c>
      <c r="D1766" s="92" t="inlineStr">
        <is>
          <t>TYQCY62</t>
        </is>
      </c>
      <c r="E1766" s="92" t="inlineStr">
        <is>
          <t>食其家</t>
        </is>
      </c>
      <c r="F1766" s="92" t="n">
        <v>0</v>
      </c>
      <c r="G1766" s="92" t="n">
        <v>1</v>
      </c>
      <c r="H1766" s="92" t="n">
        <v>2200</v>
      </c>
      <c r="I1766" s="92" t="inlineStr">
        <is>
          <t>设备安装合同</t>
        </is>
      </c>
      <c r="J1766" s="92" t="n">
        <v>2023</v>
      </c>
      <c r="K1766" s="92" t="n">
        <v>8</v>
      </c>
      <c r="L1766" s="92" t="n">
        <v>26</v>
      </c>
      <c r="M1766" s="91">
        <f>COUNTIFS(D:D,D1766,J:J,J1766,K:K,K1766)</f>
        <v/>
      </c>
      <c r="N1766" s="91">
        <f>1/M1766</f>
        <v/>
      </c>
    </row>
    <row r="1767">
      <c r="A1767" s="92" t="inlineStr">
        <is>
          <t>徐汇区</t>
        </is>
      </c>
      <c r="B1767" s="92" t="inlineStr">
        <is>
          <t>微信用户
微信用户
微信用户
微信用户
微信用户
微信用户
微信用户
微信用户
微信用户
微信用户
微信用户
微信用户
微信用户
微信用户</t>
        </is>
      </c>
      <c r="C1767" s="92" t="n">
        <v>1</v>
      </c>
      <c r="D1767" s="92" t="inlineStr">
        <is>
          <t>TYQCY62</t>
        </is>
      </c>
      <c r="E1767" s="92" t="inlineStr">
        <is>
          <t>食其家</t>
        </is>
      </c>
      <c r="F1767" s="92" t="n">
        <v>0</v>
      </c>
      <c r="G1767" s="92" t="n">
        <v>1</v>
      </c>
      <c r="H1767" s="92" t="n">
        <v>2202</v>
      </c>
      <c r="I1767" s="92" t="inlineStr">
        <is>
          <t>净化器合格证</t>
        </is>
      </c>
      <c r="J1767" s="92" t="n">
        <v>2023</v>
      </c>
      <c r="K1767" s="92" t="n">
        <v>8</v>
      </c>
      <c r="L1767" s="92" t="n">
        <v>26</v>
      </c>
      <c r="M1767" s="91">
        <f>COUNTIFS(D:D,D1767,J:J,J1767,K:K,K1767)</f>
        <v/>
      </c>
      <c r="N1767" s="91">
        <f>1/M1767</f>
        <v/>
      </c>
    </row>
    <row r="1768">
      <c r="A1768" s="92" t="inlineStr">
        <is>
          <t>徐汇区</t>
        </is>
      </c>
      <c r="B1768" s="92" t="inlineStr">
        <is>
          <t>微信用户
微信用户
微信用户
微信用户
微信用户
微信用户
微信用户
微信用户</t>
        </is>
      </c>
      <c r="C1768" s="92" t="n">
        <v>1</v>
      </c>
      <c r="D1768" s="92" t="inlineStr">
        <is>
          <t>TYQCY62</t>
        </is>
      </c>
      <c r="E1768" s="92" t="inlineStr">
        <is>
          <t>食其家</t>
        </is>
      </c>
      <c r="F1768" s="92" t="n">
        <v>0</v>
      </c>
      <c r="G1768" s="92" t="n">
        <v>0</v>
      </c>
      <c r="H1768" s="92" t="n">
        <v>2100</v>
      </c>
      <c r="I1768" s="92" t="inlineStr">
        <is>
          <t>营业执照</t>
        </is>
      </c>
      <c r="J1768" s="92" t="n">
        <v>2023</v>
      </c>
      <c r="K1768" s="92" t="n">
        <v>6</v>
      </c>
      <c r="L1768" s="92" t="n">
        <v>11</v>
      </c>
      <c r="M1768" s="91">
        <f>COUNTIFS(D:D,D1768,J:J,J1768,K:K,K1768)</f>
        <v/>
      </c>
      <c r="N1768" s="91">
        <f>1/M1768</f>
        <v/>
      </c>
    </row>
    <row r="1769">
      <c r="A1769" s="92" t="inlineStr">
        <is>
          <t>徐汇区</t>
        </is>
      </c>
      <c r="B1769" s="92" t="inlineStr">
        <is>
          <t>微信用户
微信用户
微信用户
微信用户
微信用户
微信用户
微信用户
微信用户
微信用户
微信用户</t>
        </is>
      </c>
      <c r="C1769" s="92" t="n">
        <v>1</v>
      </c>
      <c r="D1769" s="92" t="inlineStr">
        <is>
          <t>TYQCY62</t>
        </is>
      </c>
      <c r="E1769" s="92" t="inlineStr">
        <is>
          <t>食其家</t>
        </is>
      </c>
      <c r="F1769" s="92" t="n">
        <v>0</v>
      </c>
      <c r="G1769" s="92" t="n">
        <v>1</v>
      </c>
      <c r="H1769" s="92" t="n">
        <v>2203</v>
      </c>
      <c r="I1769" s="92" t="inlineStr">
        <is>
          <t>清洗合同</t>
        </is>
      </c>
      <c r="J1769" s="92" t="n">
        <v>2023</v>
      </c>
      <c r="K1769" s="92" t="n">
        <v>6</v>
      </c>
      <c r="L1769" s="92" t="n">
        <v>19</v>
      </c>
      <c r="M1769" s="91">
        <f>COUNTIFS(D:D,D1769,J:J,J1769,K:K,K1769)</f>
        <v/>
      </c>
      <c r="N1769" s="91">
        <f>1/M1769</f>
        <v/>
      </c>
    </row>
    <row r="1770">
      <c r="A1770" s="92" t="inlineStr">
        <is>
          <t>徐汇区</t>
        </is>
      </c>
      <c r="B1770" s="92" t="inlineStr">
        <is>
          <t>微信用户
微信用户
微信用户
微信用户
微信用户
微信用户
微信用户
微信用户
微信用户
微信用户
微信用户
微信用户
微信用户
微信用户</t>
        </is>
      </c>
      <c r="C1770" s="92" t="n">
        <v>1</v>
      </c>
      <c r="D1770" s="92" t="inlineStr">
        <is>
          <t>TYQCY62</t>
        </is>
      </c>
      <c r="E1770" s="92" t="inlineStr">
        <is>
          <t>食其家</t>
        </is>
      </c>
      <c r="F1770" s="92" t="n">
        <v>0</v>
      </c>
      <c r="G1770" s="92" t="n">
        <v>1</v>
      </c>
      <c r="H1770" s="92" t="n">
        <v>2301</v>
      </c>
      <c r="I1770" s="92" t="inlineStr">
        <is>
          <t>产品质检</t>
        </is>
      </c>
      <c r="J1770" s="92" t="n">
        <v>2023</v>
      </c>
      <c r="K1770" s="92" t="n">
        <v>6</v>
      </c>
      <c r="L1770" s="92" t="n">
        <v>11</v>
      </c>
      <c r="M1770" s="91">
        <f>COUNTIFS(D:D,D1770,J:J,J1770,K:K,K1770)</f>
        <v/>
      </c>
      <c r="N1770" s="91">
        <f>1/M1770</f>
        <v/>
      </c>
    </row>
    <row r="1771">
      <c r="A1771" s="92" t="inlineStr">
        <is>
          <t>徐汇区</t>
        </is>
      </c>
      <c r="B1771" s="92" t="inlineStr">
        <is>
          <t>微信用户
微信用户
微信用户
微信用户
微信用户
微信用户
微信用户
微信用户</t>
        </is>
      </c>
      <c r="C1771" s="92" t="n">
        <v>1</v>
      </c>
      <c r="D1771" s="92" t="inlineStr">
        <is>
          <t>TYQCY62</t>
        </is>
      </c>
      <c r="E1771" s="92" t="inlineStr">
        <is>
          <t>食其家</t>
        </is>
      </c>
      <c r="F1771" s="92" t="n">
        <v>0</v>
      </c>
      <c r="G1771" s="92" t="n">
        <v>0</v>
      </c>
      <c r="H1771" s="92" t="n">
        <v>2101</v>
      </c>
      <c r="I1771" s="92" t="inlineStr">
        <is>
          <t>食品经营许可证</t>
        </is>
      </c>
      <c r="J1771" s="92" t="n">
        <v>2023</v>
      </c>
      <c r="K1771" s="92" t="n">
        <v>5</v>
      </c>
      <c r="L1771" s="92" t="n">
        <v>11</v>
      </c>
      <c r="M1771" s="91">
        <f>COUNTIFS(D:D,D1771,J:J,J1771,K:K,K1771)</f>
        <v/>
      </c>
      <c r="N1771" s="91">
        <f>1/M1771</f>
        <v/>
      </c>
    </row>
    <row r="1772">
      <c r="A1772" s="92" t="inlineStr">
        <is>
          <t>徐汇区</t>
        </is>
      </c>
      <c r="B1772" s="92" t="inlineStr">
        <is>
          <t>微信用户
微信用户
微信用户
微信用户
微信用户
微信用户
微信用户
微信用户
微信用户
微信用户
微信用户
微信用户
微信用户
微信用户</t>
        </is>
      </c>
      <c r="C1772" s="92" t="n">
        <v>1</v>
      </c>
      <c r="D1772" s="92" t="inlineStr">
        <is>
          <t>TYQCY62</t>
        </is>
      </c>
      <c r="E1772" s="92" t="inlineStr">
        <is>
          <t>食其家</t>
        </is>
      </c>
      <c r="F1772" s="92" t="n">
        <v>0</v>
      </c>
      <c r="G1772" s="92" t="n">
        <v>1</v>
      </c>
      <c r="H1772" s="92" t="n">
        <v>2300</v>
      </c>
      <c r="I1772" s="92" t="inlineStr">
        <is>
          <t>设备安装合同</t>
        </is>
      </c>
      <c r="J1772" s="92" t="n">
        <v>2023</v>
      </c>
      <c r="K1772" s="92" t="n">
        <v>5</v>
      </c>
      <c r="L1772" s="92" t="n">
        <v>11</v>
      </c>
      <c r="M1772" s="91">
        <f>COUNTIFS(D:D,D1772,J:J,J1772,K:K,K1772)</f>
        <v/>
      </c>
      <c r="N1772" s="91">
        <f>1/M1772</f>
        <v/>
      </c>
    </row>
    <row r="1773">
      <c r="A1773" s="92" t="inlineStr">
        <is>
          <t>徐汇区</t>
        </is>
      </c>
      <c r="B1773" s="92" t="inlineStr">
        <is>
          <t>微信用户
微信用户
微信用户
微信用户
微信用户
微信用户
微信用户
微信用户
微信用户
微信用户
微信用户
微信用户
微信用户
微信用户</t>
        </is>
      </c>
      <c r="C1773" s="92" t="n">
        <v>1</v>
      </c>
      <c r="D1773" s="92" t="inlineStr">
        <is>
          <t>TYQCY62</t>
        </is>
      </c>
      <c r="E1773" s="92" t="inlineStr">
        <is>
          <t>食其家</t>
        </is>
      </c>
      <c r="F1773" s="92" t="n">
        <v>0</v>
      </c>
      <c r="G1773" s="92" t="n">
        <v>1</v>
      </c>
      <c r="H1773" s="92" t="n">
        <v>2302</v>
      </c>
      <c r="I1773" s="92" t="inlineStr">
        <is>
          <t>设备安装检验</t>
        </is>
      </c>
      <c r="J1773" s="92" t="n">
        <v>2023</v>
      </c>
      <c r="K1773" s="92" t="n">
        <v>4</v>
      </c>
      <c r="L1773" s="92" t="n">
        <v>23</v>
      </c>
      <c r="M1773" s="91">
        <f>COUNTIFS(D:D,D1773,J:J,J1773,K:K,K1773)</f>
        <v/>
      </c>
      <c r="N1773" s="91">
        <f>1/M1773</f>
        <v/>
      </c>
    </row>
    <row r="1774">
      <c r="A1774" s="92" t="inlineStr">
        <is>
          <t>徐汇区</t>
        </is>
      </c>
      <c r="B1774" s="92" t="inlineStr">
        <is>
          <t>微信用户
微信用户
微信用户
微信用户
微信用户
微信用户
微信用户
微信用户
微信用户
微信用户
微信用户
微信用户
微信用户
微信用户</t>
        </is>
      </c>
      <c r="C1774" s="92" t="n">
        <v>1</v>
      </c>
      <c r="D1774" s="92" t="inlineStr">
        <is>
          <t>TYQCY62</t>
        </is>
      </c>
      <c r="E1774" s="92" t="inlineStr">
        <is>
          <t>食其家</t>
        </is>
      </c>
      <c r="F1774" s="92" t="n">
        <v>0</v>
      </c>
      <c r="G1774" s="92" t="n">
        <v>1</v>
      </c>
      <c r="H1774" s="92" t="n">
        <v>2201</v>
      </c>
      <c r="I1774" s="92" t="inlineStr">
        <is>
          <t>产品质检</t>
        </is>
      </c>
      <c r="J1774" s="92" t="n">
        <v>2023</v>
      </c>
      <c r="K1774" s="92" t="n">
        <v>3</v>
      </c>
      <c r="L1774" s="92" t="n">
        <v>11</v>
      </c>
      <c r="M1774" s="91">
        <f>COUNTIFS(D:D,D1774,J:J,J1774,K:K,K1774)</f>
        <v/>
      </c>
      <c r="N1774" s="91">
        <f>1/M1774</f>
        <v/>
      </c>
    </row>
    <row r="1775">
      <c r="A1775" s="92" t="inlineStr">
        <is>
          <t>徐汇区</t>
        </is>
      </c>
      <c r="B1775" s="92" t="inlineStr">
        <is>
          <t>微信用户
微信用户
微信用户
微信用户
微信用户
微信用户
微信用户
微信用户</t>
        </is>
      </c>
      <c r="C1775" s="92" t="n">
        <v>1</v>
      </c>
      <c r="D1775" s="92" t="inlineStr">
        <is>
          <t>TYQCY62</t>
        </is>
      </c>
      <c r="E1775" s="92" t="inlineStr">
        <is>
          <t>食其家</t>
        </is>
      </c>
      <c r="F1775" s="92" t="n">
        <v>0</v>
      </c>
      <c r="G1775" s="92" t="n">
        <v>0</v>
      </c>
      <c r="H1775" s="92" t="n">
        <v>2103</v>
      </c>
      <c r="I1775" s="92" t="inlineStr">
        <is>
          <t>监管信息公示牌</t>
        </is>
      </c>
      <c r="J1775" s="92" t="n">
        <v>2023</v>
      </c>
      <c r="K1775" s="92" t="n">
        <v>2</v>
      </c>
      <c r="L1775" s="92" t="n">
        <v>28</v>
      </c>
      <c r="M1775" s="91">
        <f>COUNTIFS(D:D,D1775,J:J,J1775,K:K,K1775)</f>
        <v/>
      </c>
      <c r="N1775" s="91">
        <f>1/M1775</f>
        <v/>
      </c>
    </row>
    <row r="1776">
      <c r="A1776" s="92" t="inlineStr">
        <is>
          <t>徐汇区</t>
        </is>
      </c>
      <c r="B1776" s="92" t="inlineStr">
        <is>
          <t>微信用户</t>
        </is>
      </c>
      <c r="C1776" s="92" t="n">
        <v>1</v>
      </c>
      <c r="D1776" s="92" t="inlineStr">
        <is>
          <t>TYQCY63</t>
        </is>
      </c>
      <c r="E1776" s="92" t="inlineStr">
        <is>
          <t>小杨生煎（星游城）</t>
        </is>
      </c>
      <c r="F1776" s="92" t="n">
        <v>0</v>
      </c>
      <c r="G1776" s="92" t="n">
        <v>1</v>
      </c>
      <c r="H1776" s="92" t="n">
        <v>2204</v>
      </c>
      <c r="I1776" s="92" t="inlineStr">
        <is>
          <t>清洗记录</t>
        </is>
      </c>
      <c r="J1776" s="92" t="n">
        <v>2023</v>
      </c>
      <c r="K1776" s="92" t="n">
        <v>9</v>
      </c>
      <c r="L1776" s="92" t="n">
        <v>28</v>
      </c>
      <c r="M1776" s="91">
        <f>COUNTIFS(D:D,D1776,J:J,J1776,K:K,K1776)</f>
        <v/>
      </c>
      <c r="N1776" s="91">
        <f>1/M1776</f>
        <v/>
      </c>
    </row>
    <row r="1777">
      <c r="A1777" s="92" t="inlineStr">
        <is>
          <t>徐汇区</t>
        </is>
      </c>
      <c r="B1777" s="92" t="inlineStr">
        <is>
          <t>微信用户</t>
        </is>
      </c>
      <c r="C1777" s="92" t="n">
        <v>1</v>
      </c>
      <c r="D1777" s="92" t="inlineStr">
        <is>
          <t>TYQCY63</t>
        </is>
      </c>
      <c r="E1777" s="92" t="inlineStr">
        <is>
          <t>小杨生煎（星游城）</t>
        </is>
      </c>
      <c r="F1777" s="92" t="n">
        <v>0</v>
      </c>
      <c r="G1777" s="92" t="n">
        <v>1</v>
      </c>
      <c r="H1777" s="92" t="n">
        <v>2205</v>
      </c>
      <c r="I1777" s="92" t="inlineStr">
        <is>
          <t>设备维修保养</t>
        </is>
      </c>
      <c r="J1777" s="92" t="n">
        <v>2023</v>
      </c>
      <c r="K1777" s="92" t="n">
        <v>9</v>
      </c>
      <c r="L1777" s="92" t="n">
        <v>28</v>
      </c>
      <c r="M1777" s="91">
        <f>COUNTIFS(D:D,D1777,J:J,J1777,K:K,K1777)</f>
        <v/>
      </c>
      <c r="N1777" s="91">
        <f>1/M1777</f>
        <v/>
      </c>
    </row>
    <row r="1778">
      <c r="A1778" s="92" t="inlineStr">
        <is>
          <t>徐汇区</t>
        </is>
      </c>
      <c r="B1778" s="92" t="inlineStr">
        <is>
          <t>微信用户</t>
        </is>
      </c>
      <c r="C1778" s="92" t="n">
        <v>1</v>
      </c>
      <c r="D1778" s="92" t="inlineStr">
        <is>
          <t>TYQCY63</t>
        </is>
      </c>
      <c r="E1778" s="92" t="inlineStr">
        <is>
          <t>小杨生煎（星游城）</t>
        </is>
      </c>
      <c r="F1778" s="92" t="n">
        <v>0</v>
      </c>
      <c r="G1778" s="92" t="n">
        <v>1</v>
      </c>
      <c r="H1778" s="92" t="n">
        <v>2302</v>
      </c>
      <c r="I1778" s="92" t="inlineStr">
        <is>
          <t>设备安装检验</t>
        </is>
      </c>
      <c r="J1778" s="92" t="n">
        <v>2023</v>
      </c>
      <c r="K1778" s="92" t="n">
        <v>9</v>
      </c>
      <c r="L1778" s="92" t="n">
        <v>28</v>
      </c>
      <c r="M1778" s="91">
        <f>COUNTIFS(D:D,D1778,J:J,J1778,K:K,K1778)</f>
        <v/>
      </c>
      <c r="N1778" s="91">
        <f>1/M1778</f>
        <v/>
      </c>
    </row>
    <row r="1779">
      <c r="A1779" s="92" t="inlineStr">
        <is>
          <t>徐汇区</t>
        </is>
      </c>
      <c r="B1779" s="92" t="inlineStr">
        <is>
          <t>微信用户</t>
        </is>
      </c>
      <c r="C1779" s="92" t="n">
        <v>1</v>
      </c>
      <c r="D1779" s="92" t="inlineStr">
        <is>
          <t>TYQCY63</t>
        </is>
      </c>
      <c r="E1779" s="92" t="inlineStr">
        <is>
          <t>小杨生煎（星游城）</t>
        </is>
      </c>
      <c r="F1779" s="92" t="n">
        <v>0</v>
      </c>
      <c r="G1779" s="92" t="n">
        <v>1</v>
      </c>
      <c r="H1779" s="92" t="n">
        <v>2400</v>
      </c>
      <c r="I1779" s="92" t="inlineStr">
        <is>
          <t>餐厨垃圾处置</t>
        </is>
      </c>
      <c r="J1779" s="92" t="n">
        <v>2023</v>
      </c>
      <c r="K1779" s="92" t="n">
        <v>9</v>
      </c>
      <c r="L1779" s="92" t="n">
        <v>28</v>
      </c>
      <c r="M1779" s="91">
        <f>COUNTIFS(D:D,D1779,J:J,J1779,K:K,K1779)</f>
        <v/>
      </c>
      <c r="N1779" s="91">
        <f>1/M1779</f>
        <v/>
      </c>
    </row>
    <row r="1780">
      <c r="A1780" s="92" t="inlineStr">
        <is>
          <t>徐汇区</t>
        </is>
      </c>
      <c r="B1780" s="92" t="inlineStr">
        <is>
          <t>微信用户</t>
        </is>
      </c>
      <c r="C1780" s="92" t="n">
        <v>1</v>
      </c>
      <c r="D1780" s="92" t="inlineStr">
        <is>
          <t>TYQCY63</t>
        </is>
      </c>
      <c r="E1780" s="92" t="inlineStr">
        <is>
          <t>小杨生煎（星游城）</t>
        </is>
      </c>
      <c r="F1780" s="92" t="n">
        <v>0</v>
      </c>
      <c r="G1780" s="92" t="n">
        <v>1</v>
      </c>
      <c r="H1780" s="92" t="n">
        <v>2401</v>
      </c>
      <c r="I1780" s="92" t="inlineStr">
        <is>
          <t>废弃油脂处置</t>
        </is>
      </c>
      <c r="J1780" s="92" t="n">
        <v>2023</v>
      </c>
      <c r="K1780" s="92" t="n">
        <v>9</v>
      </c>
      <c r="L1780" s="92" t="n">
        <v>28</v>
      </c>
      <c r="M1780" s="91">
        <f>COUNTIFS(D:D,D1780,J:J,J1780,K:K,K1780)</f>
        <v/>
      </c>
      <c r="N1780" s="91">
        <f>1/M1780</f>
        <v/>
      </c>
    </row>
    <row r="1781">
      <c r="A1781" s="92" t="inlineStr">
        <is>
          <t>徐汇区</t>
        </is>
      </c>
      <c r="B1781" s="92" t="inlineStr">
        <is>
          <t>微信用户</t>
        </is>
      </c>
      <c r="C1781" s="92" t="n">
        <v>1</v>
      </c>
      <c r="D1781" s="92" t="inlineStr">
        <is>
          <t>TYQCY63</t>
        </is>
      </c>
      <c r="E1781" s="92" t="inlineStr">
        <is>
          <t>小杨生煎（星游城）</t>
        </is>
      </c>
      <c r="F1781" s="92" t="n">
        <v>0</v>
      </c>
      <c r="G1781" s="92" t="n">
        <v>1</v>
      </c>
      <c r="H1781" s="92" t="n">
        <v>2402</v>
      </c>
      <c r="I1781" s="92" t="inlineStr">
        <is>
          <t>卫生培训记录</t>
        </is>
      </c>
      <c r="J1781" s="92" t="n">
        <v>2023</v>
      </c>
      <c r="K1781" s="92" t="n">
        <v>9</v>
      </c>
      <c r="L1781" s="92" t="n">
        <v>28</v>
      </c>
      <c r="M1781" s="91">
        <f>COUNTIFS(D:D,D1781,J:J,J1781,K:K,K1781)</f>
        <v/>
      </c>
      <c r="N1781" s="91">
        <f>1/M1781</f>
        <v/>
      </c>
    </row>
    <row r="1782">
      <c r="A1782" s="92" t="inlineStr">
        <is>
          <t>徐汇区</t>
        </is>
      </c>
      <c r="B1782" s="92" t="inlineStr">
        <is>
          <t>微信用户</t>
        </is>
      </c>
      <c r="C1782" s="92" t="n">
        <v>1</v>
      </c>
      <c r="D1782" s="92" t="inlineStr">
        <is>
          <t>TYQCY63</t>
        </is>
      </c>
      <c r="E1782" s="92" t="inlineStr">
        <is>
          <t>小杨生煎（星游城）</t>
        </is>
      </c>
      <c r="F1782" s="92" t="n">
        <v>0</v>
      </c>
      <c r="G1782" s="92" t="n">
        <v>1</v>
      </c>
      <c r="H1782" s="92" t="n">
        <v>2403</v>
      </c>
      <c r="I1782" s="92" t="inlineStr">
        <is>
          <t>食品及原料采购记录</t>
        </is>
      </c>
      <c r="J1782" s="92" t="n">
        <v>2023</v>
      </c>
      <c r="K1782" s="92" t="n">
        <v>9</v>
      </c>
      <c r="L1782" s="92" t="n">
        <v>28</v>
      </c>
      <c r="M1782" s="91">
        <f>COUNTIFS(D:D,D1782,J:J,J1782,K:K,K1782)</f>
        <v/>
      </c>
      <c r="N1782" s="91">
        <f>1/M1782</f>
        <v/>
      </c>
    </row>
    <row r="1783">
      <c r="A1783" s="92" t="inlineStr">
        <is>
          <t>徐汇区</t>
        </is>
      </c>
      <c r="B1783" s="92" t="inlineStr">
        <is>
          <t>微信用户</t>
        </is>
      </c>
      <c r="C1783" s="92" t="n">
        <v>1</v>
      </c>
      <c r="D1783" s="92" t="inlineStr">
        <is>
          <t>TYQCY63</t>
        </is>
      </c>
      <c r="E1783" s="92" t="inlineStr">
        <is>
          <t>小杨生煎（星游城）</t>
        </is>
      </c>
      <c r="F1783" s="92" t="n">
        <v>1</v>
      </c>
      <c r="G1783" s="92" t="n">
        <v>1</v>
      </c>
      <c r="H1783" s="92" t="n">
        <v>3200</v>
      </c>
      <c r="I1783" s="92" t="inlineStr">
        <is>
          <t>后厨全景</t>
        </is>
      </c>
      <c r="J1783" s="92" t="n">
        <v>2023</v>
      </c>
      <c r="K1783" s="92" t="n">
        <v>9</v>
      </c>
      <c r="L1783" s="92" t="n">
        <v>28</v>
      </c>
      <c r="M1783" s="91">
        <f>COUNTIFS(D:D,D1783,J:J,J1783,K:K,K1783)</f>
        <v/>
      </c>
      <c r="N1783" s="91">
        <f>1/M1783</f>
        <v/>
      </c>
    </row>
    <row r="1784">
      <c r="A1784" s="92" t="inlineStr">
        <is>
          <t>徐汇区</t>
        </is>
      </c>
      <c r="B1784" s="92" t="inlineStr">
        <is>
          <t>微信用户</t>
        </is>
      </c>
      <c r="C1784" s="92" t="n">
        <v>1</v>
      </c>
      <c r="D1784" s="92" t="inlineStr">
        <is>
          <t>TYQCY63</t>
        </is>
      </c>
      <c r="E1784" s="92" t="inlineStr">
        <is>
          <t>小杨生煎（星游城）</t>
        </is>
      </c>
      <c r="F1784" s="92" t="n">
        <v>1</v>
      </c>
      <c r="G1784" s="92" t="n">
        <v>1</v>
      </c>
      <c r="H1784" s="92" t="n">
        <v>3201</v>
      </c>
      <c r="I1784" s="92" t="inlineStr">
        <is>
          <t>后厨涉户外门窗关闭</t>
        </is>
      </c>
      <c r="J1784" s="92" t="n">
        <v>2023</v>
      </c>
      <c r="K1784" s="92" t="n">
        <v>9</v>
      </c>
      <c r="L1784" s="92" t="n">
        <v>28</v>
      </c>
      <c r="M1784" s="91">
        <f>COUNTIFS(D:D,D1784,J:J,J1784,K:K,K1784)</f>
        <v/>
      </c>
      <c r="N1784" s="91">
        <f>1/M1784</f>
        <v/>
      </c>
    </row>
    <row r="1785">
      <c r="A1785" s="92" t="inlineStr">
        <is>
          <t>徐汇区</t>
        </is>
      </c>
      <c r="B1785" s="92" t="inlineStr">
        <is>
          <t>微信用户</t>
        </is>
      </c>
      <c r="C1785" s="92" t="n">
        <v>1</v>
      </c>
      <c r="D1785" s="92" t="inlineStr">
        <is>
          <t>TYQCY63</t>
        </is>
      </c>
      <c r="E1785" s="92" t="inlineStr">
        <is>
          <t>小杨生煎（星游城）</t>
        </is>
      </c>
      <c r="F1785" s="92" t="n">
        <v>1</v>
      </c>
      <c r="G1785" s="92" t="n">
        <v>1</v>
      </c>
      <c r="H1785" s="92" t="n">
        <v>3202</v>
      </c>
      <c r="I1785" s="92" t="inlineStr">
        <is>
          <t>后厨排气扇</t>
        </is>
      </c>
      <c r="J1785" s="92" t="n">
        <v>2023</v>
      </c>
      <c r="K1785" s="92" t="n">
        <v>9</v>
      </c>
      <c r="L1785" s="92" t="n">
        <v>28</v>
      </c>
      <c r="M1785" s="91">
        <f>COUNTIFS(D:D,D1785,J:J,J1785,K:K,K1785)</f>
        <v/>
      </c>
      <c r="N1785" s="91">
        <f>1/M1785</f>
        <v/>
      </c>
    </row>
    <row r="1786">
      <c r="A1786" s="92" t="inlineStr">
        <is>
          <t>徐汇区</t>
        </is>
      </c>
      <c r="B1786" s="92" t="inlineStr">
        <is>
          <t>微信用户</t>
        </is>
      </c>
      <c r="C1786" s="92" t="n">
        <v>1</v>
      </c>
      <c r="D1786" s="92" t="inlineStr">
        <is>
          <t>TYQCY63</t>
        </is>
      </c>
      <c r="E1786" s="92" t="inlineStr">
        <is>
          <t>小杨生煎（星游城）</t>
        </is>
      </c>
      <c r="F1786" s="92" t="n">
        <v>1</v>
      </c>
      <c r="G1786" s="92" t="n">
        <v>1</v>
      </c>
      <c r="H1786" s="92" t="n">
        <v>3203</v>
      </c>
      <c r="I1786" s="92" t="inlineStr">
        <is>
          <t>后厨灶台</t>
        </is>
      </c>
      <c r="J1786" s="92" t="n">
        <v>2023</v>
      </c>
      <c r="K1786" s="92" t="n">
        <v>9</v>
      </c>
      <c r="L1786" s="92" t="n">
        <v>28</v>
      </c>
      <c r="M1786" s="91">
        <f>COUNTIFS(D:D,D1786,J:J,J1786,K:K,K1786)</f>
        <v/>
      </c>
      <c r="N1786" s="91">
        <f>1/M1786</f>
        <v/>
      </c>
    </row>
    <row r="1787">
      <c r="A1787" s="92" t="inlineStr">
        <is>
          <t>徐汇区</t>
        </is>
      </c>
      <c r="B1787" s="92" t="inlineStr">
        <is>
          <t>微信用户</t>
        </is>
      </c>
      <c r="C1787" s="92" t="n">
        <v>1</v>
      </c>
      <c r="D1787" s="92" t="inlineStr">
        <is>
          <t>TYQCY63</t>
        </is>
      </c>
      <c r="E1787" s="92" t="inlineStr">
        <is>
          <t>小杨生煎（星游城）</t>
        </is>
      </c>
      <c r="F1787" s="92" t="n">
        <v>1</v>
      </c>
      <c r="G1787" s="92" t="n">
        <v>1</v>
      </c>
      <c r="H1787" s="92" t="n">
        <v>3205</v>
      </c>
      <c r="I1787" s="92" t="inlineStr">
        <is>
          <t>排烟管道</t>
        </is>
      </c>
      <c r="J1787" s="92" t="n">
        <v>2023</v>
      </c>
      <c r="K1787" s="92" t="n">
        <v>9</v>
      </c>
      <c r="L1787" s="92" t="n">
        <v>28</v>
      </c>
      <c r="M1787" s="91">
        <f>COUNTIFS(D:D,D1787,J:J,J1787,K:K,K1787)</f>
        <v/>
      </c>
      <c r="N1787" s="91">
        <f>1/M1787</f>
        <v/>
      </c>
    </row>
    <row r="1788">
      <c r="A1788" s="92" t="inlineStr">
        <is>
          <t>徐汇区</t>
        </is>
      </c>
      <c r="B1788" s="92" t="inlineStr">
        <is>
          <t>微信用户
微信用户
微信用户
微信用户</t>
        </is>
      </c>
      <c r="C1788" s="92" t="n">
        <v>1</v>
      </c>
      <c r="D1788" s="92" t="inlineStr">
        <is>
          <t>TYQCY63</t>
        </is>
      </c>
      <c r="E1788" s="92" t="inlineStr">
        <is>
          <t>小杨生煎（星游城）</t>
        </is>
      </c>
      <c r="F1788" s="92" t="n">
        <v>0</v>
      </c>
      <c r="G1788" s="92" t="n">
        <v>1</v>
      </c>
      <c r="H1788" s="92" t="n">
        <v>2203</v>
      </c>
      <c r="I1788" s="92" t="inlineStr">
        <is>
          <t>清洗合同</t>
        </is>
      </c>
      <c r="J1788" s="92" t="n">
        <v>2023</v>
      </c>
      <c r="K1788" s="92" t="n">
        <v>8</v>
      </c>
      <c r="L1788" s="92" t="n">
        <v>11</v>
      </c>
      <c r="M1788" s="91">
        <f>COUNTIFS(D:D,D1788,J:J,J1788,K:K,K1788)</f>
        <v/>
      </c>
      <c r="N1788" s="91">
        <f>1/M1788</f>
        <v/>
      </c>
    </row>
    <row r="1789">
      <c r="A1789" s="92" t="inlineStr">
        <is>
          <t>徐汇区</t>
        </is>
      </c>
      <c r="B1789" s="92" t="inlineStr">
        <is>
          <t>微信用户
微信用户</t>
        </is>
      </c>
      <c r="C1789" s="92" t="n">
        <v>1</v>
      </c>
      <c r="D1789" s="92" t="inlineStr">
        <is>
          <t>TYQCY63</t>
        </is>
      </c>
      <c r="E1789" s="92" t="inlineStr">
        <is>
          <t>小杨生煎（星游城）</t>
        </is>
      </c>
      <c r="F1789" s="92" t="n">
        <v>0</v>
      </c>
      <c r="G1789" s="92" t="n">
        <v>1</v>
      </c>
      <c r="H1789" s="92" t="n">
        <v>2202</v>
      </c>
      <c r="I1789" s="92" t="inlineStr">
        <is>
          <t>净化器合格证</t>
        </is>
      </c>
      <c r="J1789" s="92" t="n">
        <v>2023</v>
      </c>
      <c r="K1789" s="92" t="n">
        <v>6</v>
      </c>
      <c r="L1789" s="92" t="n">
        <v>11</v>
      </c>
      <c r="M1789" s="91">
        <f>COUNTIFS(D:D,D1789,J:J,J1789,K:K,K1789)</f>
        <v/>
      </c>
      <c r="N1789" s="91">
        <f>1/M1789</f>
        <v/>
      </c>
    </row>
    <row r="1790">
      <c r="A1790" s="92" t="inlineStr">
        <is>
          <t>徐汇区</t>
        </is>
      </c>
      <c r="B1790" s="92" t="inlineStr">
        <is>
          <t>微信用户</t>
        </is>
      </c>
      <c r="C1790" s="92" t="n">
        <v>1</v>
      </c>
      <c r="D1790" s="92" t="inlineStr">
        <is>
          <t>TYQCY63</t>
        </is>
      </c>
      <c r="E1790" s="92" t="inlineStr">
        <is>
          <t>小杨生煎（星游城）</t>
        </is>
      </c>
      <c r="F1790" s="92" t="n">
        <v>0</v>
      </c>
      <c r="G1790" s="92" t="n">
        <v>1</v>
      </c>
      <c r="H1790" s="92" t="n">
        <v>2301</v>
      </c>
      <c r="I1790" s="92" t="inlineStr">
        <is>
          <t>产品质检</t>
        </is>
      </c>
      <c r="J1790" s="92" t="n">
        <v>2023</v>
      </c>
      <c r="K1790" s="92" t="n">
        <v>6</v>
      </c>
      <c r="L1790" s="92" t="n">
        <v>25</v>
      </c>
      <c r="M1790" s="91">
        <f>COUNTIFS(D:D,D1790,J:J,J1790,K:K,K1790)</f>
        <v/>
      </c>
      <c r="N1790" s="91">
        <f>1/M1790</f>
        <v/>
      </c>
    </row>
    <row r="1791">
      <c r="A1791" s="92" t="inlineStr">
        <is>
          <t>徐汇区</t>
        </is>
      </c>
      <c r="B1791" s="92" t="inlineStr">
        <is>
          <t>微信用户
微信用户</t>
        </is>
      </c>
      <c r="C1791" s="92" t="n">
        <v>1</v>
      </c>
      <c r="D1791" s="92" t="inlineStr">
        <is>
          <t>TYQCY63</t>
        </is>
      </c>
      <c r="E1791" s="92" t="inlineStr">
        <is>
          <t>小杨生煎（星游城）</t>
        </is>
      </c>
      <c r="F1791" s="92" t="n">
        <v>0</v>
      </c>
      <c r="G1791" s="92" t="n">
        <v>1</v>
      </c>
      <c r="H1791" s="92" t="n">
        <v>2200</v>
      </c>
      <c r="I1791" s="92" t="inlineStr">
        <is>
          <t>设备安装合同</t>
        </is>
      </c>
      <c r="J1791" s="92" t="n">
        <v>2023</v>
      </c>
      <c r="K1791" s="92" t="n">
        <v>5</v>
      </c>
      <c r="L1791" s="92" t="n">
        <v>1</v>
      </c>
      <c r="M1791" s="91">
        <f>COUNTIFS(D:D,D1791,J:J,J1791,K:K,K1791)</f>
        <v/>
      </c>
      <c r="N1791" s="91">
        <f>1/M1791</f>
        <v/>
      </c>
    </row>
    <row r="1792">
      <c r="A1792" s="92" t="inlineStr">
        <is>
          <t>徐汇区</t>
        </is>
      </c>
      <c r="B1792" s="92" t="inlineStr">
        <is>
          <t>微信用户
微信用户
微信用户
微信用户</t>
        </is>
      </c>
      <c r="C1792" s="92" t="n">
        <v>1</v>
      </c>
      <c r="D1792" s="92" t="inlineStr">
        <is>
          <t>TYQCY63</t>
        </is>
      </c>
      <c r="E1792" s="92" t="inlineStr">
        <is>
          <t>小杨生煎（星游城）</t>
        </is>
      </c>
      <c r="F1792" s="92" t="n">
        <v>0</v>
      </c>
      <c r="G1792" s="92" t="n">
        <v>1</v>
      </c>
      <c r="H1792" s="92" t="n">
        <v>2201</v>
      </c>
      <c r="I1792" s="92" t="inlineStr">
        <is>
          <t>产品质检</t>
        </is>
      </c>
      <c r="J1792" s="92" t="n">
        <v>2023</v>
      </c>
      <c r="K1792" s="92" t="n">
        <v>5</v>
      </c>
      <c r="L1792" s="92" t="n">
        <v>1</v>
      </c>
      <c r="M1792" s="91">
        <f>COUNTIFS(D:D,D1792,J:J,J1792,K:K,K1792)</f>
        <v/>
      </c>
      <c r="N1792" s="91">
        <f>1/M1792</f>
        <v/>
      </c>
    </row>
    <row r="1793">
      <c r="A1793" s="92" t="inlineStr">
        <is>
          <t>徐汇区</t>
        </is>
      </c>
      <c r="B1793" s="92" t="inlineStr">
        <is>
          <t>微信用户
微信用户
微信用户
微信用户</t>
        </is>
      </c>
      <c r="C1793" s="92" t="n">
        <v>1</v>
      </c>
      <c r="D1793" s="92" t="inlineStr">
        <is>
          <t>TYQCY63</t>
        </is>
      </c>
      <c r="E1793" s="92" t="inlineStr">
        <is>
          <t>小杨生煎（星游城）</t>
        </is>
      </c>
      <c r="F1793" s="92" t="n">
        <v>0</v>
      </c>
      <c r="G1793" s="92" t="n">
        <v>0</v>
      </c>
      <c r="H1793" s="92" t="n">
        <v>2100</v>
      </c>
      <c r="I1793" s="92" t="inlineStr">
        <is>
          <t>营业执照</t>
        </is>
      </c>
      <c r="J1793" s="92" t="n">
        <v>2023</v>
      </c>
      <c r="K1793" s="92" t="n">
        <v>3</v>
      </c>
      <c r="L1793" s="92" t="n">
        <v>11</v>
      </c>
      <c r="M1793" s="91">
        <f>COUNTIFS(D:D,D1793,J:J,J1793,K:K,K1793)</f>
        <v/>
      </c>
      <c r="N1793" s="91">
        <f>1/M1793</f>
        <v/>
      </c>
    </row>
    <row r="1794">
      <c r="A1794" s="92" t="inlineStr">
        <is>
          <t>徐汇区</t>
        </is>
      </c>
      <c r="B1794" s="92" t="inlineStr">
        <is>
          <t>微信用户</t>
        </is>
      </c>
      <c r="C1794" s="92" t="n">
        <v>1</v>
      </c>
      <c r="D1794" s="92" t="inlineStr">
        <is>
          <t>TYQCY64</t>
        </is>
      </c>
      <c r="E1794" s="92" t="inlineStr">
        <is>
          <t>敦煌小亭</t>
        </is>
      </c>
      <c r="F1794" s="92" t="n">
        <v>0</v>
      </c>
      <c r="G1794" s="92" t="n">
        <v>1</v>
      </c>
      <c r="H1794" s="92" t="n">
        <v>2204</v>
      </c>
      <c r="I1794" s="92" t="inlineStr">
        <is>
          <t>清洗记录</t>
        </is>
      </c>
      <c r="J1794" s="92" t="n">
        <v>2023</v>
      </c>
      <c r="K1794" s="92" t="n">
        <v>9</v>
      </c>
      <c r="L1794" s="92" t="n">
        <v>7</v>
      </c>
      <c r="M1794" s="91">
        <f>COUNTIFS(D:D,D1794,J:J,J1794,K:K,K1794)</f>
        <v/>
      </c>
      <c r="N1794" s="91">
        <f>1/M1794</f>
        <v/>
      </c>
    </row>
    <row r="1795">
      <c r="A1795" s="92" t="inlineStr">
        <is>
          <t>徐汇区</t>
        </is>
      </c>
      <c r="B1795" s="92" t="inlineStr">
        <is>
          <t>微信用户</t>
        </is>
      </c>
      <c r="C1795" s="92" t="n">
        <v>1</v>
      </c>
      <c r="D1795" s="92" t="inlineStr">
        <is>
          <t>TYQCY64</t>
        </is>
      </c>
      <c r="E1795" s="92" t="inlineStr">
        <is>
          <t>敦煌小亭</t>
        </is>
      </c>
      <c r="F1795" s="92" t="n">
        <v>0</v>
      </c>
      <c r="G1795" s="92" t="n">
        <v>1</v>
      </c>
      <c r="H1795" s="92" t="n">
        <v>2205</v>
      </c>
      <c r="I1795" s="92" t="inlineStr">
        <is>
          <t>设备维修保养</t>
        </is>
      </c>
      <c r="J1795" s="92" t="n">
        <v>2023</v>
      </c>
      <c r="K1795" s="92" t="n">
        <v>9</v>
      </c>
      <c r="L1795" s="92" t="n">
        <v>7</v>
      </c>
      <c r="M1795" s="91">
        <f>COUNTIFS(D:D,D1795,J:J,J1795,K:K,K1795)</f>
        <v/>
      </c>
      <c r="N1795" s="91">
        <f>1/M1795</f>
        <v/>
      </c>
    </row>
    <row r="1796">
      <c r="A1796" s="92" t="inlineStr">
        <is>
          <t>徐汇区</t>
        </is>
      </c>
      <c r="B1796" s="92" t="inlineStr">
        <is>
          <t>微信用户</t>
        </is>
      </c>
      <c r="C1796" s="92" t="n">
        <v>1</v>
      </c>
      <c r="D1796" s="92" t="inlineStr">
        <is>
          <t>TYQCY64</t>
        </is>
      </c>
      <c r="E1796" s="92" t="inlineStr">
        <is>
          <t>敦煌小亭</t>
        </is>
      </c>
      <c r="F1796" s="92" t="n">
        <v>0</v>
      </c>
      <c r="G1796" s="92" t="n">
        <v>1</v>
      </c>
      <c r="H1796" s="92" t="n">
        <v>2303</v>
      </c>
      <c r="I1796" s="92" t="inlineStr">
        <is>
          <t>运行维护合同</t>
        </is>
      </c>
      <c r="J1796" s="92" t="n">
        <v>2023</v>
      </c>
      <c r="K1796" s="92" t="n">
        <v>9</v>
      </c>
      <c r="L1796" s="92" t="n">
        <v>7</v>
      </c>
      <c r="M1796" s="91">
        <f>COUNTIFS(D:D,D1796,J:J,J1796,K:K,K1796)</f>
        <v/>
      </c>
      <c r="N1796" s="91">
        <f>1/M1796</f>
        <v/>
      </c>
    </row>
    <row r="1797">
      <c r="A1797" s="92" t="inlineStr">
        <is>
          <t>徐汇区</t>
        </is>
      </c>
      <c r="B1797" s="92" t="inlineStr">
        <is>
          <t>微信用户</t>
        </is>
      </c>
      <c r="C1797" s="92" t="n">
        <v>1</v>
      </c>
      <c r="D1797" s="92" t="inlineStr">
        <is>
          <t>TYQCY64</t>
        </is>
      </c>
      <c r="E1797" s="92" t="inlineStr">
        <is>
          <t>敦煌小亭</t>
        </is>
      </c>
      <c r="F1797" s="92" t="n">
        <v>0</v>
      </c>
      <c r="G1797" s="92" t="n">
        <v>1</v>
      </c>
      <c r="H1797" s="92" t="n">
        <v>2304</v>
      </c>
      <c r="I1797" s="92" t="inlineStr">
        <is>
          <t>设备运维记录</t>
        </is>
      </c>
      <c r="J1797" s="92" t="n">
        <v>2023</v>
      </c>
      <c r="K1797" s="92" t="n">
        <v>9</v>
      </c>
      <c r="L1797" s="92" t="n">
        <v>7</v>
      </c>
      <c r="M1797" s="91">
        <f>COUNTIFS(D:D,D1797,J:J,J1797,K:K,K1797)</f>
        <v/>
      </c>
      <c r="N1797" s="91">
        <f>1/M1797</f>
        <v/>
      </c>
    </row>
    <row r="1798">
      <c r="A1798" s="92" t="inlineStr">
        <is>
          <t>徐汇区</t>
        </is>
      </c>
      <c r="B1798" s="92" t="inlineStr">
        <is>
          <t>微信用户</t>
        </is>
      </c>
      <c r="C1798" s="92" t="n">
        <v>1</v>
      </c>
      <c r="D1798" s="92" t="inlineStr">
        <is>
          <t>TYQCY64</t>
        </is>
      </c>
      <c r="E1798" s="92" t="inlineStr">
        <is>
          <t>敦煌小亭</t>
        </is>
      </c>
      <c r="F1798" s="92" t="n">
        <v>0</v>
      </c>
      <c r="G1798" s="92" t="n">
        <v>1</v>
      </c>
      <c r="H1798" s="92" t="n">
        <v>2400</v>
      </c>
      <c r="I1798" s="92" t="inlineStr">
        <is>
          <t>餐厨垃圾处置</t>
        </is>
      </c>
      <c r="J1798" s="92" t="n">
        <v>2023</v>
      </c>
      <c r="K1798" s="92" t="n">
        <v>9</v>
      </c>
      <c r="L1798" s="92" t="n">
        <v>7</v>
      </c>
      <c r="M1798" s="91">
        <f>COUNTIFS(D:D,D1798,J:J,J1798,K:K,K1798)</f>
        <v/>
      </c>
      <c r="N1798" s="91">
        <f>1/M1798</f>
        <v/>
      </c>
    </row>
    <row r="1799">
      <c r="A1799" s="92" t="inlineStr">
        <is>
          <t>徐汇区</t>
        </is>
      </c>
      <c r="B1799" s="92" t="inlineStr">
        <is>
          <t>微信用户</t>
        </is>
      </c>
      <c r="C1799" s="92" t="n">
        <v>1</v>
      </c>
      <c r="D1799" s="92" t="inlineStr">
        <is>
          <t>TYQCY64</t>
        </is>
      </c>
      <c r="E1799" s="92" t="inlineStr">
        <is>
          <t>敦煌小亭</t>
        </is>
      </c>
      <c r="F1799" s="92" t="n">
        <v>0</v>
      </c>
      <c r="G1799" s="92" t="n">
        <v>1</v>
      </c>
      <c r="H1799" s="92" t="n">
        <v>2401</v>
      </c>
      <c r="I1799" s="92" t="inlineStr">
        <is>
          <t>废弃油脂处置</t>
        </is>
      </c>
      <c r="J1799" s="92" t="n">
        <v>2023</v>
      </c>
      <c r="K1799" s="92" t="n">
        <v>9</v>
      </c>
      <c r="L1799" s="92" t="n">
        <v>7</v>
      </c>
      <c r="M1799" s="91">
        <f>COUNTIFS(D:D,D1799,J:J,J1799,K:K,K1799)</f>
        <v/>
      </c>
      <c r="N1799" s="91">
        <f>1/M1799</f>
        <v/>
      </c>
    </row>
    <row r="1800">
      <c r="A1800" s="92" t="inlineStr">
        <is>
          <t>徐汇区</t>
        </is>
      </c>
      <c r="B1800" s="92" t="inlineStr">
        <is>
          <t>微信用户</t>
        </is>
      </c>
      <c r="C1800" s="92" t="n">
        <v>1</v>
      </c>
      <c r="D1800" s="92" t="inlineStr">
        <is>
          <t>TYQCY64</t>
        </is>
      </c>
      <c r="E1800" s="92" t="inlineStr">
        <is>
          <t>敦煌小亭</t>
        </is>
      </c>
      <c r="F1800" s="92" t="n">
        <v>0</v>
      </c>
      <c r="G1800" s="92" t="n">
        <v>1</v>
      </c>
      <c r="H1800" s="92" t="n">
        <v>2402</v>
      </c>
      <c r="I1800" s="92" t="inlineStr">
        <is>
          <t>卫生培训记录</t>
        </is>
      </c>
      <c r="J1800" s="92" t="n">
        <v>2023</v>
      </c>
      <c r="K1800" s="92" t="n">
        <v>9</v>
      </c>
      <c r="L1800" s="92" t="n">
        <v>7</v>
      </c>
      <c r="M1800" s="91">
        <f>COUNTIFS(D:D,D1800,J:J,J1800,K:K,K1800)</f>
        <v/>
      </c>
      <c r="N1800" s="91">
        <f>1/M1800</f>
        <v/>
      </c>
    </row>
    <row r="1801">
      <c r="A1801" s="92" t="inlineStr">
        <is>
          <t>徐汇区</t>
        </is>
      </c>
      <c r="B1801" s="92" t="inlineStr">
        <is>
          <t>微信用户</t>
        </is>
      </c>
      <c r="C1801" s="92" t="n">
        <v>1</v>
      </c>
      <c r="D1801" s="92" t="inlineStr">
        <is>
          <t>TYQCY64</t>
        </is>
      </c>
      <c r="E1801" s="92" t="inlineStr">
        <is>
          <t>敦煌小亭</t>
        </is>
      </c>
      <c r="F1801" s="92" t="n">
        <v>0</v>
      </c>
      <c r="G1801" s="92" t="n">
        <v>1</v>
      </c>
      <c r="H1801" s="92" t="n">
        <v>2403</v>
      </c>
      <c r="I1801" s="92" t="inlineStr">
        <is>
          <t>食品及原料采购记录</t>
        </is>
      </c>
      <c r="J1801" s="92" t="n">
        <v>2023</v>
      </c>
      <c r="K1801" s="92" t="n">
        <v>9</v>
      </c>
      <c r="L1801" s="92" t="n">
        <v>7</v>
      </c>
      <c r="M1801" s="91">
        <f>COUNTIFS(D:D,D1801,J:J,J1801,K:K,K1801)</f>
        <v/>
      </c>
      <c r="N1801" s="91">
        <f>1/M1801</f>
        <v/>
      </c>
    </row>
    <row r="1802">
      <c r="A1802" s="92" t="inlineStr">
        <is>
          <t>徐汇区</t>
        </is>
      </c>
      <c r="B1802" s="92" t="inlineStr">
        <is>
          <t>微信用户</t>
        </is>
      </c>
      <c r="C1802" s="92" t="n">
        <v>1</v>
      </c>
      <c r="D1802" s="92" t="inlineStr">
        <is>
          <t>TYQCY64</t>
        </is>
      </c>
      <c r="E1802" s="92" t="inlineStr">
        <is>
          <t>敦煌小亭</t>
        </is>
      </c>
      <c r="F1802" s="92" t="n">
        <v>1</v>
      </c>
      <c r="G1802" s="92" t="n">
        <v>1</v>
      </c>
      <c r="H1802" s="92" t="n">
        <v>3200</v>
      </c>
      <c r="I1802" s="92" t="inlineStr">
        <is>
          <t>后厨全景</t>
        </is>
      </c>
      <c r="J1802" s="92" t="n">
        <v>2023</v>
      </c>
      <c r="K1802" s="92" t="n">
        <v>9</v>
      </c>
      <c r="L1802" s="92" t="n">
        <v>7</v>
      </c>
      <c r="M1802" s="91">
        <f>COUNTIFS(D:D,D1802,J:J,J1802,K:K,K1802)</f>
        <v/>
      </c>
      <c r="N1802" s="91">
        <f>1/M1802</f>
        <v/>
      </c>
    </row>
    <row r="1803">
      <c r="A1803" s="92" t="inlineStr">
        <is>
          <t>徐汇区</t>
        </is>
      </c>
      <c r="B1803" s="92" t="inlineStr">
        <is>
          <t>微信用户</t>
        </is>
      </c>
      <c r="C1803" s="92" t="n">
        <v>1</v>
      </c>
      <c r="D1803" s="92" t="inlineStr">
        <is>
          <t>TYQCY64</t>
        </is>
      </c>
      <c r="E1803" s="92" t="inlineStr">
        <is>
          <t>敦煌小亭</t>
        </is>
      </c>
      <c r="F1803" s="92" t="n">
        <v>1</v>
      </c>
      <c r="G1803" s="92" t="n">
        <v>1</v>
      </c>
      <c r="H1803" s="92" t="n">
        <v>3201</v>
      </c>
      <c r="I1803" s="92" t="inlineStr">
        <is>
          <t>后厨涉户外门窗关闭</t>
        </is>
      </c>
      <c r="J1803" s="92" t="n">
        <v>2023</v>
      </c>
      <c r="K1803" s="92" t="n">
        <v>9</v>
      </c>
      <c r="L1803" s="92" t="n">
        <v>7</v>
      </c>
      <c r="M1803" s="91">
        <f>COUNTIFS(D:D,D1803,J:J,J1803,K:K,K1803)</f>
        <v/>
      </c>
      <c r="N1803" s="91">
        <f>1/M1803</f>
        <v/>
      </c>
    </row>
    <row r="1804">
      <c r="A1804" s="92" t="inlineStr">
        <is>
          <t>徐汇区</t>
        </is>
      </c>
      <c r="B1804" s="92" t="inlineStr">
        <is>
          <t>微信用户</t>
        </is>
      </c>
      <c r="C1804" s="92" t="n">
        <v>1</v>
      </c>
      <c r="D1804" s="92" t="inlineStr">
        <is>
          <t>TYQCY64</t>
        </is>
      </c>
      <c r="E1804" s="92" t="inlineStr">
        <is>
          <t>敦煌小亭</t>
        </is>
      </c>
      <c r="F1804" s="92" t="n">
        <v>1</v>
      </c>
      <c r="G1804" s="92" t="n">
        <v>1</v>
      </c>
      <c r="H1804" s="92" t="n">
        <v>3202</v>
      </c>
      <c r="I1804" s="92" t="inlineStr">
        <is>
          <t>后厨排气扇</t>
        </is>
      </c>
      <c r="J1804" s="92" t="n">
        <v>2023</v>
      </c>
      <c r="K1804" s="92" t="n">
        <v>9</v>
      </c>
      <c r="L1804" s="92" t="n">
        <v>7</v>
      </c>
      <c r="M1804" s="91">
        <f>COUNTIFS(D:D,D1804,J:J,J1804,K:K,K1804)</f>
        <v/>
      </c>
      <c r="N1804" s="91">
        <f>1/M1804</f>
        <v/>
      </c>
    </row>
    <row r="1805">
      <c r="A1805" s="92" t="inlineStr">
        <is>
          <t>徐汇区</t>
        </is>
      </c>
      <c r="B1805" s="92" t="inlineStr">
        <is>
          <t>微信用户</t>
        </is>
      </c>
      <c r="C1805" s="92" t="n">
        <v>1</v>
      </c>
      <c r="D1805" s="92" t="inlineStr">
        <is>
          <t>TYQCY64</t>
        </is>
      </c>
      <c r="E1805" s="92" t="inlineStr">
        <is>
          <t>敦煌小亭</t>
        </is>
      </c>
      <c r="F1805" s="92" t="n">
        <v>1</v>
      </c>
      <c r="G1805" s="92" t="n">
        <v>1</v>
      </c>
      <c r="H1805" s="92" t="n">
        <v>3203</v>
      </c>
      <c r="I1805" s="92" t="inlineStr">
        <is>
          <t>后厨灶台</t>
        </is>
      </c>
      <c r="J1805" s="92" t="n">
        <v>2023</v>
      </c>
      <c r="K1805" s="92" t="n">
        <v>9</v>
      </c>
      <c r="L1805" s="92" t="n">
        <v>7</v>
      </c>
      <c r="M1805" s="91">
        <f>COUNTIFS(D:D,D1805,J:J,J1805,K:K,K1805)</f>
        <v/>
      </c>
      <c r="N1805" s="91">
        <f>1/M1805</f>
        <v/>
      </c>
    </row>
    <row r="1806">
      <c r="A1806" s="92" t="inlineStr">
        <is>
          <t>徐汇区</t>
        </is>
      </c>
      <c r="B1806" s="92" t="inlineStr">
        <is>
          <t>微信用户</t>
        </is>
      </c>
      <c r="C1806" s="92" t="n">
        <v>1</v>
      </c>
      <c r="D1806" s="92" t="inlineStr">
        <is>
          <t>TYQCY64</t>
        </is>
      </c>
      <c r="E1806" s="92" t="inlineStr">
        <is>
          <t>敦煌小亭</t>
        </is>
      </c>
      <c r="F1806" s="92" t="n">
        <v>1</v>
      </c>
      <c r="G1806" s="92" t="n">
        <v>1</v>
      </c>
      <c r="H1806" s="92" t="n">
        <v>3204</v>
      </c>
      <c r="I1806" s="92" t="inlineStr">
        <is>
          <t>集气罩</t>
        </is>
      </c>
      <c r="J1806" s="92" t="n">
        <v>2023</v>
      </c>
      <c r="K1806" s="92" t="n">
        <v>9</v>
      </c>
      <c r="L1806" s="92" t="n">
        <v>7</v>
      </c>
      <c r="M1806" s="91">
        <f>COUNTIFS(D:D,D1806,J:J,J1806,K:K,K1806)</f>
        <v/>
      </c>
      <c r="N1806" s="91">
        <f>1/M1806</f>
        <v/>
      </c>
    </row>
    <row r="1807">
      <c r="A1807" s="92" t="inlineStr">
        <is>
          <t>徐汇区</t>
        </is>
      </c>
      <c r="B1807" s="92" t="inlineStr">
        <is>
          <t>微信用户</t>
        </is>
      </c>
      <c r="C1807" s="92" t="n">
        <v>1</v>
      </c>
      <c r="D1807" s="92" t="inlineStr">
        <is>
          <t>TYQCY64</t>
        </is>
      </c>
      <c r="E1807" s="92" t="inlineStr">
        <is>
          <t>敦煌小亭</t>
        </is>
      </c>
      <c r="F1807" s="92" t="n">
        <v>1</v>
      </c>
      <c r="G1807" s="92" t="n">
        <v>1</v>
      </c>
      <c r="H1807" s="92" t="n">
        <v>3205</v>
      </c>
      <c r="I1807" s="92" t="inlineStr">
        <is>
          <t>排烟管道</t>
        </is>
      </c>
      <c r="J1807" s="92" t="n">
        <v>2023</v>
      </c>
      <c r="K1807" s="92" t="n">
        <v>9</v>
      </c>
      <c r="L1807" s="92" t="n">
        <v>7</v>
      </c>
      <c r="M1807" s="91">
        <f>COUNTIFS(D:D,D1807,J:J,J1807,K:K,K1807)</f>
        <v/>
      </c>
      <c r="N1807" s="91">
        <f>1/M1807</f>
        <v/>
      </c>
    </row>
    <row r="1808">
      <c r="A1808" s="92" t="inlineStr">
        <is>
          <t>徐汇区</t>
        </is>
      </c>
      <c r="B1808" s="92" t="inlineStr">
        <is>
          <t>微信用户</t>
        </is>
      </c>
      <c r="C1808" s="92" t="n">
        <v>1</v>
      </c>
      <c r="D1808" s="92" t="inlineStr">
        <is>
          <t>TYQCY64</t>
        </is>
      </c>
      <c r="E1808" s="92" t="inlineStr">
        <is>
          <t>敦煌小亭</t>
        </is>
      </c>
      <c r="F1808" s="92" t="n">
        <v>1</v>
      </c>
      <c r="G1808" s="92" t="n">
        <v>1</v>
      </c>
      <c r="H1808" s="92" t="n">
        <v>3206</v>
      </c>
      <c r="I1808" s="92" t="inlineStr">
        <is>
          <t>油烟净化装置/控制柜运行</t>
        </is>
      </c>
      <c r="J1808" s="92" t="n">
        <v>2023</v>
      </c>
      <c r="K1808" s="92" t="n">
        <v>9</v>
      </c>
      <c r="L1808" s="92" t="n">
        <v>7</v>
      </c>
      <c r="M1808" s="91">
        <f>COUNTIFS(D:D,D1808,J:J,J1808,K:K,K1808)</f>
        <v/>
      </c>
      <c r="N1808" s="91">
        <f>1/M1808</f>
        <v/>
      </c>
    </row>
    <row r="1809">
      <c r="A1809" s="92" t="inlineStr">
        <is>
          <t>徐汇区</t>
        </is>
      </c>
      <c r="B1809" s="92" t="inlineStr">
        <is>
          <t>微信用户</t>
        </is>
      </c>
      <c r="C1809" s="92" t="n">
        <v>1</v>
      </c>
      <c r="D1809" s="92" t="inlineStr">
        <is>
          <t>TYQCY64</t>
        </is>
      </c>
      <c r="E1809" s="92" t="inlineStr">
        <is>
          <t>敦煌小亭</t>
        </is>
      </c>
      <c r="F1809" s="92" t="n">
        <v>1</v>
      </c>
      <c r="G1809" s="92" t="n">
        <v>1</v>
      </c>
      <c r="H1809" s="92" t="n">
        <v>3207</v>
      </c>
      <c r="I1809" s="92" t="inlineStr">
        <is>
          <t>油烟监测设备</t>
        </is>
      </c>
      <c r="J1809" s="92" t="n">
        <v>2023</v>
      </c>
      <c r="K1809" s="92" t="n">
        <v>9</v>
      </c>
      <c r="L1809" s="92" t="n">
        <v>7</v>
      </c>
      <c r="M1809" s="91">
        <f>COUNTIFS(D:D,D1809,J:J,J1809,K:K,K1809)</f>
        <v/>
      </c>
      <c r="N1809" s="91">
        <f>1/M1809</f>
        <v/>
      </c>
    </row>
    <row r="1810">
      <c r="A1810" s="92" t="inlineStr">
        <is>
          <t>徐汇区</t>
        </is>
      </c>
      <c r="B1810" s="92" t="inlineStr">
        <is>
          <t>微信用户
微信用户
微信用户
微信用户
微信用户
微信用户
微信用户
微信用户</t>
        </is>
      </c>
      <c r="C1810" s="92" t="n">
        <v>1</v>
      </c>
      <c r="D1810" s="92" t="inlineStr">
        <is>
          <t>TYQCY64</t>
        </is>
      </c>
      <c r="E1810" s="92" t="inlineStr">
        <is>
          <t>敦煌小亭</t>
        </is>
      </c>
      <c r="F1810" s="92" t="n">
        <v>0</v>
      </c>
      <c r="G1810" s="92" t="n">
        <v>1</v>
      </c>
      <c r="H1810" s="92" t="n">
        <v>2300</v>
      </c>
      <c r="I1810" s="92" t="inlineStr">
        <is>
          <t>设备安装合同</t>
        </is>
      </c>
      <c r="J1810" s="92" t="n">
        <v>2023</v>
      </c>
      <c r="K1810" s="92" t="n">
        <v>8</v>
      </c>
      <c r="L1810" s="92" t="n">
        <v>3</v>
      </c>
      <c r="M1810" s="91">
        <f>COUNTIFS(D:D,D1810,J:J,J1810,K:K,K1810)</f>
        <v/>
      </c>
      <c r="N1810" s="91">
        <f>1/M1810</f>
        <v/>
      </c>
    </row>
    <row r="1811">
      <c r="A1811" s="92" t="inlineStr">
        <is>
          <t>徐汇区</t>
        </is>
      </c>
      <c r="B1811" s="92" t="inlineStr">
        <is>
          <t>微信用户
微信用户
微信用户
微信用户
微信用户
微信用户
微信用户
微信用户</t>
        </is>
      </c>
      <c r="C1811" s="92" t="n">
        <v>1</v>
      </c>
      <c r="D1811" s="92" t="inlineStr">
        <is>
          <t>TYQCY64</t>
        </is>
      </c>
      <c r="E1811" s="92" t="inlineStr">
        <is>
          <t>敦煌小亭</t>
        </is>
      </c>
      <c r="F1811" s="92" t="n">
        <v>0</v>
      </c>
      <c r="G1811" s="92" t="n">
        <v>1</v>
      </c>
      <c r="H1811" s="92" t="n">
        <v>2301</v>
      </c>
      <c r="I1811" s="92" t="inlineStr">
        <is>
          <t>产品质检</t>
        </is>
      </c>
      <c r="J1811" s="92" t="n">
        <v>2023</v>
      </c>
      <c r="K1811" s="92" t="n">
        <v>8</v>
      </c>
      <c r="L1811" s="92" t="n">
        <v>3</v>
      </c>
      <c r="M1811" s="91">
        <f>COUNTIFS(D:D,D1811,J:J,J1811,K:K,K1811)</f>
        <v/>
      </c>
      <c r="N1811" s="91">
        <f>1/M1811</f>
        <v/>
      </c>
    </row>
    <row r="1812">
      <c r="A1812" s="92" t="inlineStr">
        <is>
          <t>徐汇区</t>
        </is>
      </c>
      <c r="B1812" s="92" t="inlineStr">
        <is>
          <t>微信用户
微信用户
微信用户
微信用户
微信用户
微信用户
微信用户
微信用户</t>
        </is>
      </c>
      <c r="C1812" s="92" t="n">
        <v>1</v>
      </c>
      <c r="D1812" s="92" t="inlineStr">
        <is>
          <t>TYQCY64</t>
        </is>
      </c>
      <c r="E1812" s="92" t="inlineStr">
        <is>
          <t>敦煌小亭</t>
        </is>
      </c>
      <c r="F1812" s="92" t="n">
        <v>0</v>
      </c>
      <c r="G1812" s="92" t="n">
        <v>1</v>
      </c>
      <c r="H1812" s="92" t="n">
        <v>2302</v>
      </c>
      <c r="I1812" s="92" t="inlineStr">
        <is>
          <t>设备安装检验</t>
        </is>
      </c>
      <c r="J1812" s="92" t="n">
        <v>2023</v>
      </c>
      <c r="K1812" s="92" t="n">
        <v>7</v>
      </c>
      <c r="L1812" s="92" t="n">
        <v>5</v>
      </c>
      <c r="M1812" s="91">
        <f>COUNTIFS(D:D,D1812,J:J,J1812,K:K,K1812)</f>
        <v/>
      </c>
      <c r="N1812" s="91">
        <f>1/M1812</f>
        <v/>
      </c>
    </row>
    <row r="1813">
      <c r="A1813" s="92" t="inlineStr">
        <is>
          <t>徐汇区</t>
        </is>
      </c>
      <c r="B1813" s="92" t="inlineStr">
        <is>
          <t>微信用户
微信用户
微信用户
微信用户</t>
        </is>
      </c>
      <c r="C1813" s="92" t="n">
        <v>1</v>
      </c>
      <c r="D1813" s="92" t="inlineStr">
        <is>
          <t>TYQCY64</t>
        </is>
      </c>
      <c r="E1813" s="92" t="inlineStr">
        <is>
          <t>敦煌小亭</t>
        </is>
      </c>
      <c r="F1813" s="92" t="n">
        <v>0</v>
      </c>
      <c r="G1813" s="92" t="n">
        <v>0</v>
      </c>
      <c r="H1813" s="92" t="n">
        <v>2101</v>
      </c>
      <c r="I1813" s="92" t="inlineStr">
        <is>
          <t>食品经营许可证</t>
        </is>
      </c>
      <c r="J1813" s="92" t="n">
        <v>2023</v>
      </c>
      <c r="K1813" s="92" t="n">
        <v>6</v>
      </c>
      <c r="L1813" s="92" t="n">
        <v>11</v>
      </c>
      <c r="M1813" s="91">
        <f>COUNTIFS(D:D,D1813,J:J,J1813,K:K,K1813)</f>
        <v/>
      </c>
      <c r="N1813" s="91">
        <f>1/M1813</f>
        <v/>
      </c>
    </row>
    <row r="1814">
      <c r="A1814" s="92" t="inlineStr">
        <is>
          <t>徐汇区</t>
        </is>
      </c>
      <c r="B1814" s="92" t="inlineStr">
        <is>
          <t>微信用户
微信用户
微信用户
微信用户
微信用户
微信用户
微信用户
微信用户</t>
        </is>
      </c>
      <c r="C1814" s="92" t="n">
        <v>1</v>
      </c>
      <c r="D1814" s="92" t="inlineStr">
        <is>
          <t>TYQCY64</t>
        </is>
      </c>
      <c r="E1814" s="92" t="inlineStr">
        <is>
          <t>敦煌小亭</t>
        </is>
      </c>
      <c r="F1814" s="92" t="n">
        <v>0</v>
      </c>
      <c r="G1814" s="92" t="n">
        <v>1</v>
      </c>
      <c r="H1814" s="92" t="n">
        <v>2200</v>
      </c>
      <c r="I1814" s="92" t="inlineStr">
        <is>
          <t>设备安装合同</t>
        </is>
      </c>
      <c r="J1814" s="92" t="n">
        <v>2023</v>
      </c>
      <c r="K1814" s="92" t="n">
        <v>6</v>
      </c>
      <c r="L1814" s="92" t="n">
        <v>5</v>
      </c>
      <c r="M1814" s="91">
        <f>COUNTIFS(D:D,D1814,J:J,J1814,K:K,K1814)</f>
        <v/>
      </c>
      <c r="N1814" s="91">
        <f>1/M1814</f>
        <v/>
      </c>
    </row>
    <row r="1815">
      <c r="A1815" s="92" t="inlineStr">
        <is>
          <t>徐汇区</t>
        </is>
      </c>
      <c r="B1815" s="92" t="inlineStr">
        <is>
          <t>微信用户
微信用户
微信用户
微信用户
微信用户
微信用户
微信用户
微信用户</t>
        </is>
      </c>
      <c r="C1815" s="92" t="n">
        <v>1</v>
      </c>
      <c r="D1815" s="92" t="inlineStr">
        <is>
          <t>TYQCY64</t>
        </is>
      </c>
      <c r="E1815" s="92" t="inlineStr">
        <is>
          <t>敦煌小亭</t>
        </is>
      </c>
      <c r="F1815" s="92" t="n">
        <v>0</v>
      </c>
      <c r="G1815" s="92" t="n">
        <v>1</v>
      </c>
      <c r="H1815" s="92" t="n">
        <v>2201</v>
      </c>
      <c r="I1815" s="92" t="inlineStr">
        <is>
          <t>产品质检</t>
        </is>
      </c>
      <c r="J1815" s="92" t="n">
        <v>2023</v>
      </c>
      <c r="K1815" s="92" t="n">
        <v>6</v>
      </c>
      <c r="L1815" s="92" t="n">
        <v>5</v>
      </c>
      <c r="M1815" s="91">
        <f>COUNTIFS(D:D,D1815,J:J,J1815,K:K,K1815)</f>
        <v/>
      </c>
      <c r="N1815" s="91">
        <f>1/M1815</f>
        <v/>
      </c>
    </row>
    <row r="1816">
      <c r="A1816" s="92" t="inlineStr">
        <is>
          <t>徐汇区</t>
        </is>
      </c>
      <c r="B1816" s="92" t="inlineStr">
        <is>
          <t>微信用户
微信用户
微信用户
微信用户</t>
        </is>
      </c>
      <c r="C1816" s="92" t="n">
        <v>1</v>
      </c>
      <c r="D1816" s="92" t="inlineStr">
        <is>
          <t>TYQCY64</t>
        </is>
      </c>
      <c r="E1816" s="92" t="inlineStr">
        <is>
          <t>敦煌小亭</t>
        </is>
      </c>
      <c r="F1816" s="92" t="n">
        <v>0</v>
      </c>
      <c r="G1816" s="92" t="n">
        <v>0</v>
      </c>
      <c r="H1816" s="92" t="n">
        <v>2103</v>
      </c>
      <c r="I1816" s="92" t="inlineStr">
        <is>
          <t>监管信息公示牌</t>
        </is>
      </c>
      <c r="J1816" s="92" t="n">
        <v>2023</v>
      </c>
      <c r="K1816" s="92" t="n">
        <v>3</v>
      </c>
      <c r="L1816" s="92" t="n">
        <v>11</v>
      </c>
      <c r="M1816" s="91">
        <f>COUNTIFS(D:D,D1816,J:J,J1816,K:K,K1816)</f>
        <v/>
      </c>
      <c r="N1816" s="91">
        <f>1/M1816</f>
        <v/>
      </c>
    </row>
    <row r="1817">
      <c r="A1817" s="92" t="inlineStr">
        <is>
          <t>徐汇区</t>
        </is>
      </c>
      <c r="B1817" s="92" t="inlineStr">
        <is>
          <t>微信用户
微信用户
微信用户
微信用户</t>
        </is>
      </c>
      <c r="C1817" s="92" t="n">
        <v>1</v>
      </c>
      <c r="D1817" s="92" t="inlineStr">
        <is>
          <t>TYQCY64</t>
        </is>
      </c>
      <c r="E1817" s="92" t="inlineStr">
        <is>
          <t>敦煌小亭</t>
        </is>
      </c>
      <c r="F1817" s="92" t="n">
        <v>0</v>
      </c>
      <c r="G1817" s="92" t="n">
        <v>0</v>
      </c>
      <c r="H1817" s="92" t="n">
        <v>2100</v>
      </c>
      <c r="I1817" s="92" t="inlineStr">
        <is>
          <t>营业执照</t>
        </is>
      </c>
      <c r="J1817" s="92" t="n">
        <v>2023</v>
      </c>
      <c r="K1817" s="92" t="n">
        <v>2</v>
      </c>
      <c r="L1817" s="92" t="n">
        <v>8</v>
      </c>
      <c r="M1817" s="91">
        <f>COUNTIFS(D:D,D1817,J:J,J1817,K:K,K1817)</f>
        <v/>
      </c>
      <c r="N1817" s="91">
        <f>1/M1817</f>
        <v/>
      </c>
    </row>
    <row r="1818">
      <c r="A1818" s="92" t="inlineStr">
        <is>
          <t>徐汇区</t>
        </is>
      </c>
      <c r="B1818" s="92" t="inlineStr">
        <is>
          <t>微信用户
微信用户
微信用户
微信用户
微信用户
微信用户
微信用户
微信用户</t>
        </is>
      </c>
      <c r="C1818" s="92" t="n">
        <v>1</v>
      </c>
      <c r="D1818" s="92" t="inlineStr">
        <is>
          <t>TYQCY64</t>
        </is>
      </c>
      <c r="E1818" s="92" t="inlineStr">
        <is>
          <t>敦煌小亭</t>
        </is>
      </c>
      <c r="F1818" s="92" t="n">
        <v>0</v>
      </c>
      <c r="G1818" s="92" t="n">
        <v>1</v>
      </c>
      <c r="H1818" s="92" t="n">
        <v>2202</v>
      </c>
      <c r="I1818" s="92" t="inlineStr">
        <is>
          <t>净化器合格证</t>
        </is>
      </c>
      <c r="J1818" s="92" t="n">
        <v>2023</v>
      </c>
      <c r="K1818" s="92" t="n">
        <v>2</v>
      </c>
      <c r="L1818" s="92" t="n">
        <v>8</v>
      </c>
      <c r="M1818" s="91">
        <f>COUNTIFS(D:D,D1818,J:J,J1818,K:K,K1818)</f>
        <v/>
      </c>
      <c r="N1818" s="91">
        <f>1/M1818</f>
        <v/>
      </c>
    </row>
    <row r="1819">
      <c r="A1819" s="92" t="inlineStr">
        <is>
          <t>徐汇区</t>
        </is>
      </c>
      <c r="B1819" s="92" t="inlineStr">
        <is>
          <t>微信用户
微信用户
微信用户
微信用户
微信用户
微信用户
微信用户
微信用户</t>
        </is>
      </c>
      <c r="C1819" s="92" t="n">
        <v>1</v>
      </c>
      <c r="D1819" s="92" t="inlineStr">
        <is>
          <t>TYQCY64</t>
        </is>
      </c>
      <c r="E1819" s="92" t="inlineStr">
        <is>
          <t>敦煌小亭</t>
        </is>
      </c>
      <c r="F1819" s="92" t="n">
        <v>0</v>
      </c>
      <c r="G1819" s="92" t="n">
        <v>1</v>
      </c>
      <c r="H1819" s="92" t="n">
        <v>2203</v>
      </c>
      <c r="I1819" s="92" t="inlineStr">
        <is>
          <t>清洗合同</t>
        </is>
      </c>
      <c r="J1819" s="92" t="n">
        <v>2023</v>
      </c>
      <c r="K1819" s="92" t="n">
        <v>1</v>
      </c>
      <c r="L1819" s="92" t="n">
        <v>8</v>
      </c>
      <c r="M1819" s="91">
        <f>COUNTIFS(D:D,D1819,J:J,J1819,K:K,K1819)</f>
        <v/>
      </c>
      <c r="N1819" s="91">
        <f>1/M1819</f>
        <v/>
      </c>
    </row>
    <row r="1820">
      <c r="A1820" s="92" t="inlineStr">
        <is>
          <t>徐汇区</t>
        </is>
      </c>
      <c r="B1820" s="92" t="inlineStr">
        <is>
          <t>微信用户</t>
        </is>
      </c>
      <c r="C1820" s="92" t="n">
        <v>1</v>
      </c>
      <c r="D1820" s="92" t="inlineStr">
        <is>
          <t>TYQCY65</t>
        </is>
      </c>
      <c r="E1820" s="92" t="inlineStr">
        <is>
          <t>掌上韩品</t>
        </is>
      </c>
      <c r="F1820" s="92" t="n">
        <v>0</v>
      </c>
      <c r="G1820" s="92" t="n">
        <v>1</v>
      </c>
      <c r="H1820" s="92" t="n">
        <v>2204</v>
      </c>
      <c r="I1820" s="92" t="inlineStr">
        <is>
          <t>清洗记录</t>
        </is>
      </c>
      <c r="J1820" s="92" t="n">
        <v>2023</v>
      </c>
      <c r="K1820" s="92" t="n">
        <v>9</v>
      </c>
      <c r="L1820" s="92" t="n">
        <v>14</v>
      </c>
      <c r="M1820" s="91">
        <f>COUNTIFS(D:D,D1820,J:J,J1820,K:K,K1820)</f>
        <v/>
      </c>
      <c r="N1820" s="91">
        <f>1/M1820</f>
        <v/>
      </c>
    </row>
    <row r="1821">
      <c r="A1821" s="92" t="inlineStr">
        <is>
          <t>徐汇区</t>
        </is>
      </c>
      <c r="B1821" s="92" t="inlineStr">
        <is>
          <t>微信用户</t>
        </is>
      </c>
      <c r="C1821" s="92" t="n">
        <v>1</v>
      </c>
      <c r="D1821" s="92" t="inlineStr">
        <is>
          <t>TYQCY65</t>
        </is>
      </c>
      <c r="E1821" s="92" t="inlineStr">
        <is>
          <t>掌上韩品</t>
        </is>
      </c>
      <c r="F1821" s="92" t="n">
        <v>0</v>
      </c>
      <c r="G1821" s="92" t="n">
        <v>1</v>
      </c>
      <c r="H1821" s="92" t="n">
        <v>2205</v>
      </c>
      <c r="I1821" s="92" t="inlineStr">
        <is>
          <t>设备维修保养</t>
        </is>
      </c>
      <c r="J1821" s="92" t="n">
        <v>2023</v>
      </c>
      <c r="K1821" s="92" t="n">
        <v>9</v>
      </c>
      <c r="L1821" s="92" t="n">
        <v>14</v>
      </c>
      <c r="M1821" s="91">
        <f>COUNTIFS(D:D,D1821,J:J,J1821,K:K,K1821)</f>
        <v/>
      </c>
      <c r="N1821" s="91">
        <f>1/M1821</f>
        <v/>
      </c>
    </row>
    <row r="1822">
      <c r="A1822" s="92" t="inlineStr">
        <is>
          <t>徐汇区</t>
        </is>
      </c>
      <c r="B1822" s="92" t="inlineStr">
        <is>
          <t>微信用户</t>
        </is>
      </c>
      <c r="C1822" s="92" t="n">
        <v>1</v>
      </c>
      <c r="D1822" s="92" t="inlineStr">
        <is>
          <t>TYQCY65</t>
        </is>
      </c>
      <c r="E1822" s="92" t="inlineStr">
        <is>
          <t>掌上韩品</t>
        </is>
      </c>
      <c r="F1822" s="92" t="n">
        <v>0</v>
      </c>
      <c r="G1822" s="92" t="n">
        <v>1</v>
      </c>
      <c r="H1822" s="92" t="n">
        <v>2303</v>
      </c>
      <c r="I1822" s="92" t="inlineStr">
        <is>
          <t>运行维护合同</t>
        </is>
      </c>
      <c r="J1822" s="92" t="n">
        <v>2023</v>
      </c>
      <c r="K1822" s="92" t="n">
        <v>9</v>
      </c>
      <c r="L1822" s="92" t="n">
        <v>14</v>
      </c>
      <c r="M1822" s="91">
        <f>COUNTIFS(D:D,D1822,J:J,J1822,K:K,K1822)</f>
        <v/>
      </c>
      <c r="N1822" s="91">
        <f>1/M1822</f>
        <v/>
      </c>
    </row>
    <row r="1823">
      <c r="A1823" s="92" t="inlineStr">
        <is>
          <t>徐汇区</t>
        </is>
      </c>
      <c r="B1823" s="92" t="inlineStr">
        <is>
          <t>微信用户</t>
        </is>
      </c>
      <c r="C1823" s="92" t="n">
        <v>1</v>
      </c>
      <c r="D1823" s="92" t="inlineStr">
        <is>
          <t>TYQCY65</t>
        </is>
      </c>
      <c r="E1823" s="92" t="inlineStr">
        <is>
          <t>掌上韩品</t>
        </is>
      </c>
      <c r="F1823" s="92" t="n">
        <v>0</v>
      </c>
      <c r="G1823" s="92" t="n">
        <v>1</v>
      </c>
      <c r="H1823" s="92" t="n">
        <v>2304</v>
      </c>
      <c r="I1823" s="92" t="inlineStr">
        <is>
          <t>设备运维记录</t>
        </is>
      </c>
      <c r="J1823" s="92" t="n">
        <v>2023</v>
      </c>
      <c r="K1823" s="92" t="n">
        <v>9</v>
      </c>
      <c r="L1823" s="92" t="n">
        <v>14</v>
      </c>
      <c r="M1823" s="91">
        <f>COUNTIFS(D:D,D1823,J:J,J1823,K:K,K1823)</f>
        <v/>
      </c>
      <c r="N1823" s="91">
        <f>1/M1823</f>
        <v/>
      </c>
    </row>
    <row r="1824">
      <c r="A1824" s="92" t="inlineStr">
        <is>
          <t>徐汇区</t>
        </is>
      </c>
      <c r="B1824" s="92" t="inlineStr">
        <is>
          <t>微信用户</t>
        </is>
      </c>
      <c r="C1824" s="92" t="n">
        <v>1</v>
      </c>
      <c r="D1824" s="92" t="inlineStr">
        <is>
          <t>TYQCY65</t>
        </is>
      </c>
      <c r="E1824" s="92" t="inlineStr">
        <is>
          <t>掌上韩品</t>
        </is>
      </c>
      <c r="F1824" s="92" t="n">
        <v>0</v>
      </c>
      <c r="G1824" s="92" t="n">
        <v>1</v>
      </c>
      <c r="H1824" s="92" t="n">
        <v>2400</v>
      </c>
      <c r="I1824" s="92" t="inlineStr">
        <is>
          <t>餐厨垃圾处置</t>
        </is>
      </c>
      <c r="J1824" s="92" t="n">
        <v>2023</v>
      </c>
      <c r="K1824" s="92" t="n">
        <v>9</v>
      </c>
      <c r="L1824" s="92" t="n">
        <v>14</v>
      </c>
      <c r="M1824" s="91">
        <f>COUNTIFS(D:D,D1824,J:J,J1824,K:K,K1824)</f>
        <v/>
      </c>
      <c r="N1824" s="91">
        <f>1/M1824</f>
        <v/>
      </c>
    </row>
    <row r="1825">
      <c r="A1825" s="92" t="inlineStr">
        <is>
          <t>徐汇区</t>
        </is>
      </c>
      <c r="B1825" s="92" t="inlineStr">
        <is>
          <t>微信用户</t>
        </is>
      </c>
      <c r="C1825" s="92" t="n">
        <v>1</v>
      </c>
      <c r="D1825" s="92" t="inlineStr">
        <is>
          <t>TYQCY65</t>
        </is>
      </c>
      <c r="E1825" s="92" t="inlineStr">
        <is>
          <t>掌上韩品</t>
        </is>
      </c>
      <c r="F1825" s="92" t="n">
        <v>0</v>
      </c>
      <c r="G1825" s="92" t="n">
        <v>1</v>
      </c>
      <c r="H1825" s="92" t="n">
        <v>2401</v>
      </c>
      <c r="I1825" s="92" t="inlineStr">
        <is>
          <t>废弃油脂处置</t>
        </is>
      </c>
      <c r="J1825" s="92" t="n">
        <v>2023</v>
      </c>
      <c r="K1825" s="92" t="n">
        <v>9</v>
      </c>
      <c r="L1825" s="92" t="n">
        <v>14</v>
      </c>
      <c r="M1825" s="91">
        <f>COUNTIFS(D:D,D1825,J:J,J1825,K:K,K1825)</f>
        <v/>
      </c>
      <c r="N1825" s="91">
        <f>1/M1825</f>
        <v/>
      </c>
    </row>
    <row r="1826">
      <c r="A1826" s="92" t="inlineStr">
        <is>
          <t>徐汇区</t>
        </is>
      </c>
      <c r="B1826" s="92" t="inlineStr">
        <is>
          <t>微信用户</t>
        </is>
      </c>
      <c r="C1826" s="92" t="n">
        <v>1</v>
      </c>
      <c r="D1826" s="92" t="inlineStr">
        <is>
          <t>TYQCY65</t>
        </is>
      </c>
      <c r="E1826" s="92" t="inlineStr">
        <is>
          <t>掌上韩品</t>
        </is>
      </c>
      <c r="F1826" s="92" t="n">
        <v>0</v>
      </c>
      <c r="G1826" s="92" t="n">
        <v>1</v>
      </c>
      <c r="H1826" s="92" t="n">
        <v>2402</v>
      </c>
      <c r="I1826" s="92" t="inlineStr">
        <is>
          <t>卫生培训记录</t>
        </is>
      </c>
      <c r="J1826" s="92" t="n">
        <v>2023</v>
      </c>
      <c r="K1826" s="92" t="n">
        <v>9</v>
      </c>
      <c r="L1826" s="92" t="n">
        <v>14</v>
      </c>
      <c r="M1826" s="91">
        <f>COUNTIFS(D:D,D1826,J:J,J1826,K:K,K1826)</f>
        <v/>
      </c>
      <c r="N1826" s="91">
        <f>1/M1826</f>
        <v/>
      </c>
    </row>
    <row r="1827">
      <c r="A1827" s="92" t="inlineStr">
        <is>
          <t>徐汇区</t>
        </is>
      </c>
      <c r="B1827" s="92" t="inlineStr">
        <is>
          <t>微信用户</t>
        </is>
      </c>
      <c r="C1827" s="92" t="n">
        <v>1</v>
      </c>
      <c r="D1827" s="92" t="inlineStr">
        <is>
          <t>TYQCY65</t>
        </is>
      </c>
      <c r="E1827" s="92" t="inlineStr">
        <is>
          <t>掌上韩品</t>
        </is>
      </c>
      <c r="F1827" s="92" t="n">
        <v>0</v>
      </c>
      <c r="G1827" s="92" t="n">
        <v>1</v>
      </c>
      <c r="H1827" s="92" t="n">
        <v>2403</v>
      </c>
      <c r="I1827" s="92" t="inlineStr">
        <is>
          <t>食品及原料采购记录</t>
        </is>
      </c>
      <c r="J1827" s="92" t="n">
        <v>2023</v>
      </c>
      <c r="K1827" s="92" t="n">
        <v>9</v>
      </c>
      <c r="L1827" s="92" t="n">
        <v>14</v>
      </c>
      <c r="M1827" s="91">
        <f>COUNTIFS(D:D,D1827,J:J,J1827,K:K,K1827)</f>
        <v/>
      </c>
      <c r="N1827" s="91">
        <f>1/M1827</f>
        <v/>
      </c>
    </row>
    <row r="1828">
      <c r="A1828" s="92" t="inlineStr">
        <is>
          <t>徐汇区</t>
        </is>
      </c>
      <c r="B1828" s="92" t="inlineStr">
        <is>
          <t>微信用户
微信用户
微信用户
微信用户
微信用户
微信用户
微信用户
微信用户</t>
        </is>
      </c>
      <c r="C1828" s="92" t="n">
        <v>1</v>
      </c>
      <c r="D1828" s="92" t="inlineStr">
        <is>
          <t>TYQCY65</t>
        </is>
      </c>
      <c r="E1828" s="92" t="inlineStr">
        <is>
          <t>掌上韩品</t>
        </is>
      </c>
      <c r="F1828" s="92" t="n">
        <v>0</v>
      </c>
      <c r="G1828" s="92" t="n">
        <v>1</v>
      </c>
      <c r="H1828" s="92" t="n">
        <v>2201</v>
      </c>
      <c r="I1828" s="92" t="inlineStr">
        <is>
          <t>产品质检</t>
        </is>
      </c>
      <c r="J1828" s="92" t="n">
        <v>2023</v>
      </c>
      <c r="K1828" s="92" t="n">
        <v>7</v>
      </c>
      <c r="L1828" s="92" t="n">
        <v>10</v>
      </c>
      <c r="M1828" s="91">
        <f>COUNTIFS(D:D,D1828,J:J,J1828,K:K,K1828)</f>
        <v/>
      </c>
      <c r="N1828" s="91">
        <f>1/M1828</f>
        <v/>
      </c>
    </row>
    <row r="1829">
      <c r="A1829" s="92" t="inlineStr">
        <is>
          <t>徐汇区</t>
        </is>
      </c>
      <c r="B1829" s="92" t="inlineStr">
        <is>
          <t>微信用户
微信用户
微信用户
微信用户
微信用户
微信用户
微信用户
微信用户</t>
        </is>
      </c>
      <c r="C1829" s="92" t="n">
        <v>1</v>
      </c>
      <c r="D1829" s="92" t="inlineStr">
        <is>
          <t>TYQCY65</t>
        </is>
      </c>
      <c r="E1829" s="92" t="inlineStr">
        <is>
          <t>掌上韩品</t>
        </is>
      </c>
      <c r="F1829" s="92" t="n">
        <v>0</v>
      </c>
      <c r="G1829" s="92" t="n">
        <v>1</v>
      </c>
      <c r="H1829" s="92" t="n">
        <v>2302</v>
      </c>
      <c r="I1829" s="92" t="inlineStr">
        <is>
          <t>设备安装检验</t>
        </is>
      </c>
      <c r="J1829" s="92" t="n">
        <v>2023</v>
      </c>
      <c r="K1829" s="92" t="n">
        <v>7</v>
      </c>
      <c r="L1829" s="92" t="n">
        <v>10</v>
      </c>
      <c r="M1829" s="91">
        <f>COUNTIFS(D:D,D1829,J:J,J1829,K:K,K1829)</f>
        <v/>
      </c>
      <c r="N1829" s="91">
        <f>1/M1829</f>
        <v/>
      </c>
    </row>
    <row r="1830">
      <c r="A1830" s="92" t="inlineStr">
        <is>
          <t>徐汇区</t>
        </is>
      </c>
      <c r="B1830" s="92" t="inlineStr">
        <is>
          <t>微信用户
微信用户
微信用户
微信用户</t>
        </is>
      </c>
      <c r="C1830" s="92" t="n">
        <v>1</v>
      </c>
      <c r="D1830" s="92" t="inlineStr">
        <is>
          <t>TYQCY65</t>
        </is>
      </c>
      <c r="E1830" s="92" t="inlineStr">
        <is>
          <t>掌上韩品</t>
        </is>
      </c>
      <c r="F1830" s="92" t="n">
        <v>0</v>
      </c>
      <c r="G1830" s="92" t="n">
        <v>0</v>
      </c>
      <c r="H1830" s="92" t="n">
        <v>2100</v>
      </c>
      <c r="I1830" s="92" t="inlineStr">
        <is>
          <t>营业执照</t>
        </is>
      </c>
      <c r="J1830" s="92" t="n">
        <v>2023</v>
      </c>
      <c r="K1830" s="92" t="n">
        <v>6</v>
      </c>
      <c r="L1830" s="92" t="n">
        <v>11</v>
      </c>
      <c r="M1830" s="91">
        <f>COUNTIFS(D:D,D1830,J:J,J1830,K:K,K1830)</f>
        <v/>
      </c>
      <c r="N1830" s="91">
        <f>1/M1830</f>
        <v/>
      </c>
    </row>
    <row r="1831">
      <c r="A1831" s="92" t="inlineStr">
        <is>
          <t>徐汇区</t>
        </is>
      </c>
      <c r="B1831" s="92" t="inlineStr">
        <is>
          <t>微信用户
微信用户
微信用户
微信用户</t>
        </is>
      </c>
      <c r="C1831" s="92" t="n">
        <v>1</v>
      </c>
      <c r="D1831" s="92" t="inlineStr">
        <is>
          <t>TYQCY65</t>
        </is>
      </c>
      <c r="E1831" s="92" t="inlineStr">
        <is>
          <t>掌上韩品</t>
        </is>
      </c>
      <c r="F1831" s="92" t="n">
        <v>0</v>
      </c>
      <c r="G1831" s="92" t="n">
        <v>0</v>
      </c>
      <c r="H1831" s="92" t="n">
        <v>2101</v>
      </c>
      <c r="I1831" s="92" t="inlineStr">
        <is>
          <t>食品经营许可证</t>
        </is>
      </c>
      <c r="J1831" s="92" t="n">
        <v>2023</v>
      </c>
      <c r="K1831" s="92" t="n">
        <v>6</v>
      </c>
      <c r="L1831" s="92" t="n">
        <v>11</v>
      </c>
      <c r="M1831" s="91">
        <f>COUNTIFS(D:D,D1831,J:J,J1831,K:K,K1831)</f>
        <v/>
      </c>
      <c r="N1831" s="91">
        <f>1/M1831</f>
        <v/>
      </c>
    </row>
    <row r="1832">
      <c r="A1832" s="92" t="inlineStr">
        <is>
          <t>徐汇区</t>
        </is>
      </c>
      <c r="B1832" s="92" t="inlineStr">
        <is>
          <t>微信用户
微信用户
微信用户
微信用户
微信用户
微信用户
微信用户
微信用户</t>
        </is>
      </c>
      <c r="C1832" s="92" t="n">
        <v>1</v>
      </c>
      <c r="D1832" s="92" t="inlineStr">
        <is>
          <t>TYQCY65</t>
        </is>
      </c>
      <c r="E1832" s="92" t="inlineStr">
        <is>
          <t>掌上韩品</t>
        </is>
      </c>
      <c r="F1832" s="92" t="n">
        <v>0</v>
      </c>
      <c r="G1832" s="92" t="n">
        <v>1</v>
      </c>
      <c r="H1832" s="92" t="n">
        <v>2203</v>
      </c>
      <c r="I1832" s="92" t="inlineStr">
        <is>
          <t>清洗合同</t>
        </is>
      </c>
      <c r="J1832" s="92" t="n">
        <v>2023</v>
      </c>
      <c r="K1832" s="92" t="n">
        <v>6</v>
      </c>
      <c r="L1832" s="92" t="n">
        <v>9</v>
      </c>
      <c r="M1832" s="91">
        <f>COUNTIFS(D:D,D1832,J:J,J1832,K:K,K1832)</f>
        <v/>
      </c>
      <c r="N1832" s="91">
        <f>1/M1832</f>
        <v/>
      </c>
    </row>
    <row r="1833">
      <c r="A1833" s="92" t="inlineStr">
        <is>
          <t>徐汇区</t>
        </is>
      </c>
      <c r="B1833" s="92" t="inlineStr">
        <is>
          <t>微信用户
微信用户
微信用户
微信用户</t>
        </is>
      </c>
      <c r="C1833" s="92" t="n">
        <v>1</v>
      </c>
      <c r="D1833" s="92" t="inlineStr">
        <is>
          <t>TYQCY65</t>
        </is>
      </c>
      <c r="E1833" s="92" t="inlineStr">
        <is>
          <t>掌上韩品</t>
        </is>
      </c>
      <c r="F1833" s="92" t="n">
        <v>0</v>
      </c>
      <c r="G1833" s="92" t="n">
        <v>0</v>
      </c>
      <c r="H1833" s="92" t="n">
        <v>2103</v>
      </c>
      <c r="I1833" s="92" t="inlineStr">
        <is>
          <t>监管信息公示牌</t>
        </is>
      </c>
      <c r="J1833" s="92" t="n">
        <v>2023</v>
      </c>
      <c r="K1833" s="92" t="n">
        <v>5</v>
      </c>
      <c r="L1833" s="92" t="n">
        <v>11</v>
      </c>
      <c r="M1833" s="91">
        <f>COUNTIFS(D:D,D1833,J:J,J1833,K:K,K1833)</f>
        <v/>
      </c>
      <c r="N1833" s="91">
        <f>1/M1833</f>
        <v/>
      </c>
    </row>
    <row r="1834">
      <c r="A1834" s="92" t="inlineStr">
        <is>
          <t>徐汇区</t>
        </is>
      </c>
      <c r="B1834" s="92" t="inlineStr">
        <is>
          <t>微信用户
微信用户
微信用户
微信用户
微信用户
微信用户
微信用户
微信用户</t>
        </is>
      </c>
      <c r="C1834" s="92" t="n">
        <v>1</v>
      </c>
      <c r="D1834" s="92" t="inlineStr">
        <is>
          <t>TYQCY65</t>
        </is>
      </c>
      <c r="E1834" s="92" t="inlineStr">
        <is>
          <t>掌上韩品</t>
        </is>
      </c>
      <c r="F1834" s="92" t="n">
        <v>0</v>
      </c>
      <c r="G1834" s="92" t="n">
        <v>1</v>
      </c>
      <c r="H1834" s="92" t="n">
        <v>2200</v>
      </c>
      <c r="I1834" s="92" t="inlineStr">
        <is>
          <t>设备安装合同</t>
        </is>
      </c>
      <c r="J1834" s="92" t="n">
        <v>2023</v>
      </c>
      <c r="K1834" s="92" t="n">
        <v>5</v>
      </c>
      <c r="L1834" s="92" t="n">
        <v>11</v>
      </c>
      <c r="M1834" s="91">
        <f>COUNTIFS(D:D,D1834,J:J,J1834,K:K,K1834)</f>
        <v/>
      </c>
      <c r="N1834" s="91">
        <f>1/M1834</f>
        <v/>
      </c>
    </row>
    <row r="1835">
      <c r="A1835" s="92" t="inlineStr">
        <is>
          <t>徐汇区</t>
        </is>
      </c>
      <c r="B1835" s="92" t="inlineStr">
        <is>
          <t>微信用户
微信用户
微信用户
微信用户
微信用户
微信用户
微信用户
微信用户</t>
        </is>
      </c>
      <c r="C1835" s="92" t="n">
        <v>1</v>
      </c>
      <c r="D1835" s="92" t="inlineStr">
        <is>
          <t>TYQCY65</t>
        </is>
      </c>
      <c r="E1835" s="92" t="inlineStr">
        <is>
          <t>掌上韩品</t>
        </is>
      </c>
      <c r="F1835" s="92" t="n">
        <v>0</v>
      </c>
      <c r="G1835" s="92" t="n">
        <v>1</v>
      </c>
      <c r="H1835" s="92" t="n">
        <v>2202</v>
      </c>
      <c r="I1835" s="92" t="inlineStr">
        <is>
          <t>净化器合格证</t>
        </is>
      </c>
      <c r="J1835" s="92" t="n">
        <v>2023</v>
      </c>
      <c r="K1835" s="92" t="n">
        <v>4</v>
      </c>
      <c r="L1835" s="92" t="n">
        <v>7</v>
      </c>
      <c r="M1835" s="91">
        <f>COUNTIFS(D:D,D1835,J:J,J1835,K:K,K1835)</f>
        <v/>
      </c>
      <c r="N1835" s="91">
        <f>1/M1835</f>
        <v/>
      </c>
    </row>
    <row r="1836">
      <c r="A1836" s="92" t="inlineStr">
        <is>
          <t>徐汇区</t>
        </is>
      </c>
      <c r="B1836" s="92" t="inlineStr">
        <is>
          <t>微信用户
微信用户
微信用户
微信用户
微信用户
微信用户
微信用户
微信用户</t>
        </is>
      </c>
      <c r="C1836" s="92" t="n">
        <v>1</v>
      </c>
      <c r="D1836" s="92" t="inlineStr">
        <is>
          <t>TYQCY65</t>
        </is>
      </c>
      <c r="E1836" s="92" t="inlineStr">
        <is>
          <t>掌上韩品</t>
        </is>
      </c>
      <c r="F1836" s="92" t="n">
        <v>0</v>
      </c>
      <c r="G1836" s="92" t="n">
        <v>1</v>
      </c>
      <c r="H1836" s="92" t="n">
        <v>2300</v>
      </c>
      <c r="I1836" s="92" t="inlineStr">
        <is>
          <t>设备安装合同</t>
        </is>
      </c>
      <c r="J1836" s="92" t="n">
        <v>2023</v>
      </c>
      <c r="K1836" s="92" t="n">
        <v>4</v>
      </c>
      <c r="L1836" s="92" t="n">
        <v>7</v>
      </c>
      <c r="M1836" s="91">
        <f>COUNTIFS(D:D,D1836,J:J,J1836,K:K,K1836)</f>
        <v/>
      </c>
      <c r="N1836" s="91">
        <f>1/M1836</f>
        <v/>
      </c>
    </row>
    <row r="1837">
      <c r="A1837" s="92" t="inlineStr">
        <is>
          <t>徐汇区</t>
        </is>
      </c>
      <c r="B1837" s="92" t="inlineStr">
        <is>
          <t>微信用户
微信用户
微信用户
微信用户
微信用户
微信用户
微信用户
微信用户</t>
        </is>
      </c>
      <c r="C1837" s="92" t="n">
        <v>1</v>
      </c>
      <c r="D1837" s="92" t="inlineStr">
        <is>
          <t>TYQCY65</t>
        </is>
      </c>
      <c r="E1837" s="92" t="inlineStr">
        <is>
          <t>掌上韩品</t>
        </is>
      </c>
      <c r="F1837" s="92" t="n">
        <v>0</v>
      </c>
      <c r="G1837" s="92" t="n">
        <v>1</v>
      </c>
      <c r="H1837" s="92" t="n">
        <v>2301</v>
      </c>
      <c r="I1837" s="92" t="inlineStr">
        <is>
          <t>产品质检</t>
        </is>
      </c>
      <c r="J1837" s="92" t="n">
        <v>2023</v>
      </c>
      <c r="K1837" s="92" t="n">
        <v>4</v>
      </c>
      <c r="L1837" s="92" t="n">
        <v>7</v>
      </c>
      <c r="M1837" s="91">
        <f>COUNTIFS(D:D,D1837,J:J,J1837,K:K,K1837)</f>
        <v/>
      </c>
      <c r="N1837" s="91">
        <f>1/M1837</f>
        <v/>
      </c>
    </row>
    <row r="1838">
      <c r="A1838" s="92" t="inlineStr">
        <is>
          <t>徐汇区</t>
        </is>
      </c>
      <c r="B1838" s="92" t="inlineStr">
        <is>
          <t>微信用户
微信用户
微信用户
微信用户</t>
        </is>
      </c>
      <c r="C1838" s="92" t="n">
        <v>1</v>
      </c>
      <c r="D1838" s="92" t="inlineStr">
        <is>
          <t>TYQCY65</t>
        </is>
      </c>
      <c r="E1838" s="92" t="inlineStr">
        <is>
          <t>掌上韩品</t>
        </is>
      </c>
      <c r="F1838" s="92" t="n">
        <v>0</v>
      </c>
      <c r="G1838" s="92" t="n">
        <v>0</v>
      </c>
      <c r="H1838" s="92" t="n">
        <v>2102</v>
      </c>
      <c r="I1838" s="92" t="inlineStr">
        <is>
          <t>餐饮服务许可证</t>
        </is>
      </c>
      <c r="J1838" s="92" t="n">
        <v>2023</v>
      </c>
      <c r="K1838" s="92" t="n">
        <v>3</v>
      </c>
      <c r="L1838" s="92" t="n">
        <v>11</v>
      </c>
      <c r="M1838" s="91">
        <f>COUNTIFS(D:D,D1838,J:J,J1838,K:K,K1838)</f>
        <v/>
      </c>
      <c r="N1838" s="91">
        <f>1/M1838</f>
        <v/>
      </c>
    </row>
    <row r="1839">
      <c r="A1839" s="92" t="inlineStr">
        <is>
          <t>徐汇区</t>
        </is>
      </c>
      <c r="B1839" s="92" t="inlineStr">
        <is>
          <t>微信用户
微信用户
微信用户
微信用户</t>
        </is>
      </c>
      <c r="C1839" s="92" t="n">
        <v>1</v>
      </c>
      <c r="D1839" s="92" t="inlineStr">
        <is>
          <t>TYQCY66</t>
        </is>
      </c>
      <c r="E1839" s="92" t="inlineStr">
        <is>
          <t>鸿瑞兴</t>
        </is>
      </c>
      <c r="F1839" s="92" t="n">
        <v>0</v>
      </c>
      <c r="G1839" s="92" t="n">
        <v>1</v>
      </c>
      <c r="H1839" s="92" t="n">
        <v>2202</v>
      </c>
      <c r="I1839" s="92" t="inlineStr">
        <is>
          <t>净化器合格证</t>
        </is>
      </c>
      <c r="J1839" s="92" t="n">
        <v>2023</v>
      </c>
      <c r="K1839" s="92" t="n">
        <v>6</v>
      </c>
      <c r="L1839" s="92" t="n">
        <v>11</v>
      </c>
      <c r="M1839" s="91">
        <f>COUNTIFS(D:D,D1839,J:J,J1839,K:K,K1839)</f>
        <v/>
      </c>
      <c r="N1839" s="91">
        <f>1/M1839</f>
        <v/>
      </c>
    </row>
    <row r="1840">
      <c r="A1840" s="92" t="inlineStr">
        <is>
          <t>徐汇区</t>
        </is>
      </c>
      <c r="B1840" s="92" t="inlineStr">
        <is>
          <t>微信用户
微信用户
微信用户
微信用户</t>
        </is>
      </c>
      <c r="C1840" s="92" t="n">
        <v>1</v>
      </c>
      <c r="D1840" s="92" t="inlineStr">
        <is>
          <t>TYQCY66</t>
        </is>
      </c>
      <c r="E1840" s="92" t="inlineStr">
        <is>
          <t>鸿瑞兴</t>
        </is>
      </c>
      <c r="F1840" s="92" t="n">
        <v>0</v>
      </c>
      <c r="G1840" s="92" t="n">
        <v>1</v>
      </c>
      <c r="H1840" s="92" t="n">
        <v>2302</v>
      </c>
      <c r="I1840" s="92" t="inlineStr">
        <is>
          <t>设备安装检验</t>
        </is>
      </c>
      <c r="J1840" s="92" t="n">
        <v>2023</v>
      </c>
      <c r="K1840" s="92" t="n">
        <v>5</v>
      </c>
      <c r="L1840" s="92" t="n">
        <v>11</v>
      </c>
      <c r="M1840" s="91">
        <f>COUNTIFS(D:D,D1840,J:J,J1840,K:K,K1840)</f>
        <v/>
      </c>
      <c r="N1840" s="91">
        <f>1/M1840</f>
        <v/>
      </c>
    </row>
    <row r="1841">
      <c r="A1841" s="92" t="inlineStr">
        <is>
          <t>徐汇区</t>
        </is>
      </c>
      <c r="B1841" s="92" t="inlineStr">
        <is>
          <t>微信用户
微信用户
微信用户
微信用户</t>
        </is>
      </c>
      <c r="C1841" s="92" t="n">
        <v>1</v>
      </c>
      <c r="D1841" s="92" t="inlineStr">
        <is>
          <t>TYQCY66</t>
        </is>
      </c>
      <c r="E1841" s="92" t="inlineStr">
        <is>
          <t>鸿瑞兴</t>
        </is>
      </c>
      <c r="F1841" s="92" t="n">
        <v>0</v>
      </c>
      <c r="G1841" s="92" t="n">
        <v>0</v>
      </c>
      <c r="H1841" s="92" t="n">
        <v>2101</v>
      </c>
      <c r="I1841" s="92" t="inlineStr">
        <is>
          <t>食品经营许可证</t>
        </is>
      </c>
      <c r="J1841" s="92" t="n">
        <v>2023</v>
      </c>
      <c r="K1841" s="92" t="n">
        <v>3</v>
      </c>
      <c r="L1841" s="92" t="n">
        <v>11</v>
      </c>
      <c r="M1841" s="91">
        <f>COUNTIFS(D:D,D1841,J:J,J1841,K:K,K1841)</f>
        <v/>
      </c>
      <c r="N1841" s="91">
        <f>1/M1841</f>
        <v/>
      </c>
    </row>
    <row r="1842">
      <c r="A1842" s="92" t="inlineStr">
        <is>
          <t>徐汇区</t>
        </is>
      </c>
      <c r="B1842" s="92" t="inlineStr">
        <is>
          <t>微信用户
微信用户
微信用户
微信用户</t>
        </is>
      </c>
      <c r="C1842" s="92" t="n">
        <v>1</v>
      </c>
      <c r="D1842" s="92" t="inlineStr">
        <is>
          <t>TYQCY66</t>
        </is>
      </c>
      <c r="E1842" s="92" t="inlineStr">
        <is>
          <t>鸿瑞兴</t>
        </is>
      </c>
      <c r="F1842" s="92" t="n">
        <v>0</v>
      </c>
      <c r="G1842" s="92" t="n">
        <v>0</v>
      </c>
      <c r="H1842" s="92" t="n">
        <v>2103</v>
      </c>
      <c r="I1842" s="92" t="inlineStr">
        <is>
          <t>监管信息公示牌</t>
        </is>
      </c>
      <c r="J1842" s="92" t="n">
        <v>2023</v>
      </c>
      <c r="K1842" s="92" t="n">
        <v>3</v>
      </c>
      <c r="L1842" s="92" t="n">
        <v>11</v>
      </c>
      <c r="M1842" s="91">
        <f>COUNTIFS(D:D,D1842,J:J,J1842,K:K,K1842)</f>
        <v/>
      </c>
      <c r="N1842" s="91">
        <f>1/M1842</f>
        <v/>
      </c>
    </row>
    <row r="1843">
      <c r="A1843" s="92" t="inlineStr">
        <is>
          <t>徐汇区</t>
        </is>
      </c>
      <c r="B1843" s="92" t="inlineStr">
        <is>
          <t>微信用户
微信用户
微信用户
微信用户</t>
        </is>
      </c>
      <c r="C1843" s="92" t="n">
        <v>1</v>
      </c>
      <c r="D1843" s="92" t="inlineStr">
        <is>
          <t>TYQCY66</t>
        </is>
      </c>
      <c r="E1843" s="92" t="inlineStr">
        <is>
          <t>鸿瑞兴</t>
        </is>
      </c>
      <c r="F1843" s="92" t="n">
        <v>0</v>
      </c>
      <c r="G1843" s="92" t="n">
        <v>0</v>
      </c>
      <c r="H1843" s="92" t="n">
        <v>2100</v>
      </c>
      <c r="I1843" s="92" t="inlineStr">
        <is>
          <t>营业执照</t>
        </is>
      </c>
      <c r="J1843" s="92" t="n">
        <v>2023</v>
      </c>
      <c r="K1843" s="92" t="n">
        <v>2</v>
      </c>
      <c r="L1843" s="92" t="n">
        <v>28</v>
      </c>
      <c r="M1843" s="91">
        <f>COUNTIFS(D:D,D1843,J:J,J1843,K:K,K1843)</f>
        <v/>
      </c>
      <c r="N1843" s="91">
        <f>1/M1843</f>
        <v/>
      </c>
    </row>
    <row r="1844">
      <c r="A1844" s="92" t="inlineStr">
        <is>
          <t>徐汇区</t>
        </is>
      </c>
      <c r="B1844" s="92" t="inlineStr">
        <is>
          <t>微信用户
微信用户
微信用户
微信用户</t>
        </is>
      </c>
      <c r="C1844" s="92" t="n">
        <v>1</v>
      </c>
      <c r="D1844" s="92" t="inlineStr">
        <is>
          <t>TYQCY66</t>
        </is>
      </c>
      <c r="E1844" s="92" t="inlineStr">
        <is>
          <t>鸿瑞兴</t>
        </is>
      </c>
      <c r="F1844" s="92" t="n">
        <v>0</v>
      </c>
      <c r="G1844" s="92" t="n">
        <v>1</v>
      </c>
      <c r="H1844" s="92" t="n">
        <v>2200</v>
      </c>
      <c r="I1844" s="92" t="inlineStr">
        <is>
          <t>设备安装合同</t>
        </is>
      </c>
      <c r="J1844" s="92" t="n">
        <v>2023</v>
      </c>
      <c r="K1844" s="92" t="n">
        <v>2</v>
      </c>
      <c r="L1844" s="92" t="n">
        <v>28</v>
      </c>
      <c r="M1844" s="91">
        <f>COUNTIFS(D:D,D1844,J:J,J1844,K:K,K1844)</f>
        <v/>
      </c>
      <c r="N1844" s="91">
        <f>1/M1844</f>
        <v/>
      </c>
    </row>
    <row r="1845">
      <c r="A1845" s="92" t="inlineStr">
        <is>
          <t>徐汇区</t>
        </is>
      </c>
      <c r="B1845" s="92" t="inlineStr">
        <is>
          <t>微信用户
微信用户
微信用户
微信用户</t>
        </is>
      </c>
      <c r="C1845" s="92" t="n">
        <v>1</v>
      </c>
      <c r="D1845" s="92" t="inlineStr">
        <is>
          <t>TYQCY66</t>
        </is>
      </c>
      <c r="E1845" s="92" t="inlineStr">
        <is>
          <t>鸿瑞兴</t>
        </is>
      </c>
      <c r="F1845" s="92" t="n">
        <v>0</v>
      </c>
      <c r="G1845" s="92" t="n">
        <v>1</v>
      </c>
      <c r="H1845" s="92" t="n">
        <v>2201</v>
      </c>
      <c r="I1845" s="92" t="inlineStr">
        <is>
          <t>产品质检</t>
        </is>
      </c>
      <c r="J1845" s="92" t="n">
        <v>2023</v>
      </c>
      <c r="K1845" s="92" t="n">
        <v>2</v>
      </c>
      <c r="L1845" s="92" t="n">
        <v>28</v>
      </c>
      <c r="M1845" s="91">
        <f>COUNTIFS(D:D,D1845,J:J,J1845,K:K,K1845)</f>
        <v/>
      </c>
      <c r="N1845" s="91">
        <f>1/M1845</f>
        <v/>
      </c>
    </row>
    <row r="1846">
      <c r="A1846" s="92" t="inlineStr">
        <is>
          <t>徐汇区</t>
        </is>
      </c>
      <c r="B1846" s="92" t="inlineStr">
        <is>
          <t>微信用户
微信用户
微信用户
微信用户</t>
        </is>
      </c>
      <c r="C1846" s="92" t="n">
        <v>1</v>
      </c>
      <c r="D1846" s="92" t="inlineStr">
        <is>
          <t>TYQCY66</t>
        </is>
      </c>
      <c r="E1846" s="92" t="inlineStr">
        <is>
          <t>鸿瑞兴</t>
        </is>
      </c>
      <c r="F1846" s="92" t="n">
        <v>0</v>
      </c>
      <c r="G1846" s="92" t="n">
        <v>1</v>
      </c>
      <c r="H1846" s="92" t="n">
        <v>2300</v>
      </c>
      <c r="I1846" s="92" t="inlineStr">
        <is>
          <t>设备安装合同</t>
        </is>
      </c>
      <c r="J1846" s="92" t="n">
        <v>2023</v>
      </c>
      <c r="K1846" s="92" t="n">
        <v>2</v>
      </c>
      <c r="L1846" s="92" t="n">
        <v>28</v>
      </c>
      <c r="M1846" s="91">
        <f>COUNTIFS(D:D,D1846,J:J,J1846,K:K,K1846)</f>
        <v/>
      </c>
      <c r="N1846" s="91">
        <f>1/M1846</f>
        <v/>
      </c>
    </row>
    <row r="1847">
      <c r="A1847" s="92" t="inlineStr">
        <is>
          <t>徐汇区</t>
        </is>
      </c>
      <c r="B1847" s="92" t="inlineStr">
        <is>
          <t>微信用户
微信用户
微信用户
微信用户</t>
        </is>
      </c>
      <c r="C1847" s="92" t="n">
        <v>1</v>
      </c>
      <c r="D1847" s="92" t="inlineStr">
        <is>
          <t>TYQCY66</t>
        </is>
      </c>
      <c r="E1847" s="92" t="inlineStr">
        <is>
          <t>鸿瑞兴</t>
        </is>
      </c>
      <c r="F1847" s="92" t="n">
        <v>0</v>
      </c>
      <c r="G1847" s="92" t="n">
        <v>1</v>
      </c>
      <c r="H1847" s="92" t="n">
        <v>2301</v>
      </c>
      <c r="I1847" s="92" t="inlineStr">
        <is>
          <t>产品质检</t>
        </is>
      </c>
      <c r="J1847" s="92" t="n">
        <v>2023</v>
      </c>
      <c r="K1847" s="92" t="n">
        <v>2</v>
      </c>
      <c r="L1847" s="92" t="n">
        <v>28</v>
      </c>
      <c r="M1847" s="91">
        <f>COUNTIFS(D:D,D1847,J:J,J1847,K:K,K1847)</f>
        <v/>
      </c>
      <c r="N1847" s="91">
        <f>1/M1847</f>
        <v/>
      </c>
    </row>
    <row r="1848">
      <c r="A1848" s="92" t="inlineStr">
        <is>
          <t>徐汇区</t>
        </is>
      </c>
      <c r="B1848" s="92" t="inlineStr">
        <is>
          <t>微信用户</t>
        </is>
      </c>
      <c r="C1848" s="92" t="n">
        <v>1</v>
      </c>
      <c r="D1848" s="92" t="inlineStr">
        <is>
          <t>TYQCY68</t>
        </is>
      </c>
      <c r="E1848" s="92" t="inlineStr">
        <is>
          <t>蜀天上</t>
        </is>
      </c>
      <c r="F1848" s="92" t="n">
        <v>0</v>
      </c>
      <c r="G1848" s="92" t="n">
        <v>1</v>
      </c>
      <c r="H1848" s="92" t="n">
        <v>2204</v>
      </c>
      <c r="I1848" s="92" t="inlineStr">
        <is>
          <t>清洗记录</t>
        </is>
      </c>
      <c r="J1848" s="92" t="n">
        <v>2023</v>
      </c>
      <c r="K1848" s="92" t="n">
        <v>9</v>
      </c>
      <c r="L1848" s="92" t="n">
        <v>10</v>
      </c>
      <c r="M1848" s="91">
        <f>COUNTIFS(D:D,D1848,J:J,J1848,K:K,K1848)</f>
        <v/>
      </c>
      <c r="N1848" s="91">
        <f>1/M1848</f>
        <v/>
      </c>
    </row>
    <row r="1849">
      <c r="A1849" s="92" t="inlineStr">
        <is>
          <t>徐汇区</t>
        </is>
      </c>
      <c r="B1849" s="92" t="inlineStr">
        <is>
          <t>微信用户</t>
        </is>
      </c>
      <c r="C1849" s="92" t="n">
        <v>1</v>
      </c>
      <c r="D1849" s="92" t="inlineStr">
        <is>
          <t>TYQCY68</t>
        </is>
      </c>
      <c r="E1849" s="92" t="inlineStr">
        <is>
          <t>蜀天上</t>
        </is>
      </c>
      <c r="F1849" s="92" t="n">
        <v>0</v>
      </c>
      <c r="G1849" s="92" t="n">
        <v>1</v>
      </c>
      <c r="H1849" s="92" t="n">
        <v>2205</v>
      </c>
      <c r="I1849" s="92" t="inlineStr">
        <is>
          <t>设备维修保养</t>
        </is>
      </c>
      <c r="J1849" s="92" t="n">
        <v>2023</v>
      </c>
      <c r="K1849" s="92" t="n">
        <v>9</v>
      </c>
      <c r="L1849" s="92" t="n">
        <v>10</v>
      </c>
      <c r="M1849" s="91">
        <f>COUNTIFS(D:D,D1849,J:J,J1849,K:K,K1849)</f>
        <v/>
      </c>
      <c r="N1849" s="91">
        <f>1/M1849</f>
        <v/>
      </c>
    </row>
    <row r="1850">
      <c r="A1850" s="92" t="inlineStr">
        <is>
          <t>徐汇区</t>
        </is>
      </c>
      <c r="B1850" s="92" t="inlineStr">
        <is>
          <t>微信用户</t>
        </is>
      </c>
      <c r="C1850" s="92" t="n">
        <v>1</v>
      </c>
      <c r="D1850" s="92" t="inlineStr">
        <is>
          <t>TYQCY68</t>
        </is>
      </c>
      <c r="E1850" s="92" t="inlineStr">
        <is>
          <t>蜀天上</t>
        </is>
      </c>
      <c r="F1850" s="92" t="n">
        <v>0</v>
      </c>
      <c r="G1850" s="92" t="n">
        <v>1</v>
      </c>
      <c r="H1850" s="92" t="n">
        <v>2303</v>
      </c>
      <c r="I1850" s="92" t="inlineStr">
        <is>
          <t>运行维护合同</t>
        </is>
      </c>
      <c r="J1850" s="92" t="n">
        <v>2023</v>
      </c>
      <c r="K1850" s="92" t="n">
        <v>9</v>
      </c>
      <c r="L1850" s="92" t="n">
        <v>6</v>
      </c>
      <c r="M1850" s="91">
        <f>COUNTIFS(D:D,D1850,J:J,J1850,K:K,K1850)</f>
        <v/>
      </c>
      <c r="N1850" s="91">
        <f>1/M1850</f>
        <v/>
      </c>
    </row>
    <row r="1851">
      <c r="A1851" s="92" t="inlineStr">
        <is>
          <t>徐汇区</t>
        </is>
      </c>
      <c r="B1851" s="92" t="inlineStr">
        <is>
          <t>微信用户</t>
        </is>
      </c>
      <c r="C1851" s="92" t="n">
        <v>1</v>
      </c>
      <c r="D1851" s="92" t="inlineStr">
        <is>
          <t>TYQCY68</t>
        </is>
      </c>
      <c r="E1851" s="92" t="inlineStr">
        <is>
          <t>蜀天上</t>
        </is>
      </c>
      <c r="F1851" s="92" t="n">
        <v>0</v>
      </c>
      <c r="G1851" s="92" t="n">
        <v>1</v>
      </c>
      <c r="H1851" s="92" t="n">
        <v>2304</v>
      </c>
      <c r="I1851" s="92" t="inlineStr">
        <is>
          <t>设备运维记录</t>
        </is>
      </c>
      <c r="J1851" s="92" t="n">
        <v>2023</v>
      </c>
      <c r="K1851" s="92" t="n">
        <v>9</v>
      </c>
      <c r="L1851" s="92" t="n">
        <v>6</v>
      </c>
      <c r="M1851" s="91">
        <f>COUNTIFS(D:D,D1851,J:J,J1851,K:K,K1851)</f>
        <v/>
      </c>
      <c r="N1851" s="91">
        <f>1/M1851</f>
        <v/>
      </c>
    </row>
    <row r="1852">
      <c r="A1852" s="92" t="inlineStr">
        <is>
          <t>徐汇区</t>
        </is>
      </c>
      <c r="B1852" s="92" t="inlineStr">
        <is>
          <t>微信用户</t>
        </is>
      </c>
      <c r="C1852" s="92" t="n">
        <v>1</v>
      </c>
      <c r="D1852" s="92" t="inlineStr">
        <is>
          <t>TYQCY68</t>
        </is>
      </c>
      <c r="E1852" s="92" t="inlineStr">
        <is>
          <t>蜀天上</t>
        </is>
      </c>
      <c r="F1852" s="92" t="n">
        <v>0</v>
      </c>
      <c r="G1852" s="92" t="n">
        <v>1</v>
      </c>
      <c r="H1852" s="92" t="n">
        <v>2400</v>
      </c>
      <c r="I1852" s="92" t="inlineStr">
        <is>
          <t>餐厨垃圾处置</t>
        </is>
      </c>
      <c r="J1852" s="92" t="n">
        <v>2023</v>
      </c>
      <c r="K1852" s="92" t="n">
        <v>9</v>
      </c>
      <c r="L1852" s="92" t="n">
        <v>6</v>
      </c>
      <c r="M1852" s="91">
        <f>COUNTIFS(D:D,D1852,J:J,J1852,K:K,K1852)</f>
        <v/>
      </c>
      <c r="N1852" s="91">
        <f>1/M1852</f>
        <v/>
      </c>
    </row>
    <row r="1853">
      <c r="A1853" s="92" t="inlineStr">
        <is>
          <t>徐汇区</t>
        </is>
      </c>
      <c r="B1853" s="92" t="inlineStr">
        <is>
          <t>微信用户</t>
        </is>
      </c>
      <c r="C1853" s="92" t="n">
        <v>1</v>
      </c>
      <c r="D1853" s="92" t="inlineStr">
        <is>
          <t>TYQCY68</t>
        </is>
      </c>
      <c r="E1853" s="92" t="inlineStr">
        <is>
          <t>蜀天上</t>
        </is>
      </c>
      <c r="F1853" s="92" t="n">
        <v>0</v>
      </c>
      <c r="G1853" s="92" t="n">
        <v>1</v>
      </c>
      <c r="H1853" s="92" t="n">
        <v>2401</v>
      </c>
      <c r="I1853" s="92" t="inlineStr">
        <is>
          <t>废弃油脂处置</t>
        </is>
      </c>
      <c r="J1853" s="92" t="n">
        <v>2023</v>
      </c>
      <c r="K1853" s="92" t="n">
        <v>9</v>
      </c>
      <c r="L1853" s="92" t="n">
        <v>6</v>
      </c>
      <c r="M1853" s="91">
        <f>COUNTIFS(D:D,D1853,J:J,J1853,K:K,K1853)</f>
        <v/>
      </c>
      <c r="N1853" s="91">
        <f>1/M1853</f>
        <v/>
      </c>
    </row>
    <row r="1854">
      <c r="A1854" s="92" t="inlineStr">
        <is>
          <t>徐汇区</t>
        </is>
      </c>
      <c r="B1854" s="92" t="inlineStr">
        <is>
          <t>微信用户</t>
        </is>
      </c>
      <c r="C1854" s="92" t="n">
        <v>1</v>
      </c>
      <c r="D1854" s="92" t="inlineStr">
        <is>
          <t>TYQCY68</t>
        </is>
      </c>
      <c r="E1854" s="92" t="inlineStr">
        <is>
          <t>蜀天上</t>
        </is>
      </c>
      <c r="F1854" s="92" t="n">
        <v>0</v>
      </c>
      <c r="G1854" s="92" t="n">
        <v>1</v>
      </c>
      <c r="H1854" s="92" t="n">
        <v>2402</v>
      </c>
      <c r="I1854" s="92" t="inlineStr">
        <is>
          <t>卫生培训记录</t>
        </is>
      </c>
      <c r="J1854" s="92" t="n">
        <v>2023</v>
      </c>
      <c r="K1854" s="92" t="n">
        <v>9</v>
      </c>
      <c r="L1854" s="92" t="n">
        <v>6</v>
      </c>
      <c r="M1854" s="91">
        <f>COUNTIFS(D:D,D1854,J:J,J1854,K:K,K1854)</f>
        <v/>
      </c>
      <c r="N1854" s="91">
        <f>1/M1854</f>
        <v/>
      </c>
    </row>
    <row r="1855">
      <c r="A1855" s="92" t="inlineStr">
        <is>
          <t>徐汇区</t>
        </is>
      </c>
      <c r="B1855" s="92" t="inlineStr">
        <is>
          <t>微信用户</t>
        </is>
      </c>
      <c r="C1855" s="92" t="n">
        <v>1</v>
      </c>
      <c r="D1855" s="92" t="inlineStr">
        <is>
          <t>TYQCY68</t>
        </is>
      </c>
      <c r="E1855" s="92" t="inlineStr">
        <is>
          <t>蜀天上</t>
        </is>
      </c>
      <c r="F1855" s="92" t="n">
        <v>0</v>
      </c>
      <c r="G1855" s="92" t="n">
        <v>1</v>
      </c>
      <c r="H1855" s="92" t="n">
        <v>2403</v>
      </c>
      <c r="I1855" s="92" t="inlineStr">
        <is>
          <t>食品及原料采购记录</t>
        </is>
      </c>
      <c r="J1855" s="92" t="n">
        <v>2023</v>
      </c>
      <c r="K1855" s="92" t="n">
        <v>9</v>
      </c>
      <c r="L1855" s="92" t="n">
        <v>6</v>
      </c>
      <c r="M1855" s="91">
        <f>COUNTIFS(D:D,D1855,J:J,J1855,K:K,K1855)</f>
        <v/>
      </c>
      <c r="N1855" s="91">
        <f>1/M1855</f>
        <v/>
      </c>
    </row>
    <row r="1856">
      <c r="A1856" s="92" t="inlineStr">
        <is>
          <t>徐汇区</t>
        </is>
      </c>
      <c r="B1856" s="92" t="inlineStr">
        <is>
          <t>微信用户</t>
        </is>
      </c>
      <c r="C1856" s="92" t="n">
        <v>1</v>
      </c>
      <c r="D1856" s="92" t="inlineStr">
        <is>
          <t>TYQCY68</t>
        </is>
      </c>
      <c r="E1856" s="92" t="inlineStr">
        <is>
          <t>蜀天上</t>
        </is>
      </c>
      <c r="F1856" s="92" t="n">
        <v>1</v>
      </c>
      <c r="G1856" s="92" t="n">
        <v>1</v>
      </c>
      <c r="H1856" s="92" t="n">
        <v>3200</v>
      </c>
      <c r="I1856" s="92" t="inlineStr">
        <is>
          <t>后厨全景</t>
        </is>
      </c>
      <c r="J1856" s="92" t="n">
        <v>2023</v>
      </c>
      <c r="K1856" s="92" t="n">
        <v>9</v>
      </c>
      <c r="L1856" s="92" t="n">
        <v>13</v>
      </c>
      <c r="M1856" s="91">
        <f>COUNTIFS(D:D,D1856,J:J,J1856,K:K,K1856)</f>
        <v/>
      </c>
      <c r="N1856" s="91">
        <f>1/M1856</f>
        <v/>
      </c>
    </row>
    <row r="1857">
      <c r="A1857" s="92" t="inlineStr">
        <is>
          <t>徐汇区</t>
        </is>
      </c>
      <c r="B1857" s="92" t="inlineStr">
        <is>
          <t>微信用户</t>
        </is>
      </c>
      <c r="C1857" s="92" t="n">
        <v>1</v>
      </c>
      <c r="D1857" s="92" t="inlineStr">
        <is>
          <t>TYQCY68</t>
        </is>
      </c>
      <c r="E1857" s="92" t="inlineStr">
        <is>
          <t>蜀天上</t>
        </is>
      </c>
      <c r="F1857" s="92" t="n">
        <v>1</v>
      </c>
      <c r="G1857" s="92" t="n">
        <v>1</v>
      </c>
      <c r="H1857" s="92" t="n">
        <v>3201</v>
      </c>
      <c r="I1857" s="92" t="inlineStr">
        <is>
          <t>后厨涉户外门窗关闭</t>
        </is>
      </c>
      <c r="J1857" s="92" t="n">
        <v>2023</v>
      </c>
      <c r="K1857" s="92" t="n">
        <v>9</v>
      </c>
      <c r="L1857" s="92" t="n">
        <v>13</v>
      </c>
      <c r="M1857" s="91">
        <f>COUNTIFS(D:D,D1857,J:J,J1857,K:K,K1857)</f>
        <v/>
      </c>
      <c r="N1857" s="91">
        <f>1/M1857</f>
        <v/>
      </c>
    </row>
    <row r="1858">
      <c r="A1858" s="92" t="inlineStr">
        <is>
          <t>徐汇区</t>
        </is>
      </c>
      <c r="B1858" s="92" t="inlineStr">
        <is>
          <t>微信用户</t>
        </is>
      </c>
      <c r="C1858" s="92" t="n">
        <v>1</v>
      </c>
      <c r="D1858" s="92" t="inlineStr">
        <is>
          <t>TYQCY68</t>
        </is>
      </c>
      <c r="E1858" s="92" t="inlineStr">
        <is>
          <t>蜀天上</t>
        </is>
      </c>
      <c r="F1858" s="92" t="n">
        <v>1</v>
      </c>
      <c r="G1858" s="92" t="n">
        <v>1</v>
      </c>
      <c r="H1858" s="92" t="n">
        <v>3202</v>
      </c>
      <c r="I1858" s="92" t="inlineStr">
        <is>
          <t>后厨排气扇</t>
        </is>
      </c>
      <c r="J1858" s="92" t="n">
        <v>2023</v>
      </c>
      <c r="K1858" s="92" t="n">
        <v>9</v>
      </c>
      <c r="L1858" s="92" t="n">
        <v>13</v>
      </c>
      <c r="M1858" s="91">
        <f>COUNTIFS(D:D,D1858,J:J,J1858,K:K,K1858)</f>
        <v/>
      </c>
      <c r="N1858" s="91">
        <f>1/M1858</f>
        <v/>
      </c>
    </row>
    <row r="1859">
      <c r="A1859" s="92" t="inlineStr">
        <is>
          <t>徐汇区</t>
        </is>
      </c>
      <c r="B1859" s="92" t="inlineStr">
        <is>
          <t>微信用户</t>
        </is>
      </c>
      <c r="C1859" s="92" t="n">
        <v>1</v>
      </c>
      <c r="D1859" s="92" t="inlineStr">
        <is>
          <t>TYQCY68</t>
        </is>
      </c>
      <c r="E1859" s="92" t="inlineStr">
        <is>
          <t>蜀天上</t>
        </is>
      </c>
      <c r="F1859" s="92" t="n">
        <v>1</v>
      </c>
      <c r="G1859" s="92" t="n">
        <v>1</v>
      </c>
      <c r="H1859" s="92" t="n">
        <v>3203</v>
      </c>
      <c r="I1859" s="92" t="inlineStr">
        <is>
          <t>后厨灶台</t>
        </is>
      </c>
      <c r="J1859" s="92" t="n">
        <v>2023</v>
      </c>
      <c r="K1859" s="92" t="n">
        <v>9</v>
      </c>
      <c r="L1859" s="92" t="n">
        <v>13</v>
      </c>
      <c r="M1859" s="91">
        <f>COUNTIFS(D:D,D1859,J:J,J1859,K:K,K1859)</f>
        <v/>
      </c>
      <c r="N1859" s="91">
        <f>1/M1859</f>
        <v/>
      </c>
    </row>
    <row r="1860">
      <c r="A1860" s="92" t="inlineStr">
        <is>
          <t>徐汇区</t>
        </is>
      </c>
      <c r="B1860" s="92" t="inlineStr">
        <is>
          <t>微信用户</t>
        </is>
      </c>
      <c r="C1860" s="92" t="n">
        <v>1</v>
      </c>
      <c r="D1860" s="92" t="inlineStr">
        <is>
          <t>TYQCY68</t>
        </is>
      </c>
      <c r="E1860" s="92" t="inlineStr">
        <is>
          <t>蜀天上</t>
        </is>
      </c>
      <c r="F1860" s="92" t="n">
        <v>1</v>
      </c>
      <c r="G1860" s="92" t="n">
        <v>1</v>
      </c>
      <c r="H1860" s="92" t="n">
        <v>3204</v>
      </c>
      <c r="I1860" s="92" t="inlineStr">
        <is>
          <t>集气罩</t>
        </is>
      </c>
      <c r="J1860" s="92" t="n">
        <v>2023</v>
      </c>
      <c r="K1860" s="92" t="n">
        <v>9</v>
      </c>
      <c r="L1860" s="92" t="n">
        <v>13</v>
      </c>
      <c r="M1860" s="91">
        <f>COUNTIFS(D:D,D1860,J:J,J1860,K:K,K1860)</f>
        <v/>
      </c>
      <c r="N1860" s="91">
        <f>1/M1860</f>
        <v/>
      </c>
    </row>
    <row r="1861">
      <c r="A1861" s="92" t="inlineStr">
        <is>
          <t>徐汇区</t>
        </is>
      </c>
      <c r="B1861" s="92" t="inlineStr">
        <is>
          <t>微信用户</t>
        </is>
      </c>
      <c r="C1861" s="92" t="n">
        <v>1</v>
      </c>
      <c r="D1861" s="92" t="inlineStr">
        <is>
          <t>TYQCY68</t>
        </is>
      </c>
      <c r="E1861" s="92" t="inlineStr">
        <is>
          <t>蜀天上</t>
        </is>
      </c>
      <c r="F1861" s="92" t="n">
        <v>1</v>
      </c>
      <c r="G1861" s="92" t="n">
        <v>1</v>
      </c>
      <c r="H1861" s="92" t="n">
        <v>3205</v>
      </c>
      <c r="I1861" s="92" t="inlineStr">
        <is>
          <t>排烟管道</t>
        </is>
      </c>
      <c r="J1861" s="92" t="n">
        <v>2023</v>
      </c>
      <c r="K1861" s="92" t="n">
        <v>9</v>
      </c>
      <c r="L1861" s="92" t="n">
        <v>13</v>
      </c>
      <c r="M1861" s="91">
        <f>COUNTIFS(D:D,D1861,J:J,J1861,K:K,K1861)</f>
        <v/>
      </c>
      <c r="N1861" s="91">
        <f>1/M1861</f>
        <v/>
      </c>
    </row>
    <row r="1862">
      <c r="A1862" s="92" t="inlineStr">
        <is>
          <t>徐汇区</t>
        </is>
      </c>
      <c r="B1862" s="92" t="inlineStr">
        <is>
          <t>微信用户</t>
        </is>
      </c>
      <c r="C1862" s="92" t="n">
        <v>1</v>
      </c>
      <c r="D1862" s="92" t="inlineStr">
        <is>
          <t>TYQCY68</t>
        </is>
      </c>
      <c r="E1862" s="92" t="inlineStr">
        <is>
          <t>蜀天上</t>
        </is>
      </c>
      <c r="F1862" s="92" t="n">
        <v>1</v>
      </c>
      <c r="G1862" s="92" t="n">
        <v>1</v>
      </c>
      <c r="H1862" s="92" t="n">
        <v>3206</v>
      </c>
      <c r="I1862" s="92" t="inlineStr">
        <is>
          <t>油烟净化装置/控制柜运行</t>
        </is>
      </c>
      <c r="J1862" s="92" t="n">
        <v>2023</v>
      </c>
      <c r="K1862" s="92" t="n">
        <v>9</v>
      </c>
      <c r="L1862" s="92" t="n">
        <v>13</v>
      </c>
      <c r="M1862" s="91">
        <f>COUNTIFS(D:D,D1862,J:J,J1862,K:K,K1862)</f>
        <v/>
      </c>
      <c r="N1862" s="91">
        <f>1/M1862</f>
        <v/>
      </c>
    </row>
    <row r="1863">
      <c r="A1863" s="92" t="inlineStr">
        <is>
          <t>徐汇区</t>
        </is>
      </c>
      <c r="B1863" s="92" t="inlineStr">
        <is>
          <t>微信用户</t>
        </is>
      </c>
      <c r="C1863" s="92" t="n">
        <v>1</v>
      </c>
      <c r="D1863" s="92" t="inlineStr">
        <is>
          <t>TYQCY68</t>
        </is>
      </c>
      <c r="E1863" s="92" t="inlineStr">
        <is>
          <t>蜀天上</t>
        </is>
      </c>
      <c r="F1863" s="92" t="n">
        <v>1</v>
      </c>
      <c r="G1863" s="92" t="n">
        <v>1</v>
      </c>
      <c r="H1863" s="92" t="n">
        <v>3207</v>
      </c>
      <c r="I1863" s="92" t="inlineStr">
        <is>
          <t>油烟监测设备</t>
        </is>
      </c>
      <c r="J1863" s="92" t="n">
        <v>2023</v>
      </c>
      <c r="K1863" s="92" t="n">
        <v>9</v>
      </c>
      <c r="L1863" s="92" t="n">
        <v>13</v>
      </c>
      <c r="M1863" s="91">
        <f>COUNTIFS(D:D,D1863,J:J,J1863,K:K,K1863)</f>
        <v/>
      </c>
      <c r="N1863" s="91">
        <f>1/M1863</f>
        <v/>
      </c>
    </row>
    <row r="1864">
      <c r="A1864" s="92" t="inlineStr">
        <is>
          <t>徐汇区</t>
        </is>
      </c>
      <c r="B1864" s="92" t="inlineStr">
        <is>
          <t>微信用户
微信用户
微信用户
微信用户
微信用户
微信用户
微信用户
微信用户</t>
        </is>
      </c>
      <c r="C1864" s="92" t="n">
        <v>1</v>
      </c>
      <c r="D1864" s="92" t="inlineStr">
        <is>
          <t>TYQCY68</t>
        </is>
      </c>
      <c r="E1864" s="92" t="inlineStr">
        <is>
          <t>蜀天上</t>
        </is>
      </c>
      <c r="F1864" s="92" t="n">
        <v>0</v>
      </c>
      <c r="G1864" s="92" t="n">
        <v>1</v>
      </c>
      <c r="H1864" s="92" t="n">
        <v>2200</v>
      </c>
      <c r="I1864" s="92" t="inlineStr">
        <is>
          <t>设备安装合同</t>
        </is>
      </c>
      <c r="J1864" s="92" t="n">
        <v>2023</v>
      </c>
      <c r="K1864" s="92" t="n">
        <v>8</v>
      </c>
      <c r="L1864" s="92" t="n">
        <v>9</v>
      </c>
      <c r="M1864" s="91">
        <f>COUNTIFS(D:D,D1864,J:J,J1864,K:K,K1864)</f>
        <v/>
      </c>
      <c r="N1864" s="91">
        <f>1/M1864</f>
        <v/>
      </c>
    </row>
    <row r="1865">
      <c r="A1865" s="92" t="inlineStr">
        <is>
          <t>徐汇区</t>
        </is>
      </c>
      <c r="B1865" s="92" t="inlineStr">
        <is>
          <t>微信用户
微信用户
微信用户
微信用户
微信用户
微信用户
微信用户
微信用户</t>
        </is>
      </c>
      <c r="C1865" s="92" t="n">
        <v>1</v>
      </c>
      <c r="D1865" s="92" t="inlineStr">
        <is>
          <t>TYQCY68</t>
        </is>
      </c>
      <c r="E1865" s="92" t="inlineStr">
        <is>
          <t>蜀天上</t>
        </is>
      </c>
      <c r="F1865" s="92" t="n">
        <v>0</v>
      </c>
      <c r="G1865" s="92" t="n">
        <v>1</v>
      </c>
      <c r="H1865" s="92" t="n">
        <v>2301</v>
      </c>
      <c r="I1865" s="92" t="inlineStr">
        <is>
          <t>产品质检</t>
        </is>
      </c>
      <c r="J1865" s="92" t="n">
        <v>2023</v>
      </c>
      <c r="K1865" s="92" t="n">
        <v>8</v>
      </c>
      <c r="L1865" s="92" t="n">
        <v>9</v>
      </c>
      <c r="M1865" s="91">
        <f>COUNTIFS(D:D,D1865,J:J,J1865,K:K,K1865)</f>
        <v/>
      </c>
      <c r="N1865" s="91">
        <f>1/M1865</f>
        <v/>
      </c>
    </row>
    <row r="1866">
      <c r="A1866" s="92" t="inlineStr">
        <is>
          <t>徐汇区</t>
        </is>
      </c>
      <c r="B1866" s="92" t="inlineStr">
        <is>
          <t>微信用户
微信用户
微信用户
微信用户
微信用户
微信用户
微信用户
微信用户</t>
        </is>
      </c>
      <c r="C1866" s="92" t="n">
        <v>1</v>
      </c>
      <c r="D1866" s="92" t="inlineStr">
        <is>
          <t>TYQCY68</t>
        </is>
      </c>
      <c r="E1866" s="92" t="inlineStr">
        <is>
          <t>蜀天上</t>
        </is>
      </c>
      <c r="F1866" s="92" t="n">
        <v>0</v>
      </c>
      <c r="G1866" s="92" t="n">
        <v>1</v>
      </c>
      <c r="H1866" s="92" t="n">
        <v>2302</v>
      </c>
      <c r="I1866" s="92" t="inlineStr">
        <is>
          <t>设备安装检验</t>
        </is>
      </c>
      <c r="J1866" s="92" t="n">
        <v>2023</v>
      </c>
      <c r="K1866" s="92" t="n">
        <v>7</v>
      </c>
      <c r="L1866" s="92" t="n">
        <v>10</v>
      </c>
      <c r="M1866" s="91">
        <f>COUNTIFS(D:D,D1866,J:J,J1866,K:K,K1866)</f>
        <v/>
      </c>
      <c r="N1866" s="91">
        <f>1/M1866</f>
        <v/>
      </c>
    </row>
    <row r="1867">
      <c r="A1867" s="92" t="inlineStr">
        <is>
          <t>徐汇区</t>
        </is>
      </c>
      <c r="B1867" s="92" t="inlineStr">
        <is>
          <t>微信用户
微信用户
微信用户
微信用户
微信用户</t>
        </is>
      </c>
      <c r="C1867" s="92" t="n">
        <v>1</v>
      </c>
      <c r="D1867" s="92" t="inlineStr">
        <is>
          <t>TYQCY68</t>
        </is>
      </c>
      <c r="E1867" s="92" t="inlineStr">
        <is>
          <t>蜀天上</t>
        </is>
      </c>
      <c r="F1867" s="92" t="n">
        <v>0</v>
      </c>
      <c r="G1867" s="92" t="n">
        <v>0</v>
      </c>
      <c r="H1867" s="92" t="n">
        <v>2101</v>
      </c>
      <c r="I1867" s="92" t="inlineStr">
        <is>
          <t>食品经营许可证</t>
        </is>
      </c>
      <c r="J1867" s="92" t="n">
        <v>2023</v>
      </c>
      <c r="K1867" s="92" t="n">
        <v>6</v>
      </c>
      <c r="L1867" s="92" t="n">
        <v>11</v>
      </c>
      <c r="M1867" s="91">
        <f>COUNTIFS(D:D,D1867,J:J,J1867,K:K,K1867)</f>
        <v/>
      </c>
      <c r="N1867" s="91">
        <f>1/M1867</f>
        <v/>
      </c>
    </row>
    <row r="1868">
      <c r="A1868" s="92" t="inlineStr">
        <is>
          <t>徐汇区</t>
        </is>
      </c>
      <c r="B1868" s="92" t="inlineStr">
        <is>
          <t>微信用户
微信用户
微信用户
微信用户</t>
        </is>
      </c>
      <c r="C1868" s="92" t="n">
        <v>1</v>
      </c>
      <c r="D1868" s="92" t="inlineStr">
        <is>
          <t>TYQCY68</t>
        </is>
      </c>
      <c r="E1868" s="92" t="inlineStr">
        <is>
          <t>蜀天上</t>
        </is>
      </c>
      <c r="F1868" s="92" t="n">
        <v>0</v>
      </c>
      <c r="G1868" s="92" t="n">
        <v>0</v>
      </c>
      <c r="H1868" s="92" t="n">
        <v>2103</v>
      </c>
      <c r="I1868" s="92" t="inlineStr">
        <is>
          <t>监管信息公示牌</t>
        </is>
      </c>
      <c r="J1868" s="92" t="n">
        <v>2023</v>
      </c>
      <c r="K1868" s="92" t="n">
        <v>6</v>
      </c>
      <c r="L1868" s="92" t="n">
        <v>11</v>
      </c>
      <c r="M1868" s="91">
        <f>COUNTIFS(D:D,D1868,J:J,J1868,K:K,K1868)</f>
        <v/>
      </c>
      <c r="N1868" s="91">
        <f>1/M1868</f>
        <v/>
      </c>
    </row>
    <row r="1869">
      <c r="A1869" s="92" t="inlineStr">
        <is>
          <t>徐汇区</t>
        </is>
      </c>
      <c r="B1869" s="92" t="inlineStr">
        <is>
          <t>微信用户
微信用户
微信用户
微信用户
微信用户
微信用户
微信用户
微信用户</t>
        </is>
      </c>
      <c r="C1869" s="92" t="n">
        <v>1</v>
      </c>
      <c r="D1869" s="92" t="inlineStr">
        <is>
          <t>TYQCY68</t>
        </is>
      </c>
      <c r="E1869" s="92" t="inlineStr">
        <is>
          <t>蜀天上</t>
        </is>
      </c>
      <c r="F1869" s="92" t="n">
        <v>0</v>
      </c>
      <c r="G1869" s="92" t="n">
        <v>1</v>
      </c>
      <c r="H1869" s="92" t="n">
        <v>2201</v>
      </c>
      <c r="I1869" s="92" t="inlineStr">
        <is>
          <t>产品质检</t>
        </is>
      </c>
      <c r="J1869" s="92" t="n">
        <v>2023</v>
      </c>
      <c r="K1869" s="92" t="n">
        <v>5</v>
      </c>
      <c r="L1869" s="92" t="n">
        <v>10</v>
      </c>
      <c r="M1869" s="91">
        <f>COUNTIFS(D:D,D1869,J:J,J1869,K:K,K1869)</f>
        <v/>
      </c>
      <c r="N1869" s="91">
        <f>1/M1869</f>
        <v/>
      </c>
    </row>
    <row r="1870">
      <c r="A1870" s="92" t="inlineStr">
        <is>
          <t>徐汇区</t>
        </is>
      </c>
      <c r="B1870" s="92" t="inlineStr">
        <is>
          <t>微信用户
微信用户
微信用户
微信用户</t>
        </is>
      </c>
      <c r="C1870" s="92" t="n">
        <v>1</v>
      </c>
      <c r="D1870" s="92" t="inlineStr">
        <is>
          <t>TYQCY68</t>
        </is>
      </c>
      <c r="E1870" s="92" t="inlineStr">
        <is>
          <t>蜀天上</t>
        </is>
      </c>
      <c r="F1870" s="92" t="n">
        <v>0</v>
      </c>
      <c r="G1870" s="92" t="n">
        <v>0</v>
      </c>
      <c r="H1870" s="92" t="n">
        <v>2100</v>
      </c>
      <c r="I1870" s="92" t="inlineStr">
        <is>
          <t>营业执照</t>
        </is>
      </c>
      <c r="J1870" s="92" t="n">
        <v>2023</v>
      </c>
      <c r="K1870" s="92" t="n">
        <v>3</v>
      </c>
      <c r="L1870" s="92" t="n">
        <v>11</v>
      </c>
      <c r="M1870" s="91">
        <f>COUNTIFS(D:D,D1870,J:J,J1870,K:K,K1870)</f>
        <v/>
      </c>
      <c r="N1870" s="91">
        <f>1/M1870</f>
        <v/>
      </c>
    </row>
    <row r="1871">
      <c r="A1871" s="92" t="inlineStr">
        <is>
          <t>徐汇区</t>
        </is>
      </c>
      <c r="B1871" s="92" t="inlineStr">
        <is>
          <t>微信用户
微信用户
微信用户
微信用户</t>
        </is>
      </c>
      <c r="C1871" s="92" t="n">
        <v>1</v>
      </c>
      <c r="D1871" s="92" t="inlineStr">
        <is>
          <t>TYQCY68</t>
        </is>
      </c>
      <c r="E1871" s="92" t="inlineStr">
        <is>
          <t>蜀天上</t>
        </is>
      </c>
      <c r="F1871" s="92" t="n">
        <v>0</v>
      </c>
      <c r="G1871" s="92" t="n">
        <v>0</v>
      </c>
      <c r="H1871" s="92" t="n">
        <v>2102</v>
      </c>
      <c r="I1871" s="92" t="inlineStr">
        <is>
          <t>餐饮服务许可证</t>
        </is>
      </c>
      <c r="J1871" s="92" t="n">
        <v>2023</v>
      </c>
      <c r="K1871" s="92" t="n">
        <v>2</v>
      </c>
      <c r="L1871" s="92" t="n">
        <v>28</v>
      </c>
      <c r="M1871" s="91">
        <f>COUNTIFS(D:D,D1871,J:J,J1871,K:K,K1871)</f>
        <v/>
      </c>
      <c r="N1871" s="91">
        <f>1/M1871</f>
        <v/>
      </c>
    </row>
    <row r="1872">
      <c r="A1872" s="92" t="inlineStr">
        <is>
          <t>徐汇区</t>
        </is>
      </c>
      <c r="B1872" s="92" t="inlineStr">
        <is>
          <t>微信用户
微信用户
微信用户
微信用户
微信用户
微信用户
微信用户
微信用户</t>
        </is>
      </c>
      <c r="C1872" s="92" t="n">
        <v>1</v>
      </c>
      <c r="D1872" s="92" t="inlineStr">
        <is>
          <t>TYQCY68</t>
        </is>
      </c>
      <c r="E1872" s="92" t="inlineStr">
        <is>
          <t>蜀天上</t>
        </is>
      </c>
      <c r="F1872" s="92" t="n">
        <v>0</v>
      </c>
      <c r="G1872" s="92" t="n">
        <v>1</v>
      </c>
      <c r="H1872" s="92" t="n">
        <v>2300</v>
      </c>
      <c r="I1872" s="92" t="inlineStr">
        <is>
          <t>设备安装合同</t>
        </is>
      </c>
      <c r="J1872" s="92" t="n">
        <v>2023</v>
      </c>
      <c r="K1872" s="92" t="n">
        <v>2</v>
      </c>
      <c r="L1872" s="92" t="n">
        <v>8</v>
      </c>
      <c r="M1872" s="91">
        <f>COUNTIFS(D:D,D1872,J:J,J1872,K:K,K1872)</f>
        <v/>
      </c>
      <c r="N1872" s="91">
        <f>1/M1872</f>
        <v/>
      </c>
    </row>
    <row r="1873">
      <c r="A1873" s="92" t="inlineStr">
        <is>
          <t>徐汇区</t>
        </is>
      </c>
      <c r="B1873" s="92" t="inlineStr">
        <is>
          <t>微信用户
微信用户
微信用户
微信用户
微信用户
微信用户
微信用户
微信用户</t>
        </is>
      </c>
      <c r="C1873" s="92" t="n">
        <v>1</v>
      </c>
      <c r="D1873" s="92" t="inlineStr">
        <is>
          <t>TYQCY68</t>
        </is>
      </c>
      <c r="E1873" s="92" t="inlineStr">
        <is>
          <t>蜀天上</t>
        </is>
      </c>
      <c r="F1873" s="92" t="n">
        <v>0</v>
      </c>
      <c r="G1873" s="92" t="n">
        <v>1</v>
      </c>
      <c r="H1873" s="92" t="n">
        <v>2202</v>
      </c>
      <c r="I1873" s="92" t="inlineStr">
        <is>
          <t>净化器合格证</t>
        </is>
      </c>
      <c r="J1873" s="92" t="n">
        <v>2023</v>
      </c>
      <c r="K1873" s="92" t="n">
        <v>1</v>
      </c>
      <c r="L1873" s="92" t="n">
        <v>5</v>
      </c>
      <c r="M1873" s="91">
        <f>COUNTIFS(D:D,D1873,J:J,J1873,K:K,K1873)</f>
        <v/>
      </c>
      <c r="N1873" s="91">
        <f>1/M1873</f>
        <v/>
      </c>
    </row>
    <row r="1874">
      <c r="A1874" s="92" t="inlineStr">
        <is>
          <t>徐汇区</t>
        </is>
      </c>
      <c r="B1874" s="92" t="inlineStr">
        <is>
          <t>微信用户
微信用户
微信用户
微信用户
微信用户
微信用户
微信用户
微信用户</t>
        </is>
      </c>
      <c r="C1874" s="92" t="n">
        <v>1</v>
      </c>
      <c r="D1874" s="92" t="inlineStr">
        <is>
          <t>TYQCY68</t>
        </is>
      </c>
      <c r="E1874" s="92" t="inlineStr">
        <is>
          <t>蜀天上</t>
        </is>
      </c>
      <c r="F1874" s="92" t="n">
        <v>0</v>
      </c>
      <c r="G1874" s="92" t="n">
        <v>1</v>
      </c>
      <c r="H1874" s="92" t="n">
        <v>2203</v>
      </c>
      <c r="I1874" s="92" t="inlineStr">
        <is>
          <t>清洗合同</t>
        </is>
      </c>
      <c r="J1874" s="92" t="n">
        <v>2023</v>
      </c>
      <c r="K1874" s="92" t="n">
        <v>1</v>
      </c>
      <c r="L1874" s="92" t="n">
        <v>5</v>
      </c>
      <c r="M1874" s="91">
        <f>COUNTIFS(D:D,D1874,J:J,J1874,K:K,K1874)</f>
        <v/>
      </c>
      <c r="N1874" s="91">
        <f>1/M1874</f>
        <v/>
      </c>
    </row>
    <row r="1875">
      <c r="A1875" s="92" t="inlineStr">
        <is>
          <t>徐汇区</t>
        </is>
      </c>
      <c r="B1875" s="92" t="n"/>
      <c r="C1875" s="92" t="n">
        <v>1</v>
      </c>
      <c r="D1875" s="92" t="inlineStr">
        <is>
          <t>TYQCY7</t>
        </is>
      </c>
      <c r="E1875" s="92" t="inlineStr">
        <is>
          <t>大龙燚</t>
        </is>
      </c>
      <c r="F1875" s="92" t="n">
        <v>0</v>
      </c>
      <c r="G1875" s="92" t="n">
        <v>0</v>
      </c>
      <c r="H1875" s="92" t="n">
        <v>2100</v>
      </c>
      <c r="I1875" s="92" t="inlineStr">
        <is>
          <t>营业执照</t>
        </is>
      </c>
      <c r="J1875" s="92" t="n">
        <v>2023</v>
      </c>
      <c r="K1875" s="92" t="n">
        <v>3</v>
      </c>
      <c r="L1875" s="92" t="n">
        <v>11</v>
      </c>
      <c r="M1875" s="91">
        <f>COUNTIFS(D:D,D1875,J:J,J1875,K:K,K1875)</f>
        <v/>
      </c>
      <c r="N1875" s="91">
        <f>1/M1875</f>
        <v/>
      </c>
    </row>
    <row r="1876">
      <c r="A1876" s="92" t="inlineStr">
        <is>
          <t>徐汇区</t>
        </is>
      </c>
      <c r="B1876" s="92" t="n"/>
      <c r="C1876" s="92" t="n">
        <v>1</v>
      </c>
      <c r="D1876" s="92" t="inlineStr">
        <is>
          <t>TYQCY7</t>
        </is>
      </c>
      <c r="E1876" s="92" t="inlineStr">
        <is>
          <t>大龙燚</t>
        </is>
      </c>
      <c r="F1876" s="92" t="n">
        <v>0</v>
      </c>
      <c r="G1876" s="92" t="n">
        <v>0</v>
      </c>
      <c r="H1876" s="92" t="n">
        <v>2101</v>
      </c>
      <c r="I1876" s="92" t="inlineStr">
        <is>
          <t>食品经营许可证</t>
        </is>
      </c>
      <c r="J1876" s="92" t="n">
        <v>2023</v>
      </c>
      <c r="K1876" s="92" t="n">
        <v>3</v>
      </c>
      <c r="L1876" s="92" t="n">
        <v>11</v>
      </c>
      <c r="M1876" s="91">
        <f>COUNTIFS(D:D,D1876,J:J,J1876,K:K,K1876)</f>
        <v/>
      </c>
      <c r="N1876" s="91">
        <f>1/M1876</f>
        <v/>
      </c>
    </row>
    <row r="1877">
      <c r="A1877" s="92" t="inlineStr">
        <is>
          <t>徐汇区</t>
        </is>
      </c>
      <c r="B1877" s="92" t="n"/>
      <c r="C1877" s="92" t="n">
        <v>1</v>
      </c>
      <c r="D1877" s="92" t="inlineStr">
        <is>
          <t>TYQCY7</t>
        </is>
      </c>
      <c r="E1877" s="92" t="inlineStr">
        <is>
          <t>大龙燚</t>
        </is>
      </c>
      <c r="F1877" s="92" t="n">
        <v>0</v>
      </c>
      <c r="G1877" s="92" t="n">
        <v>1</v>
      </c>
      <c r="H1877" s="92" t="n">
        <v>2202</v>
      </c>
      <c r="I1877" s="92" t="inlineStr">
        <is>
          <t>净化器合格证</t>
        </is>
      </c>
      <c r="J1877" s="92" t="n">
        <v>2023</v>
      </c>
      <c r="K1877" s="92" t="n">
        <v>3</v>
      </c>
      <c r="L1877" s="92" t="n">
        <v>11</v>
      </c>
      <c r="M1877" s="91">
        <f>COUNTIFS(D:D,D1877,J:J,J1877,K:K,K1877)</f>
        <v/>
      </c>
      <c r="N1877" s="91">
        <f>1/M1877</f>
        <v/>
      </c>
    </row>
    <row r="1878">
      <c r="A1878" s="92" t="inlineStr">
        <is>
          <t>徐汇区</t>
        </is>
      </c>
      <c r="B1878" s="92" t="n"/>
      <c r="C1878" s="92" t="n">
        <v>1</v>
      </c>
      <c r="D1878" s="92" t="inlineStr">
        <is>
          <t>TYQCY7</t>
        </is>
      </c>
      <c r="E1878" s="92" t="inlineStr">
        <is>
          <t>大龙燚</t>
        </is>
      </c>
      <c r="F1878" s="92" t="n">
        <v>0</v>
      </c>
      <c r="G1878" s="92" t="n">
        <v>1</v>
      </c>
      <c r="H1878" s="92" t="n">
        <v>2300</v>
      </c>
      <c r="I1878" s="92" t="inlineStr">
        <is>
          <t>设备安装合同</t>
        </is>
      </c>
      <c r="J1878" s="92" t="n">
        <v>2023</v>
      </c>
      <c r="K1878" s="92" t="n">
        <v>3</v>
      </c>
      <c r="L1878" s="92" t="n">
        <v>11</v>
      </c>
      <c r="M1878" s="91">
        <f>COUNTIFS(D:D,D1878,J:J,J1878,K:K,K1878)</f>
        <v/>
      </c>
      <c r="N1878" s="91">
        <f>1/M1878</f>
        <v/>
      </c>
    </row>
    <row r="1879">
      <c r="A1879" s="92" t="inlineStr">
        <is>
          <t>徐汇区</t>
        </is>
      </c>
      <c r="B1879" s="92" t="n"/>
      <c r="C1879" s="92" t="n">
        <v>1</v>
      </c>
      <c r="D1879" s="92" t="inlineStr">
        <is>
          <t>TYQCY7</t>
        </is>
      </c>
      <c r="E1879" s="92" t="inlineStr">
        <is>
          <t>大龙燚</t>
        </is>
      </c>
      <c r="F1879" s="92" t="n">
        <v>0</v>
      </c>
      <c r="G1879" s="92" t="n">
        <v>0</v>
      </c>
      <c r="H1879" s="92" t="n">
        <v>2103</v>
      </c>
      <c r="I1879" s="92" t="inlineStr">
        <is>
          <t>监管信息公示牌</t>
        </is>
      </c>
      <c r="J1879" s="92" t="n">
        <v>2023</v>
      </c>
      <c r="K1879" s="92" t="n">
        <v>2</v>
      </c>
      <c r="L1879" s="92" t="n">
        <v>28</v>
      </c>
      <c r="M1879" s="91">
        <f>COUNTIFS(D:D,D1879,J:J,J1879,K:K,K1879)</f>
        <v/>
      </c>
      <c r="N1879" s="91">
        <f>1/M1879</f>
        <v/>
      </c>
    </row>
    <row r="1880">
      <c r="A1880" s="92" t="inlineStr">
        <is>
          <t>徐汇区</t>
        </is>
      </c>
      <c r="B1880" s="92" t="n"/>
      <c r="C1880" s="92" t="n">
        <v>1</v>
      </c>
      <c r="D1880" s="92" t="inlineStr">
        <is>
          <t>TYQCY7</t>
        </is>
      </c>
      <c r="E1880" s="92" t="inlineStr">
        <is>
          <t>大龙燚</t>
        </is>
      </c>
      <c r="F1880" s="92" t="n">
        <v>0</v>
      </c>
      <c r="G1880" s="92" t="n">
        <v>1</v>
      </c>
      <c r="H1880" s="92" t="n">
        <v>2200</v>
      </c>
      <c r="I1880" s="92" t="inlineStr">
        <is>
          <t>设备安装合同</t>
        </is>
      </c>
      <c r="J1880" s="92" t="n">
        <v>2023</v>
      </c>
      <c r="K1880" s="92" t="n">
        <v>2</v>
      </c>
      <c r="L1880" s="92" t="n">
        <v>28</v>
      </c>
      <c r="M1880" s="91">
        <f>COUNTIFS(D:D,D1880,J:J,J1880,K:K,K1880)</f>
        <v/>
      </c>
      <c r="N1880" s="91">
        <f>1/M1880</f>
        <v/>
      </c>
    </row>
    <row r="1881">
      <c r="A1881" s="92" t="inlineStr">
        <is>
          <t>徐汇区</t>
        </is>
      </c>
      <c r="B1881" s="92" t="n"/>
      <c r="C1881" s="92" t="n">
        <v>1</v>
      </c>
      <c r="D1881" s="92" t="inlineStr">
        <is>
          <t>TYQCY7</t>
        </is>
      </c>
      <c r="E1881" s="92" t="inlineStr">
        <is>
          <t>大龙燚</t>
        </is>
      </c>
      <c r="F1881" s="92" t="n">
        <v>0</v>
      </c>
      <c r="G1881" s="92" t="n">
        <v>1</v>
      </c>
      <c r="H1881" s="92" t="n">
        <v>2201</v>
      </c>
      <c r="I1881" s="92" t="inlineStr">
        <is>
          <t>产品质检</t>
        </is>
      </c>
      <c r="J1881" s="92" t="n">
        <v>2023</v>
      </c>
      <c r="K1881" s="92" t="n">
        <v>2</v>
      </c>
      <c r="L1881" s="92" t="n">
        <v>28</v>
      </c>
      <c r="M1881" s="91">
        <f>COUNTIFS(D:D,D1881,J:J,J1881,K:K,K1881)</f>
        <v/>
      </c>
      <c r="N1881" s="91">
        <f>1/M1881</f>
        <v/>
      </c>
    </row>
    <row r="1882">
      <c r="A1882" s="92" t="inlineStr">
        <is>
          <t>徐汇区</t>
        </is>
      </c>
      <c r="B1882" s="92" t="n"/>
      <c r="C1882" s="92" t="n">
        <v>1</v>
      </c>
      <c r="D1882" s="92" t="inlineStr">
        <is>
          <t>TYQCY7</t>
        </is>
      </c>
      <c r="E1882" s="92" t="inlineStr">
        <is>
          <t>大龙燚</t>
        </is>
      </c>
      <c r="F1882" s="92" t="n">
        <v>0</v>
      </c>
      <c r="G1882" s="92" t="n">
        <v>1</v>
      </c>
      <c r="H1882" s="92" t="n">
        <v>2301</v>
      </c>
      <c r="I1882" s="92" t="inlineStr">
        <is>
          <t>产品质检</t>
        </is>
      </c>
      <c r="J1882" s="92" t="n">
        <v>2023</v>
      </c>
      <c r="K1882" s="92" t="n">
        <v>2</v>
      </c>
      <c r="L1882" s="92" t="n">
        <v>28</v>
      </c>
      <c r="M1882" s="91">
        <f>COUNTIFS(D:D,D1882,J:J,J1882,K:K,K1882)</f>
        <v/>
      </c>
      <c r="N1882" s="91">
        <f>1/M1882</f>
        <v/>
      </c>
    </row>
    <row r="1883">
      <c r="A1883" s="92" t="inlineStr">
        <is>
          <t>徐汇区</t>
        </is>
      </c>
      <c r="B1883" s="92" t="n"/>
      <c r="C1883" s="92" t="n">
        <v>1</v>
      </c>
      <c r="D1883" s="92" t="inlineStr">
        <is>
          <t>TYQCY7</t>
        </is>
      </c>
      <c r="E1883" s="92" t="inlineStr">
        <is>
          <t>大龙燚</t>
        </is>
      </c>
      <c r="F1883" s="92" t="n">
        <v>0</v>
      </c>
      <c r="G1883" s="92" t="n">
        <v>1</v>
      </c>
      <c r="H1883" s="92" t="n">
        <v>2302</v>
      </c>
      <c r="I1883" s="92" t="inlineStr">
        <is>
          <t>设备安装检验</t>
        </is>
      </c>
      <c r="J1883" s="92" t="n">
        <v>2023</v>
      </c>
      <c r="K1883" s="92" t="n">
        <v>2</v>
      </c>
      <c r="L1883" s="92" t="n">
        <v>28</v>
      </c>
      <c r="M1883" s="91">
        <f>COUNTIFS(D:D,D1883,J:J,J1883,K:K,K1883)</f>
        <v/>
      </c>
      <c r="N1883" s="91">
        <f>1/M1883</f>
        <v/>
      </c>
    </row>
    <row r="1884">
      <c r="A1884" s="92" t="inlineStr">
        <is>
          <t>徐汇区</t>
        </is>
      </c>
      <c r="B1884" s="92" t="inlineStr">
        <is>
          <t>微信用户</t>
        </is>
      </c>
      <c r="C1884" s="92" t="n">
        <v>1</v>
      </c>
      <c r="D1884" s="92" t="inlineStr">
        <is>
          <t>TYQCY70</t>
        </is>
      </c>
      <c r="E1884" s="92" t="inlineStr">
        <is>
          <t>半步颠小酒馆</t>
        </is>
      </c>
      <c r="F1884" s="92" t="n">
        <v>0</v>
      </c>
      <c r="G1884" s="92" t="n">
        <v>1</v>
      </c>
      <c r="H1884" s="92" t="n">
        <v>2204</v>
      </c>
      <c r="I1884" s="92" t="inlineStr">
        <is>
          <t>清洗记录</t>
        </is>
      </c>
      <c r="J1884" s="92" t="n">
        <v>2023</v>
      </c>
      <c r="K1884" s="92" t="n">
        <v>9</v>
      </c>
      <c r="L1884" s="92" t="n">
        <v>7</v>
      </c>
      <c r="M1884" s="91">
        <f>COUNTIFS(D:D,D1884,J:J,J1884,K:K,K1884)</f>
        <v/>
      </c>
      <c r="N1884" s="91">
        <f>1/M1884</f>
        <v/>
      </c>
    </row>
    <row r="1885">
      <c r="A1885" s="92" t="inlineStr">
        <is>
          <t>徐汇区</t>
        </is>
      </c>
      <c r="B1885" s="92" t="inlineStr">
        <is>
          <t>微信用户</t>
        </is>
      </c>
      <c r="C1885" s="92" t="n">
        <v>1</v>
      </c>
      <c r="D1885" s="92" t="inlineStr">
        <is>
          <t>TYQCY70</t>
        </is>
      </c>
      <c r="E1885" s="92" t="inlineStr">
        <is>
          <t>半步颠小酒馆</t>
        </is>
      </c>
      <c r="F1885" s="92" t="n">
        <v>0</v>
      </c>
      <c r="G1885" s="92" t="n">
        <v>1</v>
      </c>
      <c r="H1885" s="92" t="n">
        <v>2205</v>
      </c>
      <c r="I1885" s="92" t="inlineStr">
        <is>
          <t>设备维修保养</t>
        </is>
      </c>
      <c r="J1885" s="92" t="n">
        <v>2023</v>
      </c>
      <c r="K1885" s="92" t="n">
        <v>9</v>
      </c>
      <c r="L1885" s="92" t="n">
        <v>7</v>
      </c>
      <c r="M1885" s="91">
        <f>COUNTIFS(D:D,D1885,J:J,J1885,K:K,K1885)</f>
        <v/>
      </c>
      <c r="N1885" s="91">
        <f>1/M1885</f>
        <v/>
      </c>
    </row>
    <row r="1886">
      <c r="A1886" s="92" t="inlineStr">
        <is>
          <t>徐汇区</t>
        </is>
      </c>
      <c r="B1886" s="92" t="inlineStr">
        <is>
          <t>微信用户</t>
        </is>
      </c>
      <c r="C1886" s="92" t="n">
        <v>1</v>
      </c>
      <c r="D1886" s="92" t="inlineStr">
        <is>
          <t>TYQCY70</t>
        </is>
      </c>
      <c r="E1886" s="92" t="inlineStr">
        <is>
          <t>半步颠小酒馆</t>
        </is>
      </c>
      <c r="F1886" s="92" t="n">
        <v>0</v>
      </c>
      <c r="G1886" s="92" t="n">
        <v>1</v>
      </c>
      <c r="H1886" s="92" t="n">
        <v>2303</v>
      </c>
      <c r="I1886" s="92" t="inlineStr">
        <is>
          <t>运行维护合同</t>
        </is>
      </c>
      <c r="J1886" s="92" t="n">
        <v>2023</v>
      </c>
      <c r="K1886" s="92" t="n">
        <v>9</v>
      </c>
      <c r="L1886" s="92" t="n">
        <v>7</v>
      </c>
      <c r="M1886" s="91">
        <f>COUNTIFS(D:D,D1886,J:J,J1886,K:K,K1886)</f>
        <v/>
      </c>
      <c r="N1886" s="91">
        <f>1/M1886</f>
        <v/>
      </c>
    </row>
    <row r="1887">
      <c r="A1887" s="92" t="inlineStr">
        <is>
          <t>徐汇区</t>
        </is>
      </c>
      <c r="B1887" s="92" t="inlineStr">
        <is>
          <t>微信用户</t>
        </is>
      </c>
      <c r="C1887" s="92" t="n">
        <v>1</v>
      </c>
      <c r="D1887" s="92" t="inlineStr">
        <is>
          <t>TYQCY70</t>
        </is>
      </c>
      <c r="E1887" s="92" t="inlineStr">
        <is>
          <t>半步颠小酒馆</t>
        </is>
      </c>
      <c r="F1887" s="92" t="n">
        <v>0</v>
      </c>
      <c r="G1887" s="92" t="n">
        <v>1</v>
      </c>
      <c r="H1887" s="92" t="n">
        <v>2304</v>
      </c>
      <c r="I1887" s="92" t="inlineStr">
        <is>
          <t>设备运维记录</t>
        </is>
      </c>
      <c r="J1887" s="92" t="n">
        <v>2023</v>
      </c>
      <c r="K1887" s="92" t="n">
        <v>9</v>
      </c>
      <c r="L1887" s="92" t="n">
        <v>7</v>
      </c>
      <c r="M1887" s="91">
        <f>COUNTIFS(D:D,D1887,J:J,J1887,K:K,K1887)</f>
        <v/>
      </c>
      <c r="N1887" s="91">
        <f>1/M1887</f>
        <v/>
      </c>
    </row>
    <row r="1888">
      <c r="A1888" s="92" t="inlineStr">
        <is>
          <t>徐汇区</t>
        </is>
      </c>
      <c r="B1888" s="92" t="inlineStr">
        <is>
          <t>微信用户</t>
        </is>
      </c>
      <c r="C1888" s="92" t="n">
        <v>1</v>
      </c>
      <c r="D1888" s="92" t="inlineStr">
        <is>
          <t>TYQCY70</t>
        </is>
      </c>
      <c r="E1888" s="92" t="inlineStr">
        <is>
          <t>半步颠小酒馆</t>
        </is>
      </c>
      <c r="F1888" s="92" t="n">
        <v>0</v>
      </c>
      <c r="G1888" s="92" t="n">
        <v>1</v>
      </c>
      <c r="H1888" s="92" t="n">
        <v>2400</v>
      </c>
      <c r="I1888" s="92" t="inlineStr">
        <is>
          <t>餐厨垃圾处置</t>
        </is>
      </c>
      <c r="J1888" s="92" t="n">
        <v>2023</v>
      </c>
      <c r="K1888" s="92" t="n">
        <v>9</v>
      </c>
      <c r="L1888" s="92" t="n">
        <v>7</v>
      </c>
      <c r="M1888" s="91">
        <f>COUNTIFS(D:D,D1888,J:J,J1888,K:K,K1888)</f>
        <v/>
      </c>
      <c r="N1888" s="91">
        <f>1/M1888</f>
        <v/>
      </c>
    </row>
    <row r="1889">
      <c r="A1889" s="92" t="inlineStr">
        <is>
          <t>徐汇区</t>
        </is>
      </c>
      <c r="B1889" s="92" t="inlineStr">
        <is>
          <t>微信用户</t>
        </is>
      </c>
      <c r="C1889" s="92" t="n">
        <v>1</v>
      </c>
      <c r="D1889" s="92" t="inlineStr">
        <is>
          <t>TYQCY70</t>
        </is>
      </c>
      <c r="E1889" s="92" t="inlineStr">
        <is>
          <t>半步颠小酒馆</t>
        </is>
      </c>
      <c r="F1889" s="92" t="n">
        <v>0</v>
      </c>
      <c r="G1889" s="92" t="n">
        <v>1</v>
      </c>
      <c r="H1889" s="92" t="n">
        <v>2401</v>
      </c>
      <c r="I1889" s="92" t="inlineStr">
        <is>
          <t>废弃油脂处置</t>
        </is>
      </c>
      <c r="J1889" s="92" t="n">
        <v>2023</v>
      </c>
      <c r="K1889" s="92" t="n">
        <v>9</v>
      </c>
      <c r="L1889" s="92" t="n">
        <v>7</v>
      </c>
      <c r="M1889" s="91">
        <f>COUNTIFS(D:D,D1889,J:J,J1889,K:K,K1889)</f>
        <v/>
      </c>
      <c r="N1889" s="91">
        <f>1/M1889</f>
        <v/>
      </c>
    </row>
    <row r="1890">
      <c r="A1890" s="92" t="inlineStr">
        <is>
          <t>徐汇区</t>
        </is>
      </c>
      <c r="B1890" s="92" t="inlineStr">
        <is>
          <t>微信用户</t>
        </is>
      </c>
      <c r="C1890" s="92" t="n">
        <v>1</v>
      </c>
      <c r="D1890" s="92" t="inlineStr">
        <is>
          <t>TYQCY70</t>
        </is>
      </c>
      <c r="E1890" s="92" t="inlineStr">
        <is>
          <t>半步颠小酒馆</t>
        </is>
      </c>
      <c r="F1890" s="92" t="n">
        <v>0</v>
      </c>
      <c r="G1890" s="92" t="n">
        <v>1</v>
      </c>
      <c r="H1890" s="92" t="n">
        <v>2402</v>
      </c>
      <c r="I1890" s="92" t="inlineStr">
        <is>
          <t>卫生培训记录</t>
        </is>
      </c>
      <c r="J1890" s="92" t="n">
        <v>2023</v>
      </c>
      <c r="K1890" s="92" t="n">
        <v>9</v>
      </c>
      <c r="L1890" s="92" t="n">
        <v>7</v>
      </c>
      <c r="M1890" s="91">
        <f>COUNTIFS(D:D,D1890,J:J,J1890,K:K,K1890)</f>
        <v/>
      </c>
      <c r="N1890" s="91">
        <f>1/M1890</f>
        <v/>
      </c>
    </row>
    <row r="1891">
      <c r="A1891" s="92" t="inlineStr">
        <is>
          <t>徐汇区</t>
        </is>
      </c>
      <c r="B1891" s="92" t="inlineStr">
        <is>
          <t>微信用户</t>
        </is>
      </c>
      <c r="C1891" s="92" t="n">
        <v>1</v>
      </c>
      <c r="D1891" s="92" t="inlineStr">
        <is>
          <t>TYQCY70</t>
        </is>
      </c>
      <c r="E1891" s="92" t="inlineStr">
        <is>
          <t>半步颠小酒馆</t>
        </is>
      </c>
      <c r="F1891" s="92" t="n">
        <v>0</v>
      </c>
      <c r="G1891" s="92" t="n">
        <v>1</v>
      </c>
      <c r="H1891" s="92" t="n">
        <v>2403</v>
      </c>
      <c r="I1891" s="92" t="inlineStr">
        <is>
          <t>食品及原料采购记录</t>
        </is>
      </c>
      <c r="J1891" s="92" t="n">
        <v>2023</v>
      </c>
      <c r="K1891" s="92" t="n">
        <v>9</v>
      </c>
      <c r="L1891" s="92" t="n">
        <v>7</v>
      </c>
      <c r="M1891" s="91">
        <f>COUNTIFS(D:D,D1891,J:J,J1891,K:K,K1891)</f>
        <v/>
      </c>
      <c r="N1891" s="91">
        <f>1/M1891</f>
        <v/>
      </c>
    </row>
    <row r="1892">
      <c r="A1892" s="92" t="inlineStr">
        <is>
          <t>徐汇区</t>
        </is>
      </c>
      <c r="B1892" s="92" t="inlineStr">
        <is>
          <t>微信用户</t>
        </is>
      </c>
      <c r="C1892" s="92" t="n">
        <v>1</v>
      </c>
      <c r="D1892" s="92" t="inlineStr">
        <is>
          <t>TYQCY70</t>
        </is>
      </c>
      <c r="E1892" s="92" t="inlineStr">
        <is>
          <t>半步颠小酒馆</t>
        </is>
      </c>
      <c r="F1892" s="92" t="n">
        <v>1</v>
      </c>
      <c r="G1892" s="92" t="n">
        <v>1</v>
      </c>
      <c r="H1892" s="92" t="n">
        <v>3200</v>
      </c>
      <c r="I1892" s="92" t="inlineStr">
        <is>
          <t>后厨全景</t>
        </is>
      </c>
      <c r="J1892" s="92" t="n">
        <v>2023</v>
      </c>
      <c r="K1892" s="92" t="n">
        <v>9</v>
      </c>
      <c r="L1892" s="92" t="n">
        <v>29</v>
      </c>
      <c r="M1892" s="91">
        <f>COUNTIFS(D:D,D1892,J:J,J1892,K:K,K1892)</f>
        <v/>
      </c>
      <c r="N1892" s="91">
        <f>1/M1892</f>
        <v/>
      </c>
    </row>
    <row r="1893">
      <c r="A1893" s="92" t="inlineStr">
        <is>
          <t>徐汇区</t>
        </is>
      </c>
      <c r="B1893" s="92" t="inlineStr">
        <is>
          <t>微信用户</t>
        </is>
      </c>
      <c r="C1893" s="92" t="n">
        <v>1</v>
      </c>
      <c r="D1893" s="92" t="inlineStr">
        <is>
          <t>TYQCY70</t>
        </is>
      </c>
      <c r="E1893" s="92" t="inlineStr">
        <is>
          <t>半步颠小酒馆</t>
        </is>
      </c>
      <c r="F1893" s="92" t="n">
        <v>1</v>
      </c>
      <c r="G1893" s="92" t="n">
        <v>1</v>
      </c>
      <c r="H1893" s="92" t="n">
        <v>3201</v>
      </c>
      <c r="I1893" s="92" t="inlineStr">
        <is>
          <t>后厨涉户外门窗关闭</t>
        </is>
      </c>
      <c r="J1893" s="92" t="n">
        <v>2023</v>
      </c>
      <c r="K1893" s="92" t="n">
        <v>9</v>
      </c>
      <c r="L1893" s="92" t="n">
        <v>29</v>
      </c>
      <c r="M1893" s="91">
        <f>COUNTIFS(D:D,D1893,J:J,J1893,K:K,K1893)</f>
        <v/>
      </c>
      <c r="N1893" s="91">
        <f>1/M1893</f>
        <v/>
      </c>
    </row>
    <row r="1894">
      <c r="A1894" s="92" t="inlineStr">
        <is>
          <t>徐汇区</t>
        </is>
      </c>
      <c r="B1894" s="92" t="inlineStr">
        <is>
          <t>微信用户</t>
        </is>
      </c>
      <c r="C1894" s="92" t="n">
        <v>1</v>
      </c>
      <c r="D1894" s="92" t="inlineStr">
        <is>
          <t>TYQCY70</t>
        </is>
      </c>
      <c r="E1894" s="92" t="inlineStr">
        <is>
          <t>半步颠小酒馆</t>
        </is>
      </c>
      <c r="F1894" s="92" t="n">
        <v>1</v>
      </c>
      <c r="G1894" s="92" t="n">
        <v>1</v>
      </c>
      <c r="H1894" s="92" t="n">
        <v>3202</v>
      </c>
      <c r="I1894" s="92" t="inlineStr">
        <is>
          <t>后厨排气扇</t>
        </is>
      </c>
      <c r="J1894" s="92" t="n">
        <v>2023</v>
      </c>
      <c r="K1894" s="92" t="n">
        <v>9</v>
      </c>
      <c r="L1894" s="92" t="n">
        <v>29</v>
      </c>
      <c r="M1894" s="91">
        <f>COUNTIFS(D:D,D1894,J:J,J1894,K:K,K1894)</f>
        <v/>
      </c>
      <c r="N1894" s="91">
        <f>1/M1894</f>
        <v/>
      </c>
    </row>
    <row r="1895">
      <c r="A1895" s="92" t="inlineStr">
        <is>
          <t>徐汇区</t>
        </is>
      </c>
      <c r="B1895" s="92" t="inlineStr">
        <is>
          <t>微信用户</t>
        </is>
      </c>
      <c r="C1895" s="92" t="n">
        <v>1</v>
      </c>
      <c r="D1895" s="92" t="inlineStr">
        <is>
          <t>TYQCY70</t>
        </is>
      </c>
      <c r="E1895" s="92" t="inlineStr">
        <is>
          <t>半步颠小酒馆</t>
        </is>
      </c>
      <c r="F1895" s="92" t="n">
        <v>1</v>
      </c>
      <c r="G1895" s="92" t="n">
        <v>1</v>
      </c>
      <c r="H1895" s="92" t="n">
        <v>3203</v>
      </c>
      <c r="I1895" s="92" t="inlineStr">
        <is>
          <t>后厨灶台</t>
        </is>
      </c>
      <c r="J1895" s="92" t="n">
        <v>2023</v>
      </c>
      <c r="K1895" s="92" t="n">
        <v>9</v>
      </c>
      <c r="L1895" s="92" t="n">
        <v>29</v>
      </c>
      <c r="M1895" s="91">
        <f>COUNTIFS(D:D,D1895,J:J,J1895,K:K,K1895)</f>
        <v/>
      </c>
      <c r="N1895" s="91">
        <f>1/M1895</f>
        <v/>
      </c>
    </row>
    <row r="1896">
      <c r="A1896" s="92" t="inlineStr">
        <is>
          <t>徐汇区</t>
        </is>
      </c>
      <c r="B1896" s="92" t="inlineStr">
        <is>
          <t>微信用户</t>
        </is>
      </c>
      <c r="C1896" s="92" t="n">
        <v>1</v>
      </c>
      <c r="D1896" s="92" t="inlineStr">
        <is>
          <t>TYQCY70</t>
        </is>
      </c>
      <c r="E1896" s="92" t="inlineStr">
        <is>
          <t>半步颠小酒馆</t>
        </is>
      </c>
      <c r="F1896" s="92" t="n">
        <v>1</v>
      </c>
      <c r="G1896" s="92" t="n">
        <v>1</v>
      </c>
      <c r="H1896" s="92" t="n">
        <v>3204</v>
      </c>
      <c r="I1896" s="92" t="inlineStr">
        <is>
          <t>集气罩</t>
        </is>
      </c>
      <c r="J1896" s="92" t="n">
        <v>2023</v>
      </c>
      <c r="K1896" s="92" t="n">
        <v>9</v>
      </c>
      <c r="L1896" s="92" t="n">
        <v>29</v>
      </c>
      <c r="M1896" s="91">
        <f>COUNTIFS(D:D,D1896,J:J,J1896,K:K,K1896)</f>
        <v/>
      </c>
      <c r="N1896" s="91">
        <f>1/M1896</f>
        <v/>
      </c>
    </row>
    <row r="1897">
      <c r="A1897" s="92" t="inlineStr">
        <is>
          <t>徐汇区</t>
        </is>
      </c>
      <c r="B1897" s="92" t="inlineStr">
        <is>
          <t>微信用户</t>
        </is>
      </c>
      <c r="C1897" s="92" t="n">
        <v>1</v>
      </c>
      <c r="D1897" s="92" t="inlineStr">
        <is>
          <t>TYQCY70</t>
        </is>
      </c>
      <c r="E1897" s="92" t="inlineStr">
        <is>
          <t>半步颠小酒馆</t>
        </is>
      </c>
      <c r="F1897" s="92" t="n">
        <v>1</v>
      </c>
      <c r="G1897" s="92" t="n">
        <v>1</v>
      </c>
      <c r="H1897" s="92" t="n">
        <v>3205</v>
      </c>
      <c r="I1897" s="92" t="inlineStr">
        <is>
          <t>排烟管道</t>
        </is>
      </c>
      <c r="J1897" s="92" t="n">
        <v>2023</v>
      </c>
      <c r="K1897" s="92" t="n">
        <v>9</v>
      </c>
      <c r="L1897" s="92" t="n">
        <v>29</v>
      </c>
      <c r="M1897" s="91">
        <f>COUNTIFS(D:D,D1897,J:J,J1897,K:K,K1897)</f>
        <v/>
      </c>
      <c r="N1897" s="91">
        <f>1/M1897</f>
        <v/>
      </c>
    </row>
    <row r="1898">
      <c r="A1898" s="92" t="inlineStr">
        <is>
          <t>徐汇区</t>
        </is>
      </c>
      <c r="B1898" s="92" t="inlineStr">
        <is>
          <t>微信用户</t>
        </is>
      </c>
      <c r="C1898" s="92" t="n">
        <v>1</v>
      </c>
      <c r="D1898" s="92" t="inlineStr">
        <is>
          <t>TYQCY70</t>
        </is>
      </c>
      <c r="E1898" s="92" t="inlineStr">
        <is>
          <t>半步颠小酒馆</t>
        </is>
      </c>
      <c r="F1898" s="92" t="n">
        <v>1</v>
      </c>
      <c r="G1898" s="92" t="n">
        <v>1</v>
      </c>
      <c r="H1898" s="92" t="n">
        <v>3206</v>
      </c>
      <c r="I1898" s="92" t="inlineStr">
        <is>
          <t>油烟净化装置/控制柜运行</t>
        </is>
      </c>
      <c r="J1898" s="92" t="n">
        <v>2023</v>
      </c>
      <c r="K1898" s="92" t="n">
        <v>9</v>
      </c>
      <c r="L1898" s="92" t="n">
        <v>29</v>
      </c>
      <c r="M1898" s="91">
        <f>COUNTIFS(D:D,D1898,J:J,J1898,K:K,K1898)</f>
        <v/>
      </c>
      <c r="N1898" s="91">
        <f>1/M1898</f>
        <v/>
      </c>
    </row>
    <row r="1899">
      <c r="A1899" s="92" t="inlineStr">
        <is>
          <t>徐汇区</t>
        </is>
      </c>
      <c r="B1899" s="92" t="inlineStr">
        <is>
          <t>微信用户</t>
        </is>
      </c>
      <c r="C1899" s="92" t="n">
        <v>1</v>
      </c>
      <c r="D1899" s="92" t="inlineStr">
        <is>
          <t>TYQCY70</t>
        </is>
      </c>
      <c r="E1899" s="92" t="inlineStr">
        <is>
          <t>半步颠小酒馆</t>
        </is>
      </c>
      <c r="F1899" s="92" t="n">
        <v>1</v>
      </c>
      <c r="G1899" s="92" t="n">
        <v>1</v>
      </c>
      <c r="H1899" s="92" t="n">
        <v>3207</v>
      </c>
      <c r="I1899" s="92" t="inlineStr">
        <is>
          <t>油烟监测设备</t>
        </is>
      </c>
      <c r="J1899" s="92" t="n">
        <v>2023</v>
      </c>
      <c r="K1899" s="92" t="n">
        <v>9</v>
      </c>
      <c r="L1899" s="92" t="n">
        <v>29</v>
      </c>
      <c r="M1899" s="91">
        <f>COUNTIFS(D:D,D1899,J:J,J1899,K:K,K1899)</f>
        <v/>
      </c>
      <c r="N1899" s="91">
        <f>1/M1899</f>
        <v/>
      </c>
    </row>
    <row r="1900">
      <c r="A1900" s="92" t="inlineStr">
        <is>
          <t>徐汇区</t>
        </is>
      </c>
      <c r="B1900" s="92" t="inlineStr">
        <is>
          <t>微信用户
微信用户
微信用户
微信用户
微信用户
微信用户
微信用户
微信用户</t>
        </is>
      </c>
      <c r="C1900" s="92" t="n">
        <v>1</v>
      </c>
      <c r="D1900" s="92" t="inlineStr">
        <is>
          <t>TYQCY70</t>
        </is>
      </c>
      <c r="E1900" s="92" t="inlineStr">
        <is>
          <t>半步颠小酒馆</t>
        </is>
      </c>
      <c r="F1900" s="92" t="n">
        <v>0</v>
      </c>
      <c r="G1900" s="92" t="n">
        <v>1</v>
      </c>
      <c r="H1900" s="92" t="n">
        <v>2200</v>
      </c>
      <c r="I1900" s="92" t="inlineStr">
        <is>
          <t>设备安装合同</t>
        </is>
      </c>
      <c r="J1900" s="92" t="n">
        <v>2023</v>
      </c>
      <c r="K1900" s="92" t="n">
        <v>7</v>
      </c>
      <c r="L1900" s="92" t="n">
        <v>6</v>
      </c>
      <c r="M1900" s="91">
        <f>COUNTIFS(D:D,D1900,J:J,J1900,K:K,K1900)</f>
        <v/>
      </c>
      <c r="N1900" s="91">
        <f>1/M1900</f>
        <v/>
      </c>
    </row>
    <row r="1901">
      <c r="A1901" s="92" t="inlineStr">
        <is>
          <t>徐汇区</t>
        </is>
      </c>
      <c r="B1901" s="92" t="inlineStr">
        <is>
          <t>微信用户
微信用户
微信用户
微信用户
微信用户
微信用户
微信用户
微信用户</t>
        </is>
      </c>
      <c r="C1901" s="92" t="n">
        <v>1</v>
      </c>
      <c r="D1901" s="92" t="inlineStr">
        <is>
          <t>TYQCY70</t>
        </is>
      </c>
      <c r="E1901" s="92" t="inlineStr">
        <is>
          <t>半步颠小酒馆</t>
        </is>
      </c>
      <c r="F1901" s="92" t="n">
        <v>0</v>
      </c>
      <c r="G1901" s="92" t="n">
        <v>1</v>
      </c>
      <c r="H1901" s="92" t="n">
        <v>2300</v>
      </c>
      <c r="I1901" s="92" t="inlineStr">
        <is>
          <t>设备安装合同</t>
        </is>
      </c>
      <c r="J1901" s="92" t="n">
        <v>2023</v>
      </c>
      <c r="K1901" s="92" t="n">
        <v>6</v>
      </c>
      <c r="L1901" s="92" t="n">
        <v>3</v>
      </c>
      <c r="M1901" s="91">
        <f>COUNTIFS(D:D,D1901,J:J,J1901,K:K,K1901)</f>
        <v/>
      </c>
      <c r="N1901" s="91">
        <f>1/M1901</f>
        <v/>
      </c>
    </row>
    <row r="1902">
      <c r="A1902" s="92" t="inlineStr">
        <is>
          <t>徐汇区</t>
        </is>
      </c>
      <c r="B1902" s="92" t="inlineStr">
        <is>
          <t>微信用户
微信用户
微信用户
微信用户
微信用户</t>
        </is>
      </c>
      <c r="C1902" s="92" t="n">
        <v>1</v>
      </c>
      <c r="D1902" s="92" t="inlineStr">
        <is>
          <t>TYQCY70</t>
        </is>
      </c>
      <c r="E1902" s="92" t="inlineStr">
        <is>
          <t>半步颠小酒馆</t>
        </is>
      </c>
      <c r="F1902" s="92" t="n">
        <v>0</v>
      </c>
      <c r="G1902" s="92" t="n">
        <v>0</v>
      </c>
      <c r="H1902" s="92" t="n">
        <v>2100</v>
      </c>
      <c r="I1902" s="92" t="inlineStr">
        <is>
          <t>营业执照</t>
        </is>
      </c>
      <c r="J1902" s="92" t="n">
        <v>2023</v>
      </c>
      <c r="K1902" s="92" t="n">
        <v>5</v>
      </c>
      <c r="L1902" s="92" t="n">
        <v>11</v>
      </c>
      <c r="M1902" s="91">
        <f>COUNTIFS(D:D,D1902,J:J,J1902,K:K,K1902)</f>
        <v/>
      </c>
      <c r="N1902" s="91">
        <f>1/M1902</f>
        <v/>
      </c>
    </row>
    <row r="1903">
      <c r="A1903" s="92" t="inlineStr">
        <is>
          <t>徐汇区</t>
        </is>
      </c>
      <c r="B1903" s="92" t="inlineStr">
        <is>
          <t>微信用户
微信用户
微信用户
微信用户
微信用户</t>
        </is>
      </c>
      <c r="C1903" s="92" t="n">
        <v>1</v>
      </c>
      <c r="D1903" s="92" t="inlineStr">
        <is>
          <t>TYQCY70</t>
        </is>
      </c>
      <c r="E1903" s="92" t="inlineStr">
        <is>
          <t>半步颠小酒馆</t>
        </is>
      </c>
      <c r="F1903" s="92" t="n">
        <v>0</v>
      </c>
      <c r="G1903" s="92" t="n">
        <v>0</v>
      </c>
      <c r="H1903" s="92" t="n">
        <v>2103</v>
      </c>
      <c r="I1903" s="92" t="inlineStr">
        <is>
          <t>监管信息公示牌</t>
        </is>
      </c>
      <c r="J1903" s="92" t="n">
        <v>2023</v>
      </c>
      <c r="K1903" s="92" t="n">
        <v>5</v>
      </c>
      <c r="L1903" s="92" t="n">
        <v>11</v>
      </c>
      <c r="M1903" s="91">
        <f>COUNTIFS(D:D,D1903,J:J,J1903,K:K,K1903)</f>
        <v/>
      </c>
      <c r="N1903" s="91">
        <f>1/M1903</f>
        <v/>
      </c>
    </row>
    <row r="1904">
      <c r="A1904" s="92" t="inlineStr">
        <is>
          <t>徐汇区</t>
        </is>
      </c>
      <c r="B1904" s="92" t="inlineStr">
        <is>
          <t>微信用户
微信用户
微信用户
微信用户
微信用户
微信用户
微信用户
微信用户</t>
        </is>
      </c>
      <c r="C1904" s="92" t="n">
        <v>1</v>
      </c>
      <c r="D1904" s="92" t="inlineStr">
        <is>
          <t>TYQCY70</t>
        </is>
      </c>
      <c r="E1904" s="92" t="inlineStr">
        <is>
          <t>半步颠小酒馆</t>
        </is>
      </c>
      <c r="F1904" s="92" t="n">
        <v>0</v>
      </c>
      <c r="G1904" s="92" t="n">
        <v>1</v>
      </c>
      <c r="H1904" s="92" t="n">
        <v>2203</v>
      </c>
      <c r="I1904" s="92" t="inlineStr">
        <is>
          <t>清洗合同</t>
        </is>
      </c>
      <c r="J1904" s="92" t="n">
        <v>2023</v>
      </c>
      <c r="K1904" s="92" t="n">
        <v>5</v>
      </c>
      <c r="L1904" s="92" t="n">
        <v>5</v>
      </c>
      <c r="M1904" s="91">
        <f>COUNTIFS(D:D,D1904,J:J,J1904,K:K,K1904)</f>
        <v/>
      </c>
      <c r="N1904" s="91">
        <f>1/M1904</f>
        <v/>
      </c>
    </row>
    <row r="1905">
      <c r="A1905" s="92" t="inlineStr">
        <is>
          <t>徐汇区</t>
        </is>
      </c>
      <c r="B1905" s="92" t="inlineStr">
        <is>
          <t>微信用户
微信用户
微信用户
微信用户
微信用户
微信用户
微信用户
微信用户</t>
        </is>
      </c>
      <c r="C1905" s="92" t="n">
        <v>1</v>
      </c>
      <c r="D1905" s="92" t="inlineStr">
        <is>
          <t>TYQCY70</t>
        </is>
      </c>
      <c r="E1905" s="92" t="inlineStr">
        <is>
          <t>半步颠小酒馆</t>
        </is>
      </c>
      <c r="F1905" s="92" t="n">
        <v>0</v>
      </c>
      <c r="G1905" s="92" t="n">
        <v>1</v>
      </c>
      <c r="H1905" s="92" t="n">
        <v>2302</v>
      </c>
      <c r="I1905" s="92" t="inlineStr">
        <is>
          <t>设备安装检验</t>
        </is>
      </c>
      <c r="J1905" s="92" t="n">
        <v>2023</v>
      </c>
      <c r="K1905" s="92" t="n">
        <v>5</v>
      </c>
      <c r="L1905" s="92" t="n">
        <v>5</v>
      </c>
      <c r="M1905" s="91">
        <f>COUNTIFS(D:D,D1905,J:J,J1905,K:K,K1905)</f>
        <v/>
      </c>
      <c r="N1905" s="91">
        <f>1/M1905</f>
        <v/>
      </c>
    </row>
    <row r="1906">
      <c r="A1906" s="92" t="inlineStr">
        <is>
          <t>徐汇区</t>
        </is>
      </c>
      <c r="B1906" s="92" t="inlineStr">
        <is>
          <t>微信用户
微信用户
微信用户
微信用户
微信用户
微信用户
微信用户
微信用户</t>
        </is>
      </c>
      <c r="C1906" s="92" t="n">
        <v>1</v>
      </c>
      <c r="D1906" s="92" t="inlineStr">
        <is>
          <t>TYQCY70</t>
        </is>
      </c>
      <c r="E1906" s="92" t="inlineStr">
        <is>
          <t>半步颠小酒馆</t>
        </is>
      </c>
      <c r="F1906" s="92" t="n">
        <v>0</v>
      </c>
      <c r="G1906" s="92" t="n">
        <v>1</v>
      </c>
      <c r="H1906" s="92" t="n">
        <v>2201</v>
      </c>
      <c r="I1906" s="92" t="inlineStr">
        <is>
          <t>产品质检</t>
        </is>
      </c>
      <c r="J1906" s="92" t="n">
        <v>2023</v>
      </c>
      <c r="K1906" s="92" t="n">
        <v>4</v>
      </c>
      <c r="L1906" s="92" t="n">
        <v>7</v>
      </c>
      <c r="M1906" s="91">
        <f>COUNTIFS(D:D,D1906,J:J,J1906,K:K,K1906)</f>
        <v/>
      </c>
      <c r="N1906" s="91">
        <f>1/M1906</f>
        <v/>
      </c>
    </row>
    <row r="1907">
      <c r="A1907" s="92" t="inlineStr">
        <is>
          <t>徐汇区</t>
        </is>
      </c>
      <c r="B1907" s="92" t="inlineStr">
        <is>
          <t>微信用户
微信用户
微信用户
微信用户
微信用户</t>
        </is>
      </c>
      <c r="C1907" s="92" t="n">
        <v>1</v>
      </c>
      <c r="D1907" s="92" t="inlineStr">
        <is>
          <t>TYQCY70</t>
        </is>
      </c>
      <c r="E1907" s="92" t="inlineStr">
        <is>
          <t>半步颠小酒馆</t>
        </is>
      </c>
      <c r="F1907" s="92" t="n">
        <v>0</v>
      </c>
      <c r="G1907" s="92" t="n">
        <v>0</v>
      </c>
      <c r="H1907" s="92" t="n">
        <v>2101</v>
      </c>
      <c r="I1907" s="92" t="inlineStr">
        <is>
          <t>食品经营许可证</t>
        </is>
      </c>
      <c r="J1907" s="92" t="n">
        <v>2023</v>
      </c>
      <c r="K1907" s="92" t="n">
        <v>3</v>
      </c>
      <c r="L1907" s="92" t="n">
        <v>11</v>
      </c>
      <c r="M1907" s="91">
        <f>COUNTIFS(D:D,D1907,J:J,J1907,K:K,K1907)</f>
        <v/>
      </c>
      <c r="N1907" s="91">
        <f>1/M1907</f>
        <v/>
      </c>
    </row>
    <row r="1908">
      <c r="A1908" s="92" t="inlineStr">
        <is>
          <t>徐汇区</t>
        </is>
      </c>
      <c r="B1908" s="92" t="inlineStr">
        <is>
          <t>微信用户
微信用户
微信用户
微信用户
微信用户</t>
        </is>
      </c>
      <c r="C1908" s="92" t="n">
        <v>1</v>
      </c>
      <c r="D1908" s="92" t="inlineStr">
        <is>
          <t>TYQCY70</t>
        </is>
      </c>
      <c r="E1908" s="92" t="inlineStr">
        <is>
          <t>半步颠小酒馆</t>
        </is>
      </c>
      <c r="F1908" s="92" t="n">
        <v>0</v>
      </c>
      <c r="G1908" s="92" t="n">
        <v>0</v>
      </c>
      <c r="H1908" s="92" t="n">
        <v>2102</v>
      </c>
      <c r="I1908" s="92" t="inlineStr">
        <is>
          <t>餐饮服务许可证</t>
        </is>
      </c>
      <c r="J1908" s="92" t="n">
        <v>2023</v>
      </c>
      <c r="K1908" s="92" t="n">
        <v>3</v>
      </c>
      <c r="L1908" s="92" t="n">
        <v>11</v>
      </c>
      <c r="M1908" s="91">
        <f>COUNTIFS(D:D,D1908,J:J,J1908,K:K,K1908)</f>
        <v/>
      </c>
      <c r="N1908" s="91">
        <f>1/M1908</f>
        <v/>
      </c>
    </row>
    <row r="1909">
      <c r="A1909" s="92" t="inlineStr">
        <is>
          <t>徐汇区</t>
        </is>
      </c>
      <c r="B1909" s="92" t="inlineStr">
        <is>
          <t>微信用户
微信用户
微信用户
微信用户
微信用户
微信用户
微信用户
微信用户</t>
        </is>
      </c>
      <c r="C1909" s="92" t="n">
        <v>1</v>
      </c>
      <c r="D1909" s="92" t="inlineStr">
        <is>
          <t>TYQCY70</t>
        </is>
      </c>
      <c r="E1909" s="92" t="inlineStr">
        <is>
          <t>半步颠小酒馆</t>
        </is>
      </c>
      <c r="F1909" s="92" t="n">
        <v>0</v>
      </c>
      <c r="G1909" s="92" t="n">
        <v>1</v>
      </c>
      <c r="H1909" s="92" t="n">
        <v>2202</v>
      </c>
      <c r="I1909" s="92" t="inlineStr">
        <is>
          <t>净化器合格证</t>
        </is>
      </c>
      <c r="J1909" s="92" t="n">
        <v>2023</v>
      </c>
      <c r="K1909" s="92" t="n">
        <v>2</v>
      </c>
      <c r="L1909" s="92" t="n">
        <v>8</v>
      </c>
      <c r="M1909" s="91">
        <f>COUNTIFS(D:D,D1909,J:J,J1909,K:K,K1909)</f>
        <v/>
      </c>
      <c r="N1909" s="91">
        <f>1/M1909</f>
        <v/>
      </c>
    </row>
    <row r="1910">
      <c r="A1910" s="92" t="inlineStr">
        <is>
          <t>徐汇区</t>
        </is>
      </c>
      <c r="B1910" s="92" t="inlineStr">
        <is>
          <t>微信用户
微信用户
微信用户
微信用户
微信用户
微信用户
微信用户
微信用户</t>
        </is>
      </c>
      <c r="C1910" s="92" t="n">
        <v>1</v>
      </c>
      <c r="D1910" s="92" t="inlineStr">
        <is>
          <t>TYQCY70</t>
        </is>
      </c>
      <c r="E1910" s="92" t="inlineStr">
        <is>
          <t>半步颠小酒馆</t>
        </is>
      </c>
      <c r="F1910" s="92" t="n">
        <v>0</v>
      </c>
      <c r="G1910" s="92" t="n">
        <v>1</v>
      </c>
      <c r="H1910" s="92" t="n">
        <v>2301</v>
      </c>
      <c r="I1910" s="92" t="inlineStr">
        <is>
          <t>产品质检</t>
        </is>
      </c>
      <c r="J1910" s="92" t="n">
        <v>2023</v>
      </c>
      <c r="K1910" s="92" t="n">
        <v>2</v>
      </c>
      <c r="L1910" s="92" t="n">
        <v>8</v>
      </c>
      <c r="M1910" s="91">
        <f>COUNTIFS(D:D,D1910,J:J,J1910,K:K,K1910)</f>
        <v/>
      </c>
      <c r="N1910" s="91">
        <f>1/M1910</f>
        <v/>
      </c>
    </row>
    <row r="1911">
      <c r="A1911" s="92" t="inlineStr">
        <is>
          <t>徐汇区</t>
        </is>
      </c>
      <c r="B1911" s="92" t="n"/>
      <c r="C1911" s="92" t="n">
        <v>1</v>
      </c>
      <c r="D1911" s="92" t="inlineStr">
        <is>
          <t>TYQCY71</t>
        </is>
      </c>
      <c r="E1911" s="92" t="inlineStr">
        <is>
          <t>鲍發沪</t>
        </is>
      </c>
      <c r="F1911" s="92" t="n">
        <v>0</v>
      </c>
      <c r="G1911" s="92" t="n">
        <v>1</v>
      </c>
      <c r="H1911" s="92" t="n">
        <v>2200</v>
      </c>
      <c r="I1911" s="92" t="inlineStr">
        <is>
          <t>设备安装合同</t>
        </is>
      </c>
      <c r="J1911" s="92" t="n">
        <v>2023</v>
      </c>
      <c r="K1911" s="92" t="n">
        <v>3</v>
      </c>
      <c r="L1911" s="92" t="n">
        <v>11</v>
      </c>
      <c r="M1911" s="91">
        <f>COUNTIFS(D:D,D1911,J:J,J1911,K:K,K1911)</f>
        <v/>
      </c>
      <c r="N1911" s="91">
        <f>1/M1911</f>
        <v/>
      </c>
    </row>
    <row r="1912">
      <c r="A1912" s="92" t="inlineStr">
        <is>
          <t>徐汇区</t>
        </is>
      </c>
      <c r="B1912" s="92" t="n"/>
      <c r="C1912" s="92" t="n">
        <v>1</v>
      </c>
      <c r="D1912" s="92" t="inlineStr">
        <is>
          <t>TYQCY71</t>
        </is>
      </c>
      <c r="E1912" s="92" t="inlineStr">
        <is>
          <t>鲍發沪</t>
        </is>
      </c>
      <c r="F1912" s="92" t="n">
        <v>0</v>
      </c>
      <c r="G1912" s="92" t="n">
        <v>1</v>
      </c>
      <c r="H1912" s="92" t="n">
        <v>2301</v>
      </c>
      <c r="I1912" s="92" t="inlineStr">
        <is>
          <t>产品质检</t>
        </is>
      </c>
      <c r="J1912" s="92" t="n">
        <v>2023</v>
      </c>
      <c r="K1912" s="92" t="n">
        <v>3</v>
      </c>
      <c r="L1912" s="92" t="n">
        <v>11</v>
      </c>
      <c r="M1912" s="91">
        <f>COUNTIFS(D:D,D1912,J:J,J1912,K:K,K1912)</f>
        <v/>
      </c>
      <c r="N1912" s="91">
        <f>1/M1912</f>
        <v/>
      </c>
    </row>
    <row r="1913">
      <c r="A1913" s="92" t="inlineStr">
        <is>
          <t>徐汇区</t>
        </is>
      </c>
      <c r="B1913" s="92" t="n"/>
      <c r="C1913" s="92" t="n">
        <v>1</v>
      </c>
      <c r="D1913" s="92" t="inlineStr">
        <is>
          <t>TYQCY71</t>
        </is>
      </c>
      <c r="E1913" s="92" t="inlineStr">
        <is>
          <t>鲍發沪</t>
        </is>
      </c>
      <c r="F1913" s="92" t="n">
        <v>0</v>
      </c>
      <c r="G1913" s="92" t="n">
        <v>1</v>
      </c>
      <c r="H1913" s="92" t="n">
        <v>2302</v>
      </c>
      <c r="I1913" s="92" t="inlineStr">
        <is>
          <t>设备安装检验</t>
        </is>
      </c>
      <c r="J1913" s="92" t="n">
        <v>2023</v>
      </c>
      <c r="K1913" s="92" t="n">
        <v>3</v>
      </c>
      <c r="L1913" s="92" t="n">
        <v>11</v>
      </c>
      <c r="M1913" s="91">
        <f>COUNTIFS(D:D,D1913,J:J,J1913,K:K,K1913)</f>
        <v/>
      </c>
      <c r="N1913" s="91">
        <f>1/M1913</f>
        <v/>
      </c>
    </row>
    <row r="1914">
      <c r="A1914" s="92" t="inlineStr">
        <is>
          <t>徐汇区</t>
        </is>
      </c>
      <c r="B1914" s="92" t="n"/>
      <c r="C1914" s="92" t="n">
        <v>1</v>
      </c>
      <c r="D1914" s="92" t="inlineStr">
        <is>
          <t>TYQCY71</t>
        </is>
      </c>
      <c r="E1914" s="92" t="inlineStr">
        <is>
          <t>鲍發沪</t>
        </is>
      </c>
      <c r="F1914" s="92" t="n">
        <v>0</v>
      </c>
      <c r="G1914" s="92" t="n">
        <v>1</v>
      </c>
      <c r="H1914" s="92" t="n">
        <v>2201</v>
      </c>
      <c r="I1914" s="92" t="inlineStr">
        <is>
          <t>产品质检</t>
        </is>
      </c>
      <c r="J1914" s="92" t="n">
        <v>2023</v>
      </c>
      <c r="K1914" s="92" t="n">
        <v>2</v>
      </c>
      <c r="L1914" s="92" t="n">
        <v>28</v>
      </c>
      <c r="M1914" s="91">
        <f>COUNTIFS(D:D,D1914,J:J,J1914,K:K,K1914)</f>
        <v/>
      </c>
      <c r="N1914" s="91">
        <f>1/M1914</f>
        <v/>
      </c>
    </row>
    <row r="1915">
      <c r="A1915" s="92" t="inlineStr">
        <is>
          <t>徐汇区</t>
        </is>
      </c>
      <c r="B1915" s="92" t="n"/>
      <c r="C1915" s="92" t="n">
        <v>1</v>
      </c>
      <c r="D1915" s="92" t="inlineStr">
        <is>
          <t>TYQCY71</t>
        </is>
      </c>
      <c r="E1915" s="92" t="inlineStr">
        <is>
          <t>鲍發沪</t>
        </is>
      </c>
      <c r="F1915" s="92" t="n">
        <v>0</v>
      </c>
      <c r="G1915" s="92" t="n">
        <v>1</v>
      </c>
      <c r="H1915" s="92" t="n">
        <v>2202</v>
      </c>
      <c r="I1915" s="92" t="inlineStr">
        <is>
          <t>净化器合格证</t>
        </is>
      </c>
      <c r="J1915" s="92" t="n">
        <v>2023</v>
      </c>
      <c r="K1915" s="92" t="n">
        <v>2</v>
      </c>
      <c r="L1915" s="92" t="n">
        <v>28</v>
      </c>
      <c r="M1915" s="91">
        <f>COUNTIFS(D:D,D1915,J:J,J1915,K:K,K1915)</f>
        <v/>
      </c>
      <c r="N1915" s="91">
        <f>1/M1915</f>
        <v/>
      </c>
    </row>
    <row r="1916">
      <c r="A1916" s="92" t="inlineStr">
        <is>
          <t>徐汇区</t>
        </is>
      </c>
      <c r="B1916" s="92" t="n"/>
      <c r="C1916" s="92" t="n">
        <v>1</v>
      </c>
      <c r="D1916" s="92" t="inlineStr">
        <is>
          <t>TYQCY71</t>
        </is>
      </c>
      <c r="E1916" s="92" t="inlineStr">
        <is>
          <t>鲍發沪</t>
        </is>
      </c>
      <c r="F1916" s="92" t="n">
        <v>0</v>
      </c>
      <c r="G1916" s="92" t="n">
        <v>1</v>
      </c>
      <c r="H1916" s="92" t="n">
        <v>2300</v>
      </c>
      <c r="I1916" s="92" t="inlineStr">
        <is>
          <t>设备安装合同</t>
        </is>
      </c>
      <c r="J1916" s="92" t="n">
        <v>2023</v>
      </c>
      <c r="K1916" s="92" t="n">
        <v>2</v>
      </c>
      <c r="L1916" s="92" t="n">
        <v>28</v>
      </c>
      <c r="M1916" s="91">
        <f>COUNTIFS(D:D,D1916,J:J,J1916,K:K,K1916)</f>
        <v/>
      </c>
      <c r="N1916" s="91">
        <f>1/M1916</f>
        <v/>
      </c>
    </row>
    <row r="1917">
      <c r="A1917" s="92" t="inlineStr">
        <is>
          <t>徐汇区</t>
        </is>
      </c>
      <c r="B1917" s="92" t="inlineStr">
        <is>
          <t>微信用户</t>
        </is>
      </c>
      <c r="C1917" s="92" t="n">
        <v>1</v>
      </c>
      <c r="D1917" s="92" t="inlineStr">
        <is>
          <t>TYQCY72</t>
        </is>
      </c>
      <c r="E1917" s="92" t="inlineStr">
        <is>
          <t>麦当劳（永新坊）</t>
        </is>
      </c>
      <c r="F1917" s="92" t="n">
        <v>0</v>
      </c>
      <c r="G1917" s="92" t="n">
        <v>1</v>
      </c>
      <c r="H1917" s="92" t="n">
        <v>2204</v>
      </c>
      <c r="I1917" s="92" t="inlineStr">
        <is>
          <t>清洗记录</t>
        </is>
      </c>
      <c r="J1917" s="92" t="n">
        <v>2023</v>
      </c>
      <c r="K1917" s="92" t="n">
        <v>9</v>
      </c>
      <c r="L1917" s="92" t="n">
        <v>18</v>
      </c>
      <c r="M1917" s="91">
        <f>COUNTIFS(D:D,D1917,J:J,J1917,K:K,K1917)</f>
        <v/>
      </c>
      <c r="N1917" s="91">
        <f>1/M1917</f>
        <v/>
      </c>
    </row>
    <row r="1918">
      <c r="A1918" s="92" t="inlineStr">
        <is>
          <t>徐汇区</t>
        </is>
      </c>
      <c r="B1918" s="92" t="inlineStr">
        <is>
          <t>微信用户</t>
        </is>
      </c>
      <c r="C1918" s="92" t="n">
        <v>1</v>
      </c>
      <c r="D1918" s="92" t="inlineStr">
        <is>
          <t>TYQCY72</t>
        </is>
      </c>
      <c r="E1918" s="92" t="inlineStr">
        <is>
          <t>麦当劳（永新坊）</t>
        </is>
      </c>
      <c r="F1918" s="92" t="n">
        <v>0</v>
      </c>
      <c r="G1918" s="92" t="n">
        <v>1</v>
      </c>
      <c r="H1918" s="92" t="n">
        <v>2205</v>
      </c>
      <c r="I1918" s="92" t="inlineStr">
        <is>
          <t>设备维修保养</t>
        </is>
      </c>
      <c r="J1918" s="92" t="n">
        <v>2023</v>
      </c>
      <c r="K1918" s="92" t="n">
        <v>9</v>
      </c>
      <c r="L1918" s="92" t="n">
        <v>18</v>
      </c>
      <c r="M1918" s="91">
        <f>COUNTIFS(D:D,D1918,J:J,J1918,K:K,K1918)</f>
        <v/>
      </c>
      <c r="N1918" s="91">
        <f>1/M1918</f>
        <v/>
      </c>
    </row>
    <row r="1919">
      <c r="A1919" s="92" t="inlineStr">
        <is>
          <t>徐汇区</t>
        </is>
      </c>
      <c r="B1919" s="92" t="inlineStr">
        <is>
          <t>微信用户</t>
        </is>
      </c>
      <c r="C1919" s="92" t="n">
        <v>1</v>
      </c>
      <c r="D1919" s="92" t="inlineStr">
        <is>
          <t>TYQCY72</t>
        </is>
      </c>
      <c r="E1919" s="92" t="inlineStr">
        <is>
          <t>麦当劳（永新坊）</t>
        </is>
      </c>
      <c r="F1919" s="92" t="n">
        <v>0</v>
      </c>
      <c r="G1919" s="92" t="n">
        <v>1</v>
      </c>
      <c r="H1919" s="92" t="n">
        <v>2303</v>
      </c>
      <c r="I1919" s="92" t="inlineStr">
        <is>
          <t>运行维护合同</t>
        </is>
      </c>
      <c r="J1919" s="92" t="n">
        <v>2023</v>
      </c>
      <c r="K1919" s="92" t="n">
        <v>9</v>
      </c>
      <c r="L1919" s="92" t="n">
        <v>18</v>
      </c>
      <c r="M1919" s="91">
        <f>COUNTIFS(D:D,D1919,J:J,J1919,K:K,K1919)</f>
        <v/>
      </c>
      <c r="N1919" s="91">
        <f>1/M1919</f>
        <v/>
      </c>
    </row>
    <row r="1920">
      <c r="A1920" s="92" t="inlineStr">
        <is>
          <t>徐汇区</t>
        </is>
      </c>
      <c r="B1920" s="92" t="inlineStr">
        <is>
          <t>微信用户</t>
        </is>
      </c>
      <c r="C1920" s="92" t="n">
        <v>1</v>
      </c>
      <c r="D1920" s="92" t="inlineStr">
        <is>
          <t>TYQCY72</t>
        </is>
      </c>
      <c r="E1920" s="92" t="inlineStr">
        <is>
          <t>麦当劳（永新坊）</t>
        </is>
      </c>
      <c r="F1920" s="92" t="n">
        <v>0</v>
      </c>
      <c r="G1920" s="92" t="n">
        <v>1</v>
      </c>
      <c r="H1920" s="92" t="n">
        <v>2304</v>
      </c>
      <c r="I1920" s="92" t="inlineStr">
        <is>
          <t>设备运维记录</t>
        </is>
      </c>
      <c r="J1920" s="92" t="n">
        <v>2023</v>
      </c>
      <c r="K1920" s="92" t="n">
        <v>9</v>
      </c>
      <c r="L1920" s="92" t="n">
        <v>18</v>
      </c>
      <c r="M1920" s="91">
        <f>COUNTIFS(D:D,D1920,J:J,J1920,K:K,K1920)</f>
        <v/>
      </c>
      <c r="N1920" s="91">
        <f>1/M1920</f>
        <v/>
      </c>
    </row>
    <row r="1921">
      <c r="A1921" s="92" t="inlineStr">
        <is>
          <t>徐汇区</t>
        </is>
      </c>
      <c r="B1921" s="92" t="inlineStr">
        <is>
          <t>微信用户</t>
        </is>
      </c>
      <c r="C1921" s="92" t="n">
        <v>1</v>
      </c>
      <c r="D1921" s="92" t="inlineStr">
        <is>
          <t>TYQCY72</t>
        </is>
      </c>
      <c r="E1921" s="92" t="inlineStr">
        <is>
          <t>麦当劳（永新坊）</t>
        </is>
      </c>
      <c r="F1921" s="92" t="n">
        <v>0</v>
      </c>
      <c r="G1921" s="92" t="n">
        <v>1</v>
      </c>
      <c r="H1921" s="92" t="n">
        <v>2400</v>
      </c>
      <c r="I1921" s="92" t="inlineStr">
        <is>
          <t>餐厨垃圾处置</t>
        </is>
      </c>
      <c r="J1921" s="92" t="n">
        <v>2023</v>
      </c>
      <c r="K1921" s="92" t="n">
        <v>9</v>
      </c>
      <c r="L1921" s="92" t="n">
        <v>18</v>
      </c>
      <c r="M1921" s="91">
        <f>COUNTIFS(D:D,D1921,J:J,J1921,K:K,K1921)</f>
        <v/>
      </c>
      <c r="N1921" s="91">
        <f>1/M1921</f>
        <v/>
      </c>
    </row>
    <row r="1922">
      <c r="A1922" s="92" t="inlineStr">
        <is>
          <t>徐汇区</t>
        </is>
      </c>
      <c r="B1922" s="92" t="inlineStr">
        <is>
          <t>微信用户</t>
        </is>
      </c>
      <c r="C1922" s="92" t="n">
        <v>1</v>
      </c>
      <c r="D1922" s="92" t="inlineStr">
        <is>
          <t>TYQCY72</t>
        </is>
      </c>
      <c r="E1922" s="92" t="inlineStr">
        <is>
          <t>麦当劳（永新坊）</t>
        </is>
      </c>
      <c r="F1922" s="92" t="n">
        <v>0</v>
      </c>
      <c r="G1922" s="92" t="n">
        <v>1</v>
      </c>
      <c r="H1922" s="92" t="n">
        <v>2401</v>
      </c>
      <c r="I1922" s="92" t="inlineStr">
        <is>
          <t>废弃油脂处置</t>
        </is>
      </c>
      <c r="J1922" s="92" t="n">
        <v>2023</v>
      </c>
      <c r="K1922" s="92" t="n">
        <v>9</v>
      </c>
      <c r="L1922" s="92" t="n">
        <v>18</v>
      </c>
      <c r="M1922" s="91">
        <f>COUNTIFS(D:D,D1922,J:J,J1922,K:K,K1922)</f>
        <v/>
      </c>
      <c r="N1922" s="91">
        <f>1/M1922</f>
        <v/>
      </c>
    </row>
    <row r="1923">
      <c r="A1923" s="92" t="inlineStr">
        <is>
          <t>徐汇区</t>
        </is>
      </c>
      <c r="B1923" s="92" t="inlineStr">
        <is>
          <t>微信用户</t>
        </is>
      </c>
      <c r="C1923" s="92" t="n">
        <v>1</v>
      </c>
      <c r="D1923" s="92" t="inlineStr">
        <is>
          <t>TYQCY72</t>
        </is>
      </c>
      <c r="E1923" s="92" t="inlineStr">
        <is>
          <t>麦当劳（永新坊）</t>
        </is>
      </c>
      <c r="F1923" s="92" t="n">
        <v>0</v>
      </c>
      <c r="G1923" s="92" t="n">
        <v>1</v>
      </c>
      <c r="H1923" s="92" t="n">
        <v>2402</v>
      </c>
      <c r="I1923" s="92" t="inlineStr">
        <is>
          <t>卫生培训记录</t>
        </is>
      </c>
      <c r="J1923" s="92" t="n">
        <v>2023</v>
      </c>
      <c r="K1923" s="92" t="n">
        <v>9</v>
      </c>
      <c r="L1923" s="92" t="n">
        <v>18</v>
      </c>
      <c r="M1923" s="91">
        <f>COUNTIFS(D:D,D1923,J:J,J1923,K:K,K1923)</f>
        <v/>
      </c>
      <c r="N1923" s="91">
        <f>1/M1923</f>
        <v/>
      </c>
    </row>
    <row r="1924">
      <c r="A1924" s="92" t="inlineStr">
        <is>
          <t>徐汇区</t>
        </is>
      </c>
      <c r="B1924" s="92" t="inlineStr">
        <is>
          <t>微信用户</t>
        </is>
      </c>
      <c r="C1924" s="92" t="n">
        <v>1</v>
      </c>
      <c r="D1924" s="92" t="inlineStr">
        <is>
          <t>TYQCY72</t>
        </is>
      </c>
      <c r="E1924" s="92" t="inlineStr">
        <is>
          <t>麦当劳（永新坊）</t>
        </is>
      </c>
      <c r="F1924" s="92" t="n">
        <v>0</v>
      </c>
      <c r="G1924" s="92" t="n">
        <v>1</v>
      </c>
      <c r="H1924" s="92" t="n">
        <v>2403</v>
      </c>
      <c r="I1924" s="92" t="inlineStr">
        <is>
          <t>食品及原料采购记录</t>
        </is>
      </c>
      <c r="J1924" s="92" t="n">
        <v>2023</v>
      </c>
      <c r="K1924" s="92" t="n">
        <v>9</v>
      </c>
      <c r="L1924" s="92" t="n">
        <v>18</v>
      </c>
      <c r="M1924" s="91">
        <f>COUNTIFS(D:D,D1924,J:J,J1924,K:K,K1924)</f>
        <v/>
      </c>
      <c r="N1924" s="91">
        <f>1/M1924</f>
        <v/>
      </c>
    </row>
    <row r="1925">
      <c r="A1925" s="92" t="inlineStr">
        <is>
          <t>徐汇区</t>
        </is>
      </c>
      <c r="B1925" s="92" t="inlineStr">
        <is>
          <t>微信用户</t>
        </is>
      </c>
      <c r="C1925" s="92" t="n">
        <v>1</v>
      </c>
      <c r="D1925" s="92" t="inlineStr">
        <is>
          <t>TYQCY72</t>
        </is>
      </c>
      <c r="E1925" s="92" t="inlineStr">
        <is>
          <t>麦当劳（永新坊）</t>
        </is>
      </c>
      <c r="F1925" s="92" t="n">
        <v>1</v>
      </c>
      <c r="G1925" s="92" t="n">
        <v>1</v>
      </c>
      <c r="H1925" s="92" t="n">
        <v>3200</v>
      </c>
      <c r="I1925" s="92" t="inlineStr">
        <is>
          <t>后厨全景</t>
        </is>
      </c>
      <c r="J1925" s="92" t="n">
        <v>2023</v>
      </c>
      <c r="K1925" s="92" t="n">
        <v>9</v>
      </c>
      <c r="L1925" s="92" t="n">
        <v>18</v>
      </c>
      <c r="M1925" s="91">
        <f>COUNTIFS(D:D,D1925,J:J,J1925,K:K,K1925)</f>
        <v/>
      </c>
      <c r="N1925" s="91">
        <f>1/M1925</f>
        <v/>
      </c>
    </row>
    <row r="1926">
      <c r="A1926" s="92" t="inlineStr">
        <is>
          <t>徐汇区</t>
        </is>
      </c>
      <c r="B1926" s="92" t="inlineStr">
        <is>
          <t>微信用户</t>
        </is>
      </c>
      <c r="C1926" s="92" t="n">
        <v>1</v>
      </c>
      <c r="D1926" s="92" t="inlineStr">
        <is>
          <t>TYQCY72</t>
        </is>
      </c>
      <c r="E1926" s="92" t="inlineStr">
        <is>
          <t>麦当劳（永新坊）</t>
        </is>
      </c>
      <c r="F1926" s="92" t="n">
        <v>1</v>
      </c>
      <c r="G1926" s="92" t="n">
        <v>1</v>
      </c>
      <c r="H1926" s="92" t="n">
        <v>3201</v>
      </c>
      <c r="I1926" s="92" t="inlineStr">
        <is>
          <t>后厨涉户外门窗关闭</t>
        </is>
      </c>
      <c r="J1926" s="92" t="n">
        <v>2023</v>
      </c>
      <c r="K1926" s="92" t="n">
        <v>9</v>
      </c>
      <c r="L1926" s="92" t="n">
        <v>18</v>
      </c>
      <c r="M1926" s="91">
        <f>COUNTIFS(D:D,D1926,J:J,J1926,K:K,K1926)</f>
        <v/>
      </c>
      <c r="N1926" s="91">
        <f>1/M1926</f>
        <v/>
      </c>
    </row>
    <row r="1927">
      <c r="A1927" s="92" t="inlineStr">
        <is>
          <t>徐汇区</t>
        </is>
      </c>
      <c r="B1927" s="92" t="inlineStr">
        <is>
          <t>微信用户</t>
        </is>
      </c>
      <c r="C1927" s="92" t="n">
        <v>1</v>
      </c>
      <c r="D1927" s="92" t="inlineStr">
        <is>
          <t>TYQCY72</t>
        </is>
      </c>
      <c r="E1927" s="92" t="inlineStr">
        <is>
          <t>麦当劳（永新坊）</t>
        </is>
      </c>
      <c r="F1927" s="92" t="n">
        <v>1</v>
      </c>
      <c r="G1927" s="92" t="n">
        <v>1</v>
      </c>
      <c r="H1927" s="92" t="n">
        <v>3202</v>
      </c>
      <c r="I1927" s="92" t="inlineStr">
        <is>
          <t>后厨排气扇</t>
        </is>
      </c>
      <c r="J1927" s="92" t="n">
        <v>2023</v>
      </c>
      <c r="K1927" s="92" t="n">
        <v>9</v>
      </c>
      <c r="L1927" s="92" t="n">
        <v>18</v>
      </c>
      <c r="M1927" s="91">
        <f>COUNTIFS(D:D,D1927,J:J,J1927,K:K,K1927)</f>
        <v/>
      </c>
      <c r="N1927" s="91">
        <f>1/M1927</f>
        <v/>
      </c>
    </row>
    <row r="1928">
      <c r="A1928" s="92" t="inlineStr">
        <is>
          <t>徐汇区</t>
        </is>
      </c>
      <c r="B1928" s="92" t="inlineStr">
        <is>
          <t>微信用户</t>
        </is>
      </c>
      <c r="C1928" s="92" t="n">
        <v>1</v>
      </c>
      <c r="D1928" s="92" t="inlineStr">
        <is>
          <t>TYQCY72</t>
        </is>
      </c>
      <c r="E1928" s="92" t="inlineStr">
        <is>
          <t>麦当劳（永新坊）</t>
        </is>
      </c>
      <c r="F1928" s="92" t="n">
        <v>1</v>
      </c>
      <c r="G1928" s="92" t="n">
        <v>1</v>
      </c>
      <c r="H1928" s="92" t="n">
        <v>3203</v>
      </c>
      <c r="I1928" s="92" t="inlineStr">
        <is>
          <t>后厨灶台</t>
        </is>
      </c>
      <c r="J1928" s="92" t="n">
        <v>2023</v>
      </c>
      <c r="K1928" s="92" t="n">
        <v>9</v>
      </c>
      <c r="L1928" s="92" t="n">
        <v>18</v>
      </c>
      <c r="M1928" s="91">
        <f>COUNTIFS(D:D,D1928,J:J,J1928,K:K,K1928)</f>
        <v/>
      </c>
      <c r="N1928" s="91">
        <f>1/M1928</f>
        <v/>
      </c>
    </row>
    <row r="1929">
      <c r="A1929" s="92" t="inlineStr">
        <is>
          <t>徐汇区</t>
        </is>
      </c>
      <c r="B1929" s="92" t="inlineStr">
        <is>
          <t>微信用户</t>
        </is>
      </c>
      <c r="C1929" s="92" t="n">
        <v>1</v>
      </c>
      <c r="D1929" s="92" t="inlineStr">
        <is>
          <t>TYQCY72</t>
        </is>
      </c>
      <c r="E1929" s="92" t="inlineStr">
        <is>
          <t>麦当劳（永新坊）</t>
        </is>
      </c>
      <c r="F1929" s="92" t="n">
        <v>1</v>
      </c>
      <c r="G1929" s="92" t="n">
        <v>1</v>
      </c>
      <c r="H1929" s="92" t="n">
        <v>3204</v>
      </c>
      <c r="I1929" s="92" t="inlineStr">
        <is>
          <t>集气罩</t>
        </is>
      </c>
      <c r="J1929" s="92" t="n">
        <v>2023</v>
      </c>
      <c r="K1929" s="92" t="n">
        <v>9</v>
      </c>
      <c r="L1929" s="92" t="n">
        <v>18</v>
      </c>
      <c r="M1929" s="91">
        <f>COUNTIFS(D:D,D1929,J:J,J1929,K:K,K1929)</f>
        <v/>
      </c>
      <c r="N1929" s="91">
        <f>1/M1929</f>
        <v/>
      </c>
    </row>
    <row r="1930">
      <c r="A1930" s="92" t="inlineStr">
        <is>
          <t>徐汇区</t>
        </is>
      </c>
      <c r="B1930" s="92" t="inlineStr">
        <is>
          <t>微信用户</t>
        </is>
      </c>
      <c r="C1930" s="92" t="n">
        <v>1</v>
      </c>
      <c r="D1930" s="92" t="inlineStr">
        <is>
          <t>TYQCY72</t>
        </is>
      </c>
      <c r="E1930" s="92" t="inlineStr">
        <is>
          <t>麦当劳（永新坊）</t>
        </is>
      </c>
      <c r="F1930" s="92" t="n">
        <v>1</v>
      </c>
      <c r="G1930" s="92" t="n">
        <v>1</v>
      </c>
      <c r="H1930" s="92" t="n">
        <v>3205</v>
      </c>
      <c r="I1930" s="92" t="inlineStr">
        <is>
          <t>排烟管道</t>
        </is>
      </c>
      <c r="J1930" s="92" t="n">
        <v>2023</v>
      </c>
      <c r="K1930" s="92" t="n">
        <v>9</v>
      </c>
      <c r="L1930" s="92" t="n">
        <v>18</v>
      </c>
      <c r="M1930" s="91">
        <f>COUNTIFS(D:D,D1930,J:J,J1930,K:K,K1930)</f>
        <v/>
      </c>
      <c r="N1930" s="91">
        <f>1/M1930</f>
        <v/>
      </c>
    </row>
    <row r="1931">
      <c r="A1931" s="92" t="inlineStr">
        <is>
          <t>徐汇区</t>
        </is>
      </c>
      <c r="B1931" s="92" t="inlineStr">
        <is>
          <t>微信用户</t>
        </is>
      </c>
      <c r="C1931" s="92" t="n">
        <v>1</v>
      </c>
      <c r="D1931" s="92" t="inlineStr">
        <is>
          <t>TYQCY72</t>
        </is>
      </c>
      <c r="E1931" s="92" t="inlineStr">
        <is>
          <t>麦当劳（永新坊）</t>
        </is>
      </c>
      <c r="F1931" s="92" t="n">
        <v>1</v>
      </c>
      <c r="G1931" s="92" t="n">
        <v>1</v>
      </c>
      <c r="H1931" s="92" t="n">
        <v>3206</v>
      </c>
      <c r="I1931" s="92" t="inlineStr">
        <is>
          <t>油烟净化装置/控制柜运行</t>
        </is>
      </c>
      <c r="J1931" s="92" t="n">
        <v>2023</v>
      </c>
      <c r="K1931" s="92" t="n">
        <v>9</v>
      </c>
      <c r="L1931" s="92" t="n">
        <v>18</v>
      </c>
      <c r="M1931" s="91">
        <f>COUNTIFS(D:D,D1931,J:J,J1931,K:K,K1931)</f>
        <v/>
      </c>
      <c r="N1931" s="91">
        <f>1/M1931</f>
        <v/>
      </c>
    </row>
    <row r="1932">
      <c r="A1932" s="92" t="inlineStr">
        <is>
          <t>徐汇区</t>
        </is>
      </c>
      <c r="B1932" s="92" t="inlineStr">
        <is>
          <t>微信用户</t>
        </is>
      </c>
      <c r="C1932" s="92" t="n">
        <v>1</v>
      </c>
      <c r="D1932" s="92" t="inlineStr">
        <is>
          <t>TYQCY72</t>
        </is>
      </c>
      <c r="E1932" s="92" t="inlineStr">
        <is>
          <t>麦当劳（永新坊）</t>
        </is>
      </c>
      <c r="F1932" s="92" t="n">
        <v>1</v>
      </c>
      <c r="G1932" s="92" t="n">
        <v>1</v>
      </c>
      <c r="H1932" s="92" t="n">
        <v>3207</v>
      </c>
      <c r="I1932" s="92" t="inlineStr">
        <is>
          <t>油烟监测设备</t>
        </is>
      </c>
      <c r="J1932" s="92" t="n">
        <v>2023</v>
      </c>
      <c r="K1932" s="92" t="n">
        <v>9</v>
      </c>
      <c r="L1932" s="92" t="n">
        <v>18</v>
      </c>
      <c r="M1932" s="91">
        <f>COUNTIFS(D:D,D1932,J:J,J1932,K:K,K1932)</f>
        <v/>
      </c>
      <c r="N1932" s="91">
        <f>1/M1932</f>
        <v/>
      </c>
    </row>
    <row r="1933">
      <c r="A1933" s="92" t="inlineStr">
        <is>
          <t>徐汇区</t>
        </is>
      </c>
      <c r="B1933" s="92" t="inlineStr">
        <is>
          <t>微信用户
微信用户
微信用户
微信用户
微信用户
微信用户
微信用户</t>
        </is>
      </c>
      <c r="C1933" s="92" t="n">
        <v>1</v>
      </c>
      <c r="D1933" s="92" t="inlineStr">
        <is>
          <t>TYQCY72</t>
        </is>
      </c>
      <c r="E1933" s="92" t="inlineStr">
        <is>
          <t>麦当劳（永新坊）</t>
        </is>
      </c>
      <c r="F1933" s="92" t="n">
        <v>0</v>
      </c>
      <c r="G1933" s="92" t="n">
        <v>1</v>
      </c>
      <c r="H1933" s="92" t="n">
        <v>2201</v>
      </c>
      <c r="I1933" s="92" t="inlineStr">
        <is>
          <t>产品质检</t>
        </is>
      </c>
      <c r="J1933" s="92" t="n">
        <v>2023</v>
      </c>
      <c r="K1933" s="92" t="n">
        <v>8</v>
      </c>
      <c r="L1933" s="92" t="n">
        <v>21</v>
      </c>
      <c r="M1933" s="91">
        <f>COUNTIFS(D:D,D1933,J:J,J1933,K:K,K1933)</f>
        <v/>
      </c>
      <c r="N1933" s="91">
        <f>1/M1933</f>
        <v/>
      </c>
    </row>
    <row r="1934">
      <c r="A1934" s="92" t="inlineStr">
        <is>
          <t>徐汇区</t>
        </is>
      </c>
      <c r="B1934" s="92" t="inlineStr">
        <is>
          <t>微信用户
微信用户
微信用户
微信用户</t>
        </is>
      </c>
      <c r="C1934" s="92" t="n">
        <v>1</v>
      </c>
      <c r="D1934" s="92" t="inlineStr">
        <is>
          <t>TYQCY72</t>
        </is>
      </c>
      <c r="E1934" s="92" t="inlineStr">
        <is>
          <t>麦当劳（永新坊）</t>
        </is>
      </c>
      <c r="F1934" s="92" t="n">
        <v>0</v>
      </c>
      <c r="G1934" s="92" t="n">
        <v>0</v>
      </c>
      <c r="H1934" s="92" t="n">
        <v>2102</v>
      </c>
      <c r="I1934" s="92" t="inlineStr">
        <is>
          <t>餐饮服务许可证</t>
        </is>
      </c>
      <c r="J1934" s="92" t="n">
        <v>2023</v>
      </c>
      <c r="K1934" s="92" t="n">
        <v>6</v>
      </c>
      <c r="L1934" s="92" t="n">
        <v>11</v>
      </c>
      <c r="M1934" s="91">
        <f>COUNTIFS(D:D,D1934,J:J,J1934,K:K,K1934)</f>
        <v/>
      </c>
      <c r="N1934" s="91">
        <f>1/M1934</f>
        <v/>
      </c>
    </row>
    <row r="1935">
      <c r="A1935" s="92" t="inlineStr">
        <is>
          <t>徐汇区</t>
        </is>
      </c>
      <c r="B1935" s="92" t="inlineStr">
        <is>
          <t>微信用户
微信用户
微信用户
微信用户
微信用户
微信用户
微信用户</t>
        </is>
      </c>
      <c r="C1935" s="92" t="n">
        <v>1</v>
      </c>
      <c r="D1935" s="92" t="inlineStr">
        <is>
          <t>TYQCY72</t>
        </is>
      </c>
      <c r="E1935" s="92" t="inlineStr">
        <is>
          <t>麦当劳（永新坊）</t>
        </is>
      </c>
      <c r="F1935" s="92" t="n">
        <v>0</v>
      </c>
      <c r="G1935" s="92" t="n">
        <v>1</v>
      </c>
      <c r="H1935" s="92" t="n">
        <v>2301</v>
      </c>
      <c r="I1935" s="92" t="inlineStr">
        <is>
          <t>产品质检</t>
        </is>
      </c>
      <c r="J1935" s="92" t="n">
        <v>2023</v>
      </c>
      <c r="K1935" s="92" t="n">
        <v>6</v>
      </c>
      <c r="L1935" s="92" t="n">
        <v>11</v>
      </c>
      <c r="M1935" s="91">
        <f>COUNTIFS(D:D,D1935,J:J,J1935,K:K,K1935)</f>
        <v/>
      </c>
      <c r="N1935" s="91">
        <f>1/M1935</f>
        <v/>
      </c>
    </row>
    <row r="1936">
      <c r="A1936" s="92" t="inlineStr">
        <is>
          <t>徐汇区</t>
        </is>
      </c>
      <c r="B1936" s="92" t="inlineStr">
        <is>
          <t>微信用户
微信用户
微信用户
微信用户
微信用户
微信用户
微信用户</t>
        </is>
      </c>
      <c r="C1936" s="92" t="n">
        <v>1</v>
      </c>
      <c r="D1936" s="92" t="inlineStr">
        <is>
          <t>TYQCY72</t>
        </is>
      </c>
      <c r="E1936" s="92" t="inlineStr">
        <is>
          <t>麦当劳（永新坊）</t>
        </is>
      </c>
      <c r="F1936" s="92" t="n">
        <v>0</v>
      </c>
      <c r="G1936" s="92" t="n">
        <v>1</v>
      </c>
      <c r="H1936" s="92" t="n">
        <v>2300</v>
      </c>
      <c r="I1936" s="92" t="inlineStr">
        <is>
          <t>设备安装合同</t>
        </is>
      </c>
      <c r="J1936" s="92" t="n">
        <v>2023</v>
      </c>
      <c r="K1936" s="92" t="n">
        <v>5</v>
      </c>
      <c r="L1936" s="92" t="n">
        <v>11</v>
      </c>
      <c r="M1936" s="91">
        <f>COUNTIFS(D:D,D1936,J:J,J1936,K:K,K1936)</f>
        <v/>
      </c>
      <c r="N1936" s="91">
        <f>1/M1936</f>
        <v/>
      </c>
    </row>
    <row r="1937">
      <c r="A1937" s="92" t="inlineStr">
        <is>
          <t>徐汇区</t>
        </is>
      </c>
      <c r="B1937" s="92" t="inlineStr">
        <is>
          <t>微信用户
微信用户
微信用户
微信用户
微信用户
微信用户</t>
        </is>
      </c>
      <c r="C1937" s="92" t="n">
        <v>1</v>
      </c>
      <c r="D1937" s="92" t="inlineStr">
        <is>
          <t>TYQCY72</t>
        </is>
      </c>
      <c r="E1937" s="92" t="inlineStr">
        <is>
          <t>麦当劳（永新坊）</t>
        </is>
      </c>
      <c r="F1937" s="92" t="n">
        <v>0</v>
      </c>
      <c r="G1937" s="92" t="n">
        <v>1</v>
      </c>
      <c r="H1937" s="92" t="n">
        <v>2203</v>
      </c>
      <c r="I1937" s="92" t="inlineStr">
        <is>
          <t>清洗合同</t>
        </is>
      </c>
      <c r="J1937" s="92" t="n">
        <v>2023</v>
      </c>
      <c r="K1937" s="92" t="n">
        <v>4</v>
      </c>
      <c r="L1937" s="92" t="n">
        <v>25</v>
      </c>
      <c r="M1937" s="91">
        <f>COUNTIFS(D:D,D1937,J:J,J1937,K:K,K1937)</f>
        <v/>
      </c>
      <c r="N1937" s="91">
        <f>1/M1937</f>
        <v/>
      </c>
    </row>
    <row r="1938">
      <c r="A1938" s="92" t="inlineStr">
        <is>
          <t>徐汇区</t>
        </is>
      </c>
      <c r="B1938" s="92" t="inlineStr">
        <is>
          <t>微信用户
微信用户
微信用户
微信用户
微信用户</t>
        </is>
      </c>
      <c r="C1938" s="92" t="n">
        <v>1</v>
      </c>
      <c r="D1938" s="92" t="inlineStr">
        <is>
          <t>TYQCY72</t>
        </is>
      </c>
      <c r="E1938" s="92" t="inlineStr">
        <is>
          <t>麦当劳（永新坊）</t>
        </is>
      </c>
      <c r="F1938" s="92" t="n">
        <v>0</v>
      </c>
      <c r="G1938" s="92" t="n">
        <v>0</v>
      </c>
      <c r="H1938" s="92" t="n">
        <v>2100</v>
      </c>
      <c r="I1938" s="92" t="inlineStr">
        <is>
          <t>营业执照</t>
        </is>
      </c>
      <c r="J1938" s="92" t="n">
        <v>2023</v>
      </c>
      <c r="K1938" s="92" t="n">
        <v>3</v>
      </c>
      <c r="L1938" s="92" t="n">
        <v>11</v>
      </c>
      <c r="M1938" s="91">
        <f>COUNTIFS(D:D,D1938,J:J,J1938,K:K,K1938)</f>
        <v/>
      </c>
      <c r="N1938" s="91">
        <f>1/M1938</f>
        <v/>
      </c>
    </row>
    <row r="1939">
      <c r="A1939" s="92" t="inlineStr">
        <is>
          <t>徐汇区</t>
        </is>
      </c>
      <c r="B1939" s="92" t="inlineStr">
        <is>
          <t>微信用户
微信用户
微信用户
微信用户
微信用户</t>
        </is>
      </c>
      <c r="C1939" s="92" t="n">
        <v>1</v>
      </c>
      <c r="D1939" s="92" t="inlineStr">
        <is>
          <t>TYQCY72</t>
        </is>
      </c>
      <c r="E1939" s="92" t="inlineStr">
        <is>
          <t>麦当劳（永新坊）</t>
        </is>
      </c>
      <c r="F1939" s="92" t="n">
        <v>0</v>
      </c>
      <c r="G1939" s="92" t="n">
        <v>0</v>
      </c>
      <c r="H1939" s="92" t="n">
        <v>2101</v>
      </c>
      <c r="I1939" s="92" t="inlineStr">
        <is>
          <t>食品经营许可证</t>
        </is>
      </c>
      <c r="J1939" s="92" t="n">
        <v>2023</v>
      </c>
      <c r="K1939" s="92" t="n">
        <v>2</v>
      </c>
      <c r="L1939" s="92" t="n">
        <v>28</v>
      </c>
      <c r="M1939" s="91">
        <f>COUNTIFS(D:D,D1939,J:J,J1939,K:K,K1939)</f>
        <v/>
      </c>
      <c r="N1939" s="91">
        <f>1/M1939</f>
        <v/>
      </c>
    </row>
    <row r="1940">
      <c r="A1940" s="92" t="inlineStr">
        <is>
          <t>徐汇区</t>
        </is>
      </c>
      <c r="B1940" s="92" t="inlineStr">
        <is>
          <t>微信用户
微信用户
微信用户
微信用户</t>
        </is>
      </c>
      <c r="C1940" s="92" t="n">
        <v>1</v>
      </c>
      <c r="D1940" s="92" t="inlineStr">
        <is>
          <t>TYQCY72</t>
        </is>
      </c>
      <c r="E1940" s="92" t="inlineStr">
        <is>
          <t>麦当劳（永新坊）</t>
        </is>
      </c>
      <c r="F1940" s="92" t="n">
        <v>0</v>
      </c>
      <c r="G1940" s="92" t="n">
        <v>0</v>
      </c>
      <c r="H1940" s="92" t="n">
        <v>2103</v>
      </c>
      <c r="I1940" s="92" t="inlineStr">
        <is>
          <t>监管信息公示牌</t>
        </is>
      </c>
      <c r="J1940" s="92" t="n">
        <v>2023</v>
      </c>
      <c r="K1940" s="92" t="n">
        <v>2</v>
      </c>
      <c r="L1940" s="92" t="n">
        <v>28</v>
      </c>
      <c r="M1940" s="91">
        <f>COUNTIFS(D:D,D1940,J:J,J1940,K:K,K1940)</f>
        <v/>
      </c>
      <c r="N1940" s="91">
        <f>1/M1940</f>
        <v/>
      </c>
    </row>
    <row r="1941">
      <c r="A1941" s="92" t="inlineStr">
        <is>
          <t>徐汇区</t>
        </is>
      </c>
      <c r="B1941" s="92" t="inlineStr">
        <is>
          <t>微信用户
微信用户
微信用户
微信用户
微信用户
微信用户
微信用户</t>
        </is>
      </c>
      <c r="C1941" s="92" t="n">
        <v>1</v>
      </c>
      <c r="D1941" s="92" t="inlineStr">
        <is>
          <t>TYQCY72</t>
        </is>
      </c>
      <c r="E1941" s="92" t="inlineStr">
        <is>
          <t>麦当劳（永新坊）</t>
        </is>
      </c>
      <c r="F1941" s="92" t="n">
        <v>0</v>
      </c>
      <c r="G1941" s="92" t="n">
        <v>1</v>
      </c>
      <c r="H1941" s="92" t="n">
        <v>2200</v>
      </c>
      <c r="I1941" s="92" t="inlineStr">
        <is>
          <t>设备安装合同</t>
        </is>
      </c>
      <c r="J1941" s="92" t="n">
        <v>2023</v>
      </c>
      <c r="K1941" s="92" t="n">
        <v>2</v>
      </c>
      <c r="L1941" s="92" t="n">
        <v>13</v>
      </c>
      <c r="M1941" s="91">
        <f>COUNTIFS(D:D,D1941,J:J,J1941,K:K,K1941)</f>
        <v/>
      </c>
      <c r="N1941" s="91">
        <f>1/M1941</f>
        <v/>
      </c>
    </row>
    <row r="1942">
      <c r="A1942" s="92" t="inlineStr">
        <is>
          <t>徐汇区</t>
        </is>
      </c>
      <c r="B1942" s="92" t="inlineStr">
        <is>
          <t>微信用户
微信用户
微信用户
微信用户
微信用户
微信用户
微信用户</t>
        </is>
      </c>
      <c r="C1942" s="92" t="n">
        <v>1</v>
      </c>
      <c r="D1942" s="92" t="inlineStr">
        <is>
          <t>TYQCY72</t>
        </is>
      </c>
      <c r="E1942" s="92" t="inlineStr">
        <is>
          <t>麦当劳（永新坊）</t>
        </is>
      </c>
      <c r="F1942" s="92" t="n">
        <v>0</v>
      </c>
      <c r="G1942" s="92" t="n">
        <v>1</v>
      </c>
      <c r="H1942" s="92" t="n">
        <v>2202</v>
      </c>
      <c r="I1942" s="92" t="inlineStr">
        <is>
          <t>净化器合格证</t>
        </is>
      </c>
      <c r="J1942" s="92" t="n">
        <v>2023</v>
      </c>
      <c r="K1942" s="92" t="n">
        <v>2</v>
      </c>
      <c r="L1942" s="92" t="n">
        <v>13</v>
      </c>
      <c r="M1942" s="91">
        <f>COUNTIFS(D:D,D1942,J:J,J1942,K:K,K1942)</f>
        <v/>
      </c>
      <c r="N1942" s="91">
        <f>1/M1942</f>
        <v/>
      </c>
    </row>
    <row r="1943">
      <c r="A1943" s="92" t="inlineStr">
        <is>
          <t>徐汇区</t>
        </is>
      </c>
      <c r="B1943" s="92" t="inlineStr">
        <is>
          <t>微信用户
微信用户
微信用户
微信用户
微信用户
微信用户
微信用户</t>
        </is>
      </c>
      <c r="C1943" s="92" t="n">
        <v>1</v>
      </c>
      <c r="D1943" s="92" t="inlineStr">
        <is>
          <t>TYQCY72</t>
        </is>
      </c>
      <c r="E1943" s="92" t="inlineStr">
        <is>
          <t>麦当劳（永新坊）</t>
        </is>
      </c>
      <c r="F1943" s="92" t="n">
        <v>0</v>
      </c>
      <c r="G1943" s="92" t="n">
        <v>1</v>
      </c>
      <c r="H1943" s="92" t="n">
        <v>2302</v>
      </c>
      <c r="I1943" s="92" t="inlineStr">
        <is>
          <t>设备安装检验</t>
        </is>
      </c>
      <c r="J1943" s="92" t="n">
        <v>2023</v>
      </c>
      <c r="K1943" s="92" t="n">
        <v>2</v>
      </c>
      <c r="L1943" s="92" t="n">
        <v>13</v>
      </c>
      <c r="M1943" s="91">
        <f>COUNTIFS(D:D,D1943,J:J,J1943,K:K,K1943)</f>
        <v/>
      </c>
      <c r="N1943" s="91">
        <f>1/M1943</f>
        <v/>
      </c>
    </row>
    <row r="1944">
      <c r="A1944" s="92" t="inlineStr">
        <is>
          <t>徐汇区</t>
        </is>
      </c>
      <c r="B1944" s="92" t="n"/>
      <c r="C1944" s="92" t="n">
        <v>1</v>
      </c>
      <c r="D1944" s="92" t="inlineStr">
        <is>
          <t>TYQCY73</t>
        </is>
      </c>
      <c r="E1944" s="92" t="inlineStr">
        <is>
          <t>大班小鲜</t>
        </is>
      </c>
      <c r="F1944" s="92" t="n">
        <v>0</v>
      </c>
      <c r="G1944" s="92" t="n">
        <v>0</v>
      </c>
      <c r="H1944" s="92" t="n">
        <v>2102</v>
      </c>
      <c r="I1944" s="92" t="inlineStr">
        <is>
          <t>餐饮服务许可证</t>
        </is>
      </c>
      <c r="J1944" s="92" t="n">
        <v>2023</v>
      </c>
      <c r="K1944" s="92" t="n">
        <v>3</v>
      </c>
      <c r="L1944" s="92" t="n">
        <v>11</v>
      </c>
      <c r="M1944" s="91">
        <f>COUNTIFS(D:D,D1944,J:J,J1944,K:K,K1944)</f>
        <v/>
      </c>
      <c r="N1944" s="91">
        <f>1/M1944</f>
        <v/>
      </c>
    </row>
    <row r="1945">
      <c r="A1945" s="92" t="inlineStr">
        <is>
          <t>徐汇区</t>
        </is>
      </c>
      <c r="B1945" s="92" t="n"/>
      <c r="C1945" s="92" t="n">
        <v>1</v>
      </c>
      <c r="D1945" s="92" t="inlineStr">
        <is>
          <t>TYQCY73</t>
        </is>
      </c>
      <c r="E1945" s="92" t="inlineStr">
        <is>
          <t>大班小鲜</t>
        </is>
      </c>
      <c r="F1945" s="92" t="n">
        <v>0</v>
      </c>
      <c r="G1945" s="92" t="n">
        <v>0</v>
      </c>
      <c r="H1945" s="92" t="n">
        <v>2103</v>
      </c>
      <c r="I1945" s="92" t="inlineStr">
        <is>
          <t>监管信息公示牌</t>
        </is>
      </c>
      <c r="J1945" s="92" t="n">
        <v>2023</v>
      </c>
      <c r="K1945" s="92" t="n">
        <v>3</v>
      </c>
      <c r="L1945" s="92" t="n">
        <v>11</v>
      </c>
      <c r="M1945" s="91">
        <f>COUNTIFS(D:D,D1945,J:J,J1945,K:K,K1945)</f>
        <v/>
      </c>
      <c r="N1945" s="91">
        <f>1/M1945</f>
        <v/>
      </c>
    </row>
    <row r="1946">
      <c r="A1946" s="92" t="inlineStr">
        <is>
          <t>徐汇区</t>
        </is>
      </c>
      <c r="B1946" s="92" t="n"/>
      <c r="C1946" s="92" t="n">
        <v>1</v>
      </c>
      <c r="D1946" s="92" t="inlineStr">
        <is>
          <t>TYQCY73</t>
        </is>
      </c>
      <c r="E1946" s="92" t="inlineStr">
        <is>
          <t>大班小鲜</t>
        </is>
      </c>
      <c r="F1946" s="92" t="n">
        <v>0</v>
      </c>
      <c r="G1946" s="92" t="n">
        <v>1</v>
      </c>
      <c r="H1946" s="92" t="n">
        <v>2201</v>
      </c>
      <c r="I1946" s="92" t="inlineStr">
        <is>
          <t>产品质检</t>
        </is>
      </c>
      <c r="J1946" s="92" t="n">
        <v>2023</v>
      </c>
      <c r="K1946" s="92" t="n">
        <v>3</v>
      </c>
      <c r="L1946" s="92" t="n">
        <v>11</v>
      </c>
      <c r="M1946" s="91">
        <f>COUNTIFS(D:D,D1946,J:J,J1946,K:K,K1946)</f>
        <v/>
      </c>
      <c r="N1946" s="91">
        <f>1/M1946</f>
        <v/>
      </c>
    </row>
    <row r="1947">
      <c r="A1947" s="92" t="inlineStr">
        <is>
          <t>徐汇区</t>
        </is>
      </c>
      <c r="B1947" s="92" t="n"/>
      <c r="C1947" s="92" t="n">
        <v>1</v>
      </c>
      <c r="D1947" s="92" t="inlineStr">
        <is>
          <t>TYQCY73</t>
        </is>
      </c>
      <c r="E1947" s="92" t="inlineStr">
        <is>
          <t>大班小鲜</t>
        </is>
      </c>
      <c r="F1947" s="92" t="n">
        <v>0</v>
      </c>
      <c r="G1947" s="92" t="n">
        <v>1</v>
      </c>
      <c r="H1947" s="92" t="n">
        <v>2301</v>
      </c>
      <c r="I1947" s="92" t="inlineStr">
        <is>
          <t>产品质检</t>
        </is>
      </c>
      <c r="J1947" s="92" t="n">
        <v>2023</v>
      </c>
      <c r="K1947" s="92" t="n">
        <v>3</v>
      </c>
      <c r="L1947" s="92" t="n">
        <v>11</v>
      </c>
      <c r="M1947" s="91">
        <f>COUNTIFS(D:D,D1947,J:J,J1947,K:K,K1947)</f>
        <v/>
      </c>
      <c r="N1947" s="91">
        <f>1/M1947</f>
        <v/>
      </c>
    </row>
    <row r="1948">
      <c r="A1948" s="92" t="inlineStr">
        <is>
          <t>徐汇区</t>
        </is>
      </c>
      <c r="B1948" s="92" t="n"/>
      <c r="C1948" s="92" t="n">
        <v>1</v>
      </c>
      <c r="D1948" s="92" t="inlineStr">
        <is>
          <t>TYQCY73</t>
        </is>
      </c>
      <c r="E1948" s="92" t="inlineStr">
        <is>
          <t>大班小鲜</t>
        </is>
      </c>
      <c r="F1948" s="92" t="n">
        <v>0</v>
      </c>
      <c r="G1948" s="92" t="n">
        <v>0</v>
      </c>
      <c r="H1948" s="92" t="n">
        <v>2100</v>
      </c>
      <c r="I1948" s="92" t="inlineStr">
        <is>
          <t>营业执照</t>
        </is>
      </c>
      <c r="J1948" s="92" t="n">
        <v>2023</v>
      </c>
      <c r="K1948" s="92" t="n">
        <v>2</v>
      </c>
      <c r="L1948" s="92" t="n">
        <v>28</v>
      </c>
      <c r="M1948" s="91">
        <f>COUNTIFS(D:D,D1948,J:J,J1948,K:K,K1948)</f>
        <v/>
      </c>
      <c r="N1948" s="91">
        <f>1/M1948</f>
        <v/>
      </c>
    </row>
    <row r="1949">
      <c r="A1949" s="92" t="inlineStr">
        <is>
          <t>徐汇区</t>
        </is>
      </c>
      <c r="B1949" s="92" t="n"/>
      <c r="C1949" s="92" t="n">
        <v>1</v>
      </c>
      <c r="D1949" s="92" t="inlineStr">
        <is>
          <t>TYQCY73</t>
        </is>
      </c>
      <c r="E1949" s="92" t="inlineStr">
        <is>
          <t>大班小鲜</t>
        </is>
      </c>
      <c r="F1949" s="92" t="n">
        <v>0</v>
      </c>
      <c r="G1949" s="92" t="n">
        <v>0</v>
      </c>
      <c r="H1949" s="92" t="n">
        <v>2101</v>
      </c>
      <c r="I1949" s="92" t="inlineStr">
        <is>
          <t>食品经营许可证</t>
        </is>
      </c>
      <c r="J1949" s="92" t="n">
        <v>2023</v>
      </c>
      <c r="K1949" s="92" t="n">
        <v>2</v>
      </c>
      <c r="L1949" s="92" t="n">
        <v>28</v>
      </c>
      <c r="M1949" s="91">
        <f>COUNTIFS(D:D,D1949,J:J,J1949,K:K,K1949)</f>
        <v/>
      </c>
      <c r="N1949" s="91">
        <f>1/M1949</f>
        <v/>
      </c>
    </row>
    <row r="1950">
      <c r="A1950" s="92" t="inlineStr">
        <is>
          <t>徐汇区</t>
        </is>
      </c>
      <c r="B1950" s="92" t="n"/>
      <c r="C1950" s="92" t="n">
        <v>1</v>
      </c>
      <c r="D1950" s="92" t="inlineStr">
        <is>
          <t>TYQCY73</t>
        </is>
      </c>
      <c r="E1950" s="92" t="inlineStr">
        <is>
          <t>大班小鲜</t>
        </is>
      </c>
      <c r="F1950" s="92" t="n">
        <v>0</v>
      </c>
      <c r="G1950" s="92" t="n">
        <v>1</v>
      </c>
      <c r="H1950" s="92" t="n">
        <v>2200</v>
      </c>
      <c r="I1950" s="92" t="inlineStr">
        <is>
          <t>设备安装合同</t>
        </is>
      </c>
      <c r="J1950" s="92" t="n">
        <v>2023</v>
      </c>
      <c r="K1950" s="92" t="n">
        <v>2</v>
      </c>
      <c r="L1950" s="92" t="n">
        <v>28</v>
      </c>
      <c r="M1950" s="91">
        <f>COUNTIFS(D:D,D1950,J:J,J1950,K:K,K1950)</f>
        <v/>
      </c>
      <c r="N1950" s="91">
        <f>1/M1950</f>
        <v/>
      </c>
    </row>
    <row r="1951">
      <c r="A1951" s="92" t="inlineStr">
        <is>
          <t>徐汇区</t>
        </is>
      </c>
      <c r="B1951" s="92" t="n"/>
      <c r="C1951" s="92" t="n">
        <v>1</v>
      </c>
      <c r="D1951" s="92" t="inlineStr">
        <is>
          <t>TYQCY73</t>
        </is>
      </c>
      <c r="E1951" s="92" t="inlineStr">
        <is>
          <t>大班小鲜</t>
        </is>
      </c>
      <c r="F1951" s="92" t="n">
        <v>0</v>
      </c>
      <c r="G1951" s="92" t="n">
        <v>1</v>
      </c>
      <c r="H1951" s="92" t="n">
        <v>2202</v>
      </c>
      <c r="I1951" s="92" t="inlineStr">
        <is>
          <t>净化器合格证</t>
        </is>
      </c>
      <c r="J1951" s="92" t="n">
        <v>2023</v>
      </c>
      <c r="K1951" s="92" t="n">
        <v>2</v>
      </c>
      <c r="L1951" s="92" t="n">
        <v>28</v>
      </c>
      <c r="M1951" s="91">
        <f>COUNTIFS(D:D,D1951,J:J,J1951,K:K,K1951)</f>
        <v/>
      </c>
      <c r="N1951" s="91">
        <f>1/M1951</f>
        <v/>
      </c>
    </row>
    <row r="1952">
      <c r="A1952" s="92" t="inlineStr">
        <is>
          <t>徐汇区</t>
        </is>
      </c>
      <c r="B1952" s="92" t="n"/>
      <c r="C1952" s="92" t="n">
        <v>1</v>
      </c>
      <c r="D1952" s="92" t="inlineStr">
        <is>
          <t>TYQCY73</t>
        </is>
      </c>
      <c r="E1952" s="92" t="inlineStr">
        <is>
          <t>大班小鲜</t>
        </is>
      </c>
      <c r="F1952" s="92" t="n">
        <v>0</v>
      </c>
      <c r="G1952" s="92" t="n">
        <v>1</v>
      </c>
      <c r="H1952" s="92" t="n">
        <v>2300</v>
      </c>
      <c r="I1952" s="92" t="inlineStr">
        <is>
          <t>设备安装合同</t>
        </is>
      </c>
      <c r="J1952" s="92" t="n">
        <v>2023</v>
      </c>
      <c r="K1952" s="92" t="n">
        <v>2</v>
      </c>
      <c r="L1952" s="92" t="n">
        <v>28</v>
      </c>
      <c r="M1952" s="91">
        <f>COUNTIFS(D:D,D1952,J:J,J1952,K:K,K1952)</f>
        <v/>
      </c>
      <c r="N1952" s="91">
        <f>1/M1952</f>
        <v/>
      </c>
    </row>
    <row r="1953">
      <c r="A1953" s="92" t="inlineStr">
        <is>
          <t>徐汇区</t>
        </is>
      </c>
      <c r="B1953" s="92" t="n"/>
      <c r="C1953" s="92" t="n">
        <v>1</v>
      </c>
      <c r="D1953" s="92" t="inlineStr">
        <is>
          <t>TYQCY73</t>
        </is>
      </c>
      <c r="E1953" s="92" t="inlineStr">
        <is>
          <t>大班小鲜</t>
        </is>
      </c>
      <c r="F1953" s="92" t="n">
        <v>0</v>
      </c>
      <c r="G1953" s="92" t="n">
        <v>1</v>
      </c>
      <c r="H1953" s="92" t="n">
        <v>2302</v>
      </c>
      <c r="I1953" s="92" t="inlineStr">
        <is>
          <t>设备安装检验</t>
        </is>
      </c>
      <c r="J1953" s="92" t="n">
        <v>2023</v>
      </c>
      <c r="K1953" s="92" t="n">
        <v>2</v>
      </c>
      <c r="L1953" s="92" t="n">
        <v>28</v>
      </c>
      <c r="M1953" s="91">
        <f>COUNTIFS(D:D,D1953,J:J,J1953,K:K,K1953)</f>
        <v/>
      </c>
      <c r="N1953" s="91">
        <f>1/M1953</f>
        <v/>
      </c>
    </row>
    <row r="1954">
      <c r="A1954" s="92" t="inlineStr">
        <is>
          <t>徐汇区</t>
        </is>
      </c>
      <c r="B1954" s="92" t="n"/>
      <c r="C1954" s="92" t="n">
        <v>1</v>
      </c>
      <c r="D1954" s="92" t="inlineStr">
        <is>
          <t>TYQCY74</t>
        </is>
      </c>
      <c r="E1954" s="92" t="inlineStr">
        <is>
          <t>藏元</t>
        </is>
      </c>
      <c r="F1954" s="92" t="n">
        <v>0</v>
      </c>
      <c r="G1954" s="92" t="n">
        <v>1</v>
      </c>
      <c r="H1954" s="92" t="n">
        <v>2200</v>
      </c>
      <c r="I1954" s="92" t="inlineStr">
        <is>
          <t>设备安装合同</t>
        </is>
      </c>
      <c r="J1954" s="92" t="n">
        <v>2023</v>
      </c>
      <c r="K1954" s="92" t="n">
        <v>3</v>
      </c>
      <c r="L1954" s="92" t="n">
        <v>11</v>
      </c>
      <c r="M1954" s="91">
        <f>COUNTIFS(D:D,D1954,J:J,J1954,K:K,K1954)</f>
        <v/>
      </c>
      <c r="N1954" s="91">
        <f>1/M1954</f>
        <v/>
      </c>
    </row>
    <row r="1955">
      <c r="A1955" s="92" t="inlineStr">
        <is>
          <t>徐汇区</t>
        </is>
      </c>
      <c r="B1955" s="92" t="n"/>
      <c r="C1955" s="92" t="n">
        <v>1</v>
      </c>
      <c r="D1955" s="92" t="inlineStr">
        <is>
          <t>TYQCY74</t>
        </is>
      </c>
      <c r="E1955" s="92" t="inlineStr">
        <is>
          <t>藏元</t>
        </is>
      </c>
      <c r="F1955" s="92" t="n">
        <v>0</v>
      </c>
      <c r="G1955" s="92" t="n">
        <v>1</v>
      </c>
      <c r="H1955" s="92" t="n">
        <v>2300</v>
      </c>
      <c r="I1955" s="92" t="inlineStr">
        <is>
          <t>设备安装合同</t>
        </is>
      </c>
      <c r="J1955" s="92" t="n">
        <v>2023</v>
      </c>
      <c r="K1955" s="92" t="n">
        <v>3</v>
      </c>
      <c r="L1955" s="92" t="n">
        <v>11</v>
      </c>
      <c r="M1955" s="91">
        <f>COUNTIFS(D:D,D1955,J:J,J1955,K:K,K1955)</f>
        <v/>
      </c>
      <c r="N1955" s="91">
        <f>1/M1955</f>
        <v/>
      </c>
    </row>
    <row r="1956">
      <c r="A1956" s="92" t="inlineStr">
        <is>
          <t>徐汇区</t>
        </is>
      </c>
      <c r="B1956" s="92" t="n"/>
      <c r="C1956" s="92" t="n">
        <v>1</v>
      </c>
      <c r="D1956" s="92" t="inlineStr">
        <is>
          <t>TYQCY74</t>
        </is>
      </c>
      <c r="E1956" s="92" t="inlineStr">
        <is>
          <t>藏元</t>
        </is>
      </c>
      <c r="F1956" s="92" t="n">
        <v>0</v>
      </c>
      <c r="G1956" s="92" t="n">
        <v>1</v>
      </c>
      <c r="H1956" s="92" t="n">
        <v>2301</v>
      </c>
      <c r="I1956" s="92" t="inlineStr">
        <is>
          <t>产品质检</t>
        </is>
      </c>
      <c r="J1956" s="92" t="n">
        <v>2023</v>
      </c>
      <c r="K1956" s="92" t="n">
        <v>3</v>
      </c>
      <c r="L1956" s="92" t="n">
        <v>11</v>
      </c>
      <c r="M1956" s="91">
        <f>COUNTIFS(D:D,D1956,J:J,J1956,K:K,K1956)</f>
        <v/>
      </c>
      <c r="N1956" s="91">
        <f>1/M1956</f>
        <v/>
      </c>
    </row>
    <row r="1957">
      <c r="A1957" s="92" t="inlineStr">
        <is>
          <t>徐汇区</t>
        </is>
      </c>
      <c r="B1957" s="92" t="n"/>
      <c r="C1957" s="92" t="n">
        <v>1</v>
      </c>
      <c r="D1957" s="92" t="inlineStr">
        <is>
          <t>TYQCY74</t>
        </is>
      </c>
      <c r="E1957" s="92" t="inlineStr">
        <is>
          <t>藏元</t>
        </is>
      </c>
      <c r="F1957" s="92" t="n">
        <v>0</v>
      </c>
      <c r="G1957" s="92" t="n">
        <v>1</v>
      </c>
      <c r="H1957" s="92" t="n">
        <v>2302</v>
      </c>
      <c r="I1957" s="92" t="inlineStr">
        <is>
          <t>设备安装检验</t>
        </is>
      </c>
      <c r="J1957" s="92" t="n">
        <v>2023</v>
      </c>
      <c r="K1957" s="92" t="n">
        <v>3</v>
      </c>
      <c r="L1957" s="92" t="n">
        <v>11</v>
      </c>
      <c r="M1957" s="91">
        <f>COUNTIFS(D:D,D1957,J:J,J1957,K:K,K1957)</f>
        <v/>
      </c>
      <c r="N1957" s="91">
        <f>1/M1957</f>
        <v/>
      </c>
    </row>
    <row r="1958">
      <c r="A1958" s="92" t="inlineStr">
        <is>
          <t>徐汇区</t>
        </is>
      </c>
      <c r="B1958" s="92" t="n"/>
      <c r="C1958" s="92" t="n">
        <v>1</v>
      </c>
      <c r="D1958" s="92" t="inlineStr">
        <is>
          <t>TYQCY74</t>
        </is>
      </c>
      <c r="E1958" s="92" t="inlineStr">
        <is>
          <t>藏元</t>
        </is>
      </c>
      <c r="F1958" s="92" t="n">
        <v>0</v>
      </c>
      <c r="G1958" s="92" t="n">
        <v>0</v>
      </c>
      <c r="H1958" s="92" t="n">
        <v>2100</v>
      </c>
      <c r="I1958" s="92" t="inlineStr">
        <is>
          <t>营业执照</t>
        </is>
      </c>
      <c r="J1958" s="92" t="n">
        <v>2023</v>
      </c>
      <c r="K1958" s="92" t="n">
        <v>2</v>
      </c>
      <c r="L1958" s="92" t="n">
        <v>28</v>
      </c>
      <c r="M1958" s="91">
        <f>COUNTIFS(D:D,D1958,J:J,J1958,K:K,K1958)</f>
        <v/>
      </c>
      <c r="N1958" s="91">
        <f>1/M1958</f>
        <v/>
      </c>
    </row>
    <row r="1959">
      <c r="A1959" s="92" t="inlineStr">
        <is>
          <t>徐汇区</t>
        </is>
      </c>
      <c r="B1959" s="92" t="n"/>
      <c r="C1959" s="92" t="n">
        <v>1</v>
      </c>
      <c r="D1959" s="92" t="inlineStr">
        <is>
          <t>TYQCY74</t>
        </is>
      </c>
      <c r="E1959" s="92" t="inlineStr">
        <is>
          <t>藏元</t>
        </is>
      </c>
      <c r="F1959" s="92" t="n">
        <v>0</v>
      </c>
      <c r="G1959" s="92" t="n">
        <v>0</v>
      </c>
      <c r="H1959" s="92" t="n">
        <v>2101</v>
      </c>
      <c r="I1959" s="92" t="inlineStr">
        <is>
          <t>食品经营许可证</t>
        </is>
      </c>
      <c r="J1959" s="92" t="n">
        <v>2023</v>
      </c>
      <c r="K1959" s="92" t="n">
        <v>2</v>
      </c>
      <c r="L1959" s="92" t="n">
        <v>28</v>
      </c>
      <c r="M1959" s="91">
        <f>COUNTIFS(D:D,D1959,J:J,J1959,K:K,K1959)</f>
        <v/>
      </c>
      <c r="N1959" s="91">
        <f>1/M1959</f>
        <v/>
      </c>
    </row>
    <row r="1960">
      <c r="A1960" s="92" t="inlineStr">
        <is>
          <t>徐汇区</t>
        </is>
      </c>
      <c r="B1960" s="92" t="n"/>
      <c r="C1960" s="92" t="n">
        <v>1</v>
      </c>
      <c r="D1960" s="92" t="inlineStr">
        <is>
          <t>TYQCY74</t>
        </is>
      </c>
      <c r="E1960" s="92" t="inlineStr">
        <is>
          <t>藏元</t>
        </is>
      </c>
      <c r="F1960" s="92" t="n">
        <v>0</v>
      </c>
      <c r="G1960" s="92" t="n">
        <v>0</v>
      </c>
      <c r="H1960" s="92" t="n">
        <v>2103</v>
      </c>
      <c r="I1960" s="92" t="inlineStr">
        <is>
          <t>监管信息公示牌</t>
        </is>
      </c>
      <c r="J1960" s="92" t="n">
        <v>2023</v>
      </c>
      <c r="K1960" s="92" t="n">
        <v>2</v>
      </c>
      <c r="L1960" s="92" t="n">
        <v>28</v>
      </c>
      <c r="M1960" s="91">
        <f>COUNTIFS(D:D,D1960,J:J,J1960,K:K,K1960)</f>
        <v/>
      </c>
      <c r="N1960" s="91">
        <f>1/M1960</f>
        <v/>
      </c>
    </row>
    <row r="1961">
      <c r="A1961" s="92" t="inlineStr">
        <is>
          <t>徐汇区</t>
        </is>
      </c>
      <c r="B1961" s="92" t="n"/>
      <c r="C1961" s="92" t="n">
        <v>1</v>
      </c>
      <c r="D1961" s="92" t="inlineStr">
        <is>
          <t>TYQCY74</t>
        </is>
      </c>
      <c r="E1961" s="92" t="inlineStr">
        <is>
          <t>藏元</t>
        </is>
      </c>
      <c r="F1961" s="92" t="n">
        <v>0</v>
      </c>
      <c r="G1961" s="92" t="n">
        <v>1</v>
      </c>
      <c r="H1961" s="92" t="n">
        <v>2201</v>
      </c>
      <c r="I1961" s="92" t="inlineStr">
        <is>
          <t>产品质检</t>
        </is>
      </c>
      <c r="J1961" s="92" t="n">
        <v>2023</v>
      </c>
      <c r="K1961" s="92" t="n">
        <v>2</v>
      </c>
      <c r="L1961" s="92" t="n">
        <v>28</v>
      </c>
      <c r="M1961" s="91">
        <f>COUNTIFS(D:D,D1961,J:J,J1961,K:K,K1961)</f>
        <v/>
      </c>
      <c r="N1961" s="91">
        <f>1/M1961</f>
        <v/>
      </c>
    </row>
    <row r="1962">
      <c r="A1962" s="92" t="inlineStr">
        <is>
          <t>徐汇区</t>
        </is>
      </c>
      <c r="B1962" s="92" t="n"/>
      <c r="C1962" s="92" t="n">
        <v>1</v>
      </c>
      <c r="D1962" s="92" t="inlineStr">
        <is>
          <t>TYQCY74</t>
        </is>
      </c>
      <c r="E1962" s="92" t="inlineStr">
        <is>
          <t>藏元</t>
        </is>
      </c>
      <c r="F1962" s="92" t="n">
        <v>0</v>
      </c>
      <c r="G1962" s="92" t="n">
        <v>1</v>
      </c>
      <c r="H1962" s="92" t="n">
        <v>2202</v>
      </c>
      <c r="I1962" s="92" t="inlineStr">
        <is>
          <t>净化器合格证</t>
        </is>
      </c>
      <c r="J1962" s="92" t="n">
        <v>2023</v>
      </c>
      <c r="K1962" s="92" t="n">
        <v>2</v>
      </c>
      <c r="L1962" s="92" t="n">
        <v>28</v>
      </c>
      <c r="M1962" s="91">
        <f>COUNTIFS(D:D,D1962,J:J,J1962,K:K,K1962)</f>
        <v/>
      </c>
      <c r="N1962" s="91">
        <f>1/M1962</f>
        <v/>
      </c>
    </row>
    <row r="1963">
      <c r="A1963" s="92" t="inlineStr">
        <is>
          <t>徐汇区</t>
        </is>
      </c>
      <c r="B1963" s="92" t="inlineStr">
        <is>
          <t>微信用户
微信用户
微信用户</t>
        </is>
      </c>
      <c r="C1963" s="92" t="n">
        <v>1</v>
      </c>
      <c r="D1963" s="92" t="inlineStr">
        <is>
          <t>TYQCY75</t>
        </is>
      </c>
      <c r="E1963" s="92" t="inlineStr">
        <is>
          <t>蓝蛙</t>
        </is>
      </c>
      <c r="F1963" s="92" t="n">
        <v>0</v>
      </c>
      <c r="G1963" s="92" t="n">
        <v>1</v>
      </c>
      <c r="H1963" s="92" t="n">
        <v>2204</v>
      </c>
      <c r="I1963" s="92" t="inlineStr">
        <is>
          <t>清洗记录</t>
        </is>
      </c>
      <c r="J1963" s="92" t="n">
        <v>2023</v>
      </c>
      <c r="K1963" s="92" t="n">
        <v>9</v>
      </c>
      <c r="L1963" s="92" t="n">
        <v>2</v>
      </c>
      <c r="M1963" s="91">
        <f>COUNTIFS(D:D,D1963,J:J,J1963,K:K,K1963)</f>
        <v/>
      </c>
      <c r="N1963" s="91">
        <f>1/M1963</f>
        <v/>
      </c>
    </row>
    <row r="1964">
      <c r="A1964" s="92" t="inlineStr">
        <is>
          <t>徐汇区</t>
        </is>
      </c>
      <c r="B1964" s="92" t="inlineStr">
        <is>
          <t>微信用户
微信用户
微信用户</t>
        </is>
      </c>
      <c r="C1964" s="92" t="n">
        <v>1</v>
      </c>
      <c r="D1964" s="92" t="inlineStr">
        <is>
          <t>TYQCY75</t>
        </is>
      </c>
      <c r="E1964" s="92" t="inlineStr">
        <is>
          <t>蓝蛙</t>
        </is>
      </c>
      <c r="F1964" s="92" t="n">
        <v>0</v>
      </c>
      <c r="G1964" s="92" t="n">
        <v>1</v>
      </c>
      <c r="H1964" s="92" t="n">
        <v>2205</v>
      </c>
      <c r="I1964" s="92" t="inlineStr">
        <is>
          <t>设备维修保养</t>
        </is>
      </c>
      <c r="J1964" s="92" t="n">
        <v>2023</v>
      </c>
      <c r="K1964" s="92" t="n">
        <v>9</v>
      </c>
      <c r="L1964" s="92" t="n">
        <v>2</v>
      </c>
      <c r="M1964" s="91">
        <f>COUNTIFS(D:D,D1964,J:J,J1964,K:K,K1964)</f>
        <v/>
      </c>
      <c r="N1964" s="91">
        <f>1/M1964</f>
        <v/>
      </c>
    </row>
    <row r="1965">
      <c r="A1965" s="92" t="inlineStr">
        <is>
          <t>徐汇区</t>
        </is>
      </c>
      <c r="B1965"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65" s="92" t="n">
        <v>1</v>
      </c>
      <c r="D1965" s="92" t="inlineStr">
        <is>
          <t>TYQCY75</t>
        </is>
      </c>
      <c r="E1965" s="92" t="inlineStr">
        <is>
          <t>蓝蛙</t>
        </is>
      </c>
      <c r="F1965" s="92" t="n">
        <v>0</v>
      </c>
      <c r="G1965" s="92" t="n">
        <v>1</v>
      </c>
      <c r="H1965" s="92" t="n">
        <v>2301</v>
      </c>
      <c r="I1965" s="92" t="inlineStr">
        <is>
          <t>产品质检</t>
        </is>
      </c>
      <c r="J1965" s="92" t="n">
        <v>2023</v>
      </c>
      <c r="K1965" s="92" t="n">
        <v>9</v>
      </c>
      <c r="L1965" s="92" t="n">
        <v>2</v>
      </c>
      <c r="M1965" s="91">
        <f>COUNTIFS(D:D,D1965,J:J,J1965,K:K,K1965)</f>
        <v/>
      </c>
      <c r="N1965" s="91">
        <f>1/M1965</f>
        <v/>
      </c>
    </row>
    <row r="1966">
      <c r="A1966" s="92" t="inlineStr">
        <is>
          <t>徐汇区</t>
        </is>
      </c>
      <c r="B1966" s="92" t="inlineStr">
        <is>
          <t>微信用户
微信用户
微信用户</t>
        </is>
      </c>
      <c r="C1966" s="92" t="n">
        <v>1</v>
      </c>
      <c r="D1966" s="92" t="inlineStr">
        <is>
          <t>TYQCY75</t>
        </is>
      </c>
      <c r="E1966" s="92" t="inlineStr">
        <is>
          <t>蓝蛙</t>
        </is>
      </c>
      <c r="F1966" s="92" t="n">
        <v>0</v>
      </c>
      <c r="G1966" s="92" t="n">
        <v>1</v>
      </c>
      <c r="H1966" s="92" t="n">
        <v>2303</v>
      </c>
      <c r="I1966" s="92" t="inlineStr">
        <is>
          <t>运行维护合同</t>
        </is>
      </c>
      <c r="J1966" s="92" t="n">
        <v>2023</v>
      </c>
      <c r="K1966" s="92" t="n">
        <v>9</v>
      </c>
      <c r="L1966" s="92" t="n">
        <v>2</v>
      </c>
      <c r="M1966" s="91">
        <f>COUNTIFS(D:D,D1966,J:J,J1966,K:K,K1966)</f>
        <v/>
      </c>
      <c r="N1966" s="91">
        <f>1/M1966</f>
        <v/>
      </c>
    </row>
    <row r="1967">
      <c r="A1967" s="92" t="inlineStr">
        <is>
          <t>徐汇区</t>
        </is>
      </c>
      <c r="B1967" s="92" t="inlineStr">
        <is>
          <t>微信用户
微信用户
微信用户</t>
        </is>
      </c>
      <c r="C1967" s="92" t="n">
        <v>1</v>
      </c>
      <c r="D1967" s="92" t="inlineStr">
        <is>
          <t>TYQCY75</t>
        </is>
      </c>
      <c r="E1967" s="92" t="inlineStr">
        <is>
          <t>蓝蛙</t>
        </is>
      </c>
      <c r="F1967" s="92" t="n">
        <v>0</v>
      </c>
      <c r="G1967" s="92" t="n">
        <v>1</v>
      </c>
      <c r="H1967" s="92" t="n">
        <v>2304</v>
      </c>
      <c r="I1967" s="92" t="inlineStr">
        <is>
          <t>设备运维记录</t>
        </is>
      </c>
      <c r="J1967" s="92" t="n">
        <v>2023</v>
      </c>
      <c r="K1967" s="92" t="n">
        <v>9</v>
      </c>
      <c r="L1967" s="92" t="n">
        <v>2</v>
      </c>
      <c r="M1967" s="91">
        <f>COUNTIFS(D:D,D1967,J:J,J1967,K:K,K1967)</f>
        <v/>
      </c>
      <c r="N1967" s="91">
        <f>1/M1967</f>
        <v/>
      </c>
    </row>
    <row r="1968">
      <c r="A1968" s="92" t="inlineStr">
        <is>
          <t>徐汇区</t>
        </is>
      </c>
      <c r="B1968" s="92" t="inlineStr">
        <is>
          <t>微信用户
微信用户
微信用户</t>
        </is>
      </c>
      <c r="C1968" s="92" t="n">
        <v>1</v>
      </c>
      <c r="D1968" s="92" t="inlineStr">
        <is>
          <t>TYQCY75</t>
        </is>
      </c>
      <c r="E1968" s="92" t="inlineStr">
        <is>
          <t>蓝蛙</t>
        </is>
      </c>
      <c r="F1968" s="92" t="n">
        <v>0</v>
      </c>
      <c r="G1968" s="92" t="n">
        <v>1</v>
      </c>
      <c r="H1968" s="92" t="n">
        <v>2400</v>
      </c>
      <c r="I1968" s="92" t="inlineStr">
        <is>
          <t>餐厨垃圾处置</t>
        </is>
      </c>
      <c r="J1968" s="92" t="n">
        <v>2023</v>
      </c>
      <c r="K1968" s="92" t="n">
        <v>9</v>
      </c>
      <c r="L1968" s="92" t="n">
        <v>2</v>
      </c>
      <c r="M1968" s="91">
        <f>COUNTIFS(D:D,D1968,J:J,J1968,K:K,K1968)</f>
        <v/>
      </c>
      <c r="N1968" s="91">
        <f>1/M1968</f>
        <v/>
      </c>
    </row>
    <row r="1969">
      <c r="A1969" s="92" t="inlineStr">
        <is>
          <t>徐汇区</t>
        </is>
      </c>
      <c r="B1969" s="92" t="inlineStr">
        <is>
          <t>微信用户
微信用户
微信用户</t>
        </is>
      </c>
      <c r="C1969" s="92" t="n">
        <v>1</v>
      </c>
      <c r="D1969" s="92" t="inlineStr">
        <is>
          <t>TYQCY75</t>
        </is>
      </c>
      <c r="E1969" s="92" t="inlineStr">
        <is>
          <t>蓝蛙</t>
        </is>
      </c>
      <c r="F1969" s="92" t="n">
        <v>0</v>
      </c>
      <c r="G1969" s="92" t="n">
        <v>1</v>
      </c>
      <c r="H1969" s="92" t="n">
        <v>2401</v>
      </c>
      <c r="I1969" s="92" t="inlineStr">
        <is>
          <t>废弃油脂处置</t>
        </is>
      </c>
      <c r="J1969" s="92" t="n">
        <v>2023</v>
      </c>
      <c r="K1969" s="92" t="n">
        <v>9</v>
      </c>
      <c r="L1969" s="92" t="n">
        <v>2</v>
      </c>
      <c r="M1969" s="91">
        <f>COUNTIFS(D:D,D1969,J:J,J1969,K:K,K1969)</f>
        <v/>
      </c>
      <c r="N1969" s="91">
        <f>1/M1969</f>
        <v/>
      </c>
    </row>
    <row r="1970">
      <c r="A1970" s="92" t="inlineStr">
        <is>
          <t>徐汇区</t>
        </is>
      </c>
      <c r="B1970" s="92" t="inlineStr">
        <is>
          <t>微信用户
微信用户
微信用户</t>
        </is>
      </c>
      <c r="C1970" s="92" t="n">
        <v>1</v>
      </c>
      <c r="D1970" s="92" t="inlineStr">
        <is>
          <t>TYQCY75</t>
        </is>
      </c>
      <c r="E1970" s="92" t="inlineStr">
        <is>
          <t>蓝蛙</t>
        </is>
      </c>
      <c r="F1970" s="92" t="n">
        <v>0</v>
      </c>
      <c r="G1970" s="92" t="n">
        <v>1</v>
      </c>
      <c r="H1970" s="92" t="n">
        <v>2402</v>
      </c>
      <c r="I1970" s="92" t="inlineStr">
        <is>
          <t>卫生培训记录</t>
        </is>
      </c>
      <c r="J1970" s="92" t="n">
        <v>2023</v>
      </c>
      <c r="K1970" s="92" t="n">
        <v>9</v>
      </c>
      <c r="L1970" s="92" t="n">
        <v>2</v>
      </c>
      <c r="M1970" s="91">
        <f>COUNTIFS(D:D,D1970,J:J,J1970,K:K,K1970)</f>
        <v/>
      </c>
      <c r="N1970" s="91">
        <f>1/M1970</f>
        <v/>
      </c>
    </row>
    <row r="1971">
      <c r="A1971" s="92" t="inlineStr">
        <is>
          <t>徐汇区</t>
        </is>
      </c>
      <c r="B1971" s="92" t="inlineStr">
        <is>
          <t>微信用户
微信用户
微信用户</t>
        </is>
      </c>
      <c r="C1971" s="92" t="n">
        <v>1</v>
      </c>
      <c r="D1971" s="92" t="inlineStr">
        <is>
          <t>TYQCY75</t>
        </is>
      </c>
      <c r="E1971" s="92" t="inlineStr">
        <is>
          <t>蓝蛙</t>
        </is>
      </c>
      <c r="F1971" s="92" t="n">
        <v>0</v>
      </c>
      <c r="G1971" s="92" t="n">
        <v>1</v>
      </c>
      <c r="H1971" s="92" t="n">
        <v>2403</v>
      </c>
      <c r="I1971" s="92" t="inlineStr">
        <is>
          <t>食品及原料采购记录</t>
        </is>
      </c>
      <c r="J1971" s="92" t="n">
        <v>2023</v>
      </c>
      <c r="K1971" s="92" t="n">
        <v>9</v>
      </c>
      <c r="L1971" s="92" t="n">
        <v>2</v>
      </c>
      <c r="M1971" s="91">
        <f>COUNTIFS(D:D,D1971,J:J,J1971,K:K,K1971)</f>
        <v/>
      </c>
      <c r="N1971" s="91">
        <f>1/M1971</f>
        <v/>
      </c>
    </row>
    <row r="1972">
      <c r="A1972" s="92" t="inlineStr">
        <is>
          <t>徐汇区</t>
        </is>
      </c>
      <c r="B1972" s="92" t="inlineStr">
        <is>
          <t>微信用户
微信用户
微信用户</t>
        </is>
      </c>
      <c r="C1972" s="92" t="n">
        <v>1</v>
      </c>
      <c r="D1972" s="92" t="inlineStr">
        <is>
          <t>TYQCY75</t>
        </is>
      </c>
      <c r="E1972" s="92" t="inlineStr">
        <is>
          <t>蓝蛙</t>
        </is>
      </c>
      <c r="F1972" s="92" t="n">
        <v>1</v>
      </c>
      <c r="G1972" s="92" t="n">
        <v>1</v>
      </c>
      <c r="H1972" s="92" t="n">
        <v>3200</v>
      </c>
      <c r="I1972" s="92" t="inlineStr">
        <is>
          <t>后厨全景</t>
        </is>
      </c>
      <c r="J1972" s="92" t="n">
        <v>2023</v>
      </c>
      <c r="K1972" s="92" t="n">
        <v>9</v>
      </c>
      <c r="L1972" s="92" t="n">
        <v>28</v>
      </c>
      <c r="M1972" s="91">
        <f>COUNTIFS(D:D,D1972,J:J,J1972,K:K,K1972)</f>
        <v/>
      </c>
      <c r="N1972" s="91">
        <f>1/M1972</f>
        <v/>
      </c>
    </row>
    <row r="1973">
      <c r="A1973" s="92" t="inlineStr">
        <is>
          <t>徐汇区</t>
        </is>
      </c>
      <c r="B1973" s="92" t="inlineStr">
        <is>
          <t>微信用户
微信用户
微信用户</t>
        </is>
      </c>
      <c r="C1973" s="92" t="n">
        <v>1</v>
      </c>
      <c r="D1973" s="92" t="inlineStr">
        <is>
          <t>TYQCY75</t>
        </is>
      </c>
      <c r="E1973" s="92" t="inlineStr">
        <is>
          <t>蓝蛙</t>
        </is>
      </c>
      <c r="F1973" s="92" t="n">
        <v>1</v>
      </c>
      <c r="G1973" s="92" t="n">
        <v>1</v>
      </c>
      <c r="H1973" s="92" t="n">
        <v>3201</v>
      </c>
      <c r="I1973" s="92" t="inlineStr">
        <is>
          <t>后厨涉户外门窗关闭</t>
        </is>
      </c>
      <c r="J1973" s="92" t="n">
        <v>2023</v>
      </c>
      <c r="K1973" s="92" t="n">
        <v>9</v>
      </c>
      <c r="L1973" s="92" t="n">
        <v>28</v>
      </c>
      <c r="M1973" s="91">
        <f>COUNTIFS(D:D,D1973,J:J,J1973,K:K,K1973)</f>
        <v/>
      </c>
      <c r="N1973" s="91">
        <f>1/M1973</f>
        <v/>
      </c>
    </row>
    <row r="1974">
      <c r="A1974" s="92" t="inlineStr">
        <is>
          <t>徐汇区</t>
        </is>
      </c>
      <c r="B1974" s="92" t="inlineStr">
        <is>
          <t>微信用户
微信用户
微信用户</t>
        </is>
      </c>
      <c r="C1974" s="92" t="n">
        <v>1</v>
      </c>
      <c r="D1974" s="92" t="inlineStr">
        <is>
          <t>TYQCY75</t>
        </is>
      </c>
      <c r="E1974" s="92" t="inlineStr">
        <is>
          <t>蓝蛙</t>
        </is>
      </c>
      <c r="F1974" s="92" t="n">
        <v>1</v>
      </c>
      <c r="G1974" s="92" t="n">
        <v>1</v>
      </c>
      <c r="H1974" s="92" t="n">
        <v>3202</v>
      </c>
      <c r="I1974" s="92" t="inlineStr">
        <is>
          <t>后厨排气扇</t>
        </is>
      </c>
      <c r="J1974" s="92" t="n">
        <v>2023</v>
      </c>
      <c r="K1974" s="92" t="n">
        <v>9</v>
      </c>
      <c r="L1974" s="92" t="n">
        <v>28</v>
      </c>
      <c r="M1974" s="91">
        <f>COUNTIFS(D:D,D1974,J:J,J1974,K:K,K1974)</f>
        <v/>
      </c>
      <c r="N1974" s="91">
        <f>1/M1974</f>
        <v/>
      </c>
    </row>
    <row r="1975">
      <c r="A1975" s="92" t="inlineStr">
        <is>
          <t>徐汇区</t>
        </is>
      </c>
      <c r="B1975" s="92" t="inlineStr">
        <is>
          <t>微信用户
微信用户
微信用户</t>
        </is>
      </c>
      <c r="C1975" s="92" t="n">
        <v>1</v>
      </c>
      <c r="D1975" s="92" t="inlineStr">
        <is>
          <t>TYQCY75</t>
        </is>
      </c>
      <c r="E1975" s="92" t="inlineStr">
        <is>
          <t>蓝蛙</t>
        </is>
      </c>
      <c r="F1975" s="92" t="n">
        <v>1</v>
      </c>
      <c r="G1975" s="92" t="n">
        <v>1</v>
      </c>
      <c r="H1975" s="92" t="n">
        <v>3203</v>
      </c>
      <c r="I1975" s="92" t="inlineStr">
        <is>
          <t>后厨灶台</t>
        </is>
      </c>
      <c r="J1975" s="92" t="n">
        <v>2023</v>
      </c>
      <c r="K1975" s="92" t="n">
        <v>9</v>
      </c>
      <c r="L1975" s="92" t="n">
        <v>28</v>
      </c>
      <c r="M1975" s="91">
        <f>COUNTIFS(D:D,D1975,J:J,J1975,K:K,K1975)</f>
        <v/>
      </c>
      <c r="N1975" s="91">
        <f>1/M1975</f>
        <v/>
      </c>
    </row>
    <row r="1976">
      <c r="A1976" s="92" t="inlineStr">
        <is>
          <t>徐汇区</t>
        </is>
      </c>
      <c r="B1976" s="92" t="inlineStr">
        <is>
          <t>微信用户
微信用户
微信用户</t>
        </is>
      </c>
      <c r="C1976" s="92" t="n">
        <v>1</v>
      </c>
      <c r="D1976" s="92" t="inlineStr">
        <is>
          <t>TYQCY75</t>
        </is>
      </c>
      <c r="E1976" s="92" t="inlineStr">
        <is>
          <t>蓝蛙</t>
        </is>
      </c>
      <c r="F1976" s="92" t="n">
        <v>1</v>
      </c>
      <c r="G1976" s="92" t="n">
        <v>1</v>
      </c>
      <c r="H1976" s="92" t="n">
        <v>3204</v>
      </c>
      <c r="I1976" s="92" t="inlineStr">
        <is>
          <t>集气罩</t>
        </is>
      </c>
      <c r="J1976" s="92" t="n">
        <v>2023</v>
      </c>
      <c r="K1976" s="92" t="n">
        <v>9</v>
      </c>
      <c r="L1976" s="92" t="n">
        <v>28</v>
      </c>
      <c r="M1976" s="91">
        <f>COUNTIFS(D:D,D1976,J:J,J1976,K:K,K1976)</f>
        <v/>
      </c>
      <c r="N1976" s="91">
        <f>1/M1976</f>
        <v/>
      </c>
    </row>
    <row r="1977">
      <c r="A1977" s="92" t="inlineStr">
        <is>
          <t>徐汇区</t>
        </is>
      </c>
      <c r="B1977" s="92" t="inlineStr">
        <is>
          <t>微信用户
微信用户
微信用户</t>
        </is>
      </c>
      <c r="C1977" s="92" t="n">
        <v>1</v>
      </c>
      <c r="D1977" s="92" t="inlineStr">
        <is>
          <t>TYQCY75</t>
        </is>
      </c>
      <c r="E1977" s="92" t="inlineStr">
        <is>
          <t>蓝蛙</t>
        </is>
      </c>
      <c r="F1977" s="92" t="n">
        <v>1</v>
      </c>
      <c r="G1977" s="92" t="n">
        <v>1</v>
      </c>
      <c r="H1977" s="92" t="n">
        <v>3205</v>
      </c>
      <c r="I1977" s="92" t="inlineStr">
        <is>
          <t>排烟管道</t>
        </is>
      </c>
      <c r="J1977" s="92" t="n">
        <v>2023</v>
      </c>
      <c r="K1977" s="92" t="n">
        <v>9</v>
      </c>
      <c r="L1977" s="92" t="n">
        <v>28</v>
      </c>
      <c r="M1977" s="91">
        <f>COUNTIFS(D:D,D1977,J:J,J1977,K:K,K1977)</f>
        <v/>
      </c>
      <c r="N1977" s="91">
        <f>1/M1977</f>
        <v/>
      </c>
    </row>
    <row r="1978">
      <c r="A1978" s="92" t="inlineStr">
        <is>
          <t>徐汇区</t>
        </is>
      </c>
      <c r="B1978" s="92" t="inlineStr">
        <is>
          <t>微信用户
微信用户
微信用户</t>
        </is>
      </c>
      <c r="C1978" s="92" t="n">
        <v>1</v>
      </c>
      <c r="D1978" s="92" t="inlineStr">
        <is>
          <t>TYQCY75</t>
        </is>
      </c>
      <c r="E1978" s="92" t="inlineStr">
        <is>
          <t>蓝蛙</t>
        </is>
      </c>
      <c r="F1978" s="92" t="n">
        <v>1</v>
      </c>
      <c r="G1978" s="92" t="n">
        <v>1</v>
      </c>
      <c r="H1978" s="92" t="n">
        <v>3206</v>
      </c>
      <c r="I1978" s="92" t="inlineStr">
        <is>
          <t>油烟净化装置/控制柜运行</t>
        </is>
      </c>
      <c r="J1978" s="92" t="n">
        <v>2023</v>
      </c>
      <c r="K1978" s="92" t="n">
        <v>9</v>
      </c>
      <c r="L1978" s="92" t="n">
        <v>28</v>
      </c>
      <c r="M1978" s="91">
        <f>COUNTIFS(D:D,D1978,J:J,J1978,K:K,K1978)</f>
        <v/>
      </c>
      <c r="N1978" s="91">
        <f>1/M1978</f>
        <v/>
      </c>
    </row>
    <row r="1979">
      <c r="A1979" s="92" t="inlineStr">
        <is>
          <t>徐汇区</t>
        </is>
      </c>
      <c r="B1979" s="92" t="inlineStr">
        <is>
          <t>微信用户
微信用户
微信用户</t>
        </is>
      </c>
      <c r="C1979" s="92" t="n">
        <v>1</v>
      </c>
      <c r="D1979" s="92" t="inlineStr">
        <is>
          <t>TYQCY75</t>
        </is>
      </c>
      <c r="E1979" s="92" t="inlineStr">
        <is>
          <t>蓝蛙</t>
        </is>
      </c>
      <c r="F1979" s="92" t="n">
        <v>1</v>
      </c>
      <c r="G1979" s="92" t="n">
        <v>1</v>
      </c>
      <c r="H1979" s="92" t="n">
        <v>3207</v>
      </c>
      <c r="I1979" s="92" t="inlineStr">
        <is>
          <t>油烟监测设备</t>
        </is>
      </c>
      <c r="J1979" s="92" t="n">
        <v>2023</v>
      </c>
      <c r="K1979" s="92" t="n">
        <v>9</v>
      </c>
      <c r="L1979" s="92" t="n">
        <v>28</v>
      </c>
      <c r="M1979" s="91">
        <f>COUNTIFS(D:D,D1979,J:J,J1979,K:K,K1979)</f>
        <v/>
      </c>
      <c r="N1979" s="91">
        <f>1/M1979</f>
        <v/>
      </c>
    </row>
    <row r="1980">
      <c r="A1980" s="92" t="inlineStr">
        <is>
          <t>徐汇区</t>
        </is>
      </c>
      <c r="B1980"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0" s="92" t="n">
        <v>1</v>
      </c>
      <c r="D1980" s="92" t="inlineStr">
        <is>
          <t>TYQCY75</t>
        </is>
      </c>
      <c r="E1980" s="92" t="inlineStr">
        <is>
          <t>蓝蛙</t>
        </is>
      </c>
      <c r="F1980" s="92" t="n">
        <v>0</v>
      </c>
      <c r="G1980" s="92" t="n">
        <v>1</v>
      </c>
      <c r="H1980" s="92" t="n">
        <v>2202</v>
      </c>
      <c r="I1980" s="92" t="inlineStr">
        <is>
          <t>净化器合格证</t>
        </is>
      </c>
      <c r="J1980" s="92" t="n">
        <v>2023</v>
      </c>
      <c r="K1980" s="92" t="n">
        <v>8</v>
      </c>
      <c r="L1980" s="92" t="n">
        <v>6</v>
      </c>
      <c r="M1980" s="91">
        <f>COUNTIFS(D:D,D1980,J:J,J1980,K:K,K1980)</f>
        <v/>
      </c>
      <c r="N1980" s="91">
        <f>1/M1980</f>
        <v/>
      </c>
    </row>
    <row r="1981">
      <c r="A1981" s="92" t="inlineStr">
        <is>
          <t>徐汇区</t>
        </is>
      </c>
      <c r="B1981"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1" s="92" t="n">
        <v>1</v>
      </c>
      <c r="D1981" s="92" t="inlineStr">
        <is>
          <t>TYQCY75</t>
        </is>
      </c>
      <c r="E1981" s="92" t="inlineStr">
        <is>
          <t>蓝蛙</t>
        </is>
      </c>
      <c r="F1981" s="92" t="n">
        <v>0</v>
      </c>
      <c r="G1981" s="92" t="n">
        <v>1</v>
      </c>
      <c r="H1981" s="92" t="n">
        <v>2200</v>
      </c>
      <c r="I1981" s="92" t="inlineStr">
        <is>
          <t>设备安装合同</t>
        </is>
      </c>
      <c r="J1981" s="92" t="n">
        <v>2023</v>
      </c>
      <c r="K1981" s="92" t="n">
        <v>7</v>
      </c>
      <c r="L1981" s="92" t="n">
        <v>17</v>
      </c>
      <c r="M1981" s="91">
        <f>COUNTIFS(D:D,D1981,J:J,J1981,K:K,K1981)</f>
        <v/>
      </c>
      <c r="N1981" s="91">
        <f>1/M1981</f>
        <v/>
      </c>
    </row>
    <row r="1982">
      <c r="A1982" s="92" t="inlineStr">
        <is>
          <t>徐汇区</t>
        </is>
      </c>
      <c r="B198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2" s="92" t="n">
        <v>1</v>
      </c>
      <c r="D1982" s="92" t="inlineStr">
        <is>
          <t>TYQCY75</t>
        </is>
      </c>
      <c r="E1982" s="92" t="inlineStr">
        <is>
          <t>蓝蛙</t>
        </is>
      </c>
      <c r="F1982" s="92" t="n">
        <v>0</v>
      </c>
      <c r="G1982" s="92" t="n">
        <v>1</v>
      </c>
      <c r="H1982" s="92" t="n">
        <v>2203</v>
      </c>
      <c r="I1982" s="92" t="inlineStr">
        <is>
          <t>清洗合同</t>
        </is>
      </c>
      <c r="J1982" s="92" t="n">
        <v>2023</v>
      </c>
      <c r="K1982" s="92" t="n">
        <v>7</v>
      </c>
      <c r="L1982" s="92" t="n">
        <v>17</v>
      </c>
      <c r="M1982" s="91">
        <f>COUNTIFS(D:D,D1982,J:J,J1982,K:K,K1982)</f>
        <v/>
      </c>
      <c r="N1982" s="91">
        <f>1/M1982</f>
        <v/>
      </c>
    </row>
    <row r="1983">
      <c r="A1983" s="92" t="inlineStr">
        <is>
          <t>徐汇区</t>
        </is>
      </c>
      <c r="B1983" s="92" t="inlineStr">
        <is>
          <t>微信用户
微信用户
微信用户
微信用户
微信用户
微信用户
微信用户
微信用户
微信用户
微信用户
微信用户
微信用户
微信用户
微信用户
微信用户</t>
        </is>
      </c>
      <c r="C1983" s="92" t="n">
        <v>1</v>
      </c>
      <c r="D1983" s="92" t="inlineStr">
        <is>
          <t>TYQCY75</t>
        </is>
      </c>
      <c r="E1983" s="92" t="inlineStr">
        <is>
          <t>蓝蛙</t>
        </is>
      </c>
      <c r="F1983" s="92" t="n">
        <v>0</v>
      </c>
      <c r="G1983" s="92" t="n">
        <v>0</v>
      </c>
      <c r="H1983" s="92" t="n">
        <v>2100</v>
      </c>
      <c r="I1983" s="92" t="inlineStr">
        <is>
          <t>营业执照</t>
        </is>
      </c>
      <c r="J1983" s="92" t="n">
        <v>2023</v>
      </c>
      <c r="K1983" s="92" t="n">
        <v>6</v>
      </c>
      <c r="L1983" s="92" t="n">
        <v>11</v>
      </c>
      <c r="M1983" s="91">
        <f>COUNTIFS(D:D,D1983,J:J,J1983,K:K,K1983)</f>
        <v/>
      </c>
      <c r="N1983" s="91">
        <f>1/M1983</f>
        <v/>
      </c>
    </row>
    <row r="1984">
      <c r="A1984" s="92" t="inlineStr">
        <is>
          <t>徐汇区</t>
        </is>
      </c>
      <c r="B1984" s="92" t="inlineStr">
        <is>
          <t>微信用户
微信用户
微信用户
微信用户
微信用户
微信用户
微信用户
微信用户
微信用户
微信用户
微信用户
微信用户
微信用户
微信用户
微信用户</t>
        </is>
      </c>
      <c r="C1984" s="92" t="n">
        <v>1</v>
      </c>
      <c r="D1984" s="92" t="inlineStr">
        <is>
          <t>TYQCY75</t>
        </is>
      </c>
      <c r="E1984" s="92" t="inlineStr">
        <is>
          <t>蓝蛙</t>
        </is>
      </c>
      <c r="F1984" s="92" t="n">
        <v>0</v>
      </c>
      <c r="G1984" s="92" t="n">
        <v>0</v>
      </c>
      <c r="H1984" s="92" t="n">
        <v>2101</v>
      </c>
      <c r="I1984" s="92" t="inlineStr">
        <is>
          <t>食品经营许可证</t>
        </is>
      </c>
      <c r="J1984" s="92" t="n">
        <v>2023</v>
      </c>
      <c r="K1984" s="92" t="n">
        <v>6</v>
      </c>
      <c r="L1984" s="92" t="n">
        <v>11</v>
      </c>
      <c r="M1984" s="91">
        <f>COUNTIFS(D:D,D1984,J:J,J1984,K:K,K1984)</f>
        <v/>
      </c>
      <c r="N1984" s="91">
        <f>1/M1984</f>
        <v/>
      </c>
    </row>
    <row r="1985">
      <c r="A1985" s="92" t="inlineStr">
        <is>
          <t>徐汇区</t>
        </is>
      </c>
      <c r="B1985" s="92" t="inlineStr">
        <is>
          <t>微信用户
微信用户
微信用户
微信用户
微信用户
微信用户
微信用户
微信用户
微信用户
微信用户
微信用户
微信用户
微信用户
微信用户
微信用户</t>
        </is>
      </c>
      <c r="C1985" s="92" t="n">
        <v>1</v>
      </c>
      <c r="D1985" s="92" t="inlineStr">
        <is>
          <t>TYQCY75</t>
        </is>
      </c>
      <c r="E1985" s="92" t="inlineStr">
        <is>
          <t>蓝蛙</t>
        </is>
      </c>
      <c r="F1985" s="92" t="n">
        <v>0</v>
      </c>
      <c r="G1985" s="92" t="n">
        <v>0</v>
      </c>
      <c r="H1985" s="92" t="n">
        <v>2102</v>
      </c>
      <c r="I1985" s="92" t="inlineStr">
        <is>
          <t>餐饮服务许可证</t>
        </is>
      </c>
      <c r="J1985" s="92" t="n">
        <v>2023</v>
      </c>
      <c r="K1985" s="92" t="n">
        <v>6</v>
      </c>
      <c r="L1985" s="92" t="n">
        <v>11</v>
      </c>
      <c r="M1985" s="91">
        <f>COUNTIFS(D:D,D1985,J:J,J1985,K:K,K1985)</f>
        <v/>
      </c>
      <c r="N1985" s="91">
        <f>1/M1985</f>
        <v/>
      </c>
    </row>
    <row r="1986">
      <c r="A1986" s="92" t="inlineStr">
        <is>
          <t>徐汇区</t>
        </is>
      </c>
      <c r="B1986"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6" s="92" t="n">
        <v>1</v>
      </c>
      <c r="D1986" s="92" t="inlineStr">
        <is>
          <t>TYQCY75</t>
        </is>
      </c>
      <c r="E1986" s="92" t="inlineStr">
        <is>
          <t>蓝蛙</t>
        </is>
      </c>
      <c r="F1986" s="92" t="n">
        <v>0</v>
      </c>
      <c r="G1986" s="92" t="n">
        <v>1</v>
      </c>
      <c r="H1986" s="92" t="n">
        <v>2302</v>
      </c>
      <c r="I1986" s="92" t="inlineStr">
        <is>
          <t>设备安装检验</t>
        </is>
      </c>
      <c r="J1986" s="92" t="n">
        <v>2023</v>
      </c>
      <c r="K1986" s="92" t="n">
        <v>6</v>
      </c>
      <c r="L1986" s="92" t="n">
        <v>11</v>
      </c>
      <c r="M1986" s="91">
        <f>COUNTIFS(D:D,D1986,J:J,J1986,K:K,K1986)</f>
        <v/>
      </c>
      <c r="N1986" s="91">
        <f>1/M1986</f>
        <v/>
      </c>
    </row>
    <row r="1987">
      <c r="A1987" s="92" t="inlineStr">
        <is>
          <t>徐汇区</t>
        </is>
      </c>
      <c r="B1987"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7" s="92" t="n">
        <v>1</v>
      </c>
      <c r="D1987" s="92" t="inlineStr">
        <is>
          <t>TYQCY75</t>
        </is>
      </c>
      <c r="E1987" s="92" t="inlineStr">
        <is>
          <t>蓝蛙</t>
        </is>
      </c>
      <c r="F1987" s="92" t="n">
        <v>0</v>
      </c>
      <c r="G1987" s="92" t="n">
        <v>1</v>
      </c>
      <c r="H1987" s="92" t="n">
        <v>2201</v>
      </c>
      <c r="I1987" s="92" t="inlineStr">
        <is>
          <t>产品质检</t>
        </is>
      </c>
      <c r="J1987" s="92" t="n">
        <v>2023</v>
      </c>
      <c r="K1987" s="92" t="n">
        <v>4</v>
      </c>
      <c r="L1987" s="92" t="n">
        <v>8</v>
      </c>
      <c r="M1987" s="91">
        <f>COUNTIFS(D:D,D1987,J:J,J1987,K:K,K1987)</f>
        <v/>
      </c>
      <c r="N1987" s="91">
        <f>1/M1987</f>
        <v/>
      </c>
    </row>
    <row r="1988">
      <c r="A1988" s="92" t="inlineStr">
        <is>
          <t>徐汇区</t>
        </is>
      </c>
      <c r="B1988"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8" s="92" t="n">
        <v>1</v>
      </c>
      <c r="D1988" s="92" t="inlineStr">
        <is>
          <t>TYQCY75</t>
        </is>
      </c>
      <c r="E1988" s="92" t="inlineStr">
        <is>
          <t>蓝蛙</t>
        </is>
      </c>
      <c r="F1988" s="92" t="n">
        <v>0</v>
      </c>
      <c r="G1988" s="92" t="n">
        <v>1</v>
      </c>
      <c r="H1988" s="92" t="n">
        <v>2300</v>
      </c>
      <c r="I1988" s="92" t="inlineStr">
        <is>
          <t>设备安装合同</t>
        </is>
      </c>
      <c r="J1988" s="92" t="n">
        <v>2023</v>
      </c>
      <c r="K1988" s="92" t="n">
        <v>3</v>
      </c>
      <c r="L1988" s="92" t="n">
        <v>5</v>
      </c>
      <c r="M1988" s="91">
        <f>COUNTIFS(D:D,D1988,J:J,J1988,K:K,K1988)</f>
        <v/>
      </c>
      <c r="N1988" s="91">
        <f>1/M1988</f>
        <v/>
      </c>
    </row>
    <row r="1989">
      <c r="A1989" s="92" t="inlineStr">
        <is>
          <t>徐汇区</t>
        </is>
      </c>
      <c r="B1989" s="92" t="inlineStr">
        <is>
          <t>微信用户
微信用户
微信用户
微信用户
微信用户
微信用户
微信用户
微信用户
微信用户
微信用户
微信用户
微信用户
微信用户
微信用户
微信用户</t>
        </is>
      </c>
      <c r="C1989" s="92" t="n">
        <v>1</v>
      </c>
      <c r="D1989" s="92" t="inlineStr">
        <is>
          <t>TYQCY75</t>
        </is>
      </c>
      <c r="E1989" s="92" t="inlineStr">
        <is>
          <t>蓝蛙</t>
        </is>
      </c>
      <c r="F1989" s="92" t="n">
        <v>0</v>
      </c>
      <c r="G1989" s="92" t="n">
        <v>0</v>
      </c>
      <c r="H1989" s="92" t="n">
        <v>2103</v>
      </c>
      <c r="I1989" s="92" t="inlineStr">
        <is>
          <t>监管信息公示牌</t>
        </is>
      </c>
      <c r="J1989" s="92" t="n">
        <v>2023</v>
      </c>
      <c r="K1989" s="92" t="n">
        <v>2</v>
      </c>
      <c r="L1989" s="92" t="n">
        <v>28</v>
      </c>
      <c r="M1989" s="91">
        <f>COUNTIFS(D:D,D1989,J:J,J1989,K:K,K1989)</f>
        <v/>
      </c>
      <c r="N1989" s="91">
        <f>1/M1989</f>
        <v/>
      </c>
    </row>
    <row r="1990">
      <c r="A1990" s="92" t="inlineStr">
        <is>
          <t>徐汇区</t>
        </is>
      </c>
      <c r="B1990" s="92" t="inlineStr">
        <is>
          <t>微信用户</t>
        </is>
      </c>
      <c r="C1990" s="92" t="n">
        <v>1</v>
      </c>
      <c r="D1990" s="92" t="inlineStr">
        <is>
          <t>TYQCY76</t>
        </is>
      </c>
      <c r="E1990" s="92" t="inlineStr">
        <is>
          <t>柠檬草</t>
        </is>
      </c>
      <c r="F1990" s="92" t="n">
        <v>0</v>
      </c>
      <c r="G1990" s="92" t="n">
        <v>1</v>
      </c>
      <c r="H1990" s="92" t="n">
        <v>2204</v>
      </c>
      <c r="I1990" s="92" t="inlineStr">
        <is>
          <t>清洗记录</t>
        </is>
      </c>
      <c r="J1990" s="92" t="n">
        <v>2023</v>
      </c>
      <c r="K1990" s="92" t="n">
        <v>9</v>
      </c>
      <c r="L1990" s="92" t="n">
        <v>18</v>
      </c>
      <c r="M1990" s="91">
        <f>COUNTIFS(D:D,D1990,J:J,J1990,K:K,K1990)</f>
        <v/>
      </c>
      <c r="N1990" s="91">
        <f>1/M1990</f>
        <v/>
      </c>
    </row>
    <row r="1991">
      <c r="A1991" s="92" t="inlineStr">
        <is>
          <t>徐汇区</t>
        </is>
      </c>
      <c r="B1991" s="92" t="inlineStr">
        <is>
          <t>微信用户</t>
        </is>
      </c>
      <c r="C1991" s="92" t="n">
        <v>1</v>
      </c>
      <c r="D1991" s="92" t="inlineStr">
        <is>
          <t>TYQCY76</t>
        </is>
      </c>
      <c r="E1991" s="92" t="inlineStr">
        <is>
          <t>柠檬草</t>
        </is>
      </c>
      <c r="F1991" s="92" t="n">
        <v>0</v>
      </c>
      <c r="G1991" s="92" t="n">
        <v>1</v>
      </c>
      <c r="H1991" s="92" t="n">
        <v>2205</v>
      </c>
      <c r="I1991" s="92" t="inlineStr">
        <is>
          <t>设备维修保养</t>
        </is>
      </c>
      <c r="J1991" s="92" t="n">
        <v>2023</v>
      </c>
      <c r="K1991" s="92" t="n">
        <v>9</v>
      </c>
      <c r="L1991" s="92" t="n">
        <v>18</v>
      </c>
      <c r="M1991" s="91">
        <f>COUNTIFS(D:D,D1991,J:J,J1991,K:K,K1991)</f>
        <v/>
      </c>
      <c r="N1991" s="91">
        <f>1/M1991</f>
        <v/>
      </c>
    </row>
    <row r="1992">
      <c r="A1992" s="92" t="inlineStr">
        <is>
          <t>徐汇区</t>
        </is>
      </c>
      <c r="B1992" s="92" t="inlineStr">
        <is>
          <t>微信用户</t>
        </is>
      </c>
      <c r="C1992" s="92" t="n">
        <v>1</v>
      </c>
      <c r="D1992" s="92" t="inlineStr">
        <is>
          <t>TYQCY76</t>
        </is>
      </c>
      <c r="E1992" s="92" t="inlineStr">
        <is>
          <t>柠檬草</t>
        </is>
      </c>
      <c r="F1992" s="92" t="n">
        <v>0</v>
      </c>
      <c r="G1992" s="92" t="n">
        <v>1</v>
      </c>
      <c r="H1992" s="92" t="n">
        <v>2303</v>
      </c>
      <c r="I1992" s="92" t="inlineStr">
        <is>
          <t>运行维护合同</t>
        </is>
      </c>
      <c r="J1992" s="92" t="n">
        <v>2023</v>
      </c>
      <c r="K1992" s="92" t="n">
        <v>9</v>
      </c>
      <c r="L1992" s="92" t="n">
        <v>18</v>
      </c>
      <c r="M1992" s="91">
        <f>COUNTIFS(D:D,D1992,J:J,J1992,K:K,K1992)</f>
        <v/>
      </c>
      <c r="N1992" s="91">
        <f>1/M1992</f>
        <v/>
      </c>
    </row>
    <row r="1993">
      <c r="A1993" s="92" t="inlineStr">
        <is>
          <t>徐汇区</t>
        </is>
      </c>
      <c r="B1993" s="92" t="inlineStr">
        <is>
          <t>微信用户</t>
        </is>
      </c>
      <c r="C1993" s="92" t="n">
        <v>1</v>
      </c>
      <c r="D1993" s="92" t="inlineStr">
        <is>
          <t>TYQCY76</t>
        </is>
      </c>
      <c r="E1993" s="92" t="inlineStr">
        <is>
          <t>柠檬草</t>
        </is>
      </c>
      <c r="F1993" s="92" t="n">
        <v>0</v>
      </c>
      <c r="G1993" s="92" t="n">
        <v>1</v>
      </c>
      <c r="H1993" s="92" t="n">
        <v>2304</v>
      </c>
      <c r="I1993" s="92" t="inlineStr">
        <is>
          <t>设备运维记录</t>
        </is>
      </c>
      <c r="J1993" s="92" t="n">
        <v>2023</v>
      </c>
      <c r="K1993" s="92" t="n">
        <v>9</v>
      </c>
      <c r="L1993" s="92" t="n">
        <v>18</v>
      </c>
      <c r="M1993" s="91">
        <f>COUNTIFS(D:D,D1993,J:J,J1993,K:K,K1993)</f>
        <v/>
      </c>
      <c r="N1993" s="91">
        <f>1/M1993</f>
        <v/>
      </c>
    </row>
    <row r="1994">
      <c r="A1994" s="92" t="inlineStr">
        <is>
          <t>徐汇区</t>
        </is>
      </c>
      <c r="B1994" s="92" t="inlineStr">
        <is>
          <t>微信用户</t>
        </is>
      </c>
      <c r="C1994" s="92" t="n">
        <v>1</v>
      </c>
      <c r="D1994" s="92" t="inlineStr">
        <is>
          <t>TYQCY76</t>
        </is>
      </c>
      <c r="E1994" s="92" t="inlineStr">
        <is>
          <t>柠檬草</t>
        </is>
      </c>
      <c r="F1994" s="92" t="n">
        <v>0</v>
      </c>
      <c r="G1994" s="92" t="n">
        <v>1</v>
      </c>
      <c r="H1994" s="92" t="n">
        <v>2400</v>
      </c>
      <c r="I1994" s="92" t="inlineStr">
        <is>
          <t>餐厨垃圾处置</t>
        </is>
      </c>
      <c r="J1994" s="92" t="n">
        <v>2023</v>
      </c>
      <c r="K1994" s="92" t="n">
        <v>9</v>
      </c>
      <c r="L1994" s="92" t="n">
        <v>18</v>
      </c>
      <c r="M1994" s="91">
        <f>COUNTIFS(D:D,D1994,J:J,J1994,K:K,K1994)</f>
        <v/>
      </c>
      <c r="N1994" s="91">
        <f>1/M1994</f>
        <v/>
      </c>
    </row>
    <row r="1995">
      <c r="A1995" s="92" t="inlineStr">
        <is>
          <t>徐汇区</t>
        </is>
      </c>
      <c r="B1995" s="92" t="inlineStr">
        <is>
          <t>微信用户</t>
        </is>
      </c>
      <c r="C1995" s="92" t="n">
        <v>1</v>
      </c>
      <c r="D1995" s="92" t="inlineStr">
        <is>
          <t>TYQCY76</t>
        </is>
      </c>
      <c r="E1995" s="92" t="inlineStr">
        <is>
          <t>柠檬草</t>
        </is>
      </c>
      <c r="F1995" s="92" t="n">
        <v>0</v>
      </c>
      <c r="G1995" s="92" t="n">
        <v>1</v>
      </c>
      <c r="H1995" s="92" t="n">
        <v>2401</v>
      </c>
      <c r="I1995" s="92" t="inlineStr">
        <is>
          <t>废弃油脂处置</t>
        </is>
      </c>
      <c r="J1995" s="92" t="n">
        <v>2023</v>
      </c>
      <c r="K1995" s="92" t="n">
        <v>9</v>
      </c>
      <c r="L1995" s="92" t="n">
        <v>18</v>
      </c>
      <c r="M1995" s="91">
        <f>COUNTIFS(D:D,D1995,J:J,J1995,K:K,K1995)</f>
        <v/>
      </c>
      <c r="N1995" s="91">
        <f>1/M1995</f>
        <v/>
      </c>
    </row>
    <row r="1996">
      <c r="A1996" s="92" t="inlineStr">
        <is>
          <t>徐汇区</t>
        </is>
      </c>
      <c r="B1996" s="92" t="inlineStr">
        <is>
          <t>微信用户</t>
        </is>
      </c>
      <c r="C1996" s="92" t="n">
        <v>1</v>
      </c>
      <c r="D1996" s="92" t="inlineStr">
        <is>
          <t>TYQCY76</t>
        </is>
      </c>
      <c r="E1996" s="92" t="inlineStr">
        <is>
          <t>柠檬草</t>
        </is>
      </c>
      <c r="F1996" s="92" t="n">
        <v>0</v>
      </c>
      <c r="G1996" s="92" t="n">
        <v>1</v>
      </c>
      <c r="H1996" s="92" t="n">
        <v>2402</v>
      </c>
      <c r="I1996" s="92" t="inlineStr">
        <is>
          <t>卫生培训记录</t>
        </is>
      </c>
      <c r="J1996" s="92" t="n">
        <v>2023</v>
      </c>
      <c r="K1996" s="92" t="n">
        <v>9</v>
      </c>
      <c r="L1996" s="92" t="n">
        <v>18</v>
      </c>
      <c r="M1996" s="91">
        <f>COUNTIFS(D:D,D1996,J:J,J1996,K:K,K1996)</f>
        <v/>
      </c>
      <c r="N1996" s="91">
        <f>1/M1996</f>
        <v/>
      </c>
    </row>
    <row r="1997">
      <c r="A1997" s="92" t="inlineStr">
        <is>
          <t>徐汇区</t>
        </is>
      </c>
      <c r="B1997" s="92" t="inlineStr">
        <is>
          <t>微信用户</t>
        </is>
      </c>
      <c r="C1997" s="92" t="n">
        <v>1</v>
      </c>
      <c r="D1997" s="92" t="inlineStr">
        <is>
          <t>TYQCY76</t>
        </is>
      </c>
      <c r="E1997" s="92" t="inlineStr">
        <is>
          <t>柠檬草</t>
        </is>
      </c>
      <c r="F1997" s="92" t="n">
        <v>0</v>
      </c>
      <c r="G1997" s="92" t="n">
        <v>1</v>
      </c>
      <c r="H1997" s="92" t="n">
        <v>2403</v>
      </c>
      <c r="I1997" s="92" t="inlineStr">
        <is>
          <t>食品及原料采购记录</t>
        </is>
      </c>
      <c r="J1997" s="92" t="n">
        <v>2023</v>
      </c>
      <c r="K1997" s="92" t="n">
        <v>9</v>
      </c>
      <c r="L1997" s="92" t="n">
        <v>18</v>
      </c>
      <c r="M1997" s="91">
        <f>COUNTIFS(D:D,D1997,J:J,J1997,K:K,K1997)</f>
        <v/>
      </c>
      <c r="N1997" s="91">
        <f>1/M1997</f>
        <v/>
      </c>
    </row>
    <row r="1998">
      <c r="A1998" s="92" t="inlineStr">
        <is>
          <t>徐汇区</t>
        </is>
      </c>
      <c r="B1998" s="92" t="inlineStr">
        <is>
          <t>微信用户</t>
        </is>
      </c>
      <c r="C1998" s="92" t="n">
        <v>1</v>
      </c>
      <c r="D1998" s="92" t="inlineStr">
        <is>
          <t>TYQCY76</t>
        </is>
      </c>
      <c r="E1998" s="92" t="inlineStr">
        <is>
          <t>柠檬草</t>
        </is>
      </c>
      <c r="F1998" s="92" t="n">
        <v>1</v>
      </c>
      <c r="G1998" s="92" t="n">
        <v>1</v>
      </c>
      <c r="H1998" s="92" t="n">
        <v>3200</v>
      </c>
      <c r="I1998" s="92" t="inlineStr">
        <is>
          <t>后厨全景</t>
        </is>
      </c>
      <c r="J1998" s="92" t="n">
        <v>2023</v>
      </c>
      <c r="K1998" s="92" t="n">
        <v>9</v>
      </c>
      <c r="L1998" s="92" t="n">
        <v>28</v>
      </c>
      <c r="M1998" s="91">
        <f>COUNTIFS(D:D,D1998,J:J,J1998,K:K,K1998)</f>
        <v/>
      </c>
      <c r="N1998" s="91">
        <f>1/M1998</f>
        <v/>
      </c>
    </row>
    <row r="1999">
      <c r="A1999" s="92" t="inlineStr">
        <is>
          <t>徐汇区</t>
        </is>
      </c>
      <c r="B1999" s="92" t="inlineStr">
        <is>
          <t>微信用户</t>
        </is>
      </c>
      <c r="C1999" s="92" t="n">
        <v>1</v>
      </c>
      <c r="D1999" s="92" t="inlineStr">
        <is>
          <t>TYQCY76</t>
        </is>
      </c>
      <c r="E1999" s="92" t="inlineStr">
        <is>
          <t>柠檬草</t>
        </is>
      </c>
      <c r="F1999" s="92" t="n">
        <v>1</v>
      </c>
      <c r="G1999" s="92" t="n">
        <v>1</v>
      </c>
      <c r="H1999" s="92" t="n">
        <v>3201</v>
      </c>
      <c r="I1999" s="92" t="inlineStr">
        <is>
          <t>后厨涉户外门窗关闭</t>
        </is>
      </c>
      <c r="J1999" s="92" t="n">
        <v>2023</v>
      </c>
      <c r="K1999" s="92" t="n">
        <v>9</v>
      </c>
      <c r="L1999" s="92" t="n">
        <v>28</v>
      </c>
      <c r="M1999" s="91">
        <f>COUNTIFS(D:D,D1999,J:J,J1999,K:K,K1999)</f>
        <v/>
      </c>
      <c r="N1999" s="91">
        <f>1/M1999</f>
        <v/>
      </c>
    </row>
    <row r="2000">
      <c r="A2000" s="92" t="inlineStr">
        <is>
          <t>徐汇区</t>
        </is>
      </c>
      <c r="B2000" s="92" t="inlineStr">
        <is>
          <t>微信用户</t>
        </is>
      </c>
      <c r="C2000" s="92" t="n">
        <v>1</v>
      </c>
      <c r="D2000" s="92" t="inlineStr">
        <is>
          <t>TYQCY76</t>
        </is>
      </c>
      <c r="E2000" s="92" t="inlineStr">
        <is>
          <t>柠檬草</t>
        </is>
      </c>
      <c r="F2000" s="92" t="n">
        <v>1</v>
      </c>
      <c r="G2000" s="92" t="n">
        <v>1</v>
      </c>
      <c r="H2000" s="92" t="n">
        <v>3202</v>
      </c>
      <c r="I2000" s="92" t="inlineStr">
        <is>
          <t>后厨排气扇</t>
        </is>
      </c>
      <c r="J2000" s="92" t="n">
        <v>2023</v>
      </c>
      <c r="K2000" s="92" t="n">
        <v>9</v>
      </c>
      <c r="L2000" s="92" t="n">
        <v>28</v>
      </c>
      <c r="M2000" s="91">
        <f>COUNTIFS(D:D,D2000,J:J,J2000,K:K,K2000)</f>
        <v/>
      </c>
      <c r="N2000" s="91">
        <f>1/M2000</f>
        <v/>
      </c>
    </row>
    <row r="2001">
      <c r="A2001" s="92" t="inlineStr">
        <is>
          <t>徐汇区</t>
        </is>
      </c>
      <c r="B2001" s="92" t="inlineStr">
        <is>
          <t>微信用户</t>
        </is>
      </c>
      <c r="C2001" s="92" t="n">
        <v>1</v>
      </c>
      <c r="D2001" s="92" t="inlineStr">
        <is>
          <t>TYQCY76</t>
        </is>
      </c>
      <c r="E2001" s="92" t="inlineStr">
        <is>
          <t>柠檬草</t>
        </is>
      </c>
      <c r="F2001" s="92" t="n">
        <v>1</v>
      </c>
      <c r="G2001" s="92" t="n">
        <v>1</v>
      </c>
      <c r="H2001" s="92" t="n">
        <v>3203</v>
      </c>
      <c r="I2001" s="92" t="inlineStr">
        <is>
          <t>后厨灶台</t>
        </is>
      </c>
      <c r="J2001" s="92" t="n">
        <v>2023</v>
      </c>
      <c r="K2001" s="92" t="n">
        <v>9</v>
      </c>
      <c r="L2001" s="92" t="n">
        <v>28</v>
      </c>
      <c r="M2001" s="91">
        <f>COUNTIFS(D:D,D2001,J:J,J2001,K:K,K2001)</f>
        <v/>
      </c>
      <c r="N2001" s="91">
        <f>1/M2001</f>
        <v/>
      </c>
    </row>
    <row r="2002">
      <c r="A2002" s="92" t="inlineStr">
        <is>
          <t>徐汇区</t>
        </is>
      </c>
      <c r="B2002" s="92" t="inlineStr">
        <is>
          <t>微信用户</t>
        </is>
      </c>
      <c r="C2002" s="92" t="n">
        <v>1</v>
      </c>
      <c r="D2002" s="92" t="inlineStr">
        <is>
          <t>TYQCY76</t>
        </is>
      </c>
      <c r="E2002" s="92" t="inlineStr">
        <is>
          <t>柠檬草</t>
        </is>
      </c>
      <c r="F2002" s="92" t="n">
        <v>1</v>
      </c>
      <c r="G2002" s="92" t="n">
        <v>1</v>
      </c>
      <c r="H2002" s="92" t="n">
        <v>3204</v>
      </c>
      <c r="I2002" s="92" t="inlineStr">
        <is>
          <t>集气罩</t>
        </is>
      </c>
      <c r="J2002" s="92" t="n">
        <v>2023</v>
      </c>
      <c r="K2002" s="92" t="n">
        <v>9</v>
      </c>
      <c r="L2002" s="92" t="n">
        <v>28</v>
      </c>
      <c r="M2002" s="91">
        <f>COUNTIFS(D:D,D2002,J:J,J2002,K:K,K2002)</f>
        <v/>
      </c>
      <c r="N2002" s="91">
        <f>1/M2002</f>
        <v/>
      </c>
    </row>
    <row r="2003">
      <c r="A2003" s="92" t="inlineStr">
        <is>
          <t>徐汇区</t>
        </is>
      </c>
      <c r="B2003" s="92" t="inlineStr">
        <is>
          <t>微信用户</t>
        </is>
      </c>
      <c r="C2003" s="92" t="n">
        <v>1</v>
      </c>
      <c r="D2003" s="92" t="inlineStr">
        <is>
          <t>TYQCY76</t>
        </is>
      </c>
      <c r="E2003" s="92" t="inlineStr">
        <is>
          <t>柠檬草</t>
        </is>
      </c>
      <c r="F2003" s="92" t="n">
        <v>1</v>
      </c>
      <c r="G2003" s="92" t="n">
        <v>1</v>
      </c>
      <c r="H2003" s="92" t="n">
        <v>3205</v>
      </c>
      <c r="I2003" s="92" t="inlineStr">
        <is>
          <t>排烟管道</t>
        </is>
      </c>
      <c r="J2003" s="92" t="n">
        <v>2023</v>
      </c>
      <c r="K2003" s="92" t="n">
        <v>9</v>
      </c>
      <c r="L2003" s="92" t="n">
        <v>28</v>
      </c>
      <c r="M2003" s="91">
        <f>COUNTIFS(D:D,D2003,J:J,J2003,K:K,K2003)</f>
        <v/>
      </c>
      <c r="N2003" s="91">
        <f>1/M2003</f>
        <v/>
      </c>
    </row>
    <row r="2004">
      <c r="A2004" s="92" t="inlineStr">
        <is>
          <t>徐汇区</t>
        </is>
      </c>
      <c r="B2004" s="92" t="inlineStr">
        <is>
          <t>微信用户</t>
        </is>
      </c>
      <c r="C2004" s="92" t="n">
        <v>1</v>
      </c>
      <c r="D2004" s="92" t="inlineStr">
        <is>
          <t>TYQCY76</t>
        </is>
      </c>
      <c r="E2004" s="92" t="inlineStr">
        <is>
          <t>柠檬草</t>
        </is>
      </c>
      <c r="F2004" s="92" t="n">
        <v>1</v>
      </c>
      <c r="G2004" s="92" t="n">
        <v>1</v>
      </c>
      <c r="H2004" s="92" t="n">
        <v>3206</v>
      </c>
      <c r="I2004" s="92" t="inlineStr">
        <is>
          <t>油烟净化装置/控制柜运行</t>
        </is>
      </c>
      <c r="J2004" s="92" t="n">
        <v>2023</v>
      </c>
      <c r="K2004" s="92" t="n">
        <v>9</v>
      </c>
      <c r="L2004" s="92" t="n">
        <v>28</v>
      </c>
      <c r="M2004" s="91">
        <f>COUNTIFS(D:D,D2004,J:J,J2004,K:K,K2004)</f>
        <v/>
      </c>
      <c r="N2004" s="91">
        <f>1/M2004</f>
        <v/>
      </c>
    </row>
    <row r="2005">
      <c r="A2005" s="92" t="inlineStr">
        <is>
          <t>徐汇区</t>
        </is>
      </c>
      <c r="B2005" s="92" t="inlineStr">
        <is>
          <t>微信用户</t>
        </is>
      </c>
      <c r="C2005" s="92" t="n">
        <v>1</v>
      </c>
      <c r="D2005" s="92" t="inlineStr">
        <is>
          <t>TYQCY76</t>
        </is>
      </c>
      <c r="E2005" s="92" t="inlineStr">
        <is>
          <t>柠檬草</t>
        </is>
      </c>
      <c r="F2005" s="92" t="n">
        <v>1</v>
      </c>
      <c r="G2005" s="92" t="n">
        <v>1</v>
      </c>
      <c r="H2005" s="92" t="n">
        <v>3207</v>
      </c>
      <c r="I2005" s="92" t="inlineStr">
        <is>
          <t>油烟监测设备</t>
        </is>
      </c>
      <c r="J2005" s="92" t="n">
        <v>2023</v>
      </c>
      <c r="K2005" s="92" t="n">
        <v>9</v>
      </c>
      <c r="L2005" s="92" t="n">
        <v>28</v>
      </c>
      <c r="M2005" s="91">
        <f>COUNTIFS(D:D,D2005,J:J,J2005,K:K,K2005)</f>
        <v/>
      </c>
      <c r="N2005" s="91">
        <f>1/M2005</f>
        <v/>
      </c>
    </row>
    <row r="2006">
      <c r="A2006" s="92" t="inlineStr">
        <is>
          <t>徐汇区</t>
        </is>
      </c>
      <c r="B2006" s="92" t="inlineStr">
        <is>
          <t>微信用户
微信用户
微信用户
微信用户
微信用户
微信用户
微信用户
微信用户</t>
        </is>
      </c>
      <c r="C2006" s="92" t="n">
        <v>1</v>
      </c>
      <c r="D2006" s="92" t="inlineStr">
        <is>
          <t>TYQCY76</t>
        </is>
      </c>
      <c r="E2006" s="92" t="inlineStr">
        <is>
          <t>柠檬草</t>
        </is>
      </c>
      <c r="F2006" s="92" t="n">
        <v>0</v>
      </c>
      <c r="G2006" s="92" t="n">
        <v>1</v>
      </c>
      <c r="H2006" s="92" t="n">
        <v>2200</v>
      </c>
      <c r="I2006" s="92" t="inlineStr">
        <is>
          <t>设备安装合同</t>
        </is>
      </c>
      <c r="J2006" s="92" t="n">
        <v>2023</v>
      </c>
      <c r="K2006" s="92" t="n">
        <v>7</v>
      </c>
      <c r="L2006" s="92" t="n">
        <v>29</v>
      </c>
      <c r="M2006" s="91">
        <f>COUNTIFS(D:D,D2006,J:J,J2006,K:K,K2006)</f>
        <v/>
      </c>
      <c r="N2006" s="91">
        <f>1/M2006</f>
        <v/>
      </c>
    </row>
    <row r="2007">
      <c r="A2007" s="92" t="inlineStr">
        <is>
          <t>徐汇区</t>
        </is>
      </c>
      <c r="B2007" s="92" t="inlineStr">
        <is>
          <t>微信用户
微信用户
微信用户
微信用户
微信用户
微信用户
微信用户
微信用户</t>
        </is>
      </c>
      <c r="C2007" s="92" t="n">
        <v>1</v>
      </c>
      <c r="D2007" s="92" t="inlineStr">
        <is>
          <t>TYQCY76</t>
        </is>
      </c>
      <c r="E2007" s="92" t="inlineStr">
        <is>
          <t>柠檬草</t>
        </is>
      </c>
      <c r="F2007" s="92" t="n">
        <v>0</v>
      </c>
      <c r="G2007" s="92" t="n">
        <v>1</v>
      </c>
      <c r="H2007" s="92" t="n">
        <v>2201</v>
      </c>
      <c r="I2007" s="92" t="inlineStr">
        <is>
          <t>产品质检</t>
        </is>
      </c>
      <c r="J2007" s="92" t="n">
        <v>2023</v>
      </c>
      <c r="K2007" s="92" t="n">
        <v>7</v>
      </c>
      <c r="L2007" s="92" t="n">
        <v>29</v>
      </c>
      <c r="M2007" s="91">
        <f>COUNTIFS(D:D,D2007,J:J,J2007,K:K,K2007)</f>
        <v/>
      </c>
      <c r="N2007" s="91">
        <f>1/M2007</f>
        <v/>
      </c>
    </row>
    <row r="2008">
      <c r="A2008" s="92" t="inlineStr">
        <is>
          <t>徐汇区</t>
        </is>
      </c>
      <c r="B2008" s="92" t="inlineStr">
        <is>
          <t>微信用户
微信用户
微信用户
微信用户
微信用户
微信用户
微信用户
微信用户</t>
        </is>
      </c>
      <c r="C2008" s="92" t="n">
        <v>1</v>
      </c>
      <c r="D2008" s="92" t="inlineStr">
        <is>
          <t>TYQCY76</t>
        </is>
      </c>
      <c r="E2008" s="92" t="inlineStr">
        <is>
          <t>柠檬草</t>
        </is>
      </c>
      <c r="F2008" s="92" t="n">
        <v>0</v>
      </c>
      <c r="G2008" s="92" t="n">
        <v>1</v>
      </c>
      <c r="H2008" s="92" t="n">
        <v>2202</v>
      </c>
      <c r="I2008" s="92" t="inlineStr">
        <is>
          <t>净化器合格证</t>
        </is>
      </c>
      <c r="J2008" s="92" t="n">
        <v>2023</v>
      </c>
      <c r="K2008" s="92" t="n">
        <v>7</v>
      </c>
      <c r="L2008" s="92" t="n">
        <v>29</v>
      </c>
      <c r="M2008" s="91">
        <f>COUNTIFS(D:D,D2008,J:J,J2008,K:K,K2008)</f>
        <v/>
      </c>
      <c r="N2008" s="91">
        <f>1/M2008</f>
        <v/>
      </c>
    </row>
    <row r="2009">
      <c r="A2009" s="92" t="inlineStr">
        <is>
          <t>徐汇区</t>
        </is>
      </c>
      <c r="B2009" s="92" t="inlineStr">
        <is>
          <t>微信用户
微信用户
微信用户
微信用户</t>
        </is>
      </c>
      <c r="C2009" s="92" t="n">
        <v>1</v>
      </c>
      <c r="D2009" s="92" t="inlineStr">
        <is>
          <t>TYQCY76</t>
        </is>
      </c>
      <c r="E2009" s="92" t="inlineStr">
        <is>
          <t>柠檬草</t>
        </is>
      </c>
      <c r="F2009" s="92" t="n">
        <v>0</v>
      </c>
      <c r="G2009" s="92" t="n">
        <v>0</v>
      </c>
      <c r="H2009" s="92" t="n">
        <v>2101</v>
      </c>
      <c r="I2009" s="92" t="inlineStr">
        <is>
          <t>食品经营许可证</t>
        </is>
      </c>
      <c r="J2009" s="92" t="n">
        <v>2023</v>
      </c>
      <c r="K2009" s="92" t="n">
        <v>6</v>
      </c>
      <c r="L2009" s="92" t="n">
        <v>11</v>
      </c>
      <c r="M2009" s="91">
        <f>COUNTIFS(D:D,D2009,J:J,J2009,K:K,K2009)</f>
        <v/>
      </c>
      <c r="N2009" s="91">
        <f>1/M2009</f>
        <v/>
      </c>
    </row>
    <row r="2010">
      <c r="A2010" s="92" t="inlineStr">
        <is>
          <t>徐汇区</t>
        </is>
      </c>
      <c r="B2010" s="92" t="inlineStr">
        <is>
          <t>微信用户
微信用户
微信用户
微信用户</t>
        </is>
      </c>
      <c r="C2010" s="92" t="n">
        <v>1</v>
      </c>
      <c r="D2010" s="92" t="inlineStr">
        <is>
          <t>TYQCY76</t>
        </is>
      </c>
      <c r="E2010" s="92" t="inlineStr">
        <is>
          <t>柠檬草</t>
        </is>
      </c>
      <c r="F2010" s="92" t="n">
        <v>0</v>
      </c>
      <c r="G2010" s="92" t="n">
        <v>0</v>
      </c>
      <c r="H2010" s="92" t="n">
        <v>2102</v>
      </c>
      <c r="I2010" s="92" t="inlineStr">
        <is>
          <t>餐饮服务许可证</t>
        </is>
      </c>
      <c r="J2010" s="92" t="n">
        <v>2023</v>
      </c>
      <c r="K2010" s="92" t="n">
        <v>6</v>
      </c>
      <c r="L2010" s="92" t="n">
        <v>11</v>
      </c>
      <c r="M2010" s="91">
        <f>COUNTIFS(D:D,D2010,J:J,J2010,K:K,K2010)</f>
        <v/>
      </c>
      <c r="N2010" s="91">
        <f>1/M2010</f>
        <v/>
      </c>
    </row>
    <row r="2011">
      <c r="A2011" s="92" t="inlineStr">
        <is>
          <t>徐汇区</t>
        </is>
      </c>
      <c r="B2011" s="92" t="inlineStr">
        <is>
          <t>微信用户
微信用户
微信用户
微信用户
微信用户
微信用户
微信用户
微信用户</t>
        </is>
      </c>
      <c r="C2011" s="92" t="n">
        <v>1</v>
      </c>
      <c r="D2011" s="92" t="inlineStr">
        <is>
          <t>TYQCY76</t>
        </is>
      </c>
      <c r="E2011" s="92" t="inlineStr">
        <is>
          <t>柠檬草</t>
        </is>
      </c>
      <c r="F2011" s="92" t="n">
        <v>0</v>
      </c>
      <c r="G2011" s="92" t="n">
        <v>1</v>
      </c>
      <c r="H2011" s="92" t="n">
        <v>2301</v>
      </c>
      <c r="I2011" s="92" t="inlineStr">
        <is>
          <t>产品质检</t>
        </is>
      </c>
      <c r="J2011" s="92" t="n">
        <v>2023</v>
      </c>
      <c r="K2011" s="92" t="n">
        <v>6</v>
      </c>
      <c r="L2011" s="92" t="n">
        <v>11</v>
      </c>
      <c r="M2011" s="91">
        <f>COUNTIFS(D:D,D2011,J:J,J2011,K:K,K2011)</f>
        <v/>
      </c>
      <c r="N2011" s="91">
        <f>1/M2011</f>
        <v/>
      </c>
    </row>
    <row r="2012">
      <c r="A2012" s="92" t="inlineStr">
        <is>
          <t>徐汇区</t>
        </is>
      </c>
      <c r="B2012" s="92" t="inlineStr">
        <is>
          <t>微信用户
微信用户
微信用户
微信用户
微信用户
微信用户
微信用户
微信用户</t>
        </is>
      </c>
      <c r="C2012" s="92" t="n">
        <v>1</v>
      </c>
      <c r="D2012" s="92" t="inlineStr">
        <is>
          <t>TYQCY76</t>
        </is>
      </c>
      <c r="E2012" s="92" t="inlineStr">
        <is>
          <t>柠檬草</t>
        </is>
      </c>
      <c r="F2012" s="92" t="n">
        <v>0</v>
      </c>
      <c r="G2012" s="92" t="n">
        <v>1</v>
      </c>
      <c r="H2012" s="92" t="n">
        <v>2203</v>
      </c>
      <c r="I2012" s="92" t="inlineStr">
        <is>
          <t>清洗合同</t>
        </is>
      </c>
      <c r="J2012" s="92" t="n">
        <v>2023</v>
      </c>
      <c r="K2012" s="92" t="n">
        <v>4</v>
      </c>
      <c r="L2012" s="92" t="n">
        <v>7</v>
      </c>
      <c r="M2012" s="91">
        <f>COUNTIFS(D:D,D2012,J:J,J2012,K:K,K2012)</f>
        <v/>
      </c>
      <c r="N2012" s="91">
        <f>1/M2012</f>
        <v/>
      </c>
    </row>
    <row r="2013">
      <c r="A2013" s="92" t="inlineStr">
        <is>
          <t>徐汇区</t>
        </is>
      </c>
      <c r="B2013" s="92" t="inlineStr">
        <is>
          <t>微信用户
微信用户
微信用户
微信用户
微信用户
微信用户
微信用户
微信用户</t>
        </is>
      </c>
      <c r="C2013" s="92" t="n">
        <v>1</v>
      </c>
      <c r="D2013" s="92" t="inlineStr">
        <is>
          <t>TYQCY76</t>
        </is>
      </c>
      <c r="E2013" s="92" t="inlineStr">
        <is>
          <t>柠檬草</t>
        </is>
      </c>
      <c r="F2013" s="92" t="n">
        <v>0</v>
      </c>
      <c r="G2013" s="92" t="n">
        <v>1</v>
      </c>
      <c r="H2013" s="92" t="n">
        <v>2302</v>
      </c>
      <c r="I2013" s="92" t="inlineStr">
        <is>
          <t>设备安装检验</t>
        </is>
      </c>
      <c r="J2013" s="92" t="n">
        <v>2023</v>
      </c>
      <c r="K2013" s="92" t="n">
        <v>4</v>
      </c>
      <c r="L2013" s="92" t="n">
        <v>11</v>
      </c>
      <c r="M2013" s="91">
        <f>COUNTIFS(D:D,D2013,J:J,J2013,K:K,K2013)</f>
        <v/>
      </c>
      <c r="N2013" s="91">
        <f>1/M2013</f>
        <v/>
      </c>
    </row>
    <row r="2014">
      <c r="A2014" s="92" t="inlineStr">
        <is>
          <t>徐汇区</t>
        </is>
      </c>
      <c r="B2014" s="92" t="inlineStr">
        <is>
          <t>微信用户
微信用户
微信用户
微信用户</t>
        </is>
      </c>
      <c r="C2014" s="92" t="n">
        <v>1</v>
      </c>
      <c r="D2014" s="92" t="inlineStr">
        <is>
          <t>TYQCY76</t>
        </is>
      </c>
      <c r="E2014" s="92" t="inlineStr">
        <is>
          <t>柠檬草</t>
        </is>
      </c>
      <c r="F2014" s="92" t="n">
        <v>0</v>
      </c>
      <c r="G2014" s="92" t="n">
        <v>0</v>
      </c>
      <c r="H2014" s="92" t="n">
        <v>2100</v>
      </c>
      <c r="I2014" s="92" t="inlineStr">
        <is>
          <t>营业执照</t>
        </is>
      </c>
      <c r="J2014" s="92" t="n">
        <v>2023</v>
      </c>
      <c r="K2014" s="92" t="n">
        <v>3</v>
      </c>
      <c r="L2014" s="92" t="n">
        <v>11</v>
      </c>
      <c r="M2014" s="91">
        <f>COUNTIFS(D:D,D2014,J:J,J2014,K:K,K2014)</f>
        <v/>
      </c>
      <c r="N2014" s="91">
        <f>1/M2014</f>
        <v/>
      </c>
    </row>
    <row r="2015">
      <c r="A2015" s="92" t="inlineStr">
        <is>
          <t>徐汇区</t>
        </is>
      </c>
      <c r="B2015" s="92" t="inlineStr">
        <is>
          <t>微信用户
微信用户
微信用户
微信用户</t>
        </is>
      </c>
      <c r="C2015" s="92" t="n">
        <v>1</v>
      </c>
      <c r="D2015" s="92" t="inlineStr">
        <is>
          <t>TYQCY76</t>
        </is>
      </c>
      <c r="E2015" s="92" t="inlineStr">
        <is>
          <t>柠檬草</t>
        </is>
      </c>
      <c r="F2015" s="92" t="n">
        <v>0</v>
      </c>
      <c r="G2015" s="92" t="n">
        <v>0</v>
      </c>
      <c r="H2015" s="92" t="n">
        <v>2103</v>
      </c>
      <c r="I2015" s="92" t="inlineStr">
        <is>
          <t>监管信息公示牌</t>
        </is>
      </c>
      <c r="J2015" s="92" t="n">
        <v>2023</v>
      </c>
      <c r="K2015" s="92" t="n">
        <v>2</v>
      </c>
      <c r="L2015" s="92" t="n">
        <v>28</v>
      </c>
      <c r="M2015" s="91">
        <f>COUNTIFS(D:D,D2015,J:J,J2015,K:K,K2015)</f>
        <v/>
      </c>
      <c r="N2015" s="91">
        <f>1/M2015</f>
        <v/>
      </c>
    </row>
    <row r="2016">
      <c r="A2016" s="92" t="inlineStr">
        <is>
          <t>徐汇区</t>
        </is>
      </c>
      <c r="B2016" s="92" t="inlineStr">
        <is>
          <t>微信用户
微信用户
微信用户
微信用户
微信用户
微信用户
微信用户
微信用户</t>
        </is>
      </c>
      <c r="C2016" s="92" t="n">
        <v>1</v>
      </c>
      <c r="D2016" s="92" t="inlineStr">
        <is>
          <t>TYQCY76</t>
        </is>
      </c>
      <c r="E2016" s="92" t="inlineStr">
        <is>
          <t>柠檬草</t>
        </is>
      </c>
      <c r="F2016" s="92" t="n">
        <v>0</v>
      </c>
      <c r="G2016" s="92" t="n">
        <v>1</v>
      </c>
      <c r="H2016" s="92" t="n">
        <v>2300</v>
      </c>
      <c r="I2016" s="92" t="inlineStr">
        <is>
          <t>设备安装合同</t>
        </is>
      </c>
      <c r="J2016" s="92" t="n">
        <v>2023</v>
      </c>
      <c r="K2016" s="92" t="n">
        <v>2</v>
      </c>
      <c r="L2016" s="92" t="n">
        <v>1</v>
      </c>
      <c r="M2016" s="91">
        <f>COUNTIFS(D:D,D2016,J:J,J2016,K:K,K2016)</f>
        <v/>
      </c>
      <c r="N2016" s="91">
        <f>1/M2016</f>
        <v/>
      </c>
    </row>
    <row r="2017">
      <c r="A2017" s="92" t="inlineStr">
        <is>
          <t>徐汇区</t>
        </is>
      </c>
      <c r="B2017" s="92" t="n"/>
      <c r="C2017" s="92" t="n">
        <v>1</v>
      </c>
      <c r="D2017" s="92" t="inlineStr">
        <is>
          <t>TYQCY77</t>
        </is>
      </c>
      <c r="E2017" s="92" t="inlineStr">
        <is>
          <t>哈尼石锅鱼</t>
        </is>
      </c>
      <c r="F2017" s="92" t="n">
        <v>0</v>
      </c>
      <c r="G2017" s="92" t="n">
        <v>1</v>
      </c>
      <c r="H2017" s="92" t="n">
        <v>2201</v>
      </c>
      <c r="I2017" s="92" t="inlineStr">
        <is>
          <t>产品质检</t>
        </is>
      </c>
      <c r="J2017" s="92" t="n">
        <v>2023</v>
      </c>
      <c r="K2017" s="92" t="n">
        <v>6</v>
      </c>
      <c r="L2017" s="92" t="n">
        <v>11</v>
      </c>
      <c r="M2017" s="91">
        <f>COUNTIFS(D:D,D2017,J:J,J2017,K:K,K2017)</f>
        <v/>
      </c>
      <c r="N2017" s="91">
        <f>1/M2017</f>
        <v/>
      </c>
    </row>
    <row r="2018">
      <c r="A2018" s="92" t="inlineStr">
        <is>
          <t>徐汇区</t>
        </is>
      </c>
      <c r="B2018" s="92" t="n"/>
      <c r="C2018" s="92" t="n">
        <v>1</v>
      </c>
      <c r="D2018" s="92" t="inlineStr">
        <is>
          <t>TYQCY77</t>
        </is>
      </c>
      <c r="E2018" s="92" t="inlineStr">
        <is>
          <t>哈尼石锅鱼</t>
        </is>
      </c>
      <c r="F2018" s="92" t="n">
        <v>0</v>
      </c>
      <c r="G2018" s="92" t="n">
        <v>1</v>
      </c>
      <c r="H2018" s="92" t="n">
        <v>2301</v>
      </c>
      <c r="I2018" s="92" t="inlineStr">
        <is>
          <t>产品质检</t>
        </is>
      </c>
      <c r="J2018" s="92" t="n">
        <v>2023</v>
      </c>
      <c r="K2018" s="92" t="n">
        <v>5</v>
      </c>
      <c r="L2018" s="92" t="n">
        <v>11</v>
      </c>
      <c r="M2018" s="91">
        <f>COUNTIFS(D:D,D2018,J:J,J2018,K:K,K2018)</f>
        <v/>
      </c>
      <c r="N2018" s="91">
        <f>1/M2018</f>
        <v/>
      </c>
    </row>
    <row r="2019">
      <c r="A2019" s="92" t="inlineStr">
        <is>
          <t>徐汇区</t>
        </is>
      </c>
      <c r="B2019" s="92" t="n"/>
      <c r="C2019" s="92" t="n">
        <v>1</v>
      </c>
      <c r="D2019" s="92" t="inlineStr">
        <is>
          <t>TYQCY77</t>
        </is>
      </c>
      <c r="E2019" s="92" t="inlineStr">
        <is>
          <t>哈尼石锅鱼</t>
        </is>
      </c>
      <c r="F2019" s="92" t="n">
        <v>0</v>
      </c>
      <c r="G2019" s="92" t="n">
        <v>1</v>
      </c>
      <c r="H2019" s="92" t="n">
        <v>2200</v>
      </c>
      <c r="I2019" s="92" t="inlineStr">
        <is>
          <t>设备安装合同</t>
        </is>
      </c>
      <c r="J2019" s="92" t="n">
        <v>2023</v>
      </c>
      <c r="K2019" s="92" t="n">
        <v>2</v>
      </c>
      <c r="L2019" s="92" t="n">
        <v>28</v>
      </c>
      <c r="M2019" s="91">
        <f>COUNTIFS(D:D,D2019,J:J,J2019,K:K,K2019)</f>
        <v/>
      </c>
      <c r="N2019" s="91">
        <f>1/M2019</f>
        <v/>
      </c>
    </row>
    <row r="2020">
      <c r="A2020" s="92" t="inlineStr">
        <is>
          <t>徐汇区</t>
        </is>
      </c>
      <c r="B2020" s="92" t="n"/>
      <c r="C2020" s="92" t="n">
        <v>1</v>
      </c>
      <c r="D2020" s="92" t="inlineStr">
        <is>
          <t>TYQCY77</t>
        </is>
      </c>
      <c r="E2020" s="92" t="inlineStr">
        <is>
          <t>哈尼石锅鱼</t>
        </is>
      </c>
      <c r="F2020" s="92" t="n">
        <v>0</v>
      </c>
      <c r="G2020" s="92" t="n">
        <v>1</v>
      </c>
      <c r="H2020" s="92" t="n">
        <v>2202</v>
      </c>
      <c r="I2020" s="92" t="inlineStr">
        <is>
          <t>净化器合格证</t>
        </is>
      </c>
      <c r="J2020" s="92" t="n">
        <v>2023</v>
      </c>
      <c r="K2020" s="92" t="n">
        <v>2</v>
      </c>
      <c r="L2020" s="92" t="n">
        <v>28</v>
      </c>
      <c r="M2020" s="91">
        <f>COUNTIFS(D:D,D2020,J:J,J2020,K:K,K2020)</f>
        <v/>
      </c>
      <c r="N2020" s="91">
        <f>1/M2020</f>
        <v/>
      </c>
    </row>
    <row r="2021">
      <c r="A2021" s="92" t="inlineStr">
        <is>
          <t>徐汇区</t>
        </is>
      </c>
      <c r="B2021" s="92" t="n"/>
      <c r="C2021" s="92" t="n">
        <v>1</v>
      </c>
      <c r="D2021" s="92" t="inlineStr">
        <is>
          <t>TYQCY77</t>
        </is>
      </c>
      <c r="E2021" s="92" t="inlineStr">
        <is>
          <t>哈尼石锅鱼</t>
        </is>
      </c>
      <c r="F2021" s="92" t="n">
        <v>0</v>
      </c>
      <c r="G2021" s="92" t="n">
        <v>1</v>
      </c>
      <c r="H2021" s="92" t="n">
        <v>2300</v>
      </c>
      <c r="I2021" s="92" t="inlineStr">
        <is>
          <t>设备安装合同</t>
        </is>
      </c>
      <c r="J2021" s="92" t="n">
        <v>2023</v>
      </c>
      <c r="K2021" s="92" t="n">
        <v>2</v>
      </c>
      <c r="L2021" s="92" t="n">
        <v>28</v>
      </c>
      <c r="M2021" s="91">
        <f>COUNTIFS(D:D,D2021,J:J,J2021,K:K,K2021)</f>
        <v/>
      </c>
      <c r="N2021" s="91">
        <f>1/M2021</f>
        <v/>
      </c>
    </row>
    <row r="2022">
      <c r="A2022" s="92" t="inlineStr">
        <is>
          <t>徐汇区</t>
        </is>
      </c>
      <c r="B2022" s="92" t="n"/>
      <c r="C2022" s="92" t="n">
        <v>1</v>
      </c>
      <c r="D2022" s="92" t="inlineStr">
        <is>
          <t>TYQCY77</t>
        </is>
      </c>
      <c r="E2022" s="92" t="inlineStr">
        <is>
          <t>哈尼石锅鱼</t>
        </is>
      </c>
      <c r="F2022" s="92" t="n">
        <v>0</v>
      </c>
      <c r="G2022" s="92" t="n">
        <v>1</v>
      </c>
      <c r="H2022" s="92" t="n">
        <v>2302</v>
      </c>
      <c r="I2022" s="92" t="inlineStr">
        <is>
          <t>设备安装检验</t>
        </is>
      </c>
      <c r="J2022" s="92" t="n">
        <v>2023</v>
      </c>
      <c r="K2022" s="92" t="n">
        <v>2</v>
      </c>
      <c r="L2022" s="92" t="n">
        <v>28</v>
      </c>
      <c r="M2022" s="91">
        <f>COUNTIFS(D:D,D2022,J:J,J2022,K:K,K2022)</f>
        <v/>
      </c>
      <c r="N2022" s="91">
        <f>1/M2022</f>
        <v/>
      </c>
    </row>
    <row r="2023">
      <c r="A2023" s="92" t="inlineStr">
        <is>
          <t>徐汇区</t>
        </is>
      </c>
      <c r="B2023" s="92" t="inlineStr">
        <is>
          <t>微信用户
微信用户
微信用户
微信用户
微信用户
微信用户
微信用户
微信用户
微信用户
微信用户
微信用户
微信用户
微信用户
微信用户
微信用户
微信用户
微信用户
微信用户</t>
        </is>
      </c>
      <c r="C2023" s="92" t="n">
        <v>1</v>
      </c>
      <c r="D2023" s="92" t="inlineStr">
        <is>
          <t>TYQCY79</t>
        </is>
      </c>
      <c r="E2023" s="92" t="inlineStr">
        <is>
          <t>兴蜀府</t>
        </is>
      </c>
      <c r="F2023" s="92" t="n">
        <v>0</v>
      </c>
      <c r="G2023" s="92" t="n">
        <v>1</v>
      </c>
      <c r="H2023" s="92" t="n">
        <v>2201</v>
      </c>
      <c r="I2023" s="92" t="inlineStr">
        <is>
          <t>产品质检</t>
        </is>
      </c>
      <c r="J2023" s="92" t="n">
        <v>2023</v>
      </c>
      <c r="K2023" s="92" t="n">
        <v>8</v>
      </c>
      <c r="L2023" s="92" t="n">
        <v>5</v>
      </c>
      <c r="M2023" s="91">
        <f>COUNTIFS(D:D,D2023,J:J,J2023,K:K,K2023)</f>
        <v/>
      </c>
      <c r="N2023" s="91">
        <f>1/M2023</f>
        <v/>
      </c>
    </row>
    <row r="2024">
      <c r="A2024" s="92" t="inlineStr">
        <is>
          <t>徐汇区</t>
        </is>
      </c>
      <c r="B2024" s="92" t="inlineStr">
        <is>
          <t>微信用户
微信用户
微信用户
微信用户
微信用户
微信用户
微信用户
微信用户
微信用户</t>
        </is>
      </c>
      <c r="C2024" s="92" t="n">
        <v>1</v>
      </c>
      <c r="D2024" s="92" t="inlineStr">
        <is>
          <t>TYQCY79</t>
        </is>
      </c>
      <c r="E2024" s="92" t="inlineStr">
        <is>
          <t>兴蜀府</t>
        </is>
      </c>
      <c r="F2024" s="92" t="n">
        <v>0</v>
      </c>
      <c r="G2024" s="92" t="n">
        <v>1</v>
      </c>
      <c r="H2024" s="92" t="n">
        <v>2203</v>
      </c>
      <c r="I2024" s="92" t="inlineStr">
        <is>
          <t>清洗合同</t>
        </is>
      </c>
      <c r="J2024" s="92" t="n">
        <v>2023</v>
      </c>
      <c r="K2024" s="92" t="n">
        <v>7</v>
      </c>
      <c r="L2024" s="92" t="n">
        <v>10</v>
      </c>
      <c r="M2024" s="91">
        <f>COUNTIFS(D:D,D2024,J:J,J2024,K:K,K2024)</f>
        <v/>
      </c>
      <c r="N2024" s="91">
        <f>1/M2024</f>
        <v/>
      </c>
    </row>
    <row r="2025">
      <c r="A2025" s="92" t="inlineStr">
        <is>
          <t>徐汇区</t>
        </is>
      </c>
      <c r="B2025" s="92" t="inlineStr">
        <is>
          <t>微信用户
微信用户
微信用户
微信用户
微信用户
微信用户
微信用户
微信用户
微信用户
微信用户
微信用户
微信用户
微信用户
微信用户
微信用户
微信用户
微信用户
微信用户</t>
        </is>
      </c>
      <c r="C2025" s="92" t="n">
        <v>1</v>
      </c>
      <c r="D2025" s="92" t="inlineStr">
        <is>
          <t>TYQCY79</t>
        </is>
      </c>
      <c r="E2025" s="92" t="inlineStr">
        <is>
          <t>兴蜀府</t>
        </is>
      </c>
      <c r="F2025" s="92" t="n">
        <v>0</v>
      </c>
      <c r="G2025" s="92" t="n">
        <v>1</v>
      </c>
      <c r="H2025" s="92" t="n">
        <v>2300</v>
      </c>
      <c r="I2025" s="92" t="inlineStr">
        <is>
          <t>设备安装合同</t>
        </is>
      </c>
      <c r="J2025" s="92" t="n">
        <v>2023</v>
      </c>
      <c r="K2025" s="92" t="n">
        <v>7</v>
      </c>
      <c r="L2025" s="92" t="n">
        <v>10</v>
      </c>
      <c r="M2025" s="91">
        <f>COUNTIFS(D:D,D2025,J:J,J2025,K:K,K2025)</f>
        <v/>
      </c>
      <c r="N2025" s="91">
        <f>1/M2025</f>
        <v/>
      </c>
    </row>
    <row r="2026">
      <c r="A2026" s="92" t="inlineStr">
        <is>
          <t>徐汇区</t>
        </is>
      </c>
      <c r="B2026" s="92" t="inlineStr">
        <is>
          <t>微信用户
微信用户
微信用户
微信用户
微信用户
微信用户
微信用户
微信用户
微信用户
微信用户
微信用户
微信用户</t>
        </is>
      </c>
      <c r="C2026" s="92" t="n">
        <v>1</v>
      </c>
      <c r="D2026" s="92" t="inlineStr">
        <is>
          <t>TYQCY79</t>
        </is>
      </c>
      <c r="E2026" s="92" t="inlineStr">
        <is>
          <t>兴蜀府</t>
        </is>
      </c>
      <c r="F2026" s="92" t="n">
        <v>0</v>
      </c>
      <c r="G2026" s="92" t="n">
        <v>0</v>
      </c>
      <c r="H2026" s="92" t="n">
        <v>2102</v>
      </c>
      <c r="I2026" s="92" t="inlineStr">
        <is>
          <t>餐饮服务许可证</t>
        </is>
      </c>
      <c r="J2026" s="92" t="n">
        <v>2023</v>
      </c>
      <c r="K2026" s="92" t="n">
        <v>6</v>
      </c>
      <c r="L2026" s="92" t="n">
        <v>11</v>
      </c>
      <c r="M2026" s="91">
        <f>COUNTIFS(D:D,D2026,J:J,J2026,K:K,K2026)</f>
        <v/>
      </c>
      <c r="N2026" s="91">
        <f>1/M2026</f>
        <v/>
      </c>
    </row>
    <row r="2027">
      <c r="A2027" s="92" t="inlineStr">
        <is>
          <t>徐汇区</t>
        </is>
      </c>
      <c r="B2027" s="92" t="inlineStr">
        <is>
          <t>微信用户
微信用户
微信用户
微信用户
微信用户
微信用户
微信用户
微信用户
微信用户
微信用户
微信用户
微信用户
微信用户
微信用户
微信用户
微信用户
微信用户
微信用户</t>
        </is>
      </c>
      <c r="C2027" s="92" t="n">
        <v>1</v>
      </c>
      <c r="D2027" s="92" t="inlineStr">
        <is>
          <t>TYQCY79</t>
        </is>
      </c>
      <c r="E2027" s="92" t="inlineStr">
        <is>
          <t>兴蜀府</t>
        </is>
      </c>
      <c r="F2027" s="92" t="n">
        <v>0</v>
      </c>
      <c r="G2027" s="92" t="n">
        <v>1</v>
      </c>
      <c r="H2027" s="92" t="n">
        <v>2302</v>
      </c>
      <c r="I2027" s="92" t="inlineStr">
        <is>
          <t>设备安装检验</t>
        </is>
      </c>
      <c r="J2027" s="92" t="n">
        <v>2023</v>
      </c>
      <c r="K2027" s="92" t="n">
        <v>6</v>
      </c>
      <c r="L2027" s="92" t="n">
        <v>11</v>
      </c>
      <c r="M2027" s="91">
        <f>COUNTIFS(D:D,D2027,J:J,J2027,K:K,K2027)</f>
        <v/>
      </c>
      <c r="N2027" s="91">
        <f>1/M2027</f>
        <v/>
      </c>
    </row>
    <row r="2028">
      <c r="A2028" s="92" t="inlineStr">
        <is>
          <t>徐汇区</t>
        </is>
      </c>
      <c r="B2028" s="92" t="inlineStr">
        <is>
          <t>微信用户
微信用户
微信用户
微信用户
微信用户
微信用户
微信用户
微信用户
微信用户
微信用户
微信用户
微信用户</t>
        </is>
      </c>
      <c r="C2028" s="92" t="n">
        <v>1</v>
      </c>
      <c r="D2028" s="92" t="inlineStr">
        <is>
          <t>TYQCY79</t>
        </is>
      </c>
      <c r="E2028" s="92" t="inlineStr">
        <is>
          <t>兴蜀府</t>
        </is>
      </c>
      <c r="F2028" s="92" t="n">
        <v>0</v>
      </c>
      <c r="G2028" s="92" t="n">
        <v>0</v>
      </c>
      <c r="H2028" s="92" t="n">
        <v>2100</v>
      </c>
      <c r="I2028" s="92" t="inlineStr">
        <is>
          <t>营业执照</t>
        </is>
      </c>
      <c r="J2028" s="92" t="n">
        <v>2023</v>
      </c>
      <c r="K2028" s="92" t="n">
        <v>5</v>
      </c>
      <c r="L2028" s="92" t="n">
        <v>11</v>
      </c>
      <c r="M2028" s="91">
        <f>COUNTIFS(D:D,D2028,J:J,J2028,K:K,K2028)</f>
        <v/>
      </c>
      <c r="N2028" s="91">
        <f>1/M2028</f>
        <v/>
      </c>
    </row>
    <row r="2029">
      <c r="A2029" s="92" t="inlineStr">
        <is>
          <t>徐汇区</t>
        </is>
      </c>
      <c r="B2029" s="92" t="inlineStr">
        <is>
          <t>微信用户
微信用户
微信用户
微信用户
微信用户
微信用户
微信用户
微信用户
微信用户
微信用户
微信用户
微信用户
微信用户
微信用户
微信用户
微信用户
微信用户
微信用户</t>
        </is>
      </c>
      <c r="C2029" s="92" t="n">
        <v>1</v>
      </c>
      <c r="D2029" s="92" t="inlineStr">
        <is>
          <t>TYQCY79</t>
        </is>
      </c>
      <c r="E2029" s="92" t="inlineStr">
        <is>
          <t>兴蜀府</t>
        </is>
      </c>
      <c r="F2029" s="92" t="n">
        <v>0</v>
      </c>
      <c r="G2029" s="92" t="n">
        <v>1</v>
      </c>
      <c r="H2029" s="92" t="n">
        <v>2202</v>
      </c>
      <c r="I2029" s="92" t="inlineStr">
        <is>
          <t>净化器合格证</t>
        </is>
      </c>
      <c r="J2029" s="92" t="n">
        <v>2023</v>
      </c>
      <c r="K2029" s="92" t="n">
        <v>3</v>
      </c>
      <c r="L2029" s="92" t="n">
        <v>11</v>
      </c>
      <c r="M2029" s="91">
        <f>COUNTIFS(D:D,D2029,J:J,J2029,K:K,K2029)</f>
        <v/>
      </c>
      <c r="N2029" s="91">
        <f>1/M2029</f>
        <v/>
      </c>
    </row>
    <row r="2030">
      <c r="A2030" s="92" t="inlineStr">
        <is>
          <t>徐汇区</t>
        </is>
      </c>
      <c r="B2030" s="92" t="inlineStr">
        <is>
          <t>微信用户
微信用户
微信用户
微信用户
微信用户
微信用户
微信用户
微信用户
微信用户
微信用户
微信用户
微信用户</t>
        </is>
      </c>
      <c r="C2030" s="92" t="n">
        <v>1</v>
      </c>
      <c r="D2030" s="92" t="inlineStr">
        <is>
          <t>TYQCY79</t>
        </is>
      </c>
      <c r="E2030" s="92" t="inlineStr">
        <is>
          <t>兴蜀府</t>
        </is>
      </c>
      <c r="F2030" s="92" t="n">
        <v>0</v>
      </c>
      <c r="G2030" s="92" t="n">
        <v>0</v>
      </c>
      <c r="H2030" s="92" t="n">
        <v>2101</v>
      </c>
      <c r="I2030" s="92" t="inlineStr">
        <is>
          <t>食品经营许可证</t>
        </is>
      </c>
      <c r="J2030" s="92" t="n">
        <v>2023</v>
      </c>
      <c r="K2030" s="92" t="n">
        <v>2</v>
      </c>
      <c r="L2030" s="92" t="n">
        <v>28</v>
      </c>
      <c r="M2030" s="91">
        <f>COUNTIFS(D:D,D2030,J:J,J2030,K:K,K2030)</f>
        <v/>
      </c>
      <c r="N2030" s="91">
        <f>1/M2030</f>
        <v/>
      </c>
    </row>
    <row r="2031">
      <c r="A2031" s="92" t="inlineStr">
        <is>
          <t>徐汇区</t>
        </is>
      </c>
      <c r="B2031" s="92" t="inlineStr">
        <is>
          <t>微信用户
微信用户
微信用户
微信用户
微信用户
微信用户
微信用户
微信用户
微信用户
微信用户
微信用户
微信用户</t>
        </is>
      </c>
      <c r="C2031" s="92" t="n">
        <v>1</v>
      </c>
      <c r="D2031" s="92" t="inlineStr">
        <is>
          <t>TYQCY79</t>
        </is>
      </c>
      <c r="E2031" s="92" t="inlineStr">
        <is>
          <t>兴蜀府</t>
        </is>
      </c>
      <c r="F2031" s="92" t="n">
        <v>0</v>
      </c>
      <c r="G2031" s="92" t="n">
        <v>0</v>
      </c>
      <c r="H2031" s="92" t="n">
        <v>2103</v>
      </c>
      <c r="I2031" s="92" t="inlineStr">
        <is>
          <t>监管信息公示牌</t>
        </is>
      </c>
      <c r="J2031" s="92" t="n">
        <v>2023</v>
      </c>
      <c r="K2031" s="92" t="n">
        <v>2</v>
      </c>
      <c r="L2031" s="92" t="n">
        <v>28</v>
      </c>
      <c r="M2031" s="91">
        <f>COUNTIFS(D:D,D2031,J:J,J2031,K:K,K2031)</f>
        <v/>
      </c>
      <c r="N2031" s="91">
        <f>1/M2031</f>
        <v/>
      </c>
    </row>
    <row r="2032">
      <c r="A2032" s="92" t="inlineStr">
        <is>
          <t>徐汇区</t>
        </is>
      </c>
      <c r="B2032" s="92" t="inlineStr">
        <is>
          <t>微信用户
微信用户
微信用户
微信用户
微信用户
微信用户
微信用户
微信用户
微信用户
微信用户
微信用户
微信用户
微信用户
微信用户
微信用户
微信用户
微信用户
微信用户</t>
        </is>
      </c>
      <c r="C2032" s="92" t="n">
        <v>1</v>
      </c>
      <c r="D2032" s="92" t="inlineStr">
        <is>
          <t>TYQCY79</t>
        </is>
      </c>
      <c r="E2032" s="92" t="inlineStr">
        <is>
          <t>兴蜀府</t>
        </is>
      </c>
      <c r="F2032" s="92" t="n">
        <v>0</v>
      </c>
      <c r="G2032" s="92" t="n">
        <v>1</v>
      </c>
      <c r="H2032" s="92" t="n">
        <v>2200</v>
      </c>
      <c r="I2032" s="92" t="inlineStr">
        <is>
          <t>设备安装合同</t>
        </is>
      </c>
      <c r="J2032" s="92" t="n">
        <v>2023</v>
      </c>
      <c r="K2032" s="92" t="n">
        <v>2</v>
      </c>
      <c r="L2032" s="92" t="n">
        <v>28</v>
      </c>
      <c r="M2032" s="91">
        <f>COUNTIFS(D:D,D2032,J:J,J2032,K:K,K2032)</f>
        <v/>
      </c>
      <c r="N2032" s="91">
        <f>1/M2032</f>
        <v/>
      </c>
    </row>
    <row r="2033">
      <c r="A2033" s="92" t="inlineStr">
        <is>
          <t>徐汇区</t>
        </is>
      </c>
      <c r="B2033" s="92" t="inlineStr">
        <is>
          <t>微信用户
微信用户
微信用户
微信用户
微信用户
微信用户
微信用户
微信用户
微信用户
微信用户
微信用户
微信用户
微信用户
微信用户
微信用户
微信用户
微信用户
微信用户</t>
        </is>
      </c>
      <c r="C2033" s="92" t="n">
        <v>1</v>
      </c>
      <c r="D2033" s="92" t="inlineStr">
        <is>
          <t>TYQCY79</t>
        </is>
      </c>
      <c r="E2033" s="92" t="inlineStr">
        <is>
          <t>兴蜀府</t>
        </is>
      </c>
      <c r="F2033" s="92" t="n">
        <v>0</v>
      </c>
      <c r="G2033" s="92" t="n">
        <v>1</v>
      </c>
      <c r="H2033" s="92" t="n">
        <v>2301</v>
      </c>
      <c r="I2033" s="92" t="inlineStr">
        <is>
          <t>产品质检</t>
        </is>
      </c>
      <c r="J2033" s="92" t="n">
        <v>2023</v>
      </c>
      <c r="K2033" s="92" t="n">
        <v>2</v>
      </c>
      <c r="L2033" s="92" t="n">
        <v>28</v>
      </c>
      <c r="M2033" s="91">
        <f>COUNTIFS(D:D,D2033,J:J,J2033,K:K,K2033)</f>
        <v/>
      </c>
      <c r="N2033" s="91">
        <f>1/M2033</f>
        <v/>
      </c>
    </row>
    <row r="2034">
      <c r="A2034" s="92" t="inlineStr">
        <is>
          <t>徐汇区</t>
        </is>
      </c>
      <c r="B2034" s="92" t="n"/>
      <c r="C2034" s="92" t="n">
        <v>1</v>
      </c>
      <c r="D2034" s="92" t="inlineStr">
        <is>
          <t>TYQCY8</t>
        </is>
      </c>
      <c r="E2034" s="92" t="inlineStr">
        <is>
          <t>粉面桃花土豆粉</t>
        </is>
      </c>
      <c r="F2034" s="92" t="n">
        <v>0</v>
      </c>
      <c r="G2034" s="92" t="n">
        <v>1</v>
      </c>
      <c r="H2034" s="92" t="n">
        <v>2300</v>
      </c>
      <c r="I2034" s="92" t="inlineStr">
        <is>
          <t>设备安装合同</t>
        </is>
      </c>
      <c r="J2034" s="92" t="n">
        <v>2023</v>
      </c>
      <c r="K2034" s="92" t="n">
        <v>3</v>
      </c>
      <c r="L2034" s="92" t="n">
        <v>11</v>
      </c>
      <c r="M2034" s="91">
        <f>COUNTIFS(D:D,D2034,J:J,J2034,K:K,K2034)</f>
        <v/>
      </c>
      <c r="N2034" s="91">
        <f>1/M2034</f>
        <v/>
      </c>
    </row>
    <row r="2035">
      <c r="A2035" s="92" t="inlineStr">
        <is>
          <t>徐汇区</t>
        </is>
      </c>
      <c r="B2035" s="92" t="n"/>
      <c r="C2035" s="92" t="n">
        <v>1</v>
      </c>
      <c r="D2035" s="92" t="inlineStr">
        <is>
          <t>TYQCY8</t>
        </is>
      </c>
      <c r="E2035" s="92" t="inlineStr">
        <is>
          <t>粉面桃花土豆粉</t>
        </is>
      </c>
      <c r="F2035" s="92" t="n">
        <v>0</v>
      </c>
      <c r="G2035" s="92" t="n">
        <v>1</v>
      </c>
      <c r="H2035" s="92" t="n">
        <v>2302</v>
      </c>
      <c r="I2035" s="92" t="inlineStr">
        <is>
          <t>设备安装检验</t>
        </is>
      </c>
      <c r="J2035" s="92" t="n">
        <v>2023</v>
      </c>
      <c r="K2035" s="92" t="n">
        <v>3</v>
      </c>
      <c r="L2035" s="92" t="n">
        <v>11</v>
      </c>
      <c r="M2035" s="91">
        <f>COUNTIFS(D:D,D2035,J:J,J2035,K:K,K2035)</f>
        <v/>
      </c>
      <c r="N2035" s="91">
        <f>1/M2035</f>
        <v/>
      </c>
    </row>
    <row r="2036">
      <c r="A2036" s="92" t="inlineStr">
        <is>
          <t>徐汇区</t>
        </is>
      </c>
      <c r="B2036" s="92" t="n"/>
      <c r="C2036" s="92" t="n">
        <v>1</v>
      </c>
      <c r="D2036" s="92" t="inlineStr">
        <is>
          <t>TYQCY8</t>
        </is>
      </c>
      <c r="E2036" s="92" t="inlineStr">
        <is>
          <t>粉面桃花土豆粉</t>
        </is>
      </c>
      <c r="F2036" s="92" t="n">
        <v>0</v>
      </c>
      <c r="G2036" s="92" t="n">
        <v>0</v>
      </c>
      <c r="H2036" s="92" t="n">
        <v>2100</v>
      </c>
      <c r="I2036" s="92" t="inlineStr">
        <is>
          <t>营业执照</t>
        </is>
      </c>
      <c r="J2036" s="92" t="n">
        <v>2023</v>
      </c>
      <c r="K2036" s="92" t="n">
        <v>2</v>
      </c>
      <c r="L2036" s="92" t="n">
        <v>28</v>
      </c>
      <c r="M2036" s="91">
        <f>COUNTIFS(D:D,D2036,J:J,J2036,K:K,K2036)</f>
        <v/>
      </c>
      <c r="N2036" s="91">
        <f>1/M2036</f>
        <v/>
      </c>
    </row>
    <row r="2037">
      <c r="A2037" s="92" t="inlineStr">
        <is>
          <t>徐汇区</t>
        </is>
      </c>
      <c r="B2037" s="92" t="n"/>
      <c r="C2037" s="92" t="n">
        <v>1</v>
      </c>
      <c r="D2037" s="92" t="inlineStr">
        <is>
          <t>TYQCY8</t>
        </is>
      </c>
      <c r="E2037" s="92" t="inlineStr">
        <is>
          <t>粉面桃花土豆粉</t>
        </is>
      </c>
      <c r="F2037" s="92" t="n">
        <v>0</v>
      </c>
      <c r="G2037" s="92" t="n">
        <v>0</v>
      </c>
      <c r="H2037" s="92" t="n">
        <v>2101</v>
      </c>
      <c r="I2037" s="92" t="inlineStr">
        <is>
          <t>食品经营许可证</t>
        </is>
      </c>
      <c r="J2037" s="92" t="n">
        <v>2023</v>
      </c>
      <c r="K2037" s="92" t="n">
        <v>2</v>
      </c>
      <c r="L2037" s="92" t="n">
        <v>28</v>
      </c>
      <c r="M2037" s="91">
        <f>COUNTIFS(D:D,D2037,J:J,J2037,K:K,K2037)</f>
        <v/>
      </c>
      <c r="N2037" s="91">
        <f>1/M2037</f>
        <v/>
      </c>
    </row>
    <row r="2038">
      <c r="A2038" s="92" t="inlineStr">
        <is>
          <t>徐汇区</t>
        </is>
      </c>
      <c r="B2038" s="92" t="n"/>
      <c r="C2038" s="92" t="n">
        <v>1</v>
      </c>
      <c r="D2038" s="92" t="inlineStr">
        <is>
          <t>TYQCY8</t>
        </is>
      </c>
      <c r="E2038" s="92" t="inlineStr">
        <is>
          <t>粉面桃花土豆粉</t>
        </is>
      </c>
      <c r="F2038" s="92" t="n">
        <v>0</v>
      </c>
      <c r="G2038" s="92" t="n">
        <v>0</v>
      </c>
      <c r="H2038" s="92" t="n">
        <v>2102</v>
      </c>
      <c r="I2038" s="92" t="inlineStr">
        <is>
          <t>餐饮服务许可证</t>
        </is>
      </c>
      <c r="J2038" s="92" t="n">
        <v>2023</v>
      </c>
      <c r="K2038" s="92" t="n">
        <v>2</v>
      </c>
      <c r="L2038" s="92" t="n">
        <v>28</v>
      </c>
      <c r="M2038" s="91">
        <f>COUNTIFS(D:D,D2038,J:J,J2038,K:K,K2038)</f>
        <v/>
      </c>
      <c r="N2038" s="91">
        <f>1/M2038</f>
        <v/>
      </c>
    </row>
    <row r="2039">
      <c r="A2039" s="92" t="inlineStr">
        <is>
          <t>徐汇区</t>
        </is>
      </c>
      <c r="B2039" s="92" t="n"/>
      <c r="C2039" s="92" t="n">
        <v>1</v>
      </c>
      <c r="D2039" s="92" t="inlineStr">
        <is>
          <t>TYQCY8</t>
        </is>
      </c>
      <c r="E2039" s="92" t="inlineStr">
        <is>
          <t>粉面桃花土豆粉</t>
        </is>
      </c>
      <c r="F2039" s="92" t="n">
        <v>0</v>
      </c>
      <c r="G2039" s="92" t="n">
        <v>0</v>
      </c>
      <c r="H2039" s="92" t="n">
        <v>2103</v>
      </c>
      <c r="I2039" s="92" t="inlineStr">
        <is>
          <t>监管信息公示牌</t>
        </is>
      </c>
      <c r="J2039" s="92" t="n">
        <v>2023</v>
      </c>
      <c r="K2039" s="92" t="n">
        <v>2</v>
      </c>
      <c r="L2039" s="92" t="n">
        <v>28</v>
      </c>
      <c r="M2039" s="91">
        <f>COUNTIFS(D:D,D2039,J:J,J2039,K:K,K2039)</f>
        <v/>
      </c>
      <c r="N2039" s="91">
        <f>1/M2039</f>
        <v/>
      </c>
    </row>
    <row r="2040">
      <c r="A2040" s="92" t="inlineStr">
        <is>
          <t>徐汇区</t>
        </is>
      </c>
      <c r="B2040" s="92" t="n"/>
      <c r="C2040" s="92" t="n">
        <v>1</v>
      </c>
      <c r="D2040" s="92" t="inlineStr">
        <is>
          <t>TYQCY8</t>
        </is>
      </c>
      <c r="E2040" s="92" t="inlineStr">
        <is>
          <t>粉面桃花土豆粉</t>
        </is>
      </c>
      <c r="F2040" s="92" t="n">
        <v>0</v>
      </c>
      <c r="G2040" s="92" t="n">
        <v>1</v>
      </c>
      <c r="H2040" s="92" t="n">
        <v>2200</v>
      </c>
      <c r="I2040" s="92" t="inlineStr">
        <is>
          <t>设备安装合同</t>
        </is>
      </c>
      <c r="J2040" s="92" t="n">
        <v>2023</v>
      </c>
      <c r="K2040" s="92" t="n">
        <v>2</v>
      </c>
      <c r="L2040" s="92" t="n">
        <v>28</v>
      </c>
      <c r="M2040" s="91">
        <f>COUNTIFS(D:D,D2040,J:J,J2040,K:K,K2040)</f>
        <v/>
      </c>
      <c r="N2040" s="91">
        <f>1/M2040</f>
        <v/>
      </c>
    </row>
    <row r="2041">
      <c r="A2041" s="92" t="inlineStr">
        <is>
          <t>徐汇区</t>
        </is>
      </c>
      <c r="B2041" s="92" t="n"/>
      <c r="C2041" s="92" t="n">
        <v>1</v>
      </c>
      <c r="D2041" s="92" t="inlineStr">
        <is>
          <t>TYQCY8</t>
        </is>
      </c>
      <c r="E2041" s="92" t="inlineStr">
        <is>
          <t>粉面桃花土豆粉</t>
        </is>
      </c>
      <c r="F2041" s="92" t="n">
        <v>0</v>
      </c>
      <c r="G2041" s="92" t="n">
        <v>1</v>
      </c>
      <c r="H2041" s="92" t="n">
        <v>2201</v>
      </c>
      <c r="I2041" s="92" t="inlineStr">
        <is>
          <t>产品质检</t>
        </is>
      </c>
      <c r="J2041" s="92" t="n">
        <v>2023</v>
      </c>
      <c r="K2041" s="92" t="n">
        <v>2</v>
      </c>
      <c r="L2041" s="92" t="n">
        <v>28</v>
      </c>
      <c r="M2041" s="91">
        <f>COUNTIFS(D:D,D2041,J:J,J2041,K:K,K2041)</f>
        <v/>
      </c>
      <c r="N2041" s="91">
        <f>1/M2041</f>
        <v/>
      </c>
    </row>
    <row r="2042">
      <c r="A2042" s="92" t="inlineStr">
        <is>
          <t>徐汇区</t>
        </is>
      </c>
      <c r="B2042" s="92" t="n"/>
      <c r="C2042" s="92" t="n">
        <v>1</v>
      </c>
      <c r="D2042" s="92" t="inlineStr">
        <is>
          <t>TYQCY8</t>
        </is>
      </c>
      <c r="E2042" s="92" t="inlineStr">
        <is>
          <t>粉面桃花土豆粉</t>
        </is>
      </c>
      <c r="F2042" s="92" t="n">
        <v>0</v>
      </c>
      <c r="G2042" s="92" t="n">
        <v>1</v>
      </c>
      <c r="H2042" s="92" t="n">
        <v>2202</v>
      </c>
      <c r="I2042" s="92" t="inlineStr">
        <is>
          <t>净化器合格证</t>
        </is>
      </c>
      <c r="J2042" s="92" t="n">
        <v>2023</v>
      </c>
      <c r="K2042" s="92" t="n">
        <v>2</v>
      </c>
      <c r="L2042" s="92" t="n">
        <v>28</v>
      </c>
      <c r="M2042" s="91">
        <f>COUNTIFS(D:D,D2042,J:J,J2042,K:K,K2042)</f>
        <v/>
      </c>
      <c r="N2042" s="91">
        <f>1/M2042</f>
        <v/>
      </c>
    </row>
    <row r="2043">
      <c r="A2043" s="92" t="inlineStr">
        <is>
          <t>徐汇区</t>
        </is>
      </c>
      <c r="B2043" s="92" t="n"/>
      <c r="C2043" s="92" t="n">
        <v>1</v>
      </c>
      <c r="D2043" s="92" t="inlineStr">
        <is>
          <t>TYQCY8</t>
        </is>
      </c>
      <c r="E2043" s="92" t="inlineStr">
        <is>
          <t>粉面桃花土豆粉</t>
        </is>
      </c>
      <c r="F2043" s="92" t="n">
        <v>0</v>
      </c>
      <c r="G2043" s="92" t="n">
        <v>1</v>
      </c>
      <c r="H2043" s="92" t="n">
        <v>2301</v>
      </c>
      <c r="I2043" s="92" t="inlineStr">
        <is>
          <t>产品质检</t>
        </is>
      </c>
      <c r="J2043" s="92" t="n">
        <v>2023</v>
      </c>
      <c r="K2043" s="92" t="n">
        <v>2</v>
      </c>
      <c r="L2043" s="92" t="n">
        <v>28</v>
      </c>
      <c r="M2043" s="91">
        <f>COUNTIFS(D:D,D2043,J:J,J2043,K:K,K2043)</f>
        <v/>
      </c>
      <c r="N2043" s="91">
        <f>1/M2043</f>
        <v/>
      </c>
    </row>
    <row r="2044">
      <c r="A2044" s="92" t="inlineStr">
        <is>
          <t>徐汇区</t>
        </is>
      </c>
      <c r="B2044" s="92" t="inlineStr">
        <is>
          <t>微信用户
微信用户
微信用户</t>
        </is>
      </c>
      <c r="C2044" s="92" t="n">
        <v>1</v>
      </c>
      <c r="D2044" s="92" t="inlineStr">
        <is>
          <t>TYQCY80</t>
        </is>
      </c>
      <c r="E2044" s="92" t="inlineStr">
        <is>
          <t>牛NEW寿喜烧</t>
        </is>
      </c>
      <c r="F2044" s="92" t="n">
        <v>0</v>
      </c>
      <c r="G2044" s="92" t="n">
        <v>1</v>
      </c>
      <c r="H2044" s="92" t="n">
        <v>2204</v>
      </c>
      <c r="I2044" s="92" t="inlineStr">
        <is>
          <t>清洗记录</t>
        </is>
      </c>
      <c r="J2044" s="92" t="n">
        <v>2023</v>
      </c>
      <c r="K2044" s="92" t="n">
        <v>9</v>
      </c>
      <c r="L2044" s="92" t="n">
        <v>30</v>
      </c>
      <c r="M2044" s="91">
        <f>COUNTIFS(D:D,D2044,J:J,J2044,K:K,K2044)</f>
        <v/>
      </c>
      <c r="N2044" s="91">
        <f>1/M2044</f>
        <v/>
      </c>
    </row>
    <row r="2045">
      <c r="A2045" s="92" t="inlineStr">
        <is>
          <t>徐汇区</t>
        </is>
      </c>
      <c r="B2045" s="92" t="inlineStr">
        <is>
          <t>微信用户
微信用户
微信用户</t>
        </is>
      </c>
      <c r="C2045" s="92" t="n">
        <v>1</v>
      </c>
      <c r="D2045" s="92" t="inlineStr">
        <is>
          <t>TYQCY80</t>
        </is>
      </c>
      <c r="E2045" s="92" t="inlineStr">
        <is>
          <t>牛NEW寿喜烧</t>
        </is>
      </c>
      <c r="F2045" s="92" t="n">
        <v>0</v>
      </c>
      <c r="G2045" s="92" t="n">
        <v>1</v>
      </c>
      <c r="H2045" s="92" t="n">
        <v>2205</v>
      </c>
      <c r="I2045" s="92" t="inlineStr">
        <is>
          <t>设备维修保养</t>
        </is>
      </c>
      <c r="J2045" s="92" t="n">
        <v>2023</v>
      </c>
      <c r="K2045" s="92" t="n">
        <v>9</v>
      </c>
      <c r="L2045" s="92" t="n">
        <v>30</v>
      </c>
      <c r="M2045" s="91">
        <f>COUNTIFS(D:D,D2045,J:J,J2045,K:K,K2045)</f>
        <v/>
      </c>
      <c r="N2045" s="91">
        <f>1/M2045</f>
        <v/>
      </c>
    </row>
    <row r="2046">
      <c r="A2046" s="92" t="inlineStr">
        <is>
          <t>徐汇区</t>
        </is>
      </c>
      <c r="B2046" s="92" t="inlineStr">
        <is>
          <t>微信用户
微信用户
微信用户</t>
        </is>
      </c>
      <c r="C2046" s="92" t="n">
        <v>1</v>
      </c>
      <c r="D2046" s="92" t="inlineStr">
        <is>
          <t>TYQCY80</t>
        </is>
      </c>
      <c r="E2046" s="92" t="inlineStr">
        <is>
          <t>牛NEW寿喜烧</t>
        </is>
      </c>
      <c r="F2046" s="92" t="n">
        <v>0</v>
      </c>
      <c r="G2046" s="92" t="n">
        <v>1</v>
      </c>
      <c r="H2046" s="92" t="n">
        <v>2303</v>
      </c>
      <c r="I2046" s="92" t="inlineStr">
        <is>
          <t>运行维护合同</t>
        </is>
      </c>
      <c r="J2046" s="92" t="n">
        <v>2023</v>
      </c>
      <c r="K2046" s="92" t="n">
        <v>9</v>
      </c>
      <c r="L2046" s="92" t="n">
        <v>11</v>
      </c>
      <c r="M2046" s="91">
        <f>COUNTIFS(D:D,D2046,J:J,J2046,K:K,K2046)</f>
        <v/>
      </c>
      <c r="N2046" s="91">
        <f>1/M2046</f>
        <v/>
      </c>
    </row>
    <row r="2047">
      <c r="A2047" s="92" t="inlineStr">
        <is>
          <t>徐汇区</t>
        </is>
      </c>
      <c r="B2047" s="92" t="inlineStr">
        <is>
          <t>微信用户
微信用户
微信用户</t>
        </is>
      </c>
      <c r="C2047" s="92" t="n">
        <v>1</v>
      </c>
      <c r="D2047" s="92" t="inlineStr">
        <is>
          <t>TYQCY80</t>
        </is>
      </c>
      <c r="E2047" s="92" t="inlineStr">
        <is>
          <t>牛NEW寿喜烧</t>
        </is>
      </c>
      <c r="F2047" s="92" t="n">
        <v>0</v>
      </c>
      <c r="G2047" s="92" t="n">
        <v>1</v>
      </c>
      <c r="H2047" s="92" t="n">
        <v>2304</v>
      </c>
      <c r="I2047" s="92" t="inlineStr">
        <is>
          <t>设备运维记录</t>
        </is>
      </c>
      <c r="J2047" s="92" t="n">
        <v>2023</v>
      </c>
      <c r="K2047" s="92" t="n">
        <v>9</v>
      </c>
      <c r="L2047" s="92" t="n">
        <v>30</v>
      </c>
      <c r="M2047" s="91">
        <f>COUNTIFS(D:D,D2047,J:J,J2047,K:K,K2047)</f>
        <v/>
      </c>
      <c r="N2047" s="91">
        <f>1/M2047</f>
        <v/>
      </c>
    </row>
    <row r="2048">
      <c r="A2048" s="92" t="inlineStr">
        <is>
          <t>徐汇区</t>
        </is>
      </c>
      <c r="B2048" s="92" t="inlineStr">
        <is>
          <t>微信用户
微信用户
微信用户</t>
        </is>
      </c>
      <c r="C2048" s="92" t="n">
        <v>1</v>
      </c>
      <c r="D2048" s="92" t="inlineStr">
        <is>
          <t>TYQCY80</t>
        </is>
      </c>
      <c r="E2048" s="92" t="inlineStr">
        <is>
          <t>牛NEW寿喜烧</t>
        </is>
      </c>
      <c r="F2048" s="92" t="n">
        <v>0</v>
      </c>
      <c r="G2048" s="92" t="n">
        <v>1</v>
      </c>
      <c r="H2048" s="92" t="n">
        <v>2400</v>
      </c>
      <c r="I2048" s="92" t="inlineStr">
        <is>
          <t>餐厨垃圾处置</t>
        </is>
      </c>
      <c r="J2048" s="92" t="n">
        <v>2023</v>
      </c>
      <c r="K2048" s="92" t="n">
        <v>9</v>
      </c>
      <c r="L2048" s="92" t="n">
        <v>30</v>
      </c>
      <c r="M2048" s="91">
        <f>COUNTIFS(D:D,D2048,J:J,J2048,K:K,K2048)</f>
        <v/>
      </c>
      <c r="N2048" s="91">
        <f>1/M2048</f>
        <v/>
      </c>
    </row>
    <row r="2049">
      <c r="A2049" s="92" t="inlineStr">
        <is>
          <t>徐汇区</t>
        </is>
      </c>
      <c r="B2049" s="92" t="inlineStr">
        <is>
          <t>微信用户
微信用户
微信用户</t>
        </is>
      </c>
      <c r="C2049" s="92" t="n">
        <v>1</v>
      </c>
      <c r="D2049" s="92" t="inlineStr">
        <is>
          <t>TYQCY80</t>
        </is>
      </c>
      <c r="E2049" s="92" t="inlineStr">
        <is>
          <t>牛NEW寿喜烧</t>
        </is>
      </c>
      <c r="F2049" s="92" t="n">
        <v>0</v>
      </c>
      <c r="G2049" s="92" t="n">
        <v>1</v>
      </c>
      <c r="H2049" s="92" t="n">
        <v>2401</v>
      </c>
      <c r="I2049" s="92" t="inlineStr">
        <is>
          <t>废弃油脂处置</t>
        </is>
      </c>
      <c r="J2049" s="92" t="n">
        <v>2023</v>
      </c>
      <c r="K2049" s="92" t="n">
        <v>9</v>
      </c>
      <c r="L2049" s="92" t="n">
        <v>30</v>
      </c>
      <c r="M2049" s="91">
        <f>COUNTIFS(D:D,D2049,J:J,J2049,K:K,K2049)</f>
        <v/>
      </c>
      <c r="N2049" s="91">
        <f>1/M2049</f>
        <v/>
      </c>
    </row>
    <row r="2050">
      <c r="A2050" s="92" t="inlineStr">
        <is>
          <t>徐汇区</t>
        </is>
      </c>
      <c r="B2050" s="92" t="inlineStr">
        <is>
          <t>微信用户
微信用户
微信用户</t>
        </is>
      </c>
      <c r="C2050" s="92" t="n">
        <v>1</v>
      </c>
      <c r="D2050" s="92" t="inlineStr">
        <is>
          <t>TYQCY80</t>
        </is>
      </c>
      <c r="E2050" s="92" t="inlineStr">
        <is>
          <t>牛NEW寿喜烧</t>
        </is>
      </c>
      <c r="F2050" s="92" t="n">
        <v>0</v>
      </c>
      <c r="G2050" s="92" t="n">
        <v>1</v>
      </c>
      <c r="H2050" s="92" t="n">
        <v>2402</v>
      </c>
      <c r="I2050" s="92" t="inlineStr">
        <is>
          <t>卫生培训记录</t>
        </is>
      </c>
      <c r="J2050" s="92" t="n">
        <v>2023</v>
      </c>
      <c r="K2050" s="92" t="n">
        <v>9</v>
      </c>
      <c r="L2050" s="92" t="n">
        <v>30</v>
      </c>
      <c r="M2050" s="91">
        <f>COUNTIFS(D:D,D2050,J:J,J2050,K:K,K2050)</f>
        <v/>
      </c>
      <c r="N2050" s="91">
        <f>1/M2050</f>
        <v/>
      </c>
    </row>
    <row r="2051">
      <c r="A2051" s="92" t="inlineStr">
        <is>
          <t>徐汇区</t>
        </is>
      </c>
      <c r="B2051" s="92" t="inlineStr">
        <is>
          <t>微信用户
微信用户
微信用户</t>
        </is>
      </c>
      <c r="C2051" s="92" t="n">
        <v>1</v>
      </c>
      <c r="D2051" s="92" t="inlineStr">
        <is>
          <t>TYQCY80</t>
        </is>
      </c>
      <c r="E2051" s="92" t="inlineStr">
        <is>
          <t>牛NEW寿喜烧</t>
        </is>
      </c>
      <c r="F2051" s="92" t="n">
        <v>0</v>
      </c>
      <c r="G2051" s="92" t="n">
        <v>1</v>
      </c>
      <c r="H2051" s="92" t="n">
        <v>2403</v>
      </c>
      <c r="I2051" s="92" t="inlineStr">
        <is>
          <t>食品及原料采购记录</t>
        </is>
      </c>
      <c r="J2051" s="92" t="n">
        <v>2023</v>
      </c>
      <c r="K2051" s="92" t="n">
        <v>9</v>
      </c>
      <c r="L2051" s="92" t="n">
        <v>30</v>
      </c>
      <c r="M2051" s="91">
        <f>COUNTIFS(D:D,D2051,J:J,J2051,K:K,K2051)</f>
        <v/>
      </c>
      <c r="N2051" s="91">
        <f>1/M2051</f>
        <v/>
      </c>
    </row>
    <row r="2052">
      <c r="A2052" s="92" t="inlineStr">
        <is>
          <t>徐汇区</t>
        </is>
      </c>
      <c r="B2052" s="92" t="inlineStr">
        <is>
          <t>微信用户
微信用户
微信用户</t>
        </is>
      </c>
      <c r="C2052" s="92" t="n">
        <v>1</v>
      </c>
      <c r="D2052" s="92" t="inlineStr">
        <is>
          <t>TYQCY80</t>
        </is>
      </c>
      <c r="E2052" s="92" t="inlineStr">
        <is>
          <t>牛NEW寿喜烧</t>
        </is>
      </c>
      <c r="F2052" s="92" t="n">
        <v>1</v>
      </c>
      <c r="G2052" s="92" t="n">
        <v>1</v>
      </c>
      <c r="H2052" s="92" t="n">
        <v>3200</v>
      </c>
      <c r="I2052" s="92" t="inlineStr">
        <is>
          <t>后厨全景</t>
        </is>
      </c>
      <c r="J2052" s="92" t="n">
        <v>2023</v>
      </c>
      <c r="K2052" s="92" t="n">
        <v>9</v>
      </c>
      <c r="L2052" s="92" t="n">
        <v>30</v>
      </c>
      <c r="M2052" s="91">
        <f>COUNTIFS(D:D,D2052,J:J,J2052,K:K,K2052)</f>
        <v/>
      </c>
      <c r="N2052" s="91">
        <f>1/M2052</f>
        <v/>
      </c>
    </row>
    <row r="2053">
      <c r="A2053" s="92" t="inlineStr">
        <is>
          <t>徐汇区</t>
        </is>
      </c>
      <c r="B2053" s="92" t="inlineStr">
        <is>
          <t>微信用户
微信用户
微信用户</t>
        </is>
      </c>
      <c r="C2053" s="92" t="n">
        <v>1</v>
      </c>
      <c r="D2053" s="92" t="inlineStr">
        <is>
          <t>TYQCY80</t>
        </is>
      </c>
      <c r="E2053" s="92" t="inlineStr">
        <is>
          <t>牛NEW寿喜烧</t>
        </is>
      </c>
      <c r="F2053" s="92" t="n">
        <v>1</v>
      </c>
      <c r="G2053" s="92" t="n">
        <v>1</v>
      </c>
      <c r="H2053" s="92" t="n">
        <v>3201</v>
      </c>
      <c r="I2053" s="92" t="inlineStr">
        <is>
          <t>后厨涉户外门窗关闭</t>
        </is>
      </c>
      <c r="J2053" s="92" t="n">
        <v>2023</v>
      </c>
      <c r="K2053" s="92" t="n">
        <v>9</v>
      </c>
      <c r="L2053" s="92" t="n">
        <v>30</v>
      </c>
      <c r="M2053" s="91">
        <f>COUNTIFS(D:D,D2053,J:J,J2053,K:K,K2053)</f>
        <v/>
      </c>
      <c r="N2053" s="91">
        <f>1/M2053</f>
        <v/>
      </c>
    </row>
    <row r="2054">
      <c r="A2054" s="92" t="inlineStr">
        <is>
          <t>徐汇区</t>
        </is>
      </c>
      <c r="B2054" s="92" t="inlineStr">
        <is>
          <t>微信用户
微信用户
微信用户</t>
        </is>
      </c>
      <c r="C2054" s="92" t="n">
        <v>1</v>
      </c>
      <c r="D2054" s="92" t="inlineStr">
        <is>
          <t>TYQCY80</t>
        </is>
      </c>
      <c r="E2054" s="92" t="inlineStr">
        <is>
          <t>牛NEW寿喜烧</t>
        </is>
      </c>
      <c r="F2054" s="92" t="n">
        <v>1</v>
      </c>
      <c r="G2054" s="92" t="n">
        <v>1</v>
      </c>
      <c r="H2054" s="92" t="n">
        <v>3202</v>
      </c>
      <c r="I2054" s="92" t="inlineStr">
        <is>
          <t>后厨排气扇</t>
        </is>
      </c>
      <c r="J2054" s="92" t="n">
        <v>2023</v>
      </c>
      <c r="K2054" s="92" t="n">
        <v>9</v>
      </c>
      <c r="L2054" s="92" t="n">
        <v>30</v>
      </c>
      <c r="M2054" s="91">
        <f>COUNTIFS(D:D,D2054,J:J,J2054,K:K,K2054)</f>
        <v/>
      </c>
      <c r="N2054" s="91">
        <f>1/M2054</f>
        <v/>
      </c>
    </row>
    <row r="2055">
      <c r="A2055" s="92" t="inlineStr">
        <is>
          <t>徐汇区</t>
        </is>
      </c>
      <c r="B2055" s="92" t="inlineStr">
        <is>
          <t>微信用户
微信用户
微信用户</t>
        </is>
      </c>
      <c r="C2055" s="92" t="n">
        <v>1</v>
      </c>
      <c r="D2055" s="92" t="inlineStr">
        <is>
          <t>TYQCY80</t>
        </is>
      </c>
      <c r="E2055" s="92" t="inlineStr">
        <is>
          <t>牛NEW寿喜烧</t>
        </is>
      </c>
      <c r="F2055" s="92" t="n">
        <v>1</v>
      </c>
      <c r="G2055" s="92" t="n">
        <v>1</v>
      </c>
      <c r="H2055" s="92" t="n">
        <v>3203</v>
      </c>
      <c r="I2055" s="92" t="inlineStr">
        <is>
          <t>后厨灶台</t>
        </is>
      </c>
      <c r="J2055" s="92" t="n">
        <v>2023</v>
      </c>
      <c r="K2055" s="92" t="n">
        <v>9</v>
      </c>
      <c r="L2055" s="92" t="n">
        <v>30</v>
      </c>
      <c r="M2055" s="91">
        <f>COUNTIFS(D:D,D2055,J:J,J2055,K:K,K2055)</f>
        <v/>
      </c>
      <c r="N2055" s="91">
        <f>1/M2055</f>
        <v/>
      </c>
    </row>
    <row r="2056">
      <c r="A2056" s="92" t="inlineStr">
        <is>
          <t>徐汇区</t>
        </is>
      </c>
      <c r="B2056" s="92" t="inlineStr">
        <is>
          <t>微信用户
微信用户
微信用户</t>
        </is>
      </c>
      <c r="C2056" s="92" t="n">
        <v>1</v>
      </c>
      <c r="D2056" s="92" t="inlineStr">
        <is>
          <t>TYQCY80</t>
        </is>
      </c>
      <c r="E2056" s="92" t="inlineStr">
        <is>
          <t>牛NEW寿喜烧</t>
        </is>
      </c>
      <c r="F2056" s="92" t="n">
        <v>1</v>
      </c>
      <c r="G2056" s="92" t="n">
        <v>1</v>
      </c>
      <c r="H2056" s="92" t="n">
        <v>3204</v>
      </c>
      <c r="I2056" s="92" t="inlineStr">
        <is>
          <t>集气罩</t>
        </is>
      </c>
      <c r="J2056" s="92" t="n">
        <v>2023</v>
      </c>
      <c r="K2056" s="92" t="n">
        <v>9</v>
      </c>
      <c r="L2056" s="92" t="n">
        <v>30</v>
      </c>
      <c r="M2056" s="91">
        <f>COUNTIFS(D:D,D2056,J:J,J2056,K:K,K2056)</f>
        <v/>
      </c>
      <c r="N2056" s="91">
        <f>1/M2056</f>
        <v/>
      </c>
    </row>
    <row r="2057">
      <c r="A2057" s="92" t="inlineStr">
        <is>
          <t>徐汇区</t>
        </is>
      </c>
      <c r="B2057" s="92" t="inlineStr">
        <is>
          <t>微信用户
微信用户
微信用户</t>
        </is>
      </c>
      <c r="C2057" s="92" t="n">
        <v>1</v>
      </c>
      <c r="D2057" s="92" t="inlineStr">
        <is>
          <t>TYQCY80</t>
        </is>
      </c>
      <c r="E2057" s="92" t="inlineStr">
        <is>
          <t>牛NEW寿喜烧</t>
        </is>
      </c>
      <c r="F2057" s="92" t="n">
        <v>1</v>
      </c>
      <c r="G2057" s="92" t="n">
        <v>1</v>
      </c>
      <c r="H2057" s="92" t="n">
        <v>3205</v>
      </c>
      <c r="I2057" s="92" t="inlineStr">
        <is>
          <t>排烟管道</t>
        </is>
      </c>
      <c r="J2057" s="92" t="n">
        <v>2023</v>
      </c>
      <c r="K2057" s="92" t="n">
        <v>9</v>
      </c>
      <c r="L2057" s="92" t="n">
        <v>30</v>
      </c>
      <c r="M2057" s="91">
        <f>COUNTIFS(D:D,D2057,J:J,J2057,K:K,K2057)</f>
        <v/>
      </c>
      <c r="N2057" s="91">
        <f>1/M2057</f>
        <v/>
      </c>
    </row>
    <row r="2058">
      <c r="A2058" s="92" t="inlineStr">
        <is>
          <t>徐汇区</t>
        </is>
      </c>
      <c r="B2058" s="92" t="inlineStr">
        <is>
          <t>微信用户
微信用户
微信用户</t>
        </is>
      </c>
      <c r="C2058" s="92" t="n">
        <v>1</v>
      </c>
      <c r="D2058" s="92" t="inlineStr">
        <is>
          <t>TYQCY80</t>
        </is>
      </c>
      <c r="E2058" s="92" t="inlineStr">
        <is>
          <t>牛NEW寿喜烧</t>
        </is>
      </c>
      <c r="F2058" s="92" t="n">
        <v>1</v>
      </c>
      <c r="G2058" s="92" t="n">
        <v>1</v>
      </c>
      <c r="H2058" s="92" t="n">
        <v>3206</v>
      </c>
      <c r="I2058" s="92" t="inlineStr">
        <is>
          <t>油烟净化装置/控制柜运行</t>
        </is>
      </c>
      <c r="J2058" s="92" t="n">
        <v>2023</v>
      </c>
      <c r="K2058" s="92" t="n">
        <v>9</v>
      </c>
      <c r="L2058" s="92" t="n">
        <v>30</v>
      </c>
      <c r="M2058" s="91">
        <f>COUNTIFS(D:D,D2058,J:J,J2058,K:K,K2058)</f>
        <v/>
      </c>
      <c r="N2058" s="91">
        <f>1/M2058</f>
        <v/>
      </c>
    </row>
    <row r="2059">
      <c r="A2059" s="92" t="inlineStr">
        <is>
          <t>徐汇区</t>
        </is>
      </c>
      <c r="B2059" s="92" t="inlineStr">
        <is>
          <t>微信用户
微信用户
微信用户</t>
        </is>
      </c>
      <c r="C2059" s="92" t="n">
        <v>1</v>
      </c>
      <c r="D2059" s="92" t="inlineStr">
        <is>
          <t>TYQCY80</t>
        </is>
      </c>
      <c r="E2059" s="92" t="inlineStr">
        <is>
          <t>牛NEW寿喜烧</t>
        </is>
      </c>
      <c r="F2059" s="92" t="n">
        <v>1</v>
      </c>
      <c r="G2059" s="92" t="n">
        <v>1</v>
      </c>
      <c r="H2059" s="92" t="n">
        <v>3207</v>
      </c>
      <c r="I2059" s="92" t="inlineStr">
        <is>
          <t>油烟监测设备</t>
        </is>
      </c>
      <c r="J2059" s="92" t="n">
        <v>2023</v>
      </c>
      <c r="K2059" s="92" t="n">
        <v>9</v>
      </c>
      <c r="L2059" s="92" t="n">
        <v>30</v>
      </c>
      <c r="M2059" s="91">
        <f>COUNTIFS(D:D,D2059,J:J,J2059,K:K,K2059)</f>
        <v/>
      </c>
      <c r="N2059" s="91">
        <f>1/M2059</f>
        <v/>
      </c>
    </row>
    <row r="2060">
      <c r="A2060" s="92" t="inlineStr">
        <is>
          <t>徐汇区</t>
        </is>
      </c>
      <c r="B2060"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0" s="92" t="n">
        <v>1</v>
      </c>
      <c r="D2060" s="92" t="inlineStr">
        <is>
          <t>TYQCY80</t>
        </is>
      </c>
      <c r="E2060" s="92" t="inlineStr">
        <is>
          <t>牛NEW寿喜烧</t>
        </is>
      </c>
      <c r="F2060" s="92" t="n">
        <v>0</v>
      </c>
      <c r="G2060" s="92" t="n">
        <v>1</v>
      </c>
      <c r="H2060" s="92" t="n">
        <v>2201</v>
      </c>
      <c r="I2060" s="92" t="inlineStr">
        <is>
          <t>产品质检</t>
        </is>
      </c>
      <c r="J2060" s="92" t="n">
        <v>2023</v>
      </c>
      <c r="K2060" s="92" t="n">
        <v>8</v>
      </c>
      <c r="L2060" s="92" t="n">
        <v>11</v>
      </c>
      <c r="M2060" s="91">
        <f>COUNTIFS(D:D,D2060,J:J,J2060,K:K,K2060)</f>
        <v/>
      </c>
      <c r="N2060" s="91">
        <f>1/M2060</f>
        <v/>
      </c>
    </row>
    <row r="2061">
      <c r="A2061" s="92" t="inlineStr">
        <is>
          <t>徐汇区</t>
        </is>
      </c>
      <c r="B2061"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1" s="92" t="n">
        <v>1</v>
      </c>
      <c r="D2061" s="92" t="inlineStr">
        <is>
          <t>TYQCY80</t>
        </is>
      </c>
      <c r="E2061" s="92" t="inlineStr">
        <is>
          <t>牛NEW寿喜烧</t>
        </is>
      </c>
      <c r="F2061" s="92" t="n">
        <v>0</v>
      </c>
      <c r="G2061" s="92" t="n">
        <v>1</v>
      </c>
      <c r="H2061" s="92" t="n">
        <v>2301</v>
      </c>
      <c r="I2061" s="92" t="inlineStr">
        <is>
          <t>产品质检</t>
        </is>
      </c>
      <c r="J2061" s="92" t="n">
        <v>2023</v>
      </c>
      <c r="K2061" s="92" t="n">
        <v>8</v>
      </c>
      <c r="L2061" s="92" t="n">
        <v>11</v>
      </c>
      <c r="M2061" s="91">
        <f>COUNTIFS(D:D,D2061,J:J,J2061,K:K,K2061)</f>
        <v/>
      </c>
      <c r="N2061" s="91">
        <f>1/M2061</f>
        <v/>
      </c>
    </row>
    <row r="2062">
      <c r="A2062" s="92" t="inlineStr">
        <is>
          <t>徐汇区</t>
        </is>
      </c>
      <c r="B206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2" s="92" t="n">
        <v>1</v>
      </c>
      <c r="D2062" s="92" t="inlineStr">
        <is>
          <t>TYQCY80</t>
        </is>
      </c>
      <c r="E2062" s="92" t="inlineStr">
        <is>
          <t>牛NEW寿喜烧</t>
        </is>
      </c>
      <c r="F2062" s="92" t="n">
        <v>0</v>
      </c>
      <c r="G2062" s="92" t="n">
        <v>1</v>
      </c>
      <c r="H2062" s="92" t="n">
        <v>2302</v>
      </c>
      <c r="I2062" s="92" t="inlineStr">
        <is>
          <t>设备安装检验</t>
        </is>
      </c>
      <c r="J2062" s="92" t="n">
        <v>2023</v>
      </c>
      <c r="K2062" s="92" t="n">
        <v>7</v>
      </c>
      <c r="L2062" s="92" t="n">
        <v>11</v>
      </c>
      <c r="M2062" s="91">
        <f>COUNTIFS(D:D,D2062,J:J,J2062,K:K,K2062)</f>
        <v/>
      </c>
      <c r="N2062" s="91">
        <f>1/M2062</f>
        <v/>
      </c>
    </row>
    <row r="2063">
      <c r="A2063" s="92" t="inlineStr">
        <is>
          <t>徐汇区</t>
        </is>
      </c>
      <c r="B2063"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3" s="92" t="n">
        <v>1</v>
      </c>
      <c r="D2063" s="92" t="inlineStr">
        <is>
          <t>TYQCY80</t>
        </is>
      </c>
      <c r="E2063" s="92" t="inlineStr">
        <is>
          <t>牛NEW寿喜烧</t>
        </is>
      </c>
      <c r="F2063" s="92" t="n">
        <v>0</v>
      </c>
      <c r="G2063" s="92" t="n">
        <v>0</v>
      </c>
      <c r="H2063" s="92" t="n">
        <v>2100</v>
      </c>
      <c r="I2063" s="92" t="inlineStr">
        <is>
          <t>营业执照</t>
        </is>
      </c>
      <c r="J2063" s="92" t="n">
        <v>2023</v>
      </c>
      <c r="K2063" s="92" t="n">
        <v>6</v>
      </c>
      <c r="L2063" s="92" t="n">
        <v>11</v>
      </c>
      <c r="M2063" s="91">
        <f>COUNTIFS(D:D,D2063,J:J,J2063,K:K,K2063)</f>
        <v/>
      </c>
      <c r="N2063" s="91">
        <f>1/M2063</f>
        <v/>
      </c>
    </row>
    <row r="2064">
      <c r="A2064" s="92" t="inlineStr">
        <is>
          <t>徐汇区</t>
        </is>
      </c>
      <c r="B2064" s="92" t="inlineStr">
        <is>
          <t>微信用户
微信用户
微信用户
微信用户
微信用户
微信用户
微信用户
微信用户
微信用户
微信用户
微信用户
微信用户
微信用户
微信用户
微信用户</t>
        </is>
      </c>
      <c r="C2064" s="92" t="n">
        <v>1</v>
      </c>
      <c r="D2064" s="92" t="inlineStr">
        <is>
          <t>TYQCY80</t>
        </is>
      </c>
      <c r="E2064" s="92" t="inlineStr">
        <is>
          <t>牛NEW寿喜烧</t>
        </is>
      </c>
      <c r="F2064" s="92" t="n">
        <v>0</v>
      </c>
      <c r="G2064" s="92" t="n">
        <v>0</v>
      </c>
      <c r="H2064" s="92" t="n">
        <v>2103</v>
      </c>
      <c r="I2064" s="92" t="inlineStr">
        <is>
          <t>监管信息公示牌</t>
        </is>
      </c>
      <c r="J2064" s="92" t="n">
        <v>2023</v>
      </c>
      <c r="K2064" s="92" t="n">
        <v>6</v>
      </c>
      <c r="L2064" s="92" t="n">
        <v>11</v>
      </c>
      <c r="M2064" s="91">
        <f>COUNTIFS(D:D,D2064,J:J,J2064,K:K,K2064)</f>
        <v/>
      </c>
      <c r="N2064" s="91">
        <f>1/M2064</f>
        <v/>
      </c>
    </row>
    <row r="2065">
      <c r="A2065" s="92" t="inlineStr">
        <is>
          <t>徐汇区</t>
        </is>
      </c>
      <c r="B2065"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5" s="92" t="n">
        <v>1</v>
      </c>
      <c r="D2065" s="92" t="inlineStr">
        <is>
          <t>TYQCY80</t>
        </is>
      </c>
      <c r="E2065" s="92" t="inlineStr">
        <is>
          <t>牛NEW寿喜烧</t>
        </is>
      </c>
      <c r="F2065" s="92" t="n">
        <v>0</v>
      </c>
      <c r="G2065" s="92" t="n">
        <v>1</v>
      </c>
      <c r="H2065" s="92" t="n">
        <v>2202</v>
      </c>
      <c r="I2065" s="92" t="inlineStr">
        <is>
          <t>净化器合格证</t>
        </is>
      </c>
      <c r="J2065" s="92" t="n">
        <v>2023</v>
      </c>
      <c r="K2065" s="92" t="n">
        <v>6</v>
      </c>
      <c r="L2065" s="92" t="n">
        <v>11</v>
      </c>
      <c r="M2065" s="91">
        <f>COUNTIFS(D:D,D2065,J:J,J2065,K:K,K2065)</f>
        <v/>
      </c>
      <c r="N2065" s="91">
        <f>1/M2065</f>
        <v/>
      </c>
    </row>
    <row r="2066">
      <c r="A2066" s="92" t="inlineStr">
        <is>
          <t>徐汇区</t>
        </is>
      </c>
      <c r="B2066" s="92" t="inlineStr">
        <is>
          <t>微信用户
微信用户
微信用户
微信用户
微信用户
微信用户
微信用户
微信用户
微信用户
微信用户
微信用户
微信用户
微信用户
微信用户
微信用户</t>
        </is>
      </c>
      <c r="C2066" s="92" t="n">
        <v>1</v>
      </c>
      <c r="D2066" s="92" t="inlineStr">
        <is>
          <t>TYQCY80</t>
        </is>
      </c>
      <c r="E2066" s="92" t="inlineStr">
        <is>
          <t>牛NEW寿喜烧</t>
        </is>
      </c>
      <c r="F2066" s="92" t="n">
        <v>0</v>
      </c>
      <c r="G2066" s="92" t="n">
        <v>0</v>
      </c>
      <c r="H2066" s="92" t="n">
        <v>2101</v>
      </c>
      <c r="I2066" s="92" t="inlineStr">
        <is>
          <t>食品经营许可证</t>
        </is>
      </c>
      <c r="J2066" s="92" t="n">
        <v>2023</v>
      </c>
      <c r="K2066" s="92" t="n">
        <v>3</v>
      </c>
      <c r="L2066" s="92" t="n">
        <v>11</v>
      </c>
      <c r="M2066" s="91">
        <f>COUNTIFS(D:D,D2066,J:J,J2066,K:K,K2066)</f>
        <v/>
      </c>
      <c r="N2066" s="91">
        <f>1/M2066</f>
        <v/>
      </c>
    </row>
    <row r="2067">
      <c r="A2067" s="92" t="inlineStr">
        <is>
          <t>徐汇区</t>
        </is>
      </c>
      <c r="B2067" s="92" t="inlineStr">
        <is>
          <t>微信用户
微信用户
微信用户
微信用户
微信用户
微信用户
微信用户
微信用户
微信用户
微信用户
微信用户
微信用户
微信用户
微信用户
微信用户
微信用户
微信用户
微信用户</t>
        </is>
      </c>
      <c r="C2067" s="92" t="n">
        <v>1</v>
      </c>
      <c r="D2067" s="92" t="inlineStr">
        <is>
          <t>TYQCY80</t>
        </is>
      </c>
      <c r="E2067" s="92" t="inlineStr">
        <is>
          <t>牛NEW寿喜烧</t>
        </is>
      </c>
      <c r="F2067" s="92" t="n">
        <v>0</v>
      </c>
      <c r="G2067" s="92" t="n">
        <v>1</v>
      </c>
      <c r="H2067" s="92" t="n">
        <v>2203</v>
      </c>
      <c r="I2067" s="92" t="inlineStr">
        <is>
          <t>清洗合同</t>
        </is>
      </c>
      <c r="J2067" s="92" t="n">
        <v>2023</v>
      </c>
      <c r="K2067" s="92" t="n">
        <v>3</v>
      </c>
      <c r="L2067" s="92" t="n">
        <v>20</v>
      </c>
      <c r="M2067" s="91">
        <f>COUNTIFS(D:D,D2067,J:J,J2067,K:K,K2067)</f>
        <v/>
      </c>
      <c r="N2067" s="91">
        <f>1/M2067</f>
        <v/>
      </c>
    </row>
    <row r="2068">
      <c r="A2068" s="92" t="inlineStr">
        <is>
          <t>徐汇区</t>
        </is>
      </c>
      <c r="B2068"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8" s="92" t="n">
        <v>1</v>
      </c>
      <c r="D2068" s="92" t="inlineStr">
        <is>
          <t>TYQCY80</t>
        </is>
      </c>
      <c r="E2068" s="92" t="inlineStr">
        <is>
          <t>牛NEW寿喜烧</t>
        </is>
      </c>
      <c r="F2068" s="92" t="n">
        <v>0</v>
      </c>
      <c r="G2068" s="92" t="n">
        <v>1</v>
      </c>
      <c r="H2068" s="92" t="n">
        <v>2200</v>
      </c>
      <c r="I2068" s="92" t="inlineStr">
        <is>
          <t>设备安装合同</t>
        </is>
      </c>
      <c r="J2068" s="92" t="n">
        <v>2023</v>
      </c>
      <c r="K2068" s="92" t="n">
        <v>2</v>
      </c>
      <c r="L2068" s="92" t="n">
        <v>28</v>
      </c>
      <c r="M2068" s="91">
        <f>COUNTIFS(D:D,D2068,J:J,J2068,K:K,K2068)</f>
        <v/>
      </c>
      <c r="N2068" s="91">
        <f>1/M2068</f>
        <v/>
      </c>
    </row>
    <row r="2069">
      <c r="A2069" s="92" t="inlineStr">
        <is>
          <t>徐汇区</t>
        </is>
      </c>
      <c r="B2069"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9" s="92" t="n">
        <v>1</v>
      </c>
      <c r="D2069" s="92" t="inlineStr">
        <is>
          <t>TYQCY80</t>
        </is>
      </c>
      <c r="E2069" s="92" t="inlineStr">
        <is>
          <t>牛NEW寿喜烧</t>
        </is>
      </c>
      <c r="F2069" s="92" t="n">
        <v>0</v>
      </c>
      <c r="G2069" s="92" t="n">
        <v>1</v>
      </c>
      <c r="H2069" s="92" t="n">
        <v>2300</v>
      </c>
      <c r="I2069" s="92" t="inlineStr">
        <is>
          <t>设备安装合同</t>
        </is>
      </c>
      <c r="J2069" s="92" t="n">
        <v>2023</v>
      </c>
      <c r="K2069" s="92" t="n">
        <v>2</v>
      </c>
      <c r="L2069" s="92" t="n">
        <v>28</v>
      </c>
      <c r="M2069" s="91">
        <f>COUNTIFS(D:D,D2069,J:J,J2069,K:K,K2069)</f>
        <v/>
      </c>
      <c r="N2069" s="91">
        <f>1/M2069</f>
        <v/>
      </c>
    </row>
    <row r="2070">
      <c r="A2070" s="92" t="inlineStr">
        <is>
          <t>徐汇区</t>
        </is>
      </c>
      <c r="B2070" s="92" t="inlineStr">
        <is>
          <t>微信用户
微信用户</t>
        </is>
      </c>
      <c r="C2070" s="92" t="n">
        <v>1</v>
      </c>
      <c r="D2070" s="92" t="inlineStr">
        <is>
          <t>TYQCY82</t>
        </is>
      </c>
      <c r="E2070" s="92" t="inlineStr">
        <is>
          <t>家在塔啦</t>
        </is>
      </c>
      <c r="F2070" s="92" t="n">
        <v>0</v>
      </c>
      <c r="G2070" s="92" t="n">
        <v>1</v>
      </c>
      <c r="H2070" s="92" t="n">
        <v>2204</v>
      </c>
      <c r="I2070" s="92" t="inlineStr">
        <is>
          <t>清洗记录</t>
        </is>
      </c>
      <c r="J2070" s="92" t="n">
        <v>2023</v>
      </c>
      <c r="K2070" s="92" t="n">
        <v>9</v>
      </c>
      <c r="L2070" s="92" t="n">
        <v>14</v>
      </c>
      <c r="M2070" s="91">
        <f>COUNTIFS(D:D,D2070,J:J,J2070,K:K,K2070)</f>
        <v/>
      </c>
      <c r="N2070" s="91">
        <f>1/M2070</f>
        <v/>
      </c>
    </row>
    <row r="2071">
      <c r="A2071" s="92" t="inlineStr">
        <is>
          <t>徐汇区</t>
        </is>
      </c>
      <c r="B2071" s="92" t="inlineStr">
        <is>
          <t>微信用户
微信用户</t>
        </is>
      </c>
      <c r="C2071" s="92" t="n">
        <v>1</v>
      </c>
      <c r="D2071" s="92" t="inlineStr">
        <is>
          <t>TYQCY82</t>
        </is>
      </c>
      <c r="E2071" s="92" t="inlineStr">
        <is>
          <t>家在塔啦</t>
        </is>
      </c>
      <c r="F2071" s="92" t="n">
        <v>0</v>
      </c>
      <c r="G2071" s="92" t="n">
        <v>1</v>
      </c>
      <c r="H2071" s="92" t="n">
        <v>2205</v>
      </c>
      <c r="I2071" s="92" t="inlineStr">
        <is>
          <t>设备维修保养</t>
        </is>
      </c>
      <c r="J2071" s="92" t="n">
        <v>2023</v>
      </c>
      <c r="K2071" s="92" t="n">
        <v>9</v>
      </c>
      <c r="L2071" s="92" t="n">
        <v>14</v>
      </c>
      <c r="M2071" s="91">
        <f>COUNTIFS(D:D,D2071,J:J,J2071,K:K,K2071)</f>
        <v/>
      </c>
      <c r="N2071" s="91">
        <f>1/M2071</f>
        <v/>
      </c>
    </row>
    <row r="2072">
      <c r="A2072" s="92" t="inlineStr">
        <is>
          <t>徐汇区</t>
        </is>
      </c>
      <c r="B2072" s="92" t="inlineStr">
        <is>
          <t>微信用户
微信用户</t>
        </is>
      </c>
      <c r="C2072" s="92" t="n">
        <v>1</v>
      </c>
      <c r="D2072" s="92" t="inlineStr">
        <is>
          <t>TYQCY82</t>
        </is>
      </c>
      <c r="E2072" s="92" t="inlineStr">
        <is>
          <t>家在塔啦</t>
        </is>
      </c>
      <c r="F2072" s="92" t="n">
        <v>0</v>
      </c>
      <c r="G2072" s="92" t="n">
        <v>1</v>
      </c>
      <c r="H2072" s="92" t="n">
        <v>2303</v>
      </c>
      <c r="I2072" s="92" t="inlineStr">
        <is>
          <t>运行维护合同</t>
        </is>
      </c>
      <c r="J2072" s="92" t="n">
        <v>2023</v>
      </c>
      <c r="K2072" s="92" t="n">
        <v>9</v>
      </c>
      <c r="L2072" s="92" t="n">
        <v>14</v>
      </c>
      <c r="M2072" s="91">
        <f>COUNTIFS(D:D,D2072,J:J,J2072,K:K,K2072)</f>
        <v/>
      </c>
      <c r="N2072" s="91">
        <f>1/M2072</f>
        <v/>
      </c>
    </row>
    <row r="2073">
      <c r="A2073" s="92" t="inlineStr">
        <is>
          <t>徐汇区</t>
        </is>
      </c>
      <c r="B2073" s="92" t="inlineStr">
        <is>
          <t>微信用户
微信用户</t>
        </is>
      </c>
      <c r="C2073" s="92" t="n">
        <v>1</v>
      </c>
      <c r="D2073" s="92" t="inlineStr">
        <is>
          <t>TYQCY82</t>
        </is>
      </c>
      <c r="E2073" s="92" t="inlineStr">
        <is>
          <t>家在塔啦</t>
        </is>
      </c>
      <c r="F2073" s="92" t="n">
        <v>0</v>
      </c>
      <c r="G2073" s="92" t="n">
        <v>1</v>
      </c>
      <c r="H2073" s="92" t="n">
        <v>2304</v>
      </c>
      <c r="I2073" s="92" t="inlineStr">
        <is>
          <t>设备运维记录</t>
        </is>
      </c>
      <c r="J2073" s="92" t="n">
        <v>2023</v>
      </c>
      <c r="K2073" s="92" t="n">
        <v>9</v>
      </c>
      <c r="L2073" s="92" t="n">
        <v>14</v>
      </c>
      <c r="M2073" s="91">
        <f>COUNTIFS(D:D,D2073,J:J,J2073,K:K,K2073)</f>
        <v/>
      </c>
      <c r="N2073" s="91">
        <f>1/M2073</f>
        <v/>
      </c>
    </row>
    <row r="2074">
      <c r="A2074" s="92" t="inlineStr">
        <is>
          <t>徐汇区</t>
        </is>
      </c>
      <c r="B2074" s="92" t="inlineStr">
        <is>
          <t>微信用户
微信用户</t>
        </is>
      </c>
      <c r="C2074" s="92" t="n">
        <v>1</v>
      </c>
      <c r="D2074" s="92" t="inlineStr">
        <is>
          <t>TYQCY82</t>
        </is>
      </c>
      <c r="E2074" s="92" t="inlineStr">
        <is>
          <t>家在塔啦</t>
        </is>
      </c>
      <c r="F2074" s="92" t="n">
        <v>0</v>
      </c>
      <c r="G2074" s="92" t="n">
        <v>1</v>
      </c>
      <c r="H2074" s="92" t="n">
        <v>2400</v>
      </c>
      <c r="I2074" s="92" t="inlineStr">
        <is>
          <t>餐厨垃圾处置</t>
        </is>
      </c>
      <c r="J2074" s="92" t="n">
        <v>2023</v>
      </c>
      <c r="K2074" s="92" t="n">
        <v>9</v>
      </c>
      <c r="L2074" s="92" t="n">
        <v>14</v>
      </c>
      <c r="M2074" s="91">
        <f>COUNTIFS(D:D,D2074,J:J,J2074,K:K,K2074)</f>
        <v/>
      </c>
      <c r="N2074" s="91">
        <f>1/M2074</f>
        <v/>
      </c>
    </row>
    <row r="2075">
      <c r="A2075" s="92" t="inlineStr">
        <is>
          <t>徐汇区</t>
        </is>
      </c>
      <c r="B2075" s="92" t="inlineStr">
        <is>
          <t>微信用户
微信用户</t>
        </is>
      </c>
      <c r="C2075" s="92" t="n">
        <v>1</v>
      </c>
      <c r="D2075" s="92" t="inlineStr">
        <is>
          <t>TYQCY82</t>
        </is>
      </c>
      <c r="E2075" s="92" t="inlineStr">
        <is>
          <t>家在塔啦</t>
        </is>
      </c>
      <c r="F2075" s="92" t="n">
        <v>0</v>
      </c>
      <c r="G2075" s="92" t="n">
        <v>1</v>
      </c>
      <c r="H2075" s="92" t="n">
        <v>2401</v>
      </c>
      <c r="I2075" s="92" t="inlineStr">
        <is>
          <t>废弃油脂处置</t>
        </is>
      </c>
      <c r="J2075" s="92" t="n">
        <v>2023</v>
      </c>
      <c r="K2075" s="92" t="n">
        <v>9</v>
      </c>
      <c r="L2075" s="92" t="n">
        <v>14</v>
      </c>
      <c r="M2075" s="91">
        <f>COUNTIFS(D:D,D2075,J:J,J2075,K:K,K2075)</f>
        <v/>
      </c>
      <c r="N2075" s="91">
        <f>1/M2075</f>
        <v/>
      </c>
    </row>
    <row r="2076">
      <c r="A2076" s="92" t="inlineStr">
        <is>
          <t>徐汇区</t>
        </is>
      </c>
      <c r="B2076" s="92" t="inlineStr">
        <is>
          <t>微信用户
微信用户</t>
        </is>
      </c>
      <c r="C2076" s="92" t="n">
        <v>1</v>
      </c>
      <c r="D2076" s="92" t="inlineStr">
        <is>
          <t>TYQCY82</t>
        </is>
      </c>
      <c r="E2076" s="92" t="inlineStr">
        <is>
          <t>家在塔啦</t>
        </is>
      </c>
      <c r="F2076" s="92" t="n">
        <v>0</v>
      </c>
      <c r="G2076" s="92" t="n">
        <v>1</v>
      </c>
      <c r="H2076" s="92" t="n">
        <v>2402</v>
      </c>
      <c r="I2076" s="92" t="inlineStr">
        <is>
          <t>卫生培训记录</t>
        </is>
      </c>
      <c r="J2076" s="92" t="n">
        <v>2023</v>
      </c>
      <c r="K2076" s="92" t="n">
        <v>9</v>
      </c>
      <c r="L2076" s="92" t="n">
        <v>14</v>
      </c>
      <c r="M2076" s="91">
        <f>COUNTIFS(D:D,D2076,J:J,J2076,K:K,K2076)</f>
        <v/>
      </c>
      <c r="N2076" s="91">
        <f>1/M2076</f>
        <v/>
      </c>
    </row>
    <row r="2077">
      <c r="A2077" s="92" t="inlineStr">
        <is>
          <t>徐汇区</t>
        </is>
      </c>
      <c r="B2077" s="92" t="inlineStr">
        <is>
          <t>微信用户
微信用户</t>
        </is>
      </c>
      <c r="C2077" s="92" t="n">
        <v>1</v>
      </c>
      <c r="D2077" s="92" t="inlineStr">
        <is>
          <t>TYQCY82</t>
        </is>
      </c>
      <c r="E2077" s="92" t="inlineStr">
        <is>
          <t>家在塔啦</t>
        </is>
      </c>
      <c r="F2077" s="92" t="n">
        <v>0</v>
      </c>
      <c r="G2077" s="92" t="n">
        <v>1</v>
      </c>
      <c r="H2077" s="92" t="n">
        <v>2403</v>
      </c>
      <c r="I2077" s="92" t="inlineStr">
        <is>
          <t>食品及原料采购记录</t>
        </is>
      </c>
      <c r="J2077" s="92" t="n">
        <v>2023</v>
      </c>
      <c r="K2077" s="92" t="n">
        <v>9</v>
      </c>
      <c r="L2077" s="92" t="n">
        <v>14</v>
      </c>
      <c r="M2077" s="91">
        <f>COUNTIFS(D:D,D2077,J:J,J2077,K:K,K2077)</f>
        <v/>
      </c>
      <c r="N2077" s="91">
        <f>1/M2077</f>
        <v/>
      </c>
    </row>
    <row r="2078">
      <c r="A2078" s="92" t="inlineStr">
        <is>
          <t>徐汇区</t>
        </is>
      </c>
      <c r="B2078" s="92" t="inlineStr">
        <is>
          <t>微信用户
微信用户</t>
        </is>
      </c>
      <c r="C2078" s="92" t="n">
        <v>1</v>
      </c>
      <c r="D2078" s="92" t="inlineStr">
        <is>
          <t>TYQCY82</t>
        </is>
      </c>
      <c r="E2078" s="92" t="inlineStr">
        <is>
          <t>家在塔啦</t>
        </is>
      </c>
      <c r="F2078" s="92" t="n">
        <v>1</v>
      </c>
      <c r="G2078" s="92" t="n">
        <v>1</v>
      </c>
      <c r="H2078" s="92" t="n">
        <v>3200</v>
      </c>
      <c r="I2078" s="92" t="inlineStr">
        <is>
          <t>后厨全景</t>
        </is>
      </c>
      <c r="J2078" s="92" t="n">
        <v>2023</v>
      </c>
      <c r="K2078" s="92" t="n">
        <v>9</v>
      </c>
      <c r="L2078" s="92" t="n">
        <v>14</v>
      </c>
      <c r="M2078" s="91">
        <f>COUNTIFS(D:D,D2078,J:J,J2078,K:K,K2078)</f>
        <v/>
      </c>
      <c r="N2078" s="91">
        <f>1/M2078</f>
        <v/>
      </c>
    </row>
    <row r="2079">
      <c r="A2079" s="92" t="inlineStr">
        <is>
          <t>徐汇区</t>
        </is>
      </c>
      <c r="B2079" s="92" t="inlineStr">
        <is>
          <t>微信用户
微信用户</t>
        </is>
      </c>
      <c r="C2079" s="92" t="n">
        <v>1</v>
      </c>
      <c r="D2079" s="92" t="inlineStr">
        <is>
          <t>TYQCY82</t>
        </is>
      </c>
      <c r="E2079" s="92" t="inlineStr">
        <is>
          <t>家在塔啦</t>
        </is>
      </c>
      <c r="F2079" s="92" t="n">
        <v>1</v>
      </c>
      <c r="G2079" s="92" t="n">
        <v>1</v>
      </c>
      <c r="H2079" s="92" t="n">
        <v>3201</v>
      </c>
      <c r="I2079" s="92" t="inlineStr">
        <is>
          <t>后厨涉户外门窗关闭</t>
        </is>
      </c>
      <c r="J2079" s="92" t="n">
        <v>2023</v>
      </c>
      <c r="K2079" s="92" t="n">
        <v>9</v>
      </c>
      <c r="L2079" s="92" t="n">
        <v>14</v>
      </c>
      <c r="M2079" s="91">
        <f>COUNTIFS(D:D,D2079,J:J,J2079,K:K,K2079)</f>
        <v/>
      </c>
      <c r="N2079" s="91">
        <f>1/M2079</f>
        <v/>
      </c>
    </row>
    <row r="2080">
      <c r="A2080" s="92" t="inlineStr">
        <is>
          <t>徐汇区</t>
        </is>
      </c>
      <c r="B2080" s="92" t="inlineStr">
        <is>
          <t>微信用户
微信用户</t>
        </is>
      </c>
      <c r="C2080" s="92" t="n">
        <v>1</v>
      </c>
      <c r="D2080" s="92" t="inlineStr">
        <is>
          <t>TYQCY82</t>
        </is>
      </c>
      <c r="E2080" s="92" t="inlineStr">
        <is>
          <t>家在塔啦</t>
        </is>
      </c>
      <c r="F2080" s="92" t="n">
        <v>1</v>
      </c>
      <c r="G2080" s="92" t="n">
        <v>1</v>
      </c>
      <c r="H2080" s="92" t="n">
        <v>3202</v>
      </c>
      <c r="I2080" s="92" t="inlineStr">
        <is>
          <t>后厨排气扇</t>
        </is>
      </c>
      <c r="J2080" s="92" t="n">
        <v>2023</v>
      </c>
      <c r="K2080" s="92" t="n">
        <v>9</v>
      </c>
      <c r="L2080" s="92" t="n">
        <v>14</v>
      </c>
      <c r="M2080" s="91">
        <f>COUNTIFS(D:D,D2080,J:J,J2080,K:K,K2080)</f>
        <v/>
      </c>
      <c r="N2080" s="91">
        <f>1/M2080</f>
        <v/>
      </c>
    </row>
    <row r="2081">
      <c r="A2081" s="92" t="inlineStr">
        <is>
          <t>徐汇区</t>
        </is>
      </c>
      <c r="B2081" s="92" t="inlineStr">
        <is>
          <t>微信用户
微信用户</t>
        </is>
      </c>
      <c r="C2081" s="92" t="n">
        <v>1</v>
      </c>
      <c r="D2081" s="92" t="inlineStr">
        <is>
          <t>TYQCY82</t>
        </is>
      </c>
      <c r="E2081" s="92" t="inlineStr">
        <is>
          <t>家在塔啦</t>
        </is>
      </c>
      <c r="F2081" s="92" t="n">
        <v>1</v>
      </c>
      <c r="G2081" s="92" t="n">
        <v>1</v>
      </c>
      <c r="H2081" s="92" t="n">
        <v>3203</v>
      </c>
      <c r="I2081" s="92" t="inlineStr">
        <is>
          <t>后厨灶台</t>
        </is>
      </c>
      <c r="J2081" s="92" t="n">
        <v>2023</v>
      </c>
      <c r="K2081" s="92" t="n">
        <v>9</v>
      </c>
      <c r="L2081" s="92" t="n">
        <v>14</v>
      </c>
      <c r="M2081" s="91">
        <f>COUNTIFS(D:D,D2081,J:J,J2081,K:K,K2081)</f>
        <v/>
      </c>
      <c r="N2081" s="91">
        <f>1/M2081</f>
        <v/>
      </c>
    </row>
    <row r="2082">
      <c r="A2082" s="92" t="inlineStr">
        <is>
          <t>徐汇区</t>
        </is>
      </c>
      <c r="B2082" s="92" t="inlineStr">
        <is>
          <t>微信用户
微信用户</t>
        </is>
      </c>
      <c r="C2082" s="92" t="n">
        <v>1</v>
      </c>
      <c r="D2082" s="92" t="inlineStr">
        <is>
          <t>TYQCY82</t>
        </is>
      </c>
      <c r="E2082" s="92" t="inlineStr">
        <is>
          <t>家在塔啦</t>
        </is>
      </c>
      <c r="F2082" s="92" t="n">
        <v>1</v>
      </c>
      <c r="G2082" s="92" t="n">
        <v>1</v>
      </c>
      <c r="H2082" s="92" t="n">
        <v>3204</v>
      </c>
      <c r="I2082" s="92" t="inlineStr">
        <is>
          <t>集气罩</t>
        </is>
      </c>
      <c r="J2082" s="92" t="n">
        <v>2023</v>
      </c>
      <c r="K2082" s="92" t="n">
        <v>9</v>
      </c>
      <c r="L2082" s="92" t="n">
        <v>14</v>
      </c>
      <c r="M2082" s="91">
        <f>COUNTIFS(D:D,D2082,J:J,J2082,K:K,K2082)</f>
        <v/>
      </c>
      <c r="N2082" s="91">
        <f>1/M2082</f>
        <v/>
      </c>
    </row>
    <row r="2083">
      <c r="A2083" s="92" t="inlineStr">
        <is>
          <t>徐汇区</t>
        </is>
      </c>
      <c r="B2083" s="92" t="inlineStr">
        <is>
          <t>微信用户
微信用户</t>
        </is>
      </c>
      <c r="C2083" s="92" t="n">
        <v>1</v>
      </c>
      <c r="D2083" s="92" t="inlineStr">
        <is>
          <t>TYQCY82</t>
        </is>
      </c>
      <c r="E2083" s="92" t="inlineStr">
        <is>
          <t>家在塔啦</t>
        </is>
      </c>
      <c r="F2083" s="92" t="n">
        <v>1</v>
      </c>
      <c r="G2083" s="92" t="n">
        <v>1</v>
      </c>
      <c r="H2083" s="92" t="n">
        <v>3205</v>
      </c>
      <c r="I2083" s="92" t="inlineStr">
        <is>
          <t>排烟管道</t>
        </is>
      </c>
      <c r="J2083" s="92" t="n">
        <v>2023</v>
      </c>
      <c r="K2083" s="92" t="n">
        <v>9</v>
      </c>
      <c r="L2083" s="92" t="n">
        <v>14</v>
      </c>
      <c r="M2083" s="91">
        <f>COUNTIFS(D:D,D2083,J:J,J2083,K:K,K2083)</f>
        <v/>
      </c>
      <c r="N2083" s="91">
        <f>1/M2083</f>
        <v/>
      </c>
    </row>
    <row r="2084">
      <c r="A2084" s="92" t="inlineStr">
        <is>
          <t>徐汇区</t>
        </is>
      </c>
      <c r="B2084" s="92" t="inlineStr">
        <is>
          <t>微信用户
微信用户</t>
        </is>
      </c>
      <c r="C2084" s="92" t="n">
        <v>1</v>
      </c>
      <c r="D2084" s="92" t="inlineStr">
        <is>
          <t>TYQCY82</t>
        </is>
      </c>
      <c r="E2084" s="92" t="inlineStr">
        <is>
          <t>家在塔啦</t>
        </is>
      </c>
      <c r="F2084" s="92" t="n">
        <v>1</v>
      </c>
      <c r="G2084" s="92" t="n">
        <v>1</v>
      </c>
      <c r="H2084" s="92" t="n">
        <v>3206</v>
      </c>
      <c r="I2084" s="92" t="inlineStr">
        <is>
          <t>油烟净化装置/控制柜运行</t>
        </is>
      </c>
      <c r="J2084" s="92" t="n">
        <v>2023</v>
      </c>
      <c r="K2084" s="92" t="n">
        <v>9</v>
      </c>
      <c r="L2084" s="92" t="n">
        <v>14</v>
      </c>
      <c r="M2084" s="91">
        <f>COUNTIFS(D:D,D2084,J:J,J2084,K:K,K2084)</f>
        <v/>
      </c>
      <c r="N2084" s="91">
        <f>1/M2084</f>
        <v/>
      </c>
    </row>
    <row r="2085">
      <c r="A2085" s="92" t="inlineStr">
        <is>
          <t>徐汇区</t>
        </is>
      </c>
      <c r="B2085" s="92" t="inlineStr">
        <is>
          <t>微信用户
微信用户</t>
        </is>
      </c>
      <c r="C2085" s="92" t="n">
        <v>1</v>
      </c>
      <c r="D2085" s="92" t="inlineStr">
        <is>
          <t>TYQCY82</t>
        </is>
      </c>
      <c r="E2085" s="92" t="inlineStr">
        <is>
          <t>家在塔啦</t>
        </is>
      </c>
      <c r="F2085" s="92" t="n">
        <v>1</v>
      </c>
      <c r="G2085" s="92" t="n">
        <v>1</v>
      </c>
      <c r="H2085" s="92" t="n">
        <v>3207</v>
      </c>
      <c r="I2085" s="92" t="inlineStr">
        <is>
          <t>油烟监测设备</t>
        </is>
      </c>
      <c r="J2085" s="92" t="n">
        <v>2023</v>
      </c>
      <c r="K2085" s="92" t="n">
        <v>9</v>
      </c>
      <c r="L2085" s="92" t="n">
        <v>14</v>
      </c>
      <c r="M2085" s="91">
        <f>COUNTIFS(D:D,D2085,J:J,J2085,K:K,K2085)</f>
        <v/>
      </c>
      <c r="N2085" s="91">
        <f>1/M2085</f>
        <v/>
      </c>
    </row>
    <row r="2086">
      <c r="A2086" s="92" t="inlineStr">
        <is>
          <t>徐汇区</t>
        </is>
      </c>
      <c r="B2086" s="92" t="inlineStr">
        <is>
          <t>微信用户
微信用户
微信用户
微信用户
微信用户
微信用户
微信用户
微信用户
微信用户
微信用户
微信用户
微信用户
微信用户
微信用户</t>
        </is>
      </c>
      <c r="C2086" s="92" t="n">
        <v>1</v>
      </c>
      <c r="D2086" s="92" t="inlineStr">
        <is>
          <t>TYQCY82</t>
        </is>
      </c>
      <c r="E2086" s="92" t="inlineStr">
        <is>
          <t>家在塔啦</t>
        </is>
      </c>
      <c r="F2086" s="92" t="n">
        <v>0</v>
      </c>
      <c r="G2086" s="92" t="n">
        <v>1</v>
      </c>
      <c r="H2086" s="92" t="n">
        <v>2200</v>
      </c>
      <c r="I2086" s="92" t="inlineStr">
        <is>
          <t>设备安装合同</t>
        </is>
      </c>
      <c r="J2086" s="92" t="n">
        <v>2023</v>
      </c>
      <c r="K2086" s="92" t="n">
        <v>8</v>
      </c>
      <c r="L2086" s="92" t="n">
        <v>21</v>
      </c>
      <c r="M2086" s="91">
        <f>COUNTIFS(D:D,D2086,J:J,J2086,K:K,K2086)</f>
        <v/>
      </c>
      <c r="N2086" s="91">
        <f>1/M2086</f>
        <v/>
      </c>
    </row>
    <row r="2087">
      <c r="A2087" s="92" t="inlineStr">
        <is>
          <t>徐汇区</t>
        </is>
      </c>
      <c r="B2087" s="92" t="inlineStr">
        <is>
          <t>微信用户
微信用户
微信用户
微信用户
微信用户
微信用户
微信用户
微信用户
微信用户
微信用户
微信用户
微信用户
微信用户
微信用户</t>
        </is>
      </c>
      <c r="C2087" s="92" t="n">
        <v>1</v>
      </c>
      <c r="D2087" s="92" t="inlineStr">
        <is>
          <t>TYQCY82</t>
        </is>
      </c>
      <c r="E2087" s="92" t="inlineStr">
        <is>
          <t>家在塔啦</t>
        </is>
      </c>
      <c r="F2087" s="92" t="n">
        <v>0</v>
      </c>
      <c r="G2087" s="92" t="n">
        <v>1</v>
      </c>
      <c r="H2087" s="92" t="n">
        <v>2201</v>
      </c>
      <c r="I2087" s="92" t="inlineStr">
        <is>
          <t>产品质检</t>
        </is>
      </c>
      <c r="J2087" s="92" t="n">
        <v>2023</v>
      </c>
      <c r="K2087" s="92" t="n">
        <v>8</v>
      </c>
      <c r="L2087" s="92" t="n">
        <v>21</v>
      </c>
      <c r="M2087" s="91">
        <f>COUNTIFS(D:D,D2087,J:J,J2087,K:K,K2087)</f>
        <v/>
      </c>
      <c r="N2087" s="91">
        <f>1/M2087</f>
        <v/>
      </c>
    </row>
    <row r="2088">
      <c r="A2088" s="92" t="inlineStr">
        <is>
          <t>徐汇区</t>
        </is>
      </c>
      <c r="B2088" s="92" t="inlineStr">
        <is>
          <t>微信用户
微信用户
微信用户
微信用户
微信用户
微信用户</t>
        </is>
      </c>
      <c r="C2088" s="92" t="n">
        <v>1</v>
      </c>
      <c r="D2088" s="92" t="inlineStr">
        <is>
          <t>TYQCY82</t>
        </is>
      </c>
      <c r="E2088" s="92" t="inlineStr">
        <is>
          <t>家在塔啦</t>
        </is>
      </c>
      <c r="F2088" s="92" t="n">
        <v>0</v>
      </c>
      <c r="G2088" s="92" t="n">
        <v>1</v>
      </c>
      <c r="H2088" s="92" t="n">
        <v>2203</v>
      </c>
      <c r="I2088" s="92" t="inlineStr">
        <is>
          <t>清洗合同</t>
        </is>
      </c>
      <c r="J2088" s="92" t="n">
        <v>2023</v>
      </c>
      <c r="K2088" s="92" t="n">
        <v>8</v>
      </c>
      <c r="L2088" s="92" t="n">
        <v>21</v>
      </c>
      <c r="M2088" s="91">
        <f>COUNTIFS(D:D,D2088,J:J,J2088,K:K,K2088)</f>
        <v/>
      </c>
      <c r="N2088" s="91">
        <f>1/M2088</f>
        <v/>
      </c>
    </row>
    <row r="2089">
      <c r="A2089" s="92" t="inlineStr">
        <is>
          <t>徐汇区</t>
        </is>
      </c>
      <c r="B2089" s="92" t="inlineStr">
        <is>
          <t>微信用户
微信用户
微信用户
微信用户
微信用户
微信用户
微信用户
微信用户
微信用户
微信用户
微信用户
微信用户</t>
        </is>
      </c>
      <c r="C2089" s="92" t="n">
        <v>1</v>
      </c>
      <c r="D2089" s="92" t="inlineStr">
        <is>
          <t>TYQCY82</t>
        </is>
      </c>
      <c r="E2089" s="92" t="inlineStr">
        <is>
          <t>家在塔啦</t>
        </is>
      </c>
      <c r="F2089" s="92" t="n">
        <v>0</v>
      </c>
      <c r="G2089" s="92" t="n">
        <v>1</v>
      </c>
      <c r="H2089" s="92" t="n">
        <v>2302</v>
      </c>
      <c r="I2089" s="92" t="inlineStr">
        <is>
          <t>设备安装检验</t>
        </is>
      </c>
      <c r="J2089" s="92" t="n">
        <v>2023</v>
      </c>
      <c r="K2089" s="92" t="n">
        <v>8</v>
      </c>
      <c r="L2089" s="92" t="n">
        <v>21</v>
      </c>
      <c r="M2089" s="91">
        <f>COUNTIFS(D:D,D2089,J:J,J2089,K:K,K2089)</f>
        <v/>
      </c>
      <c r="N2089" s="91">
        <f>1/M2089</f>
        <v/>
      </c>
    </row>
    <row r="2090">
      <c r="A2090" s="92" t="inlineStr">
        <is>
          <t>徐汇区</t>
        </is>
      </c>
      <c r="B2090" s="92" t="inlineStr">
        <is>
          <t>微信用户
微信用户
微信用户
微信用户
微信用户
微信用户
微信用户
微信用户
微信用户
微信用户
微信用户
微信用户</t>
        </is>
      </c>
      <c r="C2090" s="92" t="n">
        <v>1</v>
      </c>
      <c r="D2090" s="92" t="inlineStr">
        <is>
          <t>TYQCY82</t>
        </is>
      </c>
      <c r="E2090" s="92" t="inlineStr">
        <is>
          <t>家在塔啦</t>
        </is>
      </c>
      <c r="F2090" s="92" t="n">
        <v>0</v>
      </c>
      <c r="G2090" s="92" t="n">
        <v>1</v>
      </c>
      <c r="H2090" s="92" t="n">
        <v>2300</v>
      </c>
      <c r="I2090" s="92" t="inlineStr">
        <is>
          <t>设备安装合同</t>
        </is>
      </c>
      <c r="J2090" s="92" t="n">
        <v>2023</v>
      </c>
      <c r="K2090" s="92" t="n">
        <v>7</v>
      </c>
      <c r="L2090" s="92" t="n">
        <v>10</v>
      </c>
      <c r="M2090" s="91">
        <f>COUNTIFS(D:D,D2090,J:J,J2090,K:K,K2090)</f>
        <v/>
      </c>
      <c r="N2090" s="91">
        <f>1/M2090</f>
        <v/>
      </c>
    </row>
    <row r="2091">
      <c r="A2091" s="92" t="inlineStr">
        <is>
          <t>徐汇区</t>
        </is>
      </c>
      <c r="B2091" s="92" t="inlineStr">
        <is>
          <t>微信用户
微信用户
微信用户
微信用户
微信用户
微信用户
微信用户
微信用户</t>
        </is>
      </c>
      <c r="C2091" s="92" t="n">
        <v>1</v>
      </c>
      <c r="D2091" s="92" t="inlineStr">
        <is>
          <t>TYQCY82</t>
        </is>
      </c>
      <c r="E2091" s="92" t="inlineStr">
        <is>
          <t>家在塔啦</t>
        </is>
      </c>
      <c r="F2091" s="92" t="n">
        <v>0</v>
      </c>
      <c r="G2091" s="92" t="n">
        <v>0</v>
      </c>
      <c r="H2091" s="92" t="n">
        <v>2101</v>
      </c>
      <c r="I2091" s="92" t="inlineStr">
        <is>
          <t>食品经营许可证</t>
        </is>
      </c>
      <c r="J2091" s="92" t="n">
        <v>2023</v>
      </c>
      <c r="K2091" s="92" t="n">
        <v>6</v>
      </c>
      <c r="L2091" s="92" t="n">
        <v>11</v>
      </c>
      <c r="M2091" s="91">
        <f>COUNTIFS(D:D,D2091,J:J,J2091,K:K,K2091)</f>
        <v/>
      </c>
      <c r="N2091" s="91">
        <f>1/M2091</f>
        <v/>
      </c>
    </row>
    <row r="2092">
      <c r="A2092" s="92" t="inlineStr">
        <is>
          <t>徐汇区</t>
        </is>
      </c>
      <c r="B2092" s="92" t="inlineStr">
        <is>
          <t>微信用户
微信用户
微信用户
微信用户
微信用户
微信用户
微信用户
微信用户
微信用户
微信用户
微信用户
微信用户</t>
        </is>
      </c>
      <c r="C2092" s="92" t="n">
        <v>1</v>
      </c>
      <c r="D2092" s="92" t="inlineStr">
        <is>
          <t>TYQCY82</t>
        </is>
      </c>
      <c r="E2092" s="92" t="inlineStr">
        <is>
          <t>家在塔啦</t>
        </is>
      </c>
      <c r="F2092" s="92" t="n">
        <v>0</v>
      </c>
      <c r="G2092" s="92" t="n">
        <v>1</v>
      </c>
      <c r="H2092" s="92" t="n">
        <v>2301</v>
      </c>
      <c r="I2092" s="92" t="inlineStr">
        <is>
          <t>产品质检</t>
        </is>
      </c>
      <c r="J2092" s="92" t="n">
        <v>2023</v>
      </c>
      <c r="K2092" s="92" t="n">
        <v>6</v>
      </c>
      <c r="L2092" s="92" t="n">
        <v>1</v>
      </c>
      <c r="M2092" s="91">
        <f>COUNTIFS(D:D,D2092,J:J,J2092,K:K,K2092)</f>
        <v/>
      </c>
      <c r="N2092" s="91">
        <f>1/M2092</f>
        <v/>
      </c>
    </row>
    <row r="2093">
      <c r="A2093" s="92" t="inlineStr">
        <is>
          <t>徐汇区</t>
        </is>
      </c>
      <c r="B2093" s="92" t="inlineStr">
        <is>
          <t>微信用户
微信用户
微信用户
微信用户
微信用户
微信用户
微信用户
微信用户
微信用户
微信用户
微信用户
微信用户
微信用户
微信用户</t>
        </is>
      </c>
      <c r="C2093" s="92" t="n">
        <v>1</v>
      </c>
      <c r="D2093" s="92" t="inlineStr">
        <is>
          <t>TYQCY82</t>
        </is>
      </c>
      <c r="E2093" s="92" t="inlineStr">
        <is>
          <t>家在塔啦</t>
        </is>
      </c>
      <c r="F2093" s="92" t="n">
        <v>0</v>
      </c>
      <c r="G2093" s="92" t="n">
        <v>1</v>
      </c>
      <c r="H2093" s="92" t="n">
        <v>2202</v>
      </c>
      <c r="I2093" s="92" t="inlineStr">
        <is>
          <t>净化器合格证</t>
        </is>
      </c>
      <c r="J2093" s="92" t="n">
        <v>2023</v>
      </c>
      <c r="K2093" s="92" t="n">
        <v>5</v>
      </c>
      <c r="L2093" s="92" t="n">
        <v>10</v>
      </c>
      <c r="M2093" s="91">
        <f>COUNTIFS(D:D,D2093,J:J,J2093,K:K,K2093)</f>
        <v/>
      </c>
      <c r="N2093" s="91">
        <f>1/M2093</f>
        <v/>
      </c>
    </row>
    <row r="2094">
      <c r="A2094" s="92" t="inlineStr">
        <is>
          <t>徐汇区</t>
        </is>
      </c>
      <c r="B2094" s="92" t="inlineStr">
        <is>
          <t>微信用户
微信用户
微信用户
微信用户
微信用户
微信用户
微信用户
微信用户</t>
        </is>
      </c>
      <c r="C2094" s="92" t="n">
        <v>1</v>
      </c>
      <c r="D2094" s="92" t="inlineStr">
        <is>
          <t>TYQCY82</t>
        </is>
      </c>
      <c r="E2094" s="92" t="inlineStr">
        <is>
          <t>家在塔啦</t>
        </is>
      </c>
      <c r="F2094" s="92" t="n">
        <v>0</v>
      </c>
      <c r="G2094" s="92" t="n">
        <v>0</v>
      </c>
      <c r="H2094" s="92" t="n">
        <v>2100</v>
      </c>
      <c r="I2094" s="92" t="inlineStr">
        <is>
          <t>营业执照</t>
        </is>
      </c>
      <c r="J2094" s="92" t="n">
        <v>2023</v>
      </c>
      <c r="K2094" s="92" t="n">
        <v>3</v>
      </c>
      <c r="L2094" s="92" t="n">
        <v>11</v>
      </c>
      <c r="M2094" s="91">
        <f>COUNTIFS(D:D,D2094,J:J,J2094,K:K,K2094)</f>
        <v/>
      </c>
      <c r="N2094" s="91">
        <f>1/M2094</f>
        <v/>
      </c>
    </row>
    <row r="2095">
      <c r="A2095" s="92" t="inlineStr">
        <is>
          <t>徐汇区</t>
        </is>
      </c>
      <c r="B2095" s="92" t="inlineStr">
        <is>
          <t>微信用户
微信用户
微信用户
微信用户
微信用户
微信用户
微信用户
微信用户</t>
        </is>
      </c>
      <c r="C2095" s="92" t="n">
        <v>1</v>
      </c>
      <c r="D2095" s="92" t="inlineStr">
        <is>
          <t>TYQCY82</t>
        </is>
      </c>
      <c r="E2095" s="92" t="inlineStr">
        <is>
          <t>家在塔啦</t>
        </is>
      </c>
      <c r="F2095" s="92" t="n">
        <v>0</v>
      </c>
      <c r="G2095" s="92" t="n">
        <v>0</v>
      </c>
      <c r="H2095" s="92" t="n">
        <v>2102</v>
      </c>
      <c r="I2095" s="92" t="inlineStr">
        <is>
          <t>餐饮服务许可证</t>
        </is>
      </c>
      <c r="J2095" s="92" t="n">
        <v>2023</v>
      </c>
      <c r="K2095" s="92" t="n">
        <v>3</v>
      </c>
      <c r="L2095" s="92" t="n">
        <v>11</v>
      </c>
      <c r="M2095" s="91">
        <f>COUNTIFS(D:D,D2095,J:J,J2095,K:K,K2095)</f>
        <v/>
      </c>
      <c r="N2095" s="91">
        <f>1/M2095</f>
        <v/>
      </c>
    </row>
    <row r="2096">
      <c r="A2096" s="92" t="inlineStr">
        <is>
          <t>徐汇区</t>
        </is>
      </c>
      <c r="B2096" s="92" t="inlineStr">
        <is>
          <t>微信用户
微信用户
微信用户
微信用户
微信用户
微信用户
微信用户
微信用户</t>
        </is>
      </c>
      <c r="C2096" s="92" t="n">
        <v>1</v>
      </c>
      <c r="D2096" s="92" t="inlineStr">
        <is>
          <t>TYQCY82</t>
        </is>
      </c>
      <c r="E2096" s="92" t="inlineStr">
        <is>
          <t>家在塔啦</t>
        </is>
      </c>
      <c r="F2096" s="92" t="n">
        <v>0</v>
      </c>
      <c r="G2096" s="92" t="n">
        <v>0</v>
      </c>
      <c r="H2096" s="92" t="n">
        <v>2103</v>
      </c>
      <c r="I2096" s="92" t="inlineStr">
        <is>
          <t>监管信息公示牌</t>
        </is>
      </c>
      <c r="J2096" s="92" t="n">
        <v>2023</v>
      </c>
      <c r="K2096" s="92" t="n">
        <v>3</v>
      </c>
      <c r="L2096" s="92" t="n">
        <v>11</v>
      </c>
      <c r="M2096" s="91">
        <f>COUNTIFS(D:D,D2096,J:J,J2096,K:K,K2096)</f>
        <v/>
      </c>
      <c r="N2096" s="91">
        <f>1/M2096</f>
        <v/>
      </c>
    </row>
    <row r="2097">
      <c r="A2097" s="92" t="inlineStr">
        <is>
          <t>徐汇区</t>
        </is>
      </c>
      <c r="B2097" s="92" t="n"/>
      <c r="C2097" s="92" t="n">
        <v>1</v>
      </c>
      <c r="D2097" s="92" t="inlineStr">
        <is>
          <t>TYQCY83</t>
        </is>
      </c>
      <c r="E2097" s="92" t="inlineStr">
        <is>
          <t>牛家人（牛肉面）</t>
        </is>
      </c>
      <c r="F2097" s="92" t="n">
        <v>0</v>
      </c>
      <c r="G2097" s="92" t="n">
        <v>0</v>
      </c>
      <c r="H2097" s="92" t="n">
        <v>2100</v>
      </c>
      <c r="I2097" s="92" t="inlineStr">
        <is>
          <t>营业执照</t>
        </is>
      </c>
      <c r="J2097" s="92" t="n">
        <v>2023</v>
      </c>
      <c r="K2097" s="92" t="n">
        <v>3</v>
      </c>
      <c r="L2097" s="92" t="n">
        <v>11</v>
      </c>
      <c r="M2097" s="91">
        <f>COUNTIFS(D:D,D2097,J:J,J2097,K:K,K2097)</f>
        <v/>
      </c>
      <c r="N2097" s="91">
        <f>1/M2097</f>
        <v/>
      </c>
    </row>
    <row r="2098">
      <c r="A2098" s="92" t="inlineStr">
        <is>
          <t>徐汇区</t>
        </is>
      </c>
      <c r="B2098" s="92" t="n"/>
      <c r="C2098" s="92" t="n">
        <v>1</v>
      </c>
      <c r="D2098" s="92" t="inlineStr">
        <is>
          <t>TYQCY83</t>
        </is>
      </c>
      <c r="E2098" s="92" t="inlineStr">
        <is>
          <t>牛家人（牛肉面）</t>
        </is>
      </c>
      <c r="F2098" s="92" t="n">
        <v>0</v>
      </c>
      <c r="G2098" s="92" t="n">
        <v>1</v>
      </c>
      <c r="H2098" s="92" t="n">
        <v>2300</v>
      </c>
      <c r="I2098" s="92" t="inlineStr">
        <is>
          <t>设备安装合同</t>
        </is>
      </c>
      <c r="J2098" s="92" t="n">
        <v>2023</v>
      </c>
      <c r="K2098" s="92" t="n">
        <v>3</v>
      </c>
      <c r="L2098" s="92" t="n">
        <v>11</v>
      </c>
      <c r="M2098" s="91">
        <f>COUNTIFS(D:D,D2098,J:J,J2098,K:K,K2098)</f>
        <v/>
      </c>
      <c r="N2098" s="91">
        <f>1/M2098</f>
        <v/>
      </c>
    </row>
    <row r="2099">
      <c r="A2099" s="92" t="inlineStr">
        <is>
          <t>徐汇区</t>
        </is>
      </c>
      <c r="B2099" s="92" t="n"/>
      <c r="C2099" s="92" t="n">
        <v>1</v>
      </c>
      <c r="D2099" s="92" t="inlineStr">
        <is>
          <t>TYQCY83</t>
        </is>
      </c>
      <c r="E2099" s="92" t="inlineStr">
        <is>
          <t>牛家人（牛肉面）</t>
        </is>
      </c>
      <c r="F2099" s="92" t="n">
        <v>0</v>
      </c>
      <c r="G2099" s="92" t="n">
        <v>1</v>
      </c>
      <c r="H2099" s="92" t="n">
        <v>2302</v>
      </c>
      <c r="I2099" s="92" t="inlineStr">
        <is>
          <t>设备安装检验</t>
        </is>
      </c>
      <c r="J2099" s="92" t="n">
        <v>2023</v>
      </c>
      <c r="K2099" s="92" t="n">
        <v>3</v>
      </c>
      <c r="L2099" s="92" t="n">
        <v>11</v>
      </c>
      <c r="M2099" s="91">
        <f>COUNTIFS(D:D,D2099,J:J,J2099,K:K,K2099)</f>
        <v/>
      </c>
      <c r="N2099" s="91">
        <f>1/M2099</f>
        <v/>
      </c>
    </row>
    <row r="2100">
      <c r="A2100" s="92" t="inlineStr">
        <is>
          <t>徐汇区</t>
        </is>
      </c>
      <c r="B2100" s="92" t="n"/>
      <c r="C2100" s="92" t="n">
        <v>1</v>
      </c>
      <c r="D2100" s="92" t="inlineStr">
        <is>
          <t>TYQCY83</t>
        </is>
      </c>
      <c r="E2100" s="92" t="inlineStr">
        <is>
          <t>牛家人（牛肉面）</t>
        </is>
      </c>
      <c r="F2100" s="92" t="n">
        <v>0</v>
      </c>
      <c r="G2100" s="92" t="n">
        <v>0</v>
      </c>
      <c r="H2100" s="92" t="n">
        <v>2101</v>
      </c>
      <c r="I2100" s="92" t="inlineStr">
        <is>
          <t>食品经营许可证</t>
        </is>
      </c>
      <c r="J2100" s="92" t="n">
        <v>2023</v>
      </c>
      <c r="K2100" s="92" t="n">
        <v>2</v>
      </c>
      <c r="L2100" s="92" t="n">
        <v>28</v>
      </c>
      <c r="M2100" s="91">
        <f>COUNTIFS(D:D,D2100,J:J,J2100,K:K,K2100)</f>
        <v/>
      </c>
      <c r="N2100" s="91">
        <f>1/M2100</f>
        <v/>
      </c>
    </row>
    <row r="2101">
      <c r="A2101" s="92" t="inlineStr">
        <is>
          <t>徐汇区</t>
        </is>
      </c>
      <c r="B2101" s="92" t="n"/>
      <c r="C2101" s="92" t="n">
        <v>1</v>
      </c>
      <c r="D2101" s="92" t="inlineStr">
        <is>
          <t>TYQCY83</t>
        </is>
      </c>
      <c r="E2101" s="92" t="inlineStr">
        <is>
          <t>牛家人（牛肉面）</t>
        </is>
      </c>
      <c r="F2101" s="92" t="n">
        <v>0</v>
      </c>
      <c r="G2101" s="92" t="n">
        <v>0</v>
      </c>
      <c r="H2101" s="92" t="n">
        <v>2102</v>
      </c>
      <c r="I2101" s="92" t="inlineStr">
        <is>
          <t>餐饮服务许可证</t>
        </is>
      </c>
      <c r="J2101" s="92" t="n">
        <v>2023</v>
      </c>
      <c r="K2101" s="92" t="n">
        <v>2</v>
      </c>
      <c r="L2101" s="92" t="n">
        <v>28</v>
      </c>
      <c r="M2101" s="91">
        <f>COUNTIFS(D:D,D2101,J:J,J2101,K:K,K2101)</f>
        <v/>
      </c>
      <c r="N2101" s="91">
        <f>1/M2101</f>
        <v/>
      </c>
    </row>
    <row r="2102">
      <c r="A2102" s="92" t="inlineStr">
        <is>
          <t>徐汇区</t>
        </is>
      </c>
      <c r="B2102" s="92" t="n"/>
      <c r="C2102" s="92" t="n">
        <v>1</v>
      </c>
      <c r="D2102" s="92" t="inlineStr">
        <is>
          <t>TYQCY83</t>
        </is>
      </c>
      <c r="E2102" s="92" t="inlineStr">
        <is>
          <t>牛家人（牛肉面）</t>
        </is>
      </c>
      <c r="F2102" s="92" t="n">
        <v>0</v>
      </c>
      <c r="G2102" s="92" t="n">
        <v>0</v>
      </c>
      <c r="H2102" s="92" t="n">
        <v>2103</v>
      </c>
      <c r="I2102" s="92" t="inlineStr">
        <is>
          <t>监管信息公示牌</t>
        </is>
      </c>
      <c r="J2102" s="92" t="n">
        <v>2023</v>
      </c>
      <c r="K2102" s="92" t="n">
        <v>2</v>
      </c>
      <c r="L2102" s="92" t="n">
        <v>28</v>
      </c>
      <c r="M2102" s="91">
        <f>COUNTIFS(D:D,D2102,J:J,J2102,K:K,K2102)</f>
        <v/>
      </c>
      <c r="N2102" s="91">
        <f>1/M2102</f>
        <v/>
      </c>
    </row>
    <row r="2103">
      <c r="A2103" s="92" t="inlineStr">
        <is>
          <t>徐汇区</t>
        </is>
      </c>
      <c r="B2103" s="92" t="n"/>
      <c r="C2103" s="92" t="n">
        <v>1</v>
      </c>
      <c r="D2103" s="92" t="inlineStr">
        <is>
          <t>TYQCY83</t>
        </is>
      </c>
      <c r="E2103" s="92" t="inlineStr">
        <is>
          <t>牛家人（牛肉面）</t>
        </is>
      </c>
      <c r="F2103" s="92" t="n">
        <v>0</v>
      </c>
      <c r="G2103" s="92" t="n">
        <v>1</v>
      </c>
      <c r="H2103" s="92" t="n">
        <v>2200</v>
      </c>
      <c r="I2103" s="92" t="inlineStr">
        <is>
          <t>设备安装合同</t>
        </is>
      </c>
      <c r="J2103" s="92" t="n">
        <v>2023</v>
      </c>
      <c r="K2103" s="92" t="n">
        <v>2</v>
      </c>
      <c r="L2103" s="92" t="n">
        <v>28</v>
      </c>
      <c r="M2103" s="91">
        <f>COUNTIFS(D:D,D2103,J:J,J2103,K:K,K2103)</f>
        <v/>
      </c>
      <c r="N2103" s="91">
        <f>1/M2103</f>
        <v/>
      </c>
    </row>
    <row r="2104">
      <c r="A2104" s="92" t="inlineStr">
        <is>
          <t>徐汇区</t>
        </is>
      </c>
      <c r="B2104" s="92" t="n"/>
      <c r="C2104" s="92" t="n">
        <v>1</v>
      </c>
      <c r="D2104" s="92" t="inlineStr">
        <is>
          <t>TYQCY83</t>
        </is>
      </c>
      <c r="E2104" s="92" t="inlineStr">
        <is>
          <t>牛家人（牛肉面）</t>
        </is>
      </c>
      <c r="F2104" s="92" t="n">
        <v>0</v>
      </c>
      <c r="G2104" s="92" t="n">
        <v>1</v>
      </c>
      <c r="H2104" s="92" t="n">
        <v>2201</v>
      </c>
      <c r="I2104" s="92" t="inlineStr">
        <is>
          <t>产品质检</t>
        </is>
      </c>
      <c r="J2104" s="92" t="n">
        <v>2023</v>
      </c>
      <c r="K2104" s="92" t="n">
        <v>2</v>
      </c>
      <c r="L2104" s="92" t="n">
        <v>28</v>
      </c>
      <c r="M2104" s="91">
        <f>COUNTIFS(D:D,D2104,J:J,J2104,K:K,K2104)</f>
        <v/>
      </c>
      <c r="N2104" s="91">
        <f>1/M2104</f>
        <v/>
      </c>
    </row>
    <row r="2105">
      <c r="A2105" s="92" t="inlineStr">
        <is>
          <t>徐汇区</t>
        </is>
      </c>
      <c r="B2105" s="92" t="n"/>
      <c r="C2105" s="92" t="n">
        <v>1</v>
      </c>
      <c r="D2105" s="92" t="inlineStr">
        <is>
          <t>TYQCY83</t>
        </is>
      </c>
      <c r="E2105" s="92" t="inlineStr">
        <is>
          <t>牛家人（牛肉面）</t>
        </is>
      </c>
      <c r="F2105" s="92" t="n">
        <v>0</v>
      </c>
      <c r="G2105" s="92" t="n">
        <v>1</v>
      </c>
      <c r="H2105" s="92" t="n">
        <v>2202</v>
      </c>
      <c r="I2105" s="92" t="inlineStr">
        <is>
          <t>净化器合格证</t>
        </is>
      </c>
      <c r="J2105" s="92" t="n">
        <v>2023</v>
      </c>
      <c r="K2105" s="92" t="n">
        <v>2</v>
      </c>
      <c r="L2105" s="92" t="n">
        <v>28</v>
      </c>
      <c r="M2105" s="91">
        <f>COUNTIFS(D:D,D2105,J:J,J2105,K:K,K2105)</f>
        <v/>
      </c>
      <c r="N2105" s="91">
        <f>1/M2105</f>
        <v/>
      </c>
    </row>
    <row r="2106">
      <c r="A2106" s="92" t="inlineStr">
        <is>
          <t>徐汇区</t>
        </is>
      </c>
      <c r="B2106" s="92" t="n"/>
      <c r="C2106" s="92" t="n">
        <v>1</v>
      </c>
      <c r="D2106" s="92" t="inlineStr">
        <is>
          <t>TYQCY83</t>
        </is>
      </c>
      <c r="E2106" s="92" t="inlineStr">
        <is>
          <t>牛家人（牛肉面）</t>
        </is>
      </c>
      <c r="F2106" s="92" t="n">
        <v>0</v>
      </c>
      <c r="G2106" s="92" t="n">
        <v>1</v>
      </c>
      <c r="H2106" s="92" t="n">
        <v>2301</v>
      </c>
      <c r="I2106" s="92" t="inlineStr">
        <is>
          <t>产品质检</t>
        </is>
      </c>
      <c r="J2106" s="92" t="n">
        <v>2023</v>
      </c>
      <c r="K2106" s="92" t="n">
        <v>2</v>
      </c>
      <c r="L2106" s="92" t="n">
        <v>28</v>
      </c>
      <c r="M2106" s="91">
        <f>COUNTIFS(D:D,D2106,J:J,J2106,K:K,K2106)</f>
        <v/>
      </c>
      <c r="N2106" s="91">
        <f>1/M2106</f>
        <v/>
      </c>
    </row>
    <row r="2107">
      <c r="A2107" s="92" t="inlineStr">
        <is>
          <t>徐汇区</t>
        </is>
      </c>
      <c r="B2107" s="92" t="inlineStr">
        <is>
          <t>微信用户
微信用户</t>
        </is>
      </c>
      <c r="C2107" s="92" t="n">
        <v>1</v>
      </c>
      <c r="D2107" s="92" t="inlineStr">
        <is>
          <t>TYQCY84</t>
        </is>
      </c>
      <c r="E2107" s="92" t="inlineStr">
        <is>
          <t>天钥小馆</t>
        </is>
      </c>
      <c r="F2107" s="92" t="n">
        <v>0</v>
      </c>
      <c r="G2107" s="92" t="n">
        <v>1</v>
      </c>
      <c r="H2107" s="92" t="n">
        <v>2203</v>
      </c>
      <c r="I2107" s="92" t="inlineStr">
        <is>
          <t>清洗合同</t>
        </is>
      </c>
      <c r="J2107" s="92" t="n">
        <v>2023</v>
      </c>
      <c r="K2107" s="92" t="n">
        <v>9</v>
      </c>
      <c r="L2107" s="92" t="n">
        <v>22</v>
      </c>
      <c r="M2107" s="91">
        <f>COUNTIFS(D:D,D2107,J:J,J2107,K:K,K2107)</f>
        <v/>
      </c>
      <c r="N2107" s="91">
        <f>1/M2107</f>
        <v/>
      </c>
    </row>
    <row r="2108">
      <c r="A2108" s="92" t="inlineStr">
        <is>
          <t>徐汇区</t>
        </is>
      </c>
      <c r="B2108" s="92" t="inlineStr">
        <is>
          <t>微信用户
微信用户</t>
        </is>
      </c>
      <c r="C2108" s="92" t="n">
        <v>1</v>
      </c>
      <c r="D2108" s="92" t="inlineStr">
        <is>
          <t>TYQCY84</t>
        </is>
      </c>
      <c r="E2108" s="92" t="inlineStr">
        <is>
          <t>天钥小馆</t>
        </is>
      </c>
      <c r="F2108" s="92" t="n">
        <v>0</v>
      </c>
      <c r="G2108" s="92" t="n">
        <v>1</v>
      </c>
      <c r="H2108" s="92" t="n">
        <v>2204</v>
      </c>
      <c r="I2108" s="92" t="inlineStr">
        <is>
          <t>清洗记录</t>
        </is>
      </c>
      <c r="J2108" s="92" t="n">
        <v>2023</v>
      </c>
      <c r="K2108" s="92" t="n">
        <v>9</v>
      </c>
      <c r="L2108" s="92" t="n">
        <v>22</v>
      </c>
      <c r="M2108" s="91">
        <f>COUNTIFS(D:D,D2108,J:J,J2108,K:K,K2108)</f>
        <v/>
      </c>
      <c r="N2108" s="91">
        <f>1/M2108</f>
        <v/>
      </c>
    </row>
    <row r="2109">
      <c r="A2109" s="92" t="inlineStr">
        <is>
          <t>徐汇区</t>
        </is>
      </c>
      <c r="B2109" s="92" t="inlineStr">
        <is>
          <t>微信用户
微信用户</t>
        </is>
      </c>
      <c r="C2109" s="92" t="n">
        <v>1</v>
      </c>
      <c r="D2109" s="92" t="inlineStr">
        <is>
          <t>TYQCY84</t>
        </is>
      </c>
      <c r="E2109" s="92" t="inlineStr">
        <is>
          <t>天钥小馆</t>
        </is>
      </c>
      <c r="F2109" s="92" t="n">
        <v>0</v>
      </c>
      <c r="G2109" s="92" t="n">
        <v>1</v>
      </c>
      <c r="H2109" s="92" t="n">
        <v>2205</v>
      </c>
      <c r="I2109" s="92" t="inlineStr">
        <is>
          <t>设备维修保养</t>
        </is>
      </c>
      <c r="J2109" s="92" t="n">
        <v>2023</v>
      </c>
      <c r="K2109" s="92" t="n">
        <v>9</v>
      </c>
      <c r="L2109" s="92" t="n">
        <v>22</v>
      </c>
      <c r="M2109" s="91">
        <f>COUNTIFS(D:D,D2109,J:J,J2109,K:K,K2109)</f>
        <v/>
      </c>
      <c r="N2109" s="91">
        <f>1/M2109</f>
        <v/>
      </c>
    </row>
    <row r="2110">
      <c r="A2110" s="92" t="inlineStr">
        <is>
          <t>徐汇区</t>
        </is>
      </c>
      <c r="B2110" s="92" t="inlineStr">
        <is>
          <t>微信用户
微信用户</t>
        </is>
      </c>
      <c r="C2110" s="92" t="n">
        <v>1</v>
      </c>
      <c r="D2110" s="92" t="inlineStr">
        <is>
          <t>TYQCY84</t>
        </is>
      </c>
      <c r="E2110" s="92" t="inlineStr">
        <is>
          <t>天钥小馆</t>
        </is>
      </c>
      <c r="F2110" s="92" t="n">
        <v>0</v>
      </c>
      <c r="G2110" s="92" t="n">
        <v>1</v>
      </c>
      <c r="H2110" s="92" t="n">
        <v>2303</v>
      </c>
      <c r="I2110" s="92" t="inlineStr">
        <is>
          <t>运行维护合同</t>
        </is>
      </c>
      <c r="J2110" s="92" t="n">
        <v>2023</v>
      </c>
      <c r="K2110" s="92" t="n">
        <v>9</v>
      </c>
      <c r="L2110" s="92" t="n">
        <v>22</v>
      </c>
      <c r="M2110" s="91">
        <f>COUNTIFS(D:D,D2110,J:J,J2110,K:K,K2110)</f>
        <v/>
      </c>
      <c r="N2110" s="91">
        <f>1/M2110</f>
        <v/>
      </c>
    </row>
    <row r="2111">
      <c r="A2111" s="92" t="inlineStr">
        <is>
          <t>徐汇区</t>
        </is>
      </c>
      <c r="B2111" s="92" t="inlineStr">
        <is>
          <t>微信用户
微信用户</t>
        </is>
      </c>
      <c r="C2111" s="92" t="n">
        <v>1</v>
      </c>
      <c r="D2111" s="92" t="inlineStr">
        <is>
          <t>TYQCY84</t>
        </is>
      </c>
      <c r="E2111" s="92" t="inlineStr">
        <is>
          <t>天钥小馆</t>
        </is>
      </c>
      <c r="F2111" s="92" t="n">
        <v>0</v>
      </c>
      <c r="G2111" s="92" t="n">
        <v>1</v>
      </c>
      <c r="H2111" s="92" t="n">
        <v>2304</v>
      </c>
      <c r="I2111" s="92" t="inlineStr">
        <is>
          <t>设备运维记录</t>
        </is>
      </c>
      <c r="J2111" s="92" t="n">
        <v>2023</v>
      </c>
      <c r="K2111" s="92" t="n">
        <v>9</v>
      </c>
      <c r="L2111" s="92" t="n">
        <v>22</v>
      </c>
      <c r="M2111" s="91">
        <f>COUNTIFS(D:D,D2111,J:J,J2111,K:K,K2111)</f>
        <v/>
      </c>
      <c r="N2111" s="91">
        <f>1/M2111</f>
        <v/>
      </c>
    </row>
    <row r="2112">
      <c r="A2112" s="92" t="inlineStr">
        <is>
          <t>徐汇区</t>
        </is>
      </c>
      <c r="B2112" s="92" t="inlineStr">
        <is>
          <t>微信用户
微信用户</t>
        </is>
      </c>
      <c r="C2112" s="92" t="n">
        <v>1</v>
      </c>
      <c r="D2112" s="92" t="inlineStr">
        <is>
          <t>TYQCY84</t>
        </is>
      </c>
      <c r="E2112" s="92" t="inlineStr">
        <is>
          <t>天钥小馆</t>
        </is>
      </c>
      <c r="F2112" s="92" t="n">
        <v>0</v>
      </c>
      <c r="G2112" s="92" t="n">
        <v>1</v>
      </c>
      <c r="H2112" s="92" t="n">
        <v>2400</v>
      </c>
      <c r="I2112" s="92" t="inlineStr">
        <is>
          <t>餐厨垃圾处置</t>
        </is>
      </c>
      <c r="J2112" s="92" t="n">
        <v>2023</v>
      </c>
      <c r="K2112" s="92" t="n">
        <v>9</v>
      </c>
      <c r="L2112" s="92" t="n">
        <v>22</v>
      </c>
      <c r="M2112" s="91">
        <f>COUNTIFS(D:D,D2112,J:J,J2112,K:K,K2112)</f>
        <v/>
      </c>
      <c r="N2112" s="91">
        <f>1/M2112</f>
        <v/>
      </c>
    </row>
    <row r="2113">
      <c r="A2113" s="92" t="inlineStr">
        <is>
          <t>徐汇区</t>
        </is>
      </c>
      <c r="B2113" s="92" t="inlineStr">
        <is>
          <t>微信用户
微信用户</t>
        </is>
      </c>
      <c r="C2113" s="92" t="n">
        <v>1</v>
      </c>
      <c r="D2113" s="92" t="inlineStr">
        <is>
          <t>TYQCY84</t>
        </is>
      </c>
      <c r="E2113" s="92" t="inlineStr">
        <is>
          <t>天钥小馆</t>
        </is>
      </c>
      <c r="F2113" s="92" t="n">
        <v>0</v>
      </c>
      <c r="G2113" s="92" t="n">
        <v>1</v>
      </c>
      <c r="H2113" s="92" t="n">
        <v>2401</v>
      </c>
      <c r="I2113" s="92" t="inlineStr">
        <is>
          <t>废弃油脂处置</t>
        </is>
      </c>
      <c r="J2113" s="92" t="n">
        <v>2023</v>
      </c>
      <c r="K2113" s="92" t="n">
        <v>9</v>
      </c>
      <c r="L2113" s="92" t="n">
        <v>22</v>
      </c>
      <c r="M2113" s="91">
        <f>COUNTIFS(D:D,D2113,J:J,J2113,K:K,K2113)</f>
        <v/>
      </c>
      <c r="N2113" s="91">
        <f>1/M2113</f>
        <v/>
      </c>
    </row>
    <row r="2114">
      <c r="A2114" s="92" t="inlineStr">
        <is>
          <t>徐汇区</t>
        </is>
      </c>
      <c r="B2114" s="92" t="inlineStr">
        <is>
          <t>微信用户
微信用户</t>
        </is>
      </c>
      <c r="C2114" s="92" t="n">
        <v>1</v>
      </c>
      <c r="D2114" s="92" t="inlineStr">
        <is>
          <t>TYQCY84</t>
        </is>
      </c>
      <c r="E2114" s="92" t="inlineStr">
        <is>
          <t>天钥小馆</t>
        </is>
      </c>
      <c r="F2114" s="92" t="n">
        <v>0</v>
      </c>
      <c r="G2114" s="92" t="n">
        <v>1</v>
      </c>
      <c r="H2114" s="92" t="n">
        <v>2402</v>
      </c>
      <c r="I2114" s="92" t="inlineStr">
        <is>
          <t>卫生培训记录</t>
        </is>
      </c>
      <c r="J2114" s="92" t="n">
        <v>2023</v>
      </c>
      <c r="K2114" s="92" t="n">
        <v>9</v>
      </c>
      <c r="L2114" s="92" t="n">
        <v>22</v>
      </c>
      <c r="M2114" s="91">
        <f>COUNTIFS(D:D,D2114,J:J,J2114,K:K,K2114)</f>
        <v/>
      </c>
      <c r="N2114" s="91">
        <f>1/M2114</f>
        <v/>
      </c>
    </row>
    <row r="2115">
      <c r="A2115" s="92" t="inlineStr">
        <is>
          <t>徐汇区</t>
        </is>
      </c>
      <c r="B2115" s="92" t="inlineStr">
        <is>
          <t>微信用户
微信用户</t>
        </is>
      </c>
      <c r="C2115" s="92" t="n">
        <v>1</v>
      </c>
      <c r="D2115" s="92" t="inlineStr">
        <is>
          <t>TYQCY84</t>
        </is>
      </c>
      <c r="E2115" s="92" t="inlineStr">
        <is>
          <t>天钥小馆</t>
        </is>
      </c>
      <c r="F2115" s="92" t="n">
        <v>0</v>
      </c>
      <c r="G2115" s="92" t="n">
        <v>1</v>
      </c>
      <c r="H2115" s="92" t="n">
        <v>2403</v>
      </c>
      <c r="I2115" s="92" t="inlineStr">
        <is>
          <t>食品及原料采购记录</t>
        </is>
      </c>
      <c r="J2115" s="92" t="n">
        <v>2023</v>
      </c>
      <c r="K2115" s="92" t="n">
        <v>9</v>
      </c>
      <c r="L2115" s="92" t="n">
        <v>22</v>
      </c>
      <c r="M2115" s="91">
        <f>COUNTIFS(D:D,D2115,J:J,J2115,K:K,K2115)</f>
        <v/>
      </c>
      <c r="N2115" s="91">
        <f>1/M2115</f>
        <v/>
      </c>
    </row>
    <row r="2116">
      <c r="A2116" s="92" t="inlineStr">
        <is>
          <t>徐汇区</t>
        </is>
      </c>
      <c r="B2116" s="92" t="inlineStr">
        <is>
          <t>微信用户
微信用户</t>
        </is>
      </c>
      <c r="C2116" s="92" t="n">
        <v>1</v>
      </c>
      <c r="D2116" s="92" t="inlineStr">
        <is>
          <t>TYQCY84</t>
        </is>
      </c>
      <c r="E2116" s="92" t="inlineStr">
        <is>
          <t>天钥小馆</t>
        </is>
      </c>
      <c r="F2116" s="92" t="n">
        <v>1</v>
      </c>
      <c r="G2116" s="92" t="n">
        <v>1</v>
      </c>
      <c r="H2116" s="92" t="n">
        <v>3200</v>
      </c>
      <c r="I2116" s="92" t="inlineStr">
        <is>
          <t>后厨全景</t>
        </is>
      </c>
      <c r="J2116" s="92" t="n">
        <v>2023</v>
      </c>
      <c r="K2116" s="92" t="n">
        <v>9</v>
      </c>
      <c r="L2116" s="92" t="n">
        <v>22</v>
      </c>
      <c r="M2116" s="91">
        <f>COUNTIFS(D:D,D2116,J:J,J2116,K:K,K2116)</f>
        <v/>
      </c>
      <c r="N2116" s="91">
        <f>1/M2116</f>
        <v/>
      </c>
    </row>
    <row r="2117">
      <c r="A2117" s="92" t="inlineStr">
        <is>
          <t>徐汇区</t>
        </is>
      </c>
      <c r="B2117" s="92" t="inlineStr">
        <is>
          <t>微信用户
微信用户</t>
        </is>
      </c>
      <c r="C2117" s="92" t="n">
        <v>1</v>
      </c>
      <c r="D2117" s="92" t="inlineStr">
        <is>
          <t>TYQCY84</t>
        </is>
      </c>
      <c r="E2117" s="92" t="inlineStr">
        <is>
          <t>天钥小馆</t>
        </is>
      </c>
      <c r="F2117" s="92" t="n">
        <v>1</v>
      </c>
      <c r="G2117" s="92" t="n">
        <v>1</v>
      </c>
      <c r="H2117" s="92" t="n">
        <v>3201</v>
      </c>
      <c r="I2117" s="92" t="inlineStr">
        <is>
          <t>后厨涉户外门窗关闭</t>
        </is>
      </c>
      <c r="J2117" s="92" t="n">
        <v>2023</v>
      </c>
      <c r="K2117" s="92" t="n">
        <v>9</v>
      </c>
      <c r="L2117" s="92" t="n">
        <v>22</v>
      </c>
      <c r="M2117" s="91">
        <f>COUNTIFS(D:D,D2117,J:J,J2117,K:K,K2117)</f>
        <v/>
      </c>
      <c r="N2117" s="91">
        <f>1/M2117</f>
        <v/>
      </c>
    </row>
    <row r="2118">
      <c r="A2118" s="92" t="inlineStr">
        <is>
          <t>徐汇区</t>
        </is>
      </c>
      <c r="B2118" s="92" t="inlineStr">
        <is>
          <t>微信用户
微信用户</t>
        </is>
      </c>
      <c r="C2118" s="92" t="n">
        <v>1</v>
      </c>
      <c r="D2118" s="92" t="inlineStr">
        <is>
          <t>TYQCY84</t>
        </is>
      </c>
      <c r="E2118" s="92" t="inlineStr">
        <is>
          <t>天钥小馆</t>
        </is>
      </c>
      <c r="F2118" s="92" t="n">
        <v>1</v>
      </c>
      <c r="G2118" s="92" t="n">
        <v>1</v>
      </c>
      <c r="H2118" s="92" t="n">
        <v>3202</v>
      </c>
      <c r="I2118" s="92" t="inlineStr">
        <is>
          <t>后厨排气扇</t>
        </is>
      </c>
      <c r="J2118" s="92" t="n">
        <v>2023</v>
      </c>
      <c r="K2118" s="92" t="n">
        <v>9</v>
      </c>
      <c r="L2118" s="92" t="n">
        <v>22</v>
      </c>
      <c r="M2118" s="91">
        <f>COUNTIFS(D:D,D2118,J:J,J2118,K:K,K2118)</f>
        <v/>
      </c>
      <c r="N2118" s="91">
        <f>1/M2118</f>
        <v/>
      </c>
    </row>
    <row r="2119">
      <c r="A2119" s="92" t="inlineStr">
        <is>
          <t>徐汇区</t>
        </is>
      </c>
      <c r="B2119" s="92" t="inlineStr">
        <is>
          <t>微信用户
微信用户</t>
        </is>
      </c>
      <c r="C2119" s="92" t="n">
        <v>1</v>
      </c>
      <c r="D2119" s="92" t="inlineStr">
        <is>
          <t>TYQCY84</t>
        </is>
      </c>
      <c r="E2119" s="92" t="inlineStr">
        <is>
          <t>天钥小馆</t>
        </is>
      </c>
      <c r="F2119" s="92" t="n">
        <v>1</v>
      </c>
      <c r="G2119" s="92" t="n">
        <v>1</v>
      </c>
      <c r="H2119" s="92" t="n">
        <v>3203</v>
      </c>
      <c r="I2119" s="92" t="inlineStr">
        <is>
          <t>后厨灶台</t>
        </is>
      </c>
      <c r="J2119" s="92" t="n">
        <v>2023</v>
      </c>
      <c r="K2119" s="92" t="n">
        <v>9</v>
      </c>
      <c r="L2119" s="92" t="n">
        <v>22</v>
      </c>
      <c r="M2119" s="91">
        <f>COUNTIFS(D:D,D2119,J:J,J2119,K:K,K2119)</f>
        <v/>
      </c>
      <c r="N2119" s="91">
        <f>1/M2119</f>
        <v/>
      </c>
    </row>
    <row r="2120">
      <c r="A2120" s="92" t="inlineStr">
        <is>
          <t>徐汇区</t>
        </is>
      </c>
      <c r="B2120" s="92" t="inlineStr">
        <is>
          <t>微信用户
微信用户</t>
        </is>
      </c>
      <c r="C2120" s="92" t="n">
        <v>1</v>
      </c>
      <c r="D2120" s="92" t="inlineStr">
        <is>
          <t>TYQCY84</t>
        </is>
      </c>
      <c r="E2120" s="92" t="inlineStr">
        <is>
          <t>天钥小馆</t>
        </is>
      </c>
      <c r="F2120" s="92" t="n">
        <v>1</v>
      </c>
      <c r="G2120" s="92" t="n">
        <v>1</v>
      </c>
      <c r="H2120" s="92" t="n">
        <v>3204</v>
      </c>
      <c r="I2120" s="92" t="inlineStr">
        <is>
          <t>集气罩</t>
        </is>
      </c>
      <c r="J2120" s="92" t="n">
        <v>2023</v>
      </c>
      <c r="K2120" s="92" t="n">
        <v>9</v>
      </c>
      <c r="L2120" s="92" t="n">
        <v>22</v>
      </c>
      <c r="M2120" s="91">
        <f>COUNTIFS(D:D,D2120,J:J,J2120,K:K,K2120)</f>
        <v/>
      </c>
      <c r="N2120" s="91">
        <f>1/M2120</f>
        <v/>
      </c>
    </row>
    <row r="2121">
      <c r="A2121" s="92" t="inlineStr">
        <is>
          <t>徐汇区</t>
        </is>
      </c>
      <c r="B2121" s="92" t="inlineStr">
        <is>
          <t>微信用户
微信用户</t>
        </is>
      </c>
      <c r="C2121" s="92" t="n">
        <v>1</v>
      </c>
      <c r="D2121" s="92" t="inlineStr">
        <is>
          <t>TYQCY84</t>
        </is>
      </c>
      <c r="E2121" s="92" t="inlineStr">
        <is>
          <t>天钥小馆</t>
        </is>
      </c>
      <c r="F2121" s="92" t="n">
        <v>1</v>
      </c>
      <c r="G2121" s="92" t="n">
        <v>1</v>
      </c>
      <c r="H2121" s="92" t="n">
        <v>3205</v>
      </c>
      <c r="I2121" s="92" t="inlineStr">
        <is>
          <t>排烟管道</t>
        </is>
      </c>
      <c r="J2121" s="92" t="n">
        <v>2023</v>
      </c>
      <c r="K2121" s="92" t="n">
        <v>9</v>
      </c>
      <c r="L2121" s="92" t="n">
        <v>22</v>
      </c>
      <c r="M2121" s="91">
        <f>COUNTIFS(D:D,D2121,J:J,J2121,K:K,K2121)</f>
        <v/>
      </c>
      <c r="N2121" s="91">
        <f>1/M2121</f>
        <v/>
      </c>
    </row>
    <row r="2122">
      <c r="A2122" s="92" t="inlineStr">
        <is>
          <t>徐汇区</t>
        </is>
      </c>
      <c r="B2122" s="92" t="inlineStr">
        <is>
          <t>微信用户
微信用户</t>
        </is>
      </c>
      <c r="C2122" s="92" t="n">
        <v>1</v>
      </c>
      <c r="D2122" s="92" t="inlineStr">
        <is>
          <t>TYQCY84</t>
        </is>
      </c>
      <c r="E2122" s="92" t="inlineStr">
        <is>
          <t>天钥小馆</t>
        </is>
      </c>
      <c r="F2122" s="92" t="n">
        <v>1</v>
      </c>
      <c r="G2122" s="92" t="n">
        <v>1</v>
      </c>
      <c r="H2122" s="92" t="n">
        <v>3206</v>
      </c>
      <c r="I2122" s="92" t="inlineStr">
        <is>
          <t>油烟净化装置/控制柜运行</t>
        </is>
      </c>
      <c r="J2122" s="92" t="n">
        <v>2023</v>
      </c>
      <c r="K2122" s="92" t="n">
        <v>9</v>
      </c>
      <c r="L2122" s="92" t="n">
        <v>22</v>
      </c>
      <c r="M2122" s="91">
        <f>COUNTIFS(D:D,D2122,J:J,J2122,K:K,K2122)</f>
        <v/>
      </c>
      <c r="N2122" s="91">
        <f>1/M2122</f>
        <v/>
      </c>
    </row>
    <row r="2123">
      <c r="A2123" s="92" t="inlineStr">
        <is>
          <t>徐汇区</t>
        </is>
      </c>
      <c r="B2123" s="92" t="inlineStr">
        <is>
          <t>微信用户
微信用户</t>
        </is>
      </c>
      <c r="C2123" s="92" t="n">
        <v>1</v>
      </c>
      <c r="D2123" s="92" t="inlineStr">
        <is>
          <t>TYQCY84</t>
        </is>
      </c>
      <c r="E2123" s="92" t="inlineStr">
        <is>
          <t>天钥小馆</t>
        </is>
      </c>
      <c r="F2123" s="92" t="n">
        <v>1</v>
      </c>
      <c r="G2123" s="92" t="n">
        <v>1</v>
      </c>
      <c r="H2123" s="92" t="n">
        <v>3207</v>
      </c>
      <c r="I2123" s="92" t="inlineStr">
        <is>
          <t>油烟监测设备</t>
        </is>
      </c>
      <c r="J2123" s="92" t="n">
        <v>2023</v>
      </c>
      <c r="K2123" s="92" t="n">
        <v>9</v>
      </c>
      <c r="L2123" s="92" t="n">
        <v>22</v>
      </c>
      <c r="M2123" s="91">
        <f>COUNTIFS(D:D,D2123,J:J,J2123,K:K,K2123)</f>
        <v/>
      </c>
      <c r="N2123" s="91">
        <f>1/M2123</f>
        <v/>
      </c>
    </row>
    <row r="2124">
      <c r="A2124" s="92" t="inlineStr">
        <is>
          <t>徐汇区</t>
        </is>
      </c>
      <c r="B2124" s="92" t="inlineStr">
        <is>
          <t>微信用户
微信用户
微信用户
微信用户
微信用户
微信用户
微信用户
微信用户</t>
        </is>
      </c>
      <c r="C2124" s="92" t="n">
        <v>1</v>
      </c>
      <c r="D2124" s="92" t="inlineStr">
        <is>
          <t>TYQCY84</t>
        </is>
      </c>
      <c r="E2124" s="92" t="inlineStr">
        <is>
          <t>天钥小馆</t>
        </is>
      </c>
      <c r="F2124" s="92" t="n">
        <v>0</v>
      </c>
      <c r="G2124" s="92" t="n">
        <v>0</v>
      </c>
      <c r="H2124" s="92" t="n">
        <v>2102</v>
      </c>
      <c r="I2124" s="92" t="inlineStr">
        <is>
          <t>餐饮服务许可证</t>
        </is>
      </c>
      <c r="J2124" s="92" t="n">
        <v>2023</v>
      </c>
      <c r="K2124" s="92" t="n">
        <v>6</v>
      </c>
      <c r="L2124" s="92" t="n">
        <v>11</v>
      </c>
      <c r="M2124" s="91">
        <f>COUNTIFS(D:D,D2124,J:J,J2124,K:K,K2124)</f>
        <v/>
      </c>
      <c r="N2124" s="91">
        <f>1/M2124</f>
        <v/>
      </c>
    </row>
    <row r="2125">
      <c r="A2125" s="92" t="inlineStr">
        <is>
          <t>徐汇区</t>
        </is>
      </c>
      <c r="B2125" s="92" t="inlineStr">
        <is>
          <t>微信用户
微信用户
微信用户
微信用户
微信用户
微信用户
微信用户
微信用户</t>
        </is>
      </c>
      <c r="C2125" s="92" t="n">
        <v>1</v>
      </c>
      <c r="D2125" s="92" t="inlineStr">
        <is>
          <t>TYQCY84</t>
        </is>
      </c>
      <c r="E2125" s="92" t="inlineStr">
        <is>
          <t>天钥小馆</t>
        </is>
      </c>
      <c r="F2125" s="92" t="n">
        <v>0</v>
      </c>
      <c r="G2125" s="92" t="n">
        <v>0</v>
      </c>
      <c r="H2125" s="92" t="n">
        <v>2103</v>
      </c>
      <c r="I2125" s="92" t="inlineStr">
        <is>
          <t>监管信息公示牌</t>
        </is>
      </c>
      <c r="J2125" s="92" t="n">
        <v>2023</v>
      </c>
      <c r="K2125" s="92" t="n">
        <v>6</v>
      </c>
      <c r="L2125" s="92" t="n">
        <v>11</v>
      </c>
      <c r="M2125" s="91">
        <f>COUNTIFS(D:D,D2125,J:J,J2125,K:K,K2125)</f>
        <v/>
      </c>
      <c r="N2125" s="91">
        <f>1/M2125</f>
        <v/>
      </c>
    </row>
    <row r="2126">
      <c r="A2126" s="92" t="inlineStr">
        <is>
          <t>徐汇区</t>
        </is>
      </c>
      <c r="B2126" s="92" t="inlineStr">
        <is>
          <t>微信用户
微信用户
微信用户
微信用户
微信用户
微信用户
微信用户
微信用户</t>
        </is>
      </c>
      <c r="C2126" s="92" t="n">
        <v>1</v>
      </c>
      <c r="D2126" s="92" t="inlineStr">
        <is>
          <t>TYQCY84</t>
        </is>
      </c>
      <c r="E2126" s="92" t="inlineStr">
        <is>
          <t>天钥小馆</t>
        </is>
      </c>
      <c r="F2126" s="92" t="n">
        <v>0</v>
      </c>
      <c r="G2126" s="92" t="n">
        <v>0</v>
      </c>
      <c r="H2126" s="92" t="n">
        <v>2100</v>
      </c>
      <c r="I2126" s="92" t="inlineStr">
        <is>
          <t>营业执照</t>
        </is>
      </c>
      <c r="J2126" s="92" t="n">
        <v>2023</v>
      </c>
      <c r="K2126" s="92" t="n">
        <v>5</v>
      </c>
      <c r="L2126" s="92" t="n">
        <v>11</v>
      </c>
      <c r="M2126" s="91">
        <f>COUNTIFS(D:D,D2126,J:J,J2126,K:K,K2126)</f>
        <v/>
      </c>
      <c r="N2126" s="91">
        <f>1/M2126</f>
        <v/>
      </c>
    </row>
    <row r="2127">
      <c r="A2127" s="92" t="inlineStr">
        <is>
          <t>徐汇区</t>
        </is>
      </c>
      <c r="B2127" s="92" t="inlineStr">
        <is>
          <t>微信用户
微信用户
微信用户
微信用户
微信用户
微信用户
微信用户
微信用户</t>
        </is>
      </c>
      <c r="C2127" s="92" t="n">
        <v>1</v>
      </c>
      <c r="D2127" s="92" t="inlineStr">
        <is>
          <t>TYQCY84</t>
        </is>
      </c>
      <c r="E2127" s="92" t="inlineStr">
        <is>
          <t>天钥小馆</t>
        </is>
      </c>
      <c r="F2127" s="92" t="n">
        <v>0</v>
      </c>
      <c r="G2127" s="92" t="n">
        <v>1</v>
      </c>
      <c r="H2127" s="92" t="n">
        <v>2302</v>
      </c>
      <c r="I2127" s="92" t="inlineStr">
        <is>
          <t>设备安装检验</t>
        </is>
      </c>
      <c r="J2127" s="92" t="n">
        <v>2023</v>
      </c>
      <c r="K2127" s="92" t="n">
        <v>5</v>
      </c>
      <c r="L2127" s="92" t="n">
        <v>11</v>
      </c>
      <c r="M2127" s="91">
        <f>COUNTIFS(D:D,D2127,J:J,J2127,K:K,K2127)</f>
        <v/>
      </c>
      <c r="N2127" s="91">
        <f>1/M2127</f>
        <v/>
      </c>
    </row>
    <row r="2128">
      <c r="A2128" s="92" t="inlineStr">
        <is>
          <t>徐汇区</t>
        </is>
      </c>
      <c r="B2128" s="92" t="inlineStr">
        <is>
          <t>微信用户
微信用户
微信用户
微信用户
微信用户
微信用户
微信用户
微信用户</t>
        </is>
      </c>
      <c r="C2128" s="92" t="n">
        <v>1</v>
      </c>
      <c r="D2128" s="92" t="inlineStr">
        <is>
          <t>TYQCY84</t>
        </is>
      </c>
      <c r="E2128" s="92" t="inlineStr">
        <is>
          <t>天钥小馆</t>
        </is>
      </c>
      <c r="F2128" s="92" t="n">
        <v>0</v>
      </c>
      <c r="G2128" s="92" t="n">
        <v>0</v>
      </c>
      <c r="H2128" s="92" t="n">
        <v>2101</v>
      </c>
      <c r="I2128" s="92" t="inlineStr">
        <is>
          <t>食品经营许可证</t>
        </is>
      </c>
      <c r="J2128" s="92" t="n">
        <v>2023</v>
      </c>
      <c r="K2128" s="92" t="n">
        <v>3</v>
      </c>
      <c r="L2128" s="92" t="n">
        <v>11</v>
      </c>
      <c r="M2128" s="91">
        <f>COUNTIFS(D:D,D2128,J:J,J2128,K:K,K2128)</f>
        <v/>
      </c>
      <c r="N2128" s="91">
        <f>1/M2128</f>
        <v/>
      </c>
    </row>
    <row r="2129">
      <c r="A2129" s="92" t="inlineStr">
        <is>
          <t>徐汇区</t>
        </is>
      </c>
      <c r="B2129" s="92" t="inlineStr">
        <is>
          <t>微信用户
微信用户
微信用户
微信用户
微信用户
微信用户
微信用户
微信用户</t>
        </is>
      </c>
      <c r="C2129" s="92" t="n">
        <v>1</v>
      </c>
      <c r="D2129" s="92" t="inlineStr">
        <is>
          <t>TYQCY84</t>
        </is>
      </c>
      <c r="E2129" s="92" t="inlineStr">
        <is>
          <t>天钥小馆</t>
        </is>
      </c>
      <c r="F2129" s="92" t="n">
        <v>0</v>
      </c>
      <c r="G2129" s="92" t="n">
        <v>1</v>
      </c>
      <c r="H2129" s="92" t="n">
        <v>2200</v>
      </c>
      <c r="I2129" s="92" t="inlineStr">
        <is>
          <t>设备安装合同</t>
        </is>
      </c>
      <c r="J2129" s="92" t="n">
        <v>2023</v>
      </c>
      <c r="K2129" s="92" t="n">
        <v>3</v>
      </c>
      <c r="L2129" s="92" t="n">
        <v>11</v>
      </c>
      <c r="M2129" s="91">
        <f>COUNTIFS(D:D,D2129,J:J,J2129,K:K,K2129)</f>
        <v/>
      </c>
      <c r="N2129" s="91">
        <f>1/M2129</f>
        <v/>
      </c>
    </row>
    <row r="2130">
      <c r="A2130" s="92" t="inlineStr">
        <is>
          <t>徐汇区</t>
        </is>
      </c>
      <c r="B2130" s="92" t="inlineStr">
        <is>
          <t>微信用户
微信用户
微信用户
微信用户
微信用户
微信用户
微信用户
微信用户</t>
        </is>
      </c>
      <c r="C2130" s="92" t="n">
        <v>1</v>
      </c>
      <c r="D2130" s="92" t="inlineStr">
        <is>
          <t>TYQCY84</t>
        </is>
      </c>
      <c r="E2130" s="92" t="inlineStr">
        <is>
          <t>天钥小馆</t>
        </is>
      </c>
      <c r="F2130" s="92" t="n">
        <v>0</v>
      </c>
      <c r="G2130" s="92" t="n">
        <v>1</v>
      </c>
      <c r="H2130" s="92" t="n">
        <v>2300</v>
      </c>
      <c r="I2130" s="92" t="inlineStr">
        <is>
          <t>设备安装合同</t>
        </is>
      </c>
      <c r="J2130" s="92" t="n">
        <v>2023</v>
      </c>
      <c r="K2130" s="92" t="n">
        <v>3</v>
      </c>
      <c r="L2130" s="92" t="n">
        <v>11</v>
      </c>
      <c r="M2130" s="91">
        <f>COUNTIFS(D:D,D2130,J:J,J2130,K:K,K2130)</f>
        <v/>
      </c>
      <c r="N2130" s="91">
        <f>1/M2130</f>
        <v/>
      </c>
    </row>
    <row r="2131">
      <c r="A2131" s="92" t="inlineStr">
        <is>
          <t>徐汇区</t>
        </is>
      </c>
      <c r="B2131" s="92" t="inlineStr">
        <is>
          <t>微信用户
微信用户
微信用户
微信用户
微信用户
微信用户
微信用户
微信用户</t>
        </is>
      </c>
      <c r="C2131" s="92" t="n">
        <v>1</v>
      </c>
      <c r="D2131" s="92" t="inlineStr">
        <is>
          <t>TYQCY84</t>
        </is>
      </c>
      <c r="E2131" s="92" t="inlineStr">
        <is>
          <t>天钥小馆</t>
        </is>
      </c>
      <c r="F2131" s="92" t="n">
        <v>0</v>
      </c>
      <c r="G2131" s="92" t="n">
        <v>1</v>
      </c>
      <c r="H2131" s="92" t="n">
        <v>2301</v>
      </c>
      <c r="I2131" s="92" t="inlineStr">
        <is>
          <t>产品质检</t>
        </is>
      </c>
      <c r="J2131" s="92" t="n">
        <v>2023</v>
      </c>
      <c r="K2131" s="92" t="n">
        <v>3</v>
      </c>
      <c r="L2131" s="92" t="n">
        <v>11</v>
      </c>
      <c r="M2131" s="91">
        <f>COUNTIFS(D:D,D2131,J:J,J2131,K:K,K2131)</f>
        <v/>
      </c>
      <c r="N2131" s="91">
        <f>1/M2131</f>
        <v/>
      </c>
    </row>
    <row r="2132">
      <c r="A2132" s="92" t="inlineStr">
        <is>
          <t>徐汇区</t>
        </is>
      </c>
      <c r="B2132" s="92" t="inlineStr">
        <is>
          <t>微信用户
微信用户
微信用户
微信用户
微信用户
微信用户
微信用户
微信用户</t>
        </is>
      </c>
      <c r="C2132" s="92" t="n">
        <v>1</v>
      </c>
      <c r="D2132" s="92" t="inlineStr">
        <is>
          <t>TYQCY84</t>
        </is>
      </c>
      <c r="E2132" s="92" t="inlineStr">
        <is>
          <t>天钥小馆</t>
        </is>
      </c>
      <c r="F2132" s="92" t="n">
        <v>0</v>
      </c>
      <c r="G2132" s="92" t="n">
        <v>1</v>
      </c>
      <c r="H2132" s="92" t="n">
        <v>2201</v>
      </c>
      <c r="I2132" s="92" t="inlineStr">
        <is>
          <t>产品质检</t>
        </is>
      </c>
      <c r="J2132" s="92" t="n">
        <v>2023</v>
      </c>
      <c r="K2132" s="92" t="n">
        <v>2</v>
      </c>
      <c r="L2132" s="92" t="n">
        <v>28</v>
      </c>
      <c r="M2132" s="91">
        <f>COUNTIFS(D:D,D2132,J:J,J2132,K:K,K2132)</f>
        <v/>
      </c>
      <c r="N2132" s="91">
        <f>1/M2132</f>
        <v/>
      </c>
    </row>
    <row r="2133">
      <c r="A2133" s="92" t="inlineStr">
        <is>
          <t>徐汇区</t>
        </is>
      </c>
      <c r="B2133" s="92" t="inlineStr">
        <is>
          <t>微信用户
微信用户
微信用户
微信用户
微信用户
微信用户
微信用户
微信用户</t>
        </is>
      </c>
      <c r="C2133" s="92" t="n">
        <v>1</v>
      </c>
      <c r="D2133" s="92" t="inlineStr">
        <is>
          <t>TYQCY84</t>
        </is>
      </c>
      <c r="E2133" s="92" t="inlineStr">
        <is>
          <t>天钥小馆</t>
        </is>
      </c>
      <c r="F2133" s="92" t="n">
        <v>0</v>
      </c>
      <c r="G2133" s="92" t="n">
        <v>1</v>
      </c>
      <c r="H2133" s="92" t="n">
        <v>2202</v>
      </c>
      <c r="I2133" s="92" t="inlineStr">
        <is>
          <t>净化器合格证</t>
        </is>
      </c>
      <c r="J2133" s="92" t="n">
        <v>2023</v>
      </c>
      <c r="K2133" s="92" t="n">
        <v>2</v>
      </c>
      <c r="L2133" s="92" t="n">
        <v>28</v>
      </c>
      <c r="M2133" s="91">
        <f>COUNTIFS(D:D,D2133,J:J,J2133,K:K,K2133)</f>
        <v/>
      </c>
      <c r="N2133" s="91">
        <f>1/M2133</f>
        <v/>
      </c>
    </row>
    <row r="2134">
      <c r="A2134" s="92" t="inlineStr">
        <is>
          <t>徐汇区</t>
        </is>
      </c>
      <c r="B2134" s="92" t="n"/>
      <c r="C2134" s="92" t="n">
        <v>1</v>
      </c>
      <c r="D2134" s="92" t="inlineStr">
        <is>
          <t>TYQCY85</t>
        </is>
      </c>
      <c r="E2134" s="92" t="inlineStr">
        <is>
          <t>辣不怕</t>
        </is>
      </c>
      <c r="F2134" s="92" t="n">
        <v>0</v>
      </c>
      <c r="G2134" s="92" t="n">
        <v>1</v>
      </c>
      <c r="H2134" s="92" t="n">
        <v>2201</v>
      </c>
      <c r="I2134" s="92" t="inlineStr">
        <is>
          <t>产品质检</t>
        </is>
      </c>
      <c r="J2134" s="92" t="n">
        <v>2023</v>
      </c>
      <c r="K2134" s="92" t="n">
        <v>3</v>
      </c>
      <c r="L2134" s="92" t="n">
        <v>11</v>
      </c>
      <c r="M2134" s="91">
        <f>COUNTIFS(D:D,D2134,J:J,J2134,K:K,K2134)</f>
        <v/>
      </c>
      <c r="N2134" s="91">
        <f>1/M2134</f>
        <v/>
      </c>
    </row>
    <row r="2135">
      <c r="A2135" s="92" t="inlineStr">
        <is>
          <t>徐汇区</t>
        </is>
      </c>
      <c r="B2135" s="92" t="n"/>
      <c r="C2135" s="92" t="n">
        <v>1</v>
      </c>
      <c r="D2135" s="92" t="inlineStr">
        <is>
          <t>TYQCY85</t>
        </is>
      </c>
      <c r="E2135" s="92" t="inlineStr">
        <is>
          <t>辣不怕</t>
        </is>
      </c>
      <c r="F2135" s="92" t="n">
        <v>0</v>
      </c>
      <c r="G2135" s="92" t="n">
        <v>1</v>
      </c>
      <c r="H2135" s="92" t="n">
        <v>2301</v>
      </c>
      <c r="I2135" s="92" t="inlineStr">
        <is>
          <t>产品质检</t>
        </is>
      </c>
      <c r="J2135" s="92" t="n">
        <v>2023</v>
      </c>
      <c r="K2135" s="92" t="n">
        <v>3</v>
      </c>
      <c r="L2135" s="92" t="n">
        <v>11</v>
      </c>
      <c r="M2135" s="91">
        <f>COUNTIFS(D:D,D2135,J:J,J2135,K:K,K2135)</f>
        <v/>
      </c>
      <c r="N2135" s="91">
        <f>1/M2135</f>
        <v/>
      </c>
    </row>
    <row r="2136">
      <c r="A2136" s="92" t="inlineStr">
        <is>
          <t>徐汇区</t>
        </is>
      </c>
      <c r="B2136" s="92" t="n"/>
      <c r="C2136" s="92" t="n">
        <v>1</v>
      </c>
      <c r="D2136" s="92" t="inlineStr">
        <is>
          <t>TYQCY85</t>
        </is>
      </c>
      <c r="E2136" s="92" t="inlineStr">
        <is>
          <t>辣不怕</t>
        </is>
      </c>
      <c r="F2136" s="92" t="n">
        <v>0</v>
      </c>
      <c r="G2136" s="92" t="n">
        <v>1</v>
      </c>
      <c r="H2136" s="92" t="n">
        <v>2200</v>
      </c>
      <c r="I2136" s="92" t="inlineStr">
        <is>
          <t>设备安装合同</t>
        </is>
      </c>
      <c r="J2136" s="92" t="n">
        <v>2023</v>
      </c>
      <c r="K2136" s="92" t="n">
        <v>2</v>
      </c>
      <c r="L2136" s="92" t="n">
        <v>28</v>
      </c>
      <c r="M2136" s="91">
        <f>COUNTIFS(D:D,D2136,J:J,J2136,K:K,K2136)</f>
        <v/>
      </c>
      <c r="N2136" s="91">
        <f>1/M2136</f>
        <v/>
      </c>
    </row>
    <row r="2137">
      <c r="A2137" s="92" t="inlineStr">
        <is>
          <t>徐汇区</t>
        </is>
      </c>
      <c r="B2137" s="92" t="n"/>
      <c r="C2137" s="92" t="n">
        <v>1</v>
      </c>
      <c r="D2137" s="92" t="inlineStr">
        <is>
          <t>TYQCY85</t>
        </is>
      </c>
      <c r="E2137" s="92" t="inlineStr">
        <is>
          <t>辣不怕</t>
        </is>
      </c>
      <c r="F2137" s="92" t="n">
        <v>0</v>
      </c>
      <c r="G2137" s="92" t="n">
        <v>1</v>
      </c>
      <c r="H2137" s="92" t="n">
        <v>2202</v>
      </c>
      <c r="I2137" s="92" t="inlineStr">
        <is>
          <t>净化器合格证</t>
        </is>
      </c>
      <c r="J2137" s="92" t="n">
        <v>2023</v>
      </c>
      <c r="K2137" s="92" t="n">
        <v>2</v>
      </c>
      <c r="L2137" s="92" t="n">
        <v>28</v>
      </c>
      <c r="M2137" s="91">
        <f>COUNTIFS(D:D,D2137,J:J,J2137,K:K,K2137)</f>
        <v/>
      </c>
      <c r="N2137" s="91">
        <f>1/M2137</f>
        <v/>
      </c>
    </row>
    <row r="2138">
      <c r="A2138" s="92" t="inlineStr">
        <is>
          <t>徐汇区</t>
        </is>
      </c>
      <c r="B2138" s="92" t="n"/>
      <c r="C2138" s="92" t="n">
        <v>1</v>
      </c>
      <c r="D2138" s="92" t="inlineStr">
        <is>
          <t>TYQCY85</t>
        </is>
      </c>
      <c r="E2138" s="92" t="inlineStr">
        <is>
          <t>辣不怕</t>
        </is>
      </c>
      <c r="F2138" s="92" t="n">
        <v>0</v>
      </c>
      <c r="G2138" s="92" t="n">
        <v>1</v>
      </c>
      <c r="H2138" s="92" t="n">
        <v>2300</v>
      </c>
      <c r="I2138" s="92" t="inlineStr">
        <is>
          <t>设备安装合同</t>
        </is>
      </c>
      <c r="J2138" s="92" t="n">
        <v>2023</v>
      </c>
      <c r="K2138" s="92" t="n">
        <v>2</v>
      </c>
      <c r="L2138" s="92" t="n">
        <v>28</v>
      </c>
      <c r="M2138" s="91">
        <f>COUNTIFS(D:D,D2138,J:J,J2138,K:K,K2138)</f>
        <v/>
      </c>
      <c r="N2138" s="91">
        <f>1/M2138</f>
        <v/>
      </c>
    </row>
    <row r="2139">
      <c r="A2139" s="92" t="inlineStr">
        <is>
          <t>徐汇区</t>
        </is>
      </c>
      <c r="B2139" s="92" t="n"/>
      <c r="C2139" s="92" t="n">
        <v>1</v>
      </c>
      <c r="D2139" s="92" t="inlineStr">
        <is>
          <t>TYQCY85</t>
        </is>
      </c>
      <c r="E2139" s="92" t="inlineStr">
        <is>
          <t>辣不怕</t>
        </is>
      </c>
      <c r="F2139" s="92" t="n">
        <v>0</v>
      </c>
      <c r="G2139" s="92" t="n">
        <v>1</v>
      </c>
      <c r="H2139" s="92" t="n">
        <v>2302</v>
      </c>
      <c r="I2139" s="92" t="inlineStr">
        <is>
          <t>设备安装检验</t>
        </is>
      </c>
      <c r="J2139" s="92" t="n">
        <v>2023</v>
      </c>
      <c r="K2139" s="92" t="n">
        <v>2</v>
      </c>
      <c r="L2139" s="92" t="n">
        <v>28</v>
      </c>
      <c r="M2139" s="91">
        <f>COUNTIFS(D:D,D2139,J:J,J2139,K:K,K2139)</f>
        <v/>
      </c>
      <c r="N2139" s="91">
        <f>1/M2139</f>
        <v/>
      </c>
    </row>
    <row r="2140">
      <c r="A2140" s="92" t="inlineStr">
        <is>
          <t>徐汇区</t>
        </is>
      </c>
      <c r="B2140" s="92" t="n"/>
      <c r="C2140" s="92" t="n">
        <v>1</v>
      </c>
      <c r="D2140" s="92" t="inlineStr">
        <is>
          <t>TYQCY86</t>
        </is>
      </c>
      <c r="E2140" s="92" t="inlineStr">
        <is>
          <t>厚味香辣馆</t>
        </is>
      </c>
      <c r="F2140" s="92" t="n">
        <v>0</v>
      </c>
      <c r="G2140" s="92" t="n">
        <v>0</v>
      </c>
      <c r="H2140" s="92" t="n">
        <v>2101</v>
      </c>
      <c r="I2140" s="92" t="inlineStr">
        <is>
          <t>食品经营许可证</t>
        </is>
      </c>
      <c r="J2140" s="92" t="n">
        <v>2023</v>
      </c>
      <c r="K2140" s="92" t="n">
        <v>3</v>
      </c>
      <c r="L2140" s="92" t="n">
        <v>11</v>
      </c>
      <c r="M2140" s="91">
        <f>COUNTIFS(D:D,D2140,J:J,J2140,K:K,K2140)</f>
        <v/>
      </c>
      <c r="N2140" s="91">
        <f>1/M2140</f>
        <v/>
      </c>
    </row>
    <row r="2141">
      <c r="A2141" s="92" t="inlineStr">
        <is>
          <t>徐汇区</t>
        </is>
      </c>
      <c r="B2141" s="92" t="n"/>
      <c r="C2141" s="92" t="n">
        <v>1</v>
      </c>
      <c r="D2141" s="92" t="inlineStr">
        <is>
          <t>TYQCY86</t>
        </is>
      </c>
      <c r="E2141" s="92" t="inlineStr">
        <is>
          <t>厚味香辣馆</t>
        </is>
      </c>
      <c r="F2141" s="92" t="n">
        <v>0</v>
      </c>
      <c r="G2141" s="92" t="n">
        <v>1</v>
      </c>
      <c r="H2141" s="92" t="n">
        <v>2200</v>
      </c>
      <c r="I2141" s="92" t="inlineStr">
        <is>
          <t>设备安装合同</t>
        </is>
      </c>
      <c r="J2141" s="92" t="n">
        <v>2023</v>
      </c>
      <c r="K2141" s="92" t="n">
        <v>3</v>
      </c>
      <c r="L2141" s="92" t="n">
        <v>11</v>
      </c>
      <c r="M2141" s="91">
        <f>COUNTIFS(D:D,D2141,J:J,J2141,K:K,K2141)</f>
        <v/>
      </c>
      <c r="N2141" s="91">
        <f>1/M2141</f>
        <v/>
      </c>
    </row>
    <row r="2142">
      <c r="A2142" s="92" t="inlineStr">
        <is>
          <t>徐汇区</t>
        </is>
      </c>
      <c r="B2142" s="92" t="n"/>
      <c r="C2142" s="92" t="n">
        <v>1</v>
      </c>
      <c r="D2142" s="92" t="inlineStr">
        <is>
          <t>TYQCY86</t>
        </is>
      </c>
      <c r="E2142" s="92" t="inlineStr">
        <is>
          <t>厚味香辣馆</t>
        </is>
      </c>
      <c r="F2142" s="92" t="n">
        <v>0</v>
      </c>
      <c r="G2142" s="92" t="n">
        <v>1</v>
      </c>
      <c r="H2142" s="92" t="n">
        <v>2202</v>
      </c>
      <c r="I2142" s="92" t="inlineStr">
        <is>
          <t>净化器合格证</t>
        </is>
      </c>
      <c r="J2142" s="92" t="n">
        <v>2023</v>
      </c>
      <c r="K2142" s="92" t="n">
        <v>3</v>
      </c>
      <c r="L2142" s="92" t="n">
        <v>11</v>
      </c>
      <c r="M2142" s="91">
        <f>COUNTIFS(D:D,D2142,J:J,J2142,K:K,K2142)</f>
        <v/>
      </c>
      <c r="N2142" s="91">
        <f>1/M2142</f>
        <v/>
      </c>
    </row>
    <row r="2143">
      <c r="A2143" s="92" t="inlineStr">
        <is>
          <t>徐汇区</t>
        </is>
      </c>
      <c r="B2143" s="92" t="n"/>
      <c r="C2143" s="92" t="n">
        <v>1</v>
      </c>
      <c r="D2143" s="92" t="inlineStr">
        <is>
          <t>TYQCY86</t>
        </is>
      </c>
      <c r="E2143" s="92" t="inlineStr">
        <is>
          <t>厚味香辣馆</t>
        </is>
      </c>
      <c r="F2143" s="92" t="n">
        <v>0</v>
      </c>
      <c r="G2143" s="92" t="n">
        <v>1</v>
      </c>
      <c r="H2143" s="92" t="n">
        <v>2300</v>
      </c>
      <c r="I2143" s="92" t="inlineStr">
        <is>
          <t>设备安装合同</t>
        </is>
      </c>
      <c r="J2143" s="92" t="n">
        <v>2023</v>
      </c>
      <c r="K2143" s="92" t="n">
        <v>3</v>
      </c>
      <c r="L2143" s="92" t="n">
        <v>11</v>
      </c>
      <c r="M2143" s="91">
        <f>COUNTIFS(D:D,D2143,J:J,J2143,K:K,K2143)</f>
        <v/>
      </c>
      <c r="N2143" s="91">
        <f>1/M2143</f>
        <v/>
      </c>
    </row>
    <row r="2144">
      <c r="A2144" s="92" t="inlineStr">
        <is>
          <t>徐汇区</t>
        </is>
      </c>
      <c r="B2144" s="92" t="n"/>
      <c r="C2144" s="92" t="n">
        <v>1</v>
      </c>
      <c r="D2144" s="92" t="inlineStr">
        <is>
          <t>TYQCY86</t>
        </is>
      </c>
      <c r="E2144" s="92" t="inlineStr">
        <is>
          <t>厚味香辣馆</t>
        </is>
      </c>
      <c r="F2144" s="92" t="n">
        <v>0</v>
      </c>
      <c r="G2144" s="92" t="n">
        <v>0</v>
      </c>
      <c r="H2144" s="92" t="n">
        <v>2100</v>
      </c>
      <c r="I2144" s="92" t="inlineStr">
        <is>
          <t>营业执照</t>
        </is>
      </c>
      <c r="J2144" s="92" t="n">
        <v>2023</v>
      </c>
      <c r="K2144" s="92" t="n">
        <v>2</v>
      </c>
      <c r="L2144" s="92" t="n">
        <v>28</v>
      </c>
      <c r="M2144" s="91">
        <f>COUNTIFS(D:D,D2144,J:J,J2144,K:K,K2144)</f>
        <v/>
      </c>
      <c r="N2144" s="91">
        <f>1/M2144</f>
        <v/>
      </c>
    </row>
    <row r="2145">
      <c r="A2145" s="92" t="inlineStr">
        <is>
          <t>徐汇区</t>
        </is>
      </c>
      <c r="B2145" s="92" t="n"/>
      <c r="C2145" s="92" t="n">
        <v>1</v>
      </c>
      <c r="D2145" s="92" t="inlineStr">
        <is>
          <t>TYQCY86</t>
        </is>
      </c>
      <c r="E2145" s="92" t="inlineStr">
        <is>
          <t>厚味香辣馆</t>
        </is>
      </c>
      <c r="F2145" s="92" t="n">
        <v>0</v>
      </c>
      <c r="G2145" s="92" t="n">
        <v>0</v>
      </c>
      <c r="H2145" s="92" t="n">
        <v>2103</v>
      </c>
      <c r="I2145" s="92" t="inlineStr">
        <is>
          <t>监管信息公示牌</t>
        </is>
      </c>
      <c r="J2145" s="92" t="n">
        <v>2023</v>
      </c>
      <c r="K2145" s="92" t="n">
        <v>2</v>
      </c>
      <c r="L2145" s="92" t="n">
        <v>28</v>
      </c>
      <c r="M2145" s="91">
        <f>COUNTIFS(D:D,D2145,J:J,J2145,K:K,K2145)</f>
        <v/>
      </c>
      <c r="N2145" s="91">
        <f>1/M2145</f>
        <v/>
      </c>
    </row>
    <row r="2146">
      <c r="A2146" s="92" t="inlineStr">
        <is>
          <t>徐汇区</t>
        </is>
      </c>
      <c r="B2146" s="92" t="n"/>
      <c r="C2146" s="92" t="n">
        <v>1</v>
      </c>
      <c r="D2146" s="92" t="inlineStr">
        <is>
          <t>TYQCY86</t>
        </is>
      </c>
      <c r="E2146" s="92" t="inlineStr">
        <is>
          <t>厚味香辣馆</t>
        </is>
      </c>
      <c r="F2146" s="92" t="n">
        <v>0</v>
      </c>
      <c r="G2146" s="92" t="n">
        <v>1</v>
      </c>
      <c r="H2146" s="92" t="n">
        <v>2201</v>
      </c>
      <c r="I2146" s="92" t="inlineStr">
        <is>
          <t>产品质检</t>
        </is>
      </c>
      <c r="J2146" s="92" t="n">
        <v>2023</v>
      </c>
      <c r="K2146" s="92" t="n">
        <v>2</v>
      </c>
      <c r="L2146" s="92" t="n">
        <v>28</v>
      </c>
      <c r="M2146" s="91">
        <f>COUNTIFS(D:D,D2146,J:J,J2146,K:K,K2146)</f>
        <v/>
      </c>
      <c r="N2146" s="91">
        <f>1/M2146</f>
        <v/>
      </c>
    </row>
    <row r="2147">
      <c r="A2147" s="92" t="inlineStr">
        <is>
          <t>徐汇区</t>
        </is>
      </c>
      <c r="B2147" s="92" t="n"/>
      <c r="C2147" s="92" t="n">
        <v>1</v>
      </c>
      <c r="D2147" s="92" t="inlineStr">
        <is>
          <t>TYQCY86</t>
        </is>
      </c>
      <c r="E2147" s="92" t="inlineStr">
        <is>
          <t>厚味香辣馆</t>
        </is>
      </c>
      <c r="F2147" s="92" t="n">
        <v>0</v>
      </c>
      <c r="G2147" s="92" t="n">
        <v>1</v>
      </c>
      <c r="H2147" s="92" t="n">
        <v>2301</v>
      </c>
      <c r="I2147" s="92" t="inlineStr">
        <is>
          <t>产品质检</t>
        </is>
      </c>
      <c r="J2147" s="92" t="n">
        <v>2023</v>
      </c>
      <c r="K2147" s="92" t="n">
        <v>2</v>
      </c>
      <c r="L2147" s="92" t="n">
        <v>28</v>
      </c>
      <c r="M2147" s="91">
        <f>COUNTIFS(D:D,D2147,J:J,J2147,K:K,K2147)</f>
        <v/>
      </c>
      <c r="N2147" s="91">
        <f>1/M2147</f>
        <v/>
      </c>
    </row>
    <row r="2148">
      <c r="A2148" s="92" t="inlineStr">
        <is>
          <t>徐汇区</t>
        </is>
      </c>
      <c r="B2148" s="92" t="n"/>
      <c r="C2148" s="92" t="n">
        <v>1</v>
      </c>
      <c r="D2148" s="92" t="inlineStr">
        <is>
          <t>TYQCY86</t>
        </is>
      </c>
      <c r="E2148" s="92" t="inlineStr">
        <is>
          <t>厚味香辣馆</t>
        </is>
      </c>
      <c r="F2148" s="92" t="n">
        <v>0</v>
      </c>
      <c r="G2148" s="92" t="n">
        <v>1</v>
      </c>
      <c r="H2148" s="92" t="n">
        <v>2302</v>
      </c>
      <c r="I2148" s="92" t="inlineStr">
        <is>
          <t>设备安装检验</t>
        </is>
      </c>
      <c r="J2148" s="92" t="n">
        <v>2023</v>
      </c>
      <c r="K2148" s="92" t="n">
        <v>2</v>
      </c>
      <c r="L2148" s="92" t="n">
        <v>28</v>
      </c>
      <c r="M2148" s="91">
        <f>COUNTIFS(D:D,D2148,J:J,J2148,K:K,K2148)</f>
        <v/>
      </c>
      <c r="N2148" s="91">
        <f>1/M2148</f>
        <v/>
      </c>
    </row>
    <row r="2149">
      <c r="A2149" s="92" t="inlineStr">
        <is>
          <t>徐汇区</t>
        </is>
      </c>
      <c r="B2149" s="92" t="n"/>
      <c r="C2149" s="92" t="n">
        <v>1</v>
      </c>
      <c r="D2149" s="92" t="inlineStr">
        <is>
          <t>TYQCY87</t>
        </is>
      </c>
      <c r="E2149" s="92" t="inlineStr">
        <is>
          <t>年糕李</t>
        </is>
      </c>
      <c r="F2149" s="92" t="n">
        <v>0</v>
      </c>
      <c r="G2149" s="92" t="n">
        <v>1</v>
      </c>
      <c r="H2149" s="92" t="n">
        <v>2201</v>
      </c>
      <c r="I2149" s="92" t="inlineStr">
        <is>
          <t>产品质检</t>
        </is>
      </c>
      <c r="J2149" s="92" t="n">
        <v>2023</v>
      </c>
      <c r="K2149" s="92" t="n">
        <v>3</v>
      </c>
      <c r="L2149" s="92" t="n">
        <v>11</v>
      </c>
      <c r="M2149" s="91">
        <f>COUNTIFS(D:D,D2149,J:J,J2149,K:K,K2149)</f>
        <v/>
      </c>
      <c r="N2149" s="91">
        <f>1/M2149</f>
        <v/>
      </c>
    </row>
    <row r="2150">
      <c r="A2150" s="92" t="inlineStr">
        <is>
          <t>徐汇区</t>
        </is>
      </c>
      <c r="B2150" s="92" t="n"/>
      <c r="C2150" s="92" t="n">
        <v>1</v>
      </c>
      <c r="D2150" s="92" t="inlineStr">
        <is>
          <t>TYQCY87</t>
        </is>
      </c>
      <c r="E2150" s="92" t="inlineStr">
        <is>
          <t>年糕李</t>
        </is>
      </c>
      <c r="F2150" s="92" t="n">
        <v>0</v>
      </c>
      <c r="G2150" s="92" t="n">
        <v>1</v>
      </c>
      <c r="H2150" s="92" t="n">
        <v>2202</v>
      </c>
      <c r="I2150" s="92" t="inlineStr">
        <is>
          <t>净化器合格证</t>
        </is>
      </c>
      <c r="J2150" s="92" t="n">
        <v>2023</v>
      </c>
      <c r="K2150" s="92" t="n">
        <v>3</v>
      </c>
      <c r="L2150" s="92" t="n">
        <v>11</v>
      </c>
      <c r="M2150" s="91">
        <f>COUNTIFS(D:D,D2150,J:J,J2150,K:K,K2150)</f>
        <v/>
      </c>
      <c r="N2150" s="91">
        <f>1/M2150</f>
        <v/>
      </c>
    </row>
    <row r="2151">
      <c r="A2151" s="92" t="inlineStr">
        <is>
          <t>徐汇区</t>
        </is>
      </c>
      <c r="B2151" s="92" t="n"/>
      <c r="C2151" s="92" t="n">
        <v>1</v>
      </c>
      <c r="D2151" s="92" t="inlineStr">
        <is>
          <t>TYQCY87</t>
        </is>
      </c>
      <c r="E2151" s="92" t="inlineStr">
        <is>
          <t>年糕李</t>
        </is>
      </c>
      <c r="F2151" s="92" t="n">
        <v>0</v>
      </c>
      <c r="G2151" s="92" t="n">
        <v>1</v>
      </c>
      <c r="H2151" s="92" t="n">
        <v>2300</v>
      </c>
      <c r="I2151" s="92" t="inlineStr">
        <is>
          <t>设备安装合同</t>
        </is>
      </c>
      <c r="J2151" s="92" t="n">
        <v>2023</v>
      </c>
      <c r="K2151" s="92" t="n">
        <v>3</v>
      </c>
      <c r="L2151" s="92" t="n">
        <v>11</v>
      </c>
      <c r="M2151" s="91">
        <f>COUNTIFS(D:D,D2151,J:J,J2151,K:K,K2151)</f>
        <v/>
      </c>
      <c r="N2151" s="91">
        <f>1/M2151</f>
        <v/>
      </c>
    </row>
    <row r="2152">
      <c r="A2152" s="92" t="inlineStr">
        <is>
          <t>徐汇区</t>
        </is>
      </c>
      <c r="B2152" s="92" t="n"/>
      <c r="C2152" s="92" t="n">
        <v>1</v>
      </c>
      <c r="D2152" s="92" t="inlineStr">
        <is>
          <t>TYQCY87</t>
        </is>
      </c>
      <c r="E2152" s="92" t="inlineStr">
        <is>
          <t>年糕李</t>
        </is>
      </c>
      <c r="F2152" s="92" t="n">
        <v>0</v>
      </c>
      <c r="G2152" s="92" t="n">
        <v>1</v>
      </c>
      <c r="H2152" s="92" t="n">
        <v>2302</v>
      </c>
      <c r="I2152" s="92" t="inlineStr">
        <is>
          <t>设备安装检验</t>
        </is>
      </c>
      <c r="J2152" s="92" t="n">
        <v>2023</v>
      </c>
      <c r="K2152" s="92" t="n">
        <v>3</v>
      </c>
      <c r="L2152" s="92" t="n">
        <v>11</v>
      </c>
      <c r="M2152" s="91">
        <f>COUNTIFS(D:D,D2152,J:J,J2152,K:K,K2152)</f>
        <v/>
      </c>
      <c r="N2152" s="91">
        <f>1/M2152</f>
        <v/>
      </c>
    </row>
    <row r="2153">
      <c r="A2153" s="92" t="inlineStr">
        <is>
          <t>徐汇区</t>
        </is>
      </c>
      <c r="B2153" s="92" t="n"/>
      <c r="C2153" s="92" t="n">
        <v>1</v>
      </c>
      <c r="D2153" s="92" t="inlineStr">
        <is>
          <t>TYQCY87</t>
        </is>
      </c>
      <c r="E2153" s="92" t="inlineStr">
        <is>
          <t>年糕李</t>
        </is>
      </c>
      <c r="F2153" s="92" t="n">
        <v>0</v>
      </c>
      <c r="G2153" s="92" t="n">
        <v>1</v>
      </c>
      <c r="H2153" s="92" t="n">
        <v>2200</v>
      </c>
      <c r="I2153" s="92" t="inlineStr">
        <is>
          <t>设备安装合同</t>
        </is>
      </c>
      <c r="J2153" s="92" t="n">
        <v>2023</v>
      </c>
      <c r="K2153" s="92" t="n">
        <v>2</v>
      </c>
      <c r="L2153" s="92" t="n">
        <v>28</v>
      </c>
      <c r="M2153" s="91">
        <f>COUNTIFS(D:D,D2153,J:J,J2153,K:K,K2153)</f>
        <v/>
      </c>
      <c r="N2153" s="91">
        <f>1/M2153</f>
        <v/>
      </c>
    </row>
    <row r="2154">
      <c r="A2154" s="92" t="inlineStr">
        <is>
          <t>徐汇区</t>
        </is>
      </c>
      <c r="B2154" s="92" t="n"/>
      <c r="C2154" s="92" t="n">
        <v>1</v>
      </c>
      <c r="D2154" s="92" t="inlineStr">
        <is>
          <t>TYQCY87</t>
        </is>
      </c>
      <c r="E2154" s="92" t="inlineStr">
        <is>
          <t>年糕李</t>
        </is>
      </c>
      <c r="F2154" s="92" t="n">
        <v>0</v>
      </c>
      <c r="G2154" s="92" t="n">
        <v>1</v>
      </c>
      <c r="H2154" s="92" t="n">
        <v>2301</v>
      </c>
      <c r="I2154" s="92" t="inlineStr">
        <is>
          <t>产品质检</t>
        </is>
      </c>
      <c r="J2154" s="92" t="n">
        <v>2023</v>
      </c>
      <c r="K2154" s="92" t="n">
        <v>2</v>
      </c>
      <c r="L2154" s="92" t="n">
        <v>28</v>
      </c>
      <c r="M2154" s="91">
        <f>COUNTIFS(D:D,D2154,J:J,J2154,K:K,K2154)</f>
        <v/>
      </c>
      <c r="N2154" s="91">
        <f>1/M2154</f>
        <v/>
      </c>
    </row>
    <row r="2155">
      <c r="A2155" s="92" t="inlineStr">
        <is>
          <t>徐汇区</t>
        </is>
      </c>
      <c r="B2155" s="92" t="n"/>
      <c r="C2155" s="92" t="n">
        <v>1</v>
      </c>
      <c r="D2155" s="92" t="inlineStr">
        <is>
          <t>TYQCY88</t>
        </is>
      </c>
      <c r="E2155" s="92" t="inlineStr">
        <is>
          <t>沙野轻食</t>
        </is>
      </c>
      <c r="F2155" s="92" t="n">
        <v>0</v>
      </c>
      <c r="G2155" s="92" t="n">
        <v>0</v>
      </c>
      <c r="H2155" s="92" t="n">
        <v>2100</v>
      </c>
      <c r="I2155" s="92" t="inlineStr">
        <is>
          <t>营业执照</t>
        </is>
      </c>
      <c r="J2155" s="92" t="n">
        <v>2023</v>
      </c>
      <c r="K2155" s="92" t="n">
        <v>2</v>
      </c>
      <c r="L2155" s="92" t="n">
        <v>28</v>
      </c>
      <c r="M2155" s="91">
        <f>COUNTIFS(D:D,D2155,J:J,J2155,K:K,K2155)</f>
        <v/>
      </c>
      <c r="N2155" s="91">
        <f>1/M2155</f>
        <v/>
      </c>
    </row>
    <row r="2156">
      <c r="A2156" s="92" t="inlineStr">
        <is>
          <t>徐汇区</t>
        </is>
      </c>
      <c r="B2156" s="92" t="inlineStr">
        <is>
          <t>微信用户
微信用户
微信用户</t>
        </is>
      </c>
      <c r="C2156" s="92" t="n">
        <v>1</v>
      </c>
      <c r="D2156" s="92" t="inlineStr">
        <is>
          <t>TYQCY89</t>
        </is>
      </c>
      <c r="E2156" s="92" t="inlineStr">
        <is>
          <t>老娘舅(天钥桥)</t>
        </is>
      </c>
      <c r="F2156" s="92" t="n">
        <v>0</v>
      </c>
      <c r="G2156" s="92" t="n">
        <v>1</v>
      </c>
      <c r="H2156" s="92" t="n">
        <v>2204</v>
      </c>
      <c r="I2156" s="92" t="inlineStr">
        <is>
          <t>清洗记录</t>
        </is>
      </c>
      <c r="J2156" s="92" t="n">
        <v>2023</v>
      </c>
      <c r="K2156" s="92" t="n">
        <v>9</v>
      </c>
      <c r="L2156" s="92" t="n">
        <v>5</v>
      </c>
      <c r="M2156" s="91">
        <f>COUNTIFS(D:D,D2156,J:J,J2156,K:K,K2156)</f>
        <v/>
      </c>
      <c r="N2156" s="91">
        <f>1/M2156</f>
        <v/>
      </c>
    </row>
    <row r="2157">
      <c r="A2157" s="92" t="inlineStr">
        <is>
          <t>徐汇区</t>
        </is>
      </c>
      <c r="B2157" s="92" t="inlineStr">
        <is>
          <t>微信用户
微信用户
微信用户</t>
        </is>
      </c>
      <c r="C2157" s="92" t="n">
        <v>1</v>
      </c>
      <c r="D2157" s="92" t="inlineStr">
        <is>
          <t>TYQCY89</t>
        </is>
      </c>
      <c r="E2157" s="92" t="inlineStr">
        <is>
          <t>老娘舅(天钥桥)</t>
        </is>
      </c>
      <c r="F2157" s="92" t="n">
        <v>0</v>
      </c>
      <c r="G2157" s="92" t="n">
        <v>1</v>
      </c>
      <c r="H2157" s="92" t="n">
        <v>2205</v>
      </c>
      <c r="I2157" s="92" t="inlineStr">
        <is>
          <t>设备维修保养</t>
        </is>
      </c>
      <c r="J2157" s="92" t="n">
        <v>2023</v>
      </c>
      <c r="K2157" s="92" t="n">
        <v>9</v>
      </c>
      <c r="L2157" s="92" t="n">
        <v>5</v>
      </c>
      <c r="M2157" s="91">
        <f>COUNTIFS(D:D,D2157,J:J,J2157,K:K,K2157)</f>
        <v/>
      </c>
      <c r="N2157" s="91">
        <f>1/M2157</f>
        <v/>
      </c>
    </row>
    <row r="2158">
      <c r="A2158" s="92" t="inlineStr">
        <is>
          <t>徐汇区</t>
        </is>
      </c>
      <c r="B2158" s="92" t="inlineStr">
        <is>
          <t>微信用户
微信用户
微信用户</t>
        </is>
      </c>
      <c r="C2158" s="92" t="n">
        <v>1</v>
      </c>
      <c r="D2158" s="92" t="inlineStr">
        <is>
          <t>TYQCY89</t>
        </is>
      </c>
      <c r="E2158" s="92" t="inlineStr">
        <is>
          <t>老娘舅(天钥桥)</t>
        </is>
      </c>
      <c r="F2158" s="92" t="n">
        <v>0</v>
      </c>
      <c r="G2158" s="92" t="n">
        <v>1</v>
      </c>
      <c r="H2158" s="92" t="n">
        <v>2303</v>
      </c>
      <c r="I2158" s="92" t="inlineStr">
        <is>
          <t>运行维护合同</t>
        </is>
      </c>
      <c r="J2158" s="92" t="n">
        <v>2023</v>
      </c>
      <c r="K2158" s="92" t="n">
        <v>9</v>
      </c>
      <c r="L2158" s="92" t="n">
        <v>5</v>
      </c>
      <c r="M2158" s="91">
        <f>COUNTIFS(D:D,D2158,J:J,J2158,K:K,K2158)</f>
        <v/>
      </c>
      <c r="N2158" s="91">
        <f>1/M2158</f>
        <v/>
      </c>
    </row>
    <row r="2159">
      <c r="A2159" s="92" t="inlineStr">
        <is>
          <t>徐汇区</t>
        </is>
      </c>
      <c r="B2159" s="92" t="inlineStr">
        <is>
          <t>微信用户
微信用户
微信用户</t>
        </is>
      </c>
      <c r="C2159" s="92" t="n">
        <v>1</v>
      </c>
      <c r="D2159" s="92" t="inlineStr">
        <is>
          <t>TYQCY89</t>
        </is>
      </c>
      <c r="E2159" s="92" t="inlineStr">
        <is>
          <t>老娘舅(天钥桥)</t>
        </is>
      </c>
      <c r="F2159" s="92" t="n">
        <v>0</v>
      </c>
      <c r="G2159" s="92" t="n">
        <v>1</v>
      </c>
      <c r="H2159" s="92" t="n">
        <v>2304</v>
      </c>
      <c r="I2159" s="92" t="inlineStr">
        <is>
          <t>设备运维记录</t>
        </is>
      </c>
      <c r="J2159" s="92" t="n">
        <v>2023</v>
      </c>
      <c r="K2159" s="92" t="n">
        <v>9</v>
      </c>
      <c r="L2159" s="92" t="n">
        <v>5</v>
      </c>
      <c r="M2159" s="91">
        <f>COUNTIFS(D:D,D2159,J:J,J2159,K:K,K2159)</f>
        <v/>
      </c>
      <c r="N2159" s="91">
        <f>1/M2159</f>
        <v/>
      </c>
    </row>
    <row r="2160">
      <c r="A2160" s="92" t="inlineStr">
        <is>
          <t>徐汇区</t>
        </is>
      </c>
      <c r="B2160" s="92" t="inlineStr">
        <is>
          <t>微信用户
微信用户
微信用户</t>
        </is>
      </c>
      <c r="C2160" s="92" t="n">
        <v>1</v>
      </c>
      <c r="D2160" s="92" t="inlineStr">
        <is>
          <t>TYQCY89</t>
        </is>
      </c>
      <c r="E2160" s="92" t="inlineStr">
        <is>
          <t>老娘舅(天钥桥)</t>
        </is>
      </c>
      <c r="F2160" s="92" t="n">
        <v>0</v>
      </c>
      <c r="G2160" s="92" t="n">
        <v>1</v>
      </c>
      <c r="H2160" s="92" t="n">
        <v>2400</v>
      </c>
      <c r="I2160" s="92" t="inlineStr">
        <is>
          <t>餐厨垃圾处置</t>
        </is>
      </c>
      <c r="J2160" s="92" t="n">
        <v>2023</v>
      </c>
      <c r="K2160" s="92" t="n">
        <v>9</v>
      </c>
      <c r="L2160" s="92" t="n">
        <v>5</v>
      </c>
      <c r="M2160" s="91">
        <f>COUNTIFS(D:D,D2160,J:J,J2160,K:K,K2160)</f>
        <v/>
      </c>
      <c r="N2160" s="91">
        <f>1/M2160</f>
        <v/>
      </c>
    </row>
    <row r="2161">
      <c r="A2161" s="92" t="inlineStr">
        <is>
          <t>徐汇区</t>
        </is>
      </c>
      <c r="B2161" s="92" t="inlineStr">
        <is>
          <t>微信用户
微信用户
微信用户</t>
        </is>
      </c>
      <c r="C2161" s="92" t="n">
        <v>1</v>
      </c>
      <c r="D2161" s="92" t="inlineStr">
        <is>
          <t>TYQCY89</t>
        </is>
      </c>
      <c r="E2161" s="92" t="inlineStr">
        <is>
          <t>老娘舅(天钥桥)</t>
        </is>
      </c>
      <c r="F2161" s="92" t="n">
        <v>0</v>
      </c>
      <c r="G2161" s="92" t="n">
        <v>1</v>
      </c>
      <c r="H2161" s="92" t="n">
        <v>2401</v>
      </c>
      <c r="I2161" s="92" t="inlineStr">
        <is>
          <t>废弃油脂处置</t>
        </is>
      </c>
      <c r="J2161" s="92" t="n">
        <v>2023</v>
      </c>
      <c r="K2161" s="92" t="n">
        <v>9</v>
      </c>
      <c r="L2161" s="92" t="n">
        <v>5</v>
      </c>
      <c r="M2161" s="91">
        <f>COUNTIFS(D:D,D2161,J:J,J2161,K:K,K2161)</f>
        <v/>
      </c>
      <c r="N2161" s="91">
        <f>1/M2161</f>
        <v/>
      </c>
    </row>
    <row r="2162">
      <c r="A2162" s="92" t="inlineStr">
        <is>
          <t>徐汇区</t>
        </is>
      </c>
      <c r="B2162" s="92" t="inlineStr">
        <is>
          <t>微信用户
微信用户
微信用户</t>
        </is>
      </c>
      <c r="C2162" s="92" t="n">
        <v>1</v>
      </c>
      <c r="D2162" s="92" t="inlineStr">
        <is>
          <t>TYQCY89</t>
        </is>
      </c>
      <c r="E2162" s="92" t="inlineStr">
        <is>
          <t>老娘舅(天钥桥)</t>
        </is>
      </c>
      <c r="F2162" s="92" t="n">
        <v>0</v>
      </c>
      <c r="G2162" s="92" t="n">
        <v>1</v>
      </c>
      <c r="H2162" s="92" t="n">
        <v>2402</v>
      </c>
      <c r="I2162" s="92" t="inlineStr">
        <is>
          <t>卫生培训记录</t>
        </is>
      </c>
      <c r="J2162" s="92" t="n">
        <v>2023</v>
      </c>
      <c r="K2162" s="92" t="n">
        <v>9</v>
      </c>
      <c r="L2162" s="92" t="n">
        <v>5</v>
      </c>
      <c r="M2162" s="91">
        <f>COUNTIFS(D:D,D2162,J:J,J2162,K:K,K2162)</f>
        <v/>
      </c>
      <c r="N2162" s="91">
        <f>1/M2162</f>
        <v/>
      </c>
    </row>
    <row r="2163">
      <c r="A2163" s="92" t="inlineStr">
        <is>
          <t>徐汇区</t>
        </is>
      </c>
      <c r="B2163" s="92" t="inlineStr">
        <is>
          <t>微信用户
微信用户
微信用户</t>
        </is>
      </c>
      <c r="C2163" s="92" t="n">
        <v>1</v>
      </c>
      <c r="D2163" s="92" t="inlineStr">
        <is>
          <t>TYQCY89</t>
        </is>
      </c>
      <c r="E2163" s="92" t="inlineStr">
        <is>
          <t>老娘舅(天钥桥)</t>
        </is>
      </c>
      <c r="F2163" s="92" t="n">
        <v>0</v>
      </c>
      <c r="G2163" s="92" t="n">
        <v>1</v>
      </c>
      <c r="H2163" s="92" t="n">
        <v>2403</v>
      </c>
      <c r="I2163" s="92" t="inlineStr">
        <is>
          <t>食品及原料采购记录</t>
        </is>
      </c>
      <c r="J2163" s="92" t="n">
        <v>2023</v>
      </c>
      <c r="K2163" s="92" t="n">
        <v>9</v>
      </c>
      <c r="L2163" s="92" t="n">
        <v>5</v>
      </c>
      <c r="M2163" s="91">
        <f>COUNTIFS(D:D,D2163,J:J,J2163,K:K,K2163)</f>
        <v/>
      </c>
      <c r="N2163" s="91">
        <f>1/M2163</f>
        <v/>
      </c>
    </row>
    <row r="2164">
      <c r="A2164" s="92" t="inlineStr">
        <is>
          <t>徐汇区</t>
        </is>
      </c>
      <c r="B2164" s="92" t="inlineStr">
        <is>
          <t>微信用户
微信用户
微信用户</t>
        </is>
      </c>
      <c r="C2164" s="92" t="n">
        <v>1</v>
      </c>
      <c r="D2164" s="92" t="inlineStr">
        <is>
          <t>TYQCY89</t>
        </is>
      </c>
      <c r="E2164" s="92" t="inlineStr">
        <is>
          <t>老娘舅(天钥桥)</t>
        </is>
      </c>
      <c r="F2164" s="92" t="n">
        <v>1</v>
      </c>
      <c r="G2164" s="92" t="n">
        <v>1</v>
      </c>
      <c r="H2164" s="92" t="n">
        <v>3200</v>
      </c>
      <c r="I2164" s="92" t="inlineStr">
        <is>
          <t>后厨全景</t>
        </is>
      </c>
      <c r="J2164" s="92" t="n">
        <v>2023</v>
      </c>
      <c r="K2164" s="92" t="n">
        <v>9</v>
      </c>
      <c r="L2164" s="92" t="n">
        <v>5</v>
      </c>
      <c r="M2164" s="91">
        <f>COUNTIFS(D:D,D2164,J:J,J2164,K:K,K2164)</f>
        <v/>
      </c>
      <c r="N2164" s="91">
        <f>1/M2164</f>
        <v/>
      </c>
    </row>
    <row r="2165">
      <c r="A2165" s="92" t="inlineStr">
        <is>
          <t>徐汇区</t>
        </is>
      </c>
      <c r="B2165" s="92" t="inlineStr">
        <is>
          <t>微信用户
微信用户
微信用户</t>
        </is>
      </c>
      <c r="C2165" s="92" t="n">
        <v>1</v>
      </c>
      <c r="D2165" s="92" t="inlineStr">
        <is>
          <t>TYQCY89</t>
        </is>
      </c>
      <c r="E2165" s="92" t="inlineStr">
        <is>
          <t>老娘舅(天钥桥)</t>
        </is>
      </c>
      <c r="F2165" s="92" t="n">
        <v>1</v>
      </c>
      <c r="G2165" s="92" t="n">
        <v>1</v>
      </c>
      <c r="H2165" s="92" t="n">
        <v>3201</v>
      </c>
      <c r="I2165" s="92" t="inlineStr">
        <is>
          <t>后厨涉户外门窗关闭</t>
        </is>
      </c>
      <c r="J2165" s="92" t="n">
        <v>2023</v>
      </c>
      <c r="K2165" s="92" t="n">
        <v>9</v>
      </c>
      <c r="L2165" s="92" t="n">
        <v>5</v>
      </c>
      <c r="M2165" s="91">
        <f>COUNTIFS(D:D,D2165,J:J,J2165,K:K,K2165)</f>
        <v/>
      </c>
      <c r="N2165" s="91">
        <f>1/M2165</f>
        <v/>
      </c>
    </row>
    <row r="2166">
      <c r="A2166" s="92" t="inlineStr">
        <is>
          <t>徐汇区</t>
        </is>
      </c>
      <c r="B2166" s="92" t="inlineStr">
        <is>
          <t>微信用户
微信用户
微信用户</t>
        </is>
      </c>
      <c r="C2166" s="92" t="n">
        <v>1</v>
      </c>
      <c r="D2166" s="92" t="inlineStr">
        <is>
          <t>TYQCY89</t>
        </is>
      </c>
      <c r="E2166" s="92" t="inlineStr">
        <is>
          <t>老娘舅(天钥桥)</t>
        </is>
      </c>
      <c r="F2166" s="92" t="n">
        <v>1</v>
      </c>
      <c r="G2166" s="92" t="n">
        <v>1</v>
      </c>
      <c r="H2166" s="92" t="n">
        <v>3202</v>
      </c>
      <c r="I2166" s="92" t="inlineStr">
        <is>
          <t>后厨排气扇</t>
        </is>
      </c>
      <c r="J2166" s="92" t="n">
        <v>2023</v>
      </c>
      <c r="K2166" s="92" t="n">
        <v>9</v>
      </c>
      <c r="L2166" s="92" t="n">
        <v>5</v>
      </c>
      <c r="M2166" s="91">
        <f>COUNTIFS(D:D,D2166,J:J,J2166,K:K,K2166)</f>
        <v/>
      </c>
      <c r="N2166" s="91">
        <f>1/M2166</f>
        <v/>
      </c>
    </row>
    <row r="2167">
      <c r="A2167" s="92" t="inlineStr">
        <is>
          <t>徐汇区</t>
        </is>
      </c>
      <c r="B2167" s="92" t="inlineStr">
        <is>
          <t>微信用户
微信用户
微信用户</t>
        </is>
      </c>
      <c r="C2167" s="92" t="n">
        <v>1</v>
      </c>
      <c r="D2167" s="92" t="inlineStr">
        <is>
          <t>TYQCY89</t>
        </is>
      </c>
      <c r="E2167" s="92" t="inlineStr">
        <is>
          <t>老娘舅(天钥桥)</t>
        </is>
      </c>
      <c r="F2167" s="92" t="n">
        <v>1</v>
      </c>
      <c r="G2167" s="92" t="n">
        <v>1</v>
      </c>
      <c r="H2167" s="92" t="n">
        <v>3203</v>
      </c>
      <c r="I2167" s="92" t="inlineStr">
        <is>
          <t>后厨灶台</t>
        </is>
      </c>
      <c r="J2167" s="92" t="n">
        <v>2023</v>
      </c>
      <c r="K2167" s="92" t="n">
        <v>9</v>
      </c>
      <c r="L2167" s="92" t="n">
        <v>5</v>
      </c>
      <c r="M2167" s="91">
        <f>COUNTIFS(D:D,D2167,J:J,J2167,K:K,K2167)</f>
        <v/>
      </c>
      <c r="N2167" s="91">
        <f>1/M2167</f>
        <v/>
      </c>
    </row>
    <row r="2168">
      <c r="A2168" s="92" t="inlineStr">
        <is>
          <t>徐汇区</t>
        </is>
      </c>
      <c r="B2168" s="92" t="inlineStr">
        <is>
          <t>微信用户
微信用户
微信用户</t>
        </is>
      </c>
      <c r="C2168" s="92" t="n">
        <v>1</v>
      </c>
      <c r="D2168" s="92" t="inlineStr">
        <is>
          <t>TYQCY89</t>
        </is>
      </c>
      <c r="E2168" s="92" t="inlineStr">
        <is>
          <t>老娘舅(天钥桥)</t>
        </is>
      </c>
      <c r="F2168" s="92" t="n">
        <v>1</v>
      </c>
      <c r="G2168" s="92" t="n">
        <v>1</v>
      </c>
      <c r="H2168" s="92" t="n">
        <v>3204</v>
      </c>
      <c r="I2168" s="92" t="inlineStr">
        <is>
          <t>集气罩</t>
        </is>
      </c>
      <c r="J2168" s="92" t="n">
        <v>2023</v>
      </c>
      <c r="K2168" s="92" t="n">
        <v>9</v>
      </c>
      <c r="L2168" s="92" t="n">
        <v>5</v>
      </c>
      <c r="M2168" s="91">
        <f>COUNTIFS(D:D,D2168,J:J,J2168,K:K,K2168)</f>
        <v/>
      </c>
      <c r="N2168" s="91">
        <f>1/M2168</f>
        <v/>
      </c>
    </row>
    <row r="2169">
      <c r="A2169" s="92" t="inlineStr">
        <is>
          <t>徐汇区</t>
        </is>
      </c>
      <c r="B2169" s="92" t="inlineStr">
        <is>
          <t>微信用户
微信用户
微信用户</t>
        </is>
      </c>
      <c r="C2169" s="92" t="n">
        <v>1</v>
      </c>
      <c r="D2169" s="92" t="inlineStr">
        <is>
          <t>TYQCY89</t>
        </is>
      </c>
      <c r="E2169" s="92" t="inlineStr">
        <is>
          <t>老娘舅(天钥桥)</t>
        </is>
      </c>
      <c r="F2169" s="92" t="n">
        <v>1</v>
      </c>
      <c r="G2169" s="92" t="n">
        <v>1</v>
      </c>
      <c r="H2169" s="92" t="n">
        <v>3205</v>
      </c>
      <c r="I2169" s="92" t="inlineStr">
        <is>
          <t>排烟管道</t>
        </is>
      </c>
      <c r="J2169" s="92" t="n">
        <v>2023</v>
      </c>
      <c r="K2169" s="92" t="n">
        <v>9</v>
      </c>
      <c r="L2169" s="92" t="n">
        <v>5</v>
      </c>
      <c r="M2169" s="91">
        <f>COUNTIFS(D:D,D2169,J:J,J2169,K:K,K2169)</f>
        <v/>
      </c>
      <c r="N2169" s="91">
        <f>1/M2169</f>
        <v/>
      </c>
    </row>
    <row r="2170">
      <c r="A2170" s="92" t="inlineStr">
        <is>
          <t>徐汇区</t>
        </is>
      </c>
      <c r="B2170" s="92" t="inlineStr">
        <is>
          <t>微信用户
微信用户
微信用户</t>
        </is>
      </c>
      <c r="C2170" s="92" t="n">
        <v>1</v>
      </c>
      <c r="D2170" s="92" t="inlineStr">
        <is>
          <t>TYQCY89</t>
        </is>
      </c>
      <c r="E2170" s="92" t="inlineStr">
        <is>
          <t>老娘舅(天钥桥)</t>
        </is>
      </c>
      <c r="F2170" s="92" t="n">
        <v>1</v>
      </c>
      <c r="G2170" s="92" t="n">
        <v>1</v>
      </c>
      <c r="H2170" s="92" t="n">
        <v>3206</v>
      </c>
      <c r="I2170" s="92" t="inlineStr">
        <is>
          <t>油烟净化装置/控制柜运行</t>
        </is>
      </c>
      <c r="J2170" s="92" t="n">
        <v>2023</v>
      </c>
      <c r="K2170" s="92" t="n">
        <v>9</v>
      </c>
      <c r="L2170" s="92" t="n">
        <v>5</v>
      </c>
      <c r="M2170" s="91">
        <f>COUNTIFS(D:D,D2170,J:J,J2170,K:K,K2170)</f>
        <v/>
      </c>
      <c r="N2170" s="91">
        <f>1/M2170</f>
        <v/>
      </c>
    </row>
    <row r="2171">
      <c r="A2171" s="92" t="inlineStr">
        <is>
          <t>徐汇区</t>
        </is>
      </c>
      <c r="B2171" s="92" t="inlineStr">
        <is>
          <t>微信用户
微信用户
微信用户</t>
        </is>
      </c>
      <c r="C2171" s="92" t="n">
        <v>1</v>
      </c>
      <c r="D2171" s="92" t="inlineStr">
        <is>
          <t>TYQCY89</t>
        </is>
      </c>
      <c r="E2171" s="92" t="inlineStr">
        <is>
          <t>老娘舅(天钥桥)</t>
        </is>
      </c>
      <c r="F2171" s="92" t="n">
        <v>1</v>
      </c>
      <c r="G2171" s="92" t="n">
        <v>1</v>
      </c>
      <c r="H2171" s="92" t="n">
        <v>3207</v>
      </c>
      <c r="I2171" s="92" t="inlineStr">
        <is>
          <t>油烟监测设备</t>
        </is>
      </c>
      <c r="J2171" s="92" t="n">
        <v>2023</v>
      </c>
      <c r="K2171" s="92" t="n">
        <v>9</v>
      </c>
      <c r="L2171" s="92" t="n">
        <v>5</v>
      </c>
      <c r="M2171" s="91">
        <f>COUNTIFS(D:D,D2171,J:J,J2171,K:K,K2171)</f>
        <v/>
      </c>
      <c r="N2171" s="91">
        <f>1/M2171</f>
        <v/>
      </c>
    </row>
    <row r="2172">
      <c r="A2172" s="92" t="inlineStr">
        <is>
          <t>徐汇区</t>
        </is>
      </c>
      <c r="B2172" s="92" t="inlineStr">
        <is>
          <t>微信用户
微信用户
微信用户
微信用户
微信用户
微信用户
微信用户
微信用户
微信用户
微信用户
微信用户
微信用户
微信用户
微信用户
微信用户
微信用户
微信用户
微信用户</t>
        </is>
      </c>
      <c r="C2172" s="92" t="n">
        <v>1</v>
      </c>
      <c r="D2172" s="92" t="inlineStr">
        <is>
          <t>TYQCY89</t>
        </is>
      </c>
      <c r="E2172" s="92" t="inlineStr">
        <is>
          <t>老娘舅(天钥桥)</t>
        </is>
      </c>
      <c r="F2172" s="92" t="n">
        <v>0</v>
      </c>
      <c r="G2172" s="92" t="n">
        <v>1</v>
      </c>
      <c r="H2172" s="92" t="n">
        <v>2202</v>
      </c>
      <c r="I2172" s="92" t="inlineStr">
        <is>
          <t>净化器合格证</t>
        </is>
      </c>
      <c r="J2172" s="92" t="n">
        <v>2023</v>
      </c>
      <c r="K2172" s="92" t="n">
        <v>7</v>
      </c>
      <c r="L2172" s="92" t="n">
        <v>17</v>
      </c>
      <c r="M2172" s="91">
        <f>COUNTIFS(D:D,D2172,J:J,J2172,K:K,K2172)</f>
        <v/>
      </c>
      <c r="N2172" s="91">
        <f>1/M2172</f>
        <v/>
      </c>
    </row>
    <row r="2173">
      <c r="A2173" s="92" t="inlineStr">
        <is>
          <t>徐汇区</t>
        </is>
      </c>
      <c r="B2173" s="92" t="inlineStr">
        <is>
          <t>微信用户
微信用户
微信用户
微信用户
微信用户
微信用户
微信用户
微信用户
微信用户
微信用户
微信用户
微信用户
微信用户
微信用户
微信用户
微信用户
微信用户
微信用户</t>
        </is>
      </c>
      <c r="C2173" s="92" t="n">
        <v>1</v>
      </c>
      <c r="D2173" s="92" t="inlineStr">
        <is>
          <t>TYQCY89</t>
        </is>
      </c>
      <c r="E2173" s="92" t="inlineStr">
        <is>
          <t>老娘舅(天钥桥)</t>
        </is>
      </c>
      <c r="F2173" s="92" t="n">
        <v>0</v>
      </c>
      <c r="G2173" s="92" t="n">
        <v>1</v>
      </c>
      <c r="H2173" s="92" t="n">
        <v>2302</v>
      </c>
      <c r="I2173" s="92" t="inlineStr">
        <is>
          <t>设备安装检验</t>
        </is>
      </c>
      <c r="J2173" s="92" t="n">
        <v>2023</v>
      </c>
      <c r="K2173" s="92" t="n">
        <v>7</v>
      </c>
      <c r="L2173" s="92" t="n">
        <v>17</v>
      </c>
      <c r="M2173" s="91">
        <f>COUNTIFS(D:D,D2173,J:J,J2173,K:K,K2173)</f>
        <v/>
      </c>
      <c r="N2173" s="91">
        <f>1/M2173</f>
        <v/>
      </c>
    </row>
    <row r="2174">
      <c r="A2174" s="92" t="inlineStr">
        <is>
          <t>徐汇区</t>
        </is>
      </c>
      <c r="B2174" s="92" t="inlineStr">
        <is>
          <t>微信用户
微信用户
微信用户
微信用户
微信用户
微信用户
微信用户
微信用户
微信用户
微信用户
微信用户
微信用户</t>
        </is>
      </c>
      <c r="C2174" s="92" t="n">
        <v>1</v>
      </c>
      <c r="D2174" s="92" t="inlineStr">
        <is>
          <t>TYQCY89</t>
        </is>
      </c>
      <c r="E2174" s="92" t="inlineStr">
        <is>
          <t>老娘舅(天钥桥)</t>
        </is>
      </c>
      <c r="F2174" s="92" t="n">
        <v>0</v>
      </c>
      <c r="G2174" s="92" t="n">
        <v>0</v>
      </c>
      <c r="H2174" s="92" t="n">
        <v>2102</v>
      </c>
      <c r="I2174" s="92" t="inlineStr">
        <is>
          <t>餐饮服务许可证</t>
        </is>
      </c>
      <c r="J2174" s="92" t="n">
        <v>2023</v>
      </c>
      <c r="K2174" s="92" t="n">
        <v>6</v>
      </c>
      <c r="L2174" s="92" t="n">
        <v>11</v>
      </c>
      <c r="M2174" s="91">
        <f>COUNTIFS(D:D,D2174,J:J,J2174,K:K,K2174)</f>
        <v/>
      </c>
      <c r="N2174" s="91">
        <f>1/M2174</f>
        <v/>
      </c>
    </row>
    <row r="2175">
      <c r="A2175" s="92" t="inlineStr">
        <is>
          <t>徐汇区</t>
        </is>
      </c>
      <c r="B2175" s="92" t="inlineStr">
        <is>
          <t>微信用户
微信用户
微信用户
微信用户
微信用户
微信用户
微信用户
微信用户
微信用户
微信用户
微信用户
微信用户
微信用户
微信用户
微信用户
微信用户
微信用户
微信用户</t>
        </is>
      </c>
      <c r="C2175" s="92" t="n">
        <v>1</v>
      </c>
      <c r="D2175" s="92" t="inlineStr">
        <is>
          <t>TYQCY89</t>
        </is>
      </c>
      <c r="E2175" s="92" t="inlineStr">
        <is>
          <t>老娘舅(天钥桥)</t>
        </is>
      </c>
      <c r="F2175" s="92" t="n">
        <v>0</v>
      </c>
      <c r="G2175" s="92" t="n">
        <v>1</v>
      </c>
      <c r="H2175" s="92" t="n">
        <v>2201</v>
      </c>
      <c r="I2175" s="92" t="inlineStr">
        <is>
          <t>产品质检</t>
        </is>
      </c>
      <c r="J2175" s="92" t="n">
        <v>2023</v>
      </c>
      <c r="K2175" s="92" t="n">
        <v>6</v>
      </c>
      <c r="L2175" s="92" t="n">
        <v>5</v>
      </c>
      <c r="M2175" s="91">
        <f>COUNTIFS(D:D,D2175,J:J,J2175,K:K,K2175)</f>
        <v/>
      </c>
      <c r="N2175" s="91">
        <f>1/M2175</f>
        <v/>
      </c>
    </row>
    <row r="2176">
      <c r="A2176" s="92" t="inlineStr">
        <is>
          <t>徐汇区</t>
        </is>
      </c>
      <c r="B2176" s="92" t="inlineStr">
        <is>
          <t>微信用户
微信用户
微信用户
微信用户
微信用户
微信用户
微信用户
微信用户
微信用户
微信用户
微信用户
微信用户</t>
        </is>
      </c>
      <c r="C2176" s="92" t="n">
        <v>1</v>
      </c>
      <c r="D2176" s="92" t="inlineStr">
        <is>
          <t>TYQCY89</t>
        </is>
      </c>
      <c r="E2176" s="92" t="inlineStr">
        <is>
          <t>老娘舅(天钥桥)</t>
        </is>
      </c>
      <c r="F2176" s="92" t="n">
        <v>0</v>
      </c>
      <c r="G2176" s="92" t="n">
        <v>0</v>
      </c>
      <c r="H2176" s="92" t="n">
        <v>2103</v>
      </c>
      <c r="I2176" s="92" t="inlineStr">
        <is>
          <t>监管信息公示牌</t>
        </is>
      </c>
      <c r="J2176" s="92" t="n">
        <v>2023</v>
      </c>
      <c r="K2176" s="92" t="n">
        <v>5</v>
      </c>
      <c r="L2176" s="92" t="n">
        <v>11</v>
      </c>
      <c r="M2176" s="91">
        <f>COUNTIFS(D:D,D2176,J:J,J2176,K:K,K2176)</f>
        <v/>
      </c>
      <c r="N2176" s="91">
        <f>1/M2176</f>
        <v/>
      </c>
    </row>
    <row r="2177">
      <c r="A2177" s="92" t="inlineStr">
        <is>
          <t>徐汇区</t>
        </is>
      </c>
      <c r="B2177" s="92" t="inlineStr">
        <is>
          <t>微信用户
微信用户
微信用户
微信用户
微信用户
微信用户
微信用户
微信用户
微信用户
微信用户
微信用户
微信用户
微信用户
微信用户
微信用户
微信用户
微信用户
微信用户</t>
        </is>
      </c>
      <c r="C2177" s="92" t="n">
        <v>1</v>
      </c>
      <c r="D2177" s="92" t="inlineStr">
        <is>
          <t>TYQCY89</t>
        </is>
      </c>
      <c r="E2177" s="92" t="inlineStr">
        <is>
          <t>老娘舅(天钥桥)</t>
        </is>
      </c>
      <c r="F2177" s="92" t="n">
        <v>0</v>
      </c>
      <c r="G2177" s="92" t="n">
        <v>1</v>
      </c>
      <c r="H2177" s="92" t="n">
        <v>2300</v>
      </c>
      <c r="I2177" s="92" t="inlineStr">
        <is>
          <t>设备安装合同</t>
        </is>
      </c>
      <c r="J2177" s="92" t="n">
        <v>2023</v>
      </c>
      <c r="K2177" s="92" t="n">
        <v>5</v>
      </c>
      <c r="L2177" s="92" t="n">
        <v>11</v>
      </c>
      <c r="M2177" s="91">
        <f>COUNTIFS(D:D,D2177,J:J,J2177,K:K,K2177)</f>
        <v/>
      </c>
      <c r="N2177" s="91">
        <f>1/M2177</f>
        <v/>
      </c>
    </row>
    <row r="2178">
      <c r="A2178" s="92" t="inlineStr">
        <is>
          <t>徐汇区</t>
        </is>
      </c>
      <c r="B2178" s="92" t="inlineStr">
        <is>
          <t>微信用户
微信用户
微信用户
微信用户
微信用户
微信用户
微信用户
微信用户
微信用户
微信用户
微信用户
微信用户</t>
        </is>
      </c>
      <c r="C2178" s="92" t="n">
        <v>1</v>
      </c>
      <c r="D2178" s="92" t="inlineStr">
        <is>
          <t>TYQCY89</t>
        </is>
      </c>
      <c r="E2178" s="92" t="inlineStr">
        <is>
          <t>老娘舅(天钥桥)</t>
        </is>
      </c>
      <c r="F2178" s="92" t="n">
        <v>0</v>
      </c>
      <c r="G2178" s="92" t="n">
        <v>0</v>
      </c>
      <c r="H2178" s="92" t="n">
        <v>2101</v>
      </c>
      <c r="I2178" s="92" t="inlineStr">
        <is>
          <t>食品经营许可证</t>
        </is>
      </c>
      <c r="J2178" s="92" t="n">
        <v>2023</v>
      </c>
      <c r="K2178" s="92" t="n">
        <v>3</v>
      </c>
      <c r="L2178" s="92" t="n">
        <v>11</v>
      </c>
      <c r="M2178" s="91">
        <f>COUNTIFS(D:D,D2178,J:J,J2178,K:K,K2178)</f>
        <v/>
      </c>
      <c r="N2178" s="91">
        <f>1/M2178</f>
        <v/>
      </c>
    </row>
    <row r="2179">
      <c r="A2179" s="92" t="inlineStr">
        <is>
          <t>徐汇区</t>
        </is>
      </c>
      <c r="B2179" s="92" t="inlineStr">
        <is>
          <t>微信用户
微信用户
微信用户
微信用户
微信用户
微信用户
微信用户
微信用户
微信用户
微信用户
微信用户
微信用户
微信用户
微信用户
微信用户
微信用户
微信用户
微信用户</t>
        </is>
      </c>
      <c r="C2179" s="92" t="n">
        <v>1</v>
      </c>
      <c r="D2179" s="92" t="inlineStr">
        <is>
          <t>TYQCY89</t>
        </is>
      </c>
      <c r="E2179" s="92" t="inlineStr">
        <is>
          <t>老娘舅(天钥桥)</t>
        </is>
      </c>
      <c r="F2179" s="92" t="n">
        <v>0</v>
      </c>
      <c r="G2179" s="92" t="n">
        <v>1</v>
      </c>
      <c r="H2179" s="92" t="n">
        <v>2200</v>
      </c>
      <c r="I2179" s="92" t="inlineStr">
        <is>
          <t>设备安装合同</t>
        </is>
      </c>
      <c r="J2179" s="92" t="n">
        <v>2023</v>
      </c>
      <c r="K2179" s="92" t="n">
        <v>3</v>
      </c>
      <c r="L2179" s="92" t="n">
        <v>11</v>
      </c>
      <c r="M2179" s="91">
        <f>COUNTIFS(D:D,D2179,J:J,J2179,K:K,K2179)</f>
        <v/>
      </c>
      <c r="N2179" s="91">
        <f>1/M2179</f>
        <v/>
      </c>
    </row>
    <row r="2180">
      <c r="A2180" s="92" t="inlineStr">
        <is>
          <t>徐汇区</t>
        </is>
      </c>
      <c r="B2180" s="92" t="inlineStr">
        <is>
          <t>微信用户
微信用户
微信用户
微信用户
微信用户
微信用户
微信用户
微信用户
微信用户
微信用户
微信用户
微信用户
微信用户
微信用户
微信用户
微信用户
微信用户
微信用户</t>
        </is>
      </c>
      <c r="C2180" s="92" t="n">
        <v>1</v>
      </c>
      <c r="D2180" s="92" t="inlineStr">
        <is>
          <t>TYQCY89</t>
        </is>
      </c>
      <c r="E2180" s="92" t="inlineStr">
        <is>
          <t>老娘舅(天钥桥)</t>
        </is>
      </c>
      <c r="F2180" s="92" t="n">
        <v>0</v>
      </c>
      <c r="G2180" s="92" t="n">
        <v>1</v>
      </c>
      <c r="H2180" s="92" t="n">
        <v>2301</v>
      </c>
      <c r="I2180" s="92" t="inlineStr">
        <is>
          <t>产品质检</t>
        </is>
      </c>
      <c r="J2180" s="92" t="n">
        <v>2023</v>
      </c>
      <c r="K2180" s="92" t="n">
        <v>3</v>
      </c>
      <c r="L2180" s="92" t="n">
        <v>11</v>
      </c>
      <c r="M2180" s="91">
        <f>COUNTIFS(D:D,D2180,J:J,J2180,K:K,K2180)</f>
        <v/>
      </c>
      <c r="N2180" s="91">
        <f>1/M2180</f>
        <v/>
      </c>
    </row>
    <row r="2181">
      <c r="A2181" s="92" t="inlineStr">
        <is>
          <t>徐汇区</t>
        </is>
      </c>
      <c r="B2181" s="92" t="inlineStr">
        <is>
          <t>微信用户
微信用户
微信用户
微信用户
微信用户
微信用户
微信用户
微信用户
微信用户
微信用户
微信用户
微信用户</t>
        </is>
      </c>
      <c r="C2181" s="92" t="n">
        <v>1</v>
      </c>
      <c r="D2181" s="92" t="inlineStr">
        <is>
          <t>TYQCY89</t>
        </is>
      </c>
      <c r="E2181" s="92" t="inlineStr">
        <is>
          <t>老娘舅(天钥桥)</t>
        </is>
      </c>
      <c r="F2181" s="92" t="n">
        <v>0</v>
      </c>
      <c r="G2181" s="92" t="n">
        <v>0</v>
      </c>
      <c r="H2181" s="92" t="n">
        <v>2100</v>
      </c>
      <c r="I2181" s="92" t="inlineStr">
        <is>
          <t>营业执照</t>
        </is>
      </c>
      <c r="J2181" s="92" t="n">
        <v>2023</v>
      </c>
      <c r="K2181" s="92" t="n">
        <v>2</v>
      </c>
      <c r="L2181" s="92" t="n">
        <v>28</v>
      </c>
      <c r="M2181" s="91">
        <f>COUNTIFS(D:D,D2181,J:J,J2181,K:K,K2181)</f>
        <v/>
      </c>
      <c r="N2181" s="91">
        <f>1/M2181</f>
        <v/>
      </c>
    </row>
    <row r="2182">
      <c r="A2182" s="92" t="inlineStr">
        <is>
          <t>徐汇区</t>
        </is>
      </c>
      <c r="B2182" s="92" t="inlineStr">
        <is>
          <t>微信用户
微信用户
微信用户
微信用户
微信用户
微信用户
微信用户
微信用户
微信用户
微信用户
微信用户
微信用户
微信用户
微信用户
微信用户</t>
        </is>
      </c>
      <c r="C2182" s="92" t="n">
        <v>1</v>
      </c>
      <c r="D2182" s="92" t="inlineStr">
        <is>
          <t>TYQCY89</t>
        </is>
      </c>
      <c r="E2182" s="92" t="inlineStr">
        <is>
          <t>老娘舅(天钥桥)</t>
        </is>
      </c>
      <c r="F2182" s="92" t="n">
        <v>0</v>
      </c>
      <c r="G2182" s="92" t="n">
        <v>1</v>
      </c>
      <c r="H2182" s="92" t="n">
        <v>2203</v>
      </c>
      <c r="I2182" s="92" t="inlineStr">
        <is>
          <t>清洗合同</t>
        </is>
      </c>
      <c r="J2182" s="92" t="n">
        <v>2023</v>
      </c>
      <c r="K2182" s="92" t="n">
        <v>2</v>
      </c>
      <c r="L2182" s="92" t="n">
        <v>28</v>
      </c>
      <c r="M2182" s="91">
        <f>COUNTIFS(D:D,D2182,J:J,J2182,K:K,K2182)</f>
        <v/>
      </c>
      <c r="N2182" s="91">
        <f>1/M2182</f>
        <v/>
      </c>
    </row>
    <row r="2183">
      <c r="A2183" s="92" t="inlineStr">
        <is>
          <t>徐汇区</t>
        </is>
      </c>
      <c r="B2183" s="92" t="inlineStr">
        <is>
          <t>微信用户</t>
        </is>
      </c>
      <c r="C2183" s="92" t="n">
        <v>1</v>
      </c>
      <c r="D2183" s="92" t="inlineStr">
        <is>
          <t>TYQCY9</t>
        </is>
      </c>
      <c r="E2183" s="92" t="inlineStr">
        <is>
          <t>红盔甲323</t>
        </is>
      </c>
      <c r="F2183" s="92" t="n">
        <v>0</v>
      </c>
      <c r="G2183" s="92" t="n">
        <v>1</v>
      </c>
      <c r="H2183" s="92" t="n">
        <v>2204</v>
      </c>
      <c r="I2183" s="92" t="inlineStr">
        <is>
          <t>清洗记录</t>
        </is>
      </c>
      <c r="J2183" s="92" t="n">
        <v>2023</v>
      </c>
      <c r="K2183" s="92" t="n">
        <v>9</v>
      </c>
      <c r="L2183" s="92" t="n">
        <v>18</v>
      </c>
      <c r="M2183" s="91">
        <f>COUNTIFS(D:D,D2183,J:J,J2183,K:K,K2183)</f>
        <v/>
      </c>
      <c r="N2183" s="91">
        <f>1/M2183</f>
        <v/>
      </c>
    </row>
    <row r="2184">
      <c r="A2184" s="92" t="inlineStr">
        <is>
          <t>徐汇区</t>
        </is>
      </c>
      <c r="B2184" s="92" t="inlineStr">
        <is>
          <t>微信用户</t>
        </is>
      </c>
      <c r="C2184" s="92" t="n">
        <v>1</v>
      </c>
      <c r="D2184" s="92" t="inlineStr">
        <is>
          <t>TYQCY9</t>
        </is>
      </c>
      <c r="E2184" s="92" t="inlineStr">
        <is>
          <t>红盔甲323</t>
        </is>
      </c>
      <c r="F2184" s="92" t="n">
        <v>0</v>
      </c>
      <c r="G2184" s="92" t="n">
        <v>1</v>
      </c>
      <c r="H2184" s="92" t="n">
        <v>2205</v>
      </c>
      <c r="I2184" s="92" t="inlineStr">
        <is>
          <t>设备维修保养</t>
        </is>
      </c>
      <c r="J2184" s="92" t="n">
        <v>2023</v>
      </c>
      <c r="K2184" s="92" t="n">
        <v>9</v>
      </c>
      <c r="L2184" s="92" t="n">
        <v>18</v>
      </c>
      <c r="M2184" s="91">
        <f>COUNTIFS(D:D,D2184,J:J,J2184,K:K,K2184)</f>
        <v/>
      </c>
      <c r="N2184" s="91">
        <f>1/M2184</f>
        <v/>
      </c>
    </row>
    <row r="2185">
      <c r="A2185" s="92" t="inlineStr">
        <is>
          <t>徐汇区</t>
        </is>
      </c>
      <c r="B2185" s="92" t="inlineStr">
        <is>
          <t>微信用户</t>
        </is>
      </c>
      <c r="C2185" s="92" t="n">
        <v>1</v>
      </c>
      <c r="D2185" s="92" t="inlineStr">
        <is>
          <t>TYQCY9</t>
        </is>
      </c>
      <c r="E2185" s="92" t="inlineStr">
        <is>
          <t>红盔甲323</t>
        </is>
      </c>
      <c r="F2185" s="92" t="n">
        <v>0</v>
      </c>
      <c r="G2185" s="92" t="n">
        <v>1</v>
      </c>
      <c r="H2185" s="92" t="n">
        <v>2303</v>
      </c>
      <c r="I2185" s="92" t="inlineStr">
        <is>
          <t>运行维护合同</t>
        </is>
      </c>
      <c r="J2185" s="92" t="n">
        <v>2023</v>
      </c>
      <c r="K2185" s="92" t="n">
        <v>9</v>
      </c>
      <c r="L2185" s="92" t="n">
        <v>18</v>
      </c>
      <c r="M2185" s="91">
        <f>COUNTIFS(D:D,D2185,J:J,J2185,K:K,K2185)</f>
        <v/>
      </c>
      <c r="N2185" s="91">
        <f>1/M2185</f>
        <v/>
      </c>
    </row>
    <row r="2186">
      <c r="A2186" s="92" t="inlineStr">
        <is>
          <t>徐汇区</t>
        </is>
      </c>
      <c r="B2186" s="92" t="inlineStr">
        <is>
          <t>微信用户</t>
        </is>
      </c>
      <c r="C2186" s="92" t="n">
        <v>1</v>
      </c>
      <c r="D2186" s="92" t="inlineStr">
        <is>
          <t>TYQCY9</t>
        </is>
      </c>
      <c r="E2186" s="92" t="inlineStr">
        <is>
          <t>红盔甲323</t>
        </is>
      </c>
      <c r="F2186" s="92" t="n">
        <v>0</v>
      </c>
      <c r="G2186" s="92" t="n">
        <v>1</v>
      </c>
      <c r="H2186" s="92" t="n">
        <v>2304</v>
      </c>
      <c r="I2186" s="92" t="inlineStr">
        <is>
          <t>设备运维记录</t>
        </is>
      </c>
      <c r="J2186" s="92" t="n">
        <v>2023</v>
      </c>
      <c r="K2186" s="92" t="n">
        <v>9</v>
      </c>
      <c r="L2186" s="92" t="n">
        <v>18</v>
      </c>
      <c r="M2186" s="91">
        <f>COUNTIFS(D:D,D2186,J:J,J2186,K:K,K2186)</f>
        <v/>
      </c>
      <c r="N2186" s="91">
        <f>1/M2186</f>
        <v/>
      </c>
    </row>
    <row r="2187">
      <c r="A2187" s="92" t="inlineStr">
        <is>
          <t>徐汇区</t>
        </is>
      </c>
      <c r="B2187" s="92" t="inlineStr">
        <is>
          <t>微信用户</t>
        </is>
      </c>
      <c r="C2187" s="92" t="n">
        <v>1</v>
      </c>
      <c r="D2187" s="92" t="inlineStr">
        <is>
          <t>TYQCY9</t>
        </is>
      </c>
      <c r="E2187" s="92" t="inlineStr">
        <is>
          <t>红盔甲323</t>
        </is>
      </c>
      <c r="F2187" s="92" t="n">
        <v>0</v>
      </c>
      <c r="G2187" s="92" t="n">
        <v>1</v>
      </c>
      <c r="H2187" s="92" t="n">
        <v>2400</v>
      </c>
      <c r="I2187" s="92" t="inlineStr">
        <is>
          <t>餐厨垃圾处置</t>
        </is>
      </c>
      <c r="J2187" s="92" t="n">
        <v>2023</v>
      </c>
      <c r="K2187" s="92" t="n">
        <v>9</v>
      </c>
      <c r="L2187" s="92" t="n">
        <v>18</v>
      </c>
      <c r="M2187" s="91">
        <f>COUNTIFS(D:D,D2187,J:J,J2187,K:K,K2187)</f>
        <v/>
      </c>
      <c r="N2187" s="91">
        <f>1/M2187</f>
        <v/>
      </c>
    </row>
    <row r="2188">
      <c r="A2188" s="92" t="inlineStr">
        <is>
          <t>徐汇区</t>
        </is>
      </c>
      <c r="B2188" s="92" t="inlineStr">
        <is>
          <t>微信用户</t>
        </is>
      </c>
      <c r="C2188" s="92" t="n">
        <v>1</v>
      </c>
      <c r="D2188" s="92" t="inlineStr">
        <is>
          <t>TYQCY9</t>
        </is>
      </c>
      <c r="E2188" s="92" t="inlineStr">
        <is>
          <t>红盔甲323</t>
        </is>
      </c>
      <c r="F2188" s="92" t="n">
        <v>0</v>
      </c>
      <c r="G2188" s="92" t="n">
        <v>1</v>
      </c>
      <c r="H2188" s="92" t="n">
        <v>2401</v>
      </c>
      <c r="I2188" s="92" t="inlineStr">
        <is>
          <t>废弃油脂处置</t>
        </is>
      </c>
      <c r="J2188" s="92" t="n">
        <v>2023</v>
      </c>
      <c r="K2188" s="92" t="n">
        <v>9</v>
      </c>
      <c r="L2188" s="92" t="n">
        <v>18</v>
      </c>
      <c r="M2188" s="91">
        <f>COUNTIFS(D:D,D2188,J:J,J2188,K:K,K2188)</f>
        <v/>
      </c>
      <c r="N2188" s="91">
        <f>1/M2188</f>
        <v/>
      </c>
    </row>
    <row r="2189">
      <c r="A2189" s="92" t="inlineStr">
        <is>
          <t>徐汇区</t>
        </is>
      </c>
      <c r="B2189" s="92" t="inlineStr">
        <is>
          <t>微信用户</t>
        </is>
      </c>
      <c r="C2189" s="92" t="n">
        <v>1</v>
      </c>
      <c r="D2189" s="92" t="inlineStr">
        <is>
          <t>TYQCY9</t>
        </is>
      </c>
      <c r="E2189" s="92" t="inlineStr">
        <is>
          <t>红盔甲323</t>
        </is>
      </c>
      <c r="F2189" s="92" t="n">
        <v>0</v>
      </c>
      <c r="G2189" s="92" t="n">
        <v>1</v>
      </c>
      <c r="H2189" s="92" t="n">
        <v>2402</v>
      </c>
      <c r="I2189" s="92" t="inlineStr">
        <is>
          <t>卫生培训记录</t>
        </is>
      </c>
      <c r="J2189" s="92" t="n">
        <v>2023</v>
      </c>
      <c r="K2189" s="92" t="n">
        <v>9</v>
      </c>
      <c r="L2189" s="92" t="n">
        <v>18</v>
      </c>
      <c r="M2189" s="91">
        <f>COUNTIFS(D:D,D2189,J:J,J2189,K:K,K2189)</f>
        <v/>
      </c>
      <c r="N2189" s="91">
        <f>1/M2189</f>
        <v/>
      </c>
    </row>
    <row r="2190">
      <c r="A2190" s="92" t="inlineStr">
        <is>
          <t>徐汇区</t>
        </is>
      </c>
      <c r="B2190" s="92" t="inlineStr">
        <is>
          <t>微信用户</t>
        </is>
      </c>
      <c r="C2190" s="92" t="n">
        <v>1</v>
      </c>
      <c r="D2190" s="92" t="inlineStr">
        <is>
          <t>TYQCY9</t>
        </is>
      </c>
      <c r="E2190" s="92" t="inlineStr">
        <is>
          <t>红盔甲323</t>
        </is>
      </c>
      <c r="F2190" s="92" t="n">
        <v>0</v>
      </c>
      <c r="G2190" s="92" t="n">
        <v>1</v>
      </c>
      <c r="H2190" s="92" t="n">
        <v>2403</v>
      </c>
      <c r="I2190" s="92" t="inlineStr">
        <is>
          <t>食品及原料采购记录</t>
        </is>
      </c>
      <c r="J2190" s="92" t="n">
        <v>2023</v>
      </c>
      <c r="K2190" s="92" t="n">
        <v>9</v>
      </c>
      <c r="L2190" s="92" t="n">
        <v>18</v>
      </c>
      <c r="M2190" s="91">
        <f>COUNTIFS(D:D,D2190,J:J,J2190,K:K,K2190)</f>
        <v/>
      </c>
      <c r="N2190" s="91">
        <f>1/M2190</f>
        <v/>
      </c>
    </row>
    <row r="2191">
      <c r="A2191" s="92" t="inlineStr">
        <is>
          <t>徐汇区</t>
        </is>
      </c>
      <c r="B2191" s="92" t="inlineStr">
        <is>
          <t>微信用户</t>
        </is>
      </c>
      <c r="C2191" s="92" t="n">
        <v>1</v>
      </c>
      <c r="D2191" s="92" t="inlineStr">
        <is>
          <t>TYQCY9</t>
        </is>
      </c>
      <c r="E2191" s="92" t="inlineStr">
        <is>
          <t>红盔甲323</t>
        </is>
      </c>
      <c r="F2191" s="92" t="n">
        <v>1</v>
      </c>
      <c r="G2191" s="92" t="n">
        <v>1</v>
      </c>
      <c r="H2191" s="92" t="n">
        <v>3200</v>
      </c>
      <c r="I2191" s="92" t="inlineStr">
        <is>
          <t>后厨全景</t>
        </is>
      </c>
      <c r="J2191" s="92" t="n">
        <v>2023</v>
      </c>
      <c r="K2191" s="92" t="n">
        <v>9</v>
      </c>
      <c r="L2191" s="92" t="n">
        <v>28</v>
      </c>
      <c r="M2191" s="91">
        <f>COUNTIFS(D:D,D2191,J:J,J2191,K:K,K2191)</f>
        <v/>
      </c>
      <c r="N2191" s="91">
        <f>1/M2191</f>
        <v/>
      </c>
    </row>
    <row r="2192">
      <c r="A2192" s="92" t="inlineStr">
        <is>
          <t>徐汇区</t>
        </is>
      </c>
      <c r="B2192" s="92" t="inlineStr">
        <is>
          <t>微信用户</t>
        </is>
      </c>
      <c r="C2192" s="92" t="n">
        <v>1</v>
      </c>
      <c r="D2192" s="92" t="inlineStr">
        <is>
          <t>TYQCY9</t>
        </is>
      </c>
      <c r="E2192" s="92" t="inlineStr">
        <is>
          <t>红盔甲323</t>
        </is>
      </c>
      <c r="F2192" s="92" t="n">
        <v>1</v>
      </c>
      <c r="G2192" s="92" t="n">
        <v>1</v>
      </c>
      <c r="H2192" s="92" t="n">
        <v>3201</v>
      </c>
      <c r="I2192" s="92" t="inlineStr">
        <is>
          <t>后厨涉户外门窗关闭</t>
        </is>
      </c>
      <c r="J2192" s="92" t="n">
        <v>2023</v>
      </c>
      <c r="K2192" s="92" t="n">
        <v>9</v>
      </c>
      <c r="L2192" s="92" t="n">
        <v>28</v>
      </c>
      <c r="M2192" s="91">
        <f>COUNTIFS(D:D,D2192,J:J,J2192,K:K,K2192)</f>
        <v/>
      </c>
      <c r="N2192" s="91">
        <f>1/M2192</f>
        <v/>
      </c>
    </row>
    <row r="2193">
      <c r="A2193" s="92" t="inlineStr">
        <is>
          <t>徐汇区</t>
        </is>
      </c>
      <c r="B2193" s="92" t="inlineStr">
        <is>
          <t>微信用户</t>
        </is>
      </c>
      <c r="C2193" s="92" t="n">
        <v>1</v>
      </c>
      <c r="D2193" s="92" t="inlineStr">
        <is>
          <t>TYQCY9</t>
        </is>
      </c>
      <c r="E2193" s="92" t="inlineStr">
        <is>
          <t>红盔甲323</t>
        </is>
      </c>
      <c r="F2193" s="92" t="n">
        <v>1</v>
      </c>
      <c r="G2193" s="92" t="n">
        <v>1</v>
      </c>
      <c r="H2193" s="92" t="n">
        <v>3202</v>
      </c>
      <c r="I2193" s="92" t="inlineStr">
        <is>
          <t>后厨排气扇</t>
        </is>
      </c>
      <c r="J2193" s="92" t="n">
        <v>2023</v>
      </c>
      <c r="K2193" s="92" t="n">
        <v>9</v>
      </c>
      <c r="L2193" s="92" t="n">
        <v>28</v>
      </c>
      <c r="M2193" s="91">
        <f>COUNTIFS(D:D,D2193,J:J,J2193,K:K,K2193)</f>
        <v/>
      </c>
      <c r="N2193" s="91">
        <f>1/M2193</f>
        <v/>
      </c>
    </row>
    <row r="2194">
      <c r="A2194" s="92" t="inlineStr">
        <is>
          <t>徐汇区</t>
        </is>
      </c>
      <c r="B2194" s="92" t="inlineStr">
        <is>
          <t>微信用户</t>
        </is>
      </c>
      <c r="C2194" s="92" t="n">
        <v>1</v>
      </c>
      <c r="D2194" s="92" t="inlineStr">
        <is>
          <t>TYQCY9</t>
        </is>
      </c>
      <c r="E2194" s="92" t="inlineStr">
        <is>
          <t>红盔甲323</t>
        </is>
      </c>
      <c r="F2194" s="92" t="n">
        <v>1</v>
      </c>
      <c r="G2194" s="92" t="n">
        <v>1</v>
      </c>
      <c r="H2194" s="92" t="n">
        <v>3203</v>
      </c>
      <c r="I2194" s="92" t="inlineStr">
        <is>
          <t>后厨灶台</t>
        </is>
      </c>
      <c r="J2194" s="92" t="n">
        <v>2023</v>
      </c>
      <c r="K2194" s="92" t="n">
        <v>9</v>
      </c>
      <c r="L2194" s="92" t="n">
        <v>28</v>
      </c>
      <c r="M2194" s="91">
        <f>COUNTIFS(D:D,D2194,J:J,J2194,K:K,K2194)</f>
        <v/>
      </c>
      <c r="N2194" s="91">
        <f>1/M2194</f>
        <v/>
      </c>
    </row>
    <row r="2195">
      <c r="A2195" s="92" t="inlineStr">
        <is>
          <t>徐汇区</t>
        </is>
      </c>
      <c r="B2195" s="92" t="inlineStr">
        <is>
          <t>微信用户</t>
        </is>
      </c>
      <c r="C2195" s="92" t="n">
        <v>1</v>
      </c>
      <c r="D2195" s="92" t="inlineStr">
        <is>
          <t>TYQCY9</t>
        </is>
      </c>
      <c r="E2195" s="92" t="inlineStr">
        <is>
          <t>红盔甲323</t>
        </is>
      </c>
      <c r="F2195" s="92" t="n">
        <v>1</v>
      </c>
      <c r="G2195" s="92" t="n">
        <v>1</v>
      </c>
      <c r="H2195" s="92" t="n">
        <v>3204</v>
      </c>
      <c r="I2195" s="92" t="inlineStr">
        <is>
          <t>集气罩</t>
        </is>
      </c>
      <c r="J2195" s="92" t="n">
        <v>2023</v>
      </c>
      <c r="K2195" s="92" t="n">
        <v>9</v>
      </c>
      <c r="L2195" s="92" t="n">
        <v>28</v>
      </c>
      <c r="M2195" s="91">
        <f>COUNTIFS(D:D,D2195,J:J,J2195,K:K,K2195)</f>
        <v/>
      </c>
      <c r="N2195" s="91">
        <f>1/M2195</f>
        <v/>
      </c>
    </row>
    <row r="2196">
      <c r="A2196" s="92" t="inlineStr">
        <is>
          <t>徐汇区</t>
        </is>
      </c>
      <c r="B2196" s="92" t="inlineStr">
        <is>
          <t>微信用户</t>
        </is>
      </c>
      <c r="C2196" s="92" t="n">
        <v>1</v>
      </c>
      <c r="D2196" s="92" t="inlineStr">
        <is>
          <t>TYQCY9</t>
        </is>
      </c>
      <c r="E2196" s="92" t="inlineStr">
        <is>
          <t>红盔甲323</t>
        </is>
      </c>
      <c r="F2196" s="92" t="n">
        <v>1</v>
      </c>
      <c r="G2196" s="92" t="n">
        <v>1</v>
      </c>
      <c r="H2196" s="92" t="n">
        <v>3205</v>
      </c>
      <c r="I2196" s="92" t="inlineStr">
        <is>
          <t>排烟管道</t>
        </is>
      </c>
      <c r="J2196" s="92" t="n">
        <v>2023</v>
      </c>
      <c r="K2196" s="92" t="n">
        <v>9</v>
      </c>
      <c r="L2196" s="92" t="n">
        <v>28</v>
      </c>
      <c r="M2196" s="91">
        <f>COUNTIFS(D:D,D2196,J:J,J2196,K:K,K2196)</f>
        <v/>
      </c>
      <c r="N2196" s="91">
        <f>1/M2196</f>
        <v/>
      </c>
    </row>
    <row r="2197">
      <c r="A2197" s="92" t="inlineStr">
        <is>
          <t>徐汇区</t>
        </is>
      </c>
      <c r="B2197" s="92" t="inlineStr">
        <is>
          <t>微信用户</t>
        </is>
      </c>
      <c r="C2197" s="92" t="n">
        <v>1</v>
      </c>
      <c r="D2197" s="92" t="inlineStr">
        <is>
          <t>TYQCY9</t>
        </is>
      </c>
      <c r="E2197" s="92" t="inlineStr">
        <is>
          <t>红盔甲323</t>
        </is>
      </c>
      <c r="F2197" s="92" t="n">
        <v>1</v>
      </c>
      <c r="G2197" s="92" t="n">
        <v>1</v>
      </c>
      <c r="H2197" s="92" t="n">
        <v>3206</v>
      </c>
      <c r="I2197" s="92" t="inlineStr">
        <is>
          <t>油烟净化装置/控制柜运行</t>
        </is>
      </c>
      <c r="J2197" s="92" t="n">
        <v>2023</v>
      </c>
      <c r="K2197" s="92" t="n">
        <v>9</v>
      </c>
      <c r="L2197" s="92" t="n">
        <v>28</v>
      </c>
      <c r="M2197" s="91">
        <f>COUNTIFS(D:D,D2197,J:J,J2197,K:K,K2197)</f>
        <v/>
      </c>
      <c r="N2197" s="91">
        <f>1/M2197</f>
        <v/>
      </c>
    </row>
    <row r="2198">
      <c r="A2198" s="92" t="inlineStr">
        <is>
          <t>徐汇区</t>
        </is>
      </c>
      <c r="B2198" s="92" t="inlineStr">
        <is>
          <t>微信用户</t>
        </is>
      </c>
      <c r="C2198" s="92" t="n">
        <v>1</v>
      </c>
      <c r="D2198" s="92" t="inlineStr">
        <is>
          <t>TYQCY9</t>
        </is>
      </c>
      <c r="E2198" s="92" t="inlineStr">
        <is>
          <t>红盔甲323</t>
        </is>
      </c>
      <c r="F2198" s="92" t="n">
        <v>1</v>
      </c>
      <c r="G2198" s="92" t="n">
        <v>1</v>
      </c>
      <c r="H2198" s="92" t="n">
        <v>3207</v>
      </c>
      <c r="I2198" s="92" t="inlineStr">
        <is>
          <t>油烟监测设备</t>
        </is>
      </c>
      <c r="J2198" s="92" t="n">
        <v>2023</v>
      </c>
      <c r="K2198" s="92" t="n">
        <v>9</v>
      </c>
      <c r="L2198" s="92" t="n">
        <v>28</v>
      </c>
      <c r="M2198" s="91">
        <f>COUNTIFS(D:D,D2198,J:J,J2198,K:K,K2198)</f>
        <v/>
      </c>
      <c r="N2198" s="91">
        <f>1/M2198</f>
        <v/>
      </c>
    </row>
    <row r="2199">
      <c r="A2199" s="92" t="inlineStr">
        <is>
          <t>徐汇区</t>
        </is>
      </c>
      <c r="B2199" s="92" t="inlineStr">
        <is>
          <t>微信用户
微信用户
微信用户
微信用户
微信用户
微信用户</t>
        </is>
      </c>
      <c r="C2199" s="92" t="n">
        <v>1</v>
      </c>
      <c r="D2199" s="92" t="inlineStr">
        <is>
          <t>TYQCY9</t>
        </is>
      </c>
      <c r="E2199" s="92" t="inlineStr">
        <is>
          <t>红盔甲323</t>
        </is>
      </c>
      <c r="F2199" s="92" t="n">
        <v>0</v>
      </c>
      <c r="G2199" s="92" t="n">
        <v>1</v>
      </c>
      <c r="H2199" s="92" t="n">
        <v>2200</v>
      </c>
      <c r="I2199" s="92" t="inlineStr">
        <is>
          <t>设备安装合同</t>
        </is>
      </c>
      <c r="J2199" s="92" t="n">
        <v>2023</v>
      </c>
      <c r="K2199" s="92" t="n">
        <v>8</v>
      </c>
      <c r="L2199" s="92" t="n">
        <v>23</v>
      </c>
      <c r="M2199" s="91">
        <f>COUNTIFS(D:D,D2199,J:J,J2199,K:K,K2199)</f>
        <v/>
      </c>
      <c r="N2199" s="91">
        <f>1/M2199</f>
        <v/>
      </c>
    </row>
    <row r="2200">
      <c r="A2200" s="92" t="inlineStr">
        <is>
          <t>徐汇区</t>
        </is>
      </c>
      <c r="B2200" s="92" t="inlineStr">
        <is>
          <t>微信用户
微信用户
微信用户
微信用户
微信用户
微信用户</t>
        </is>
      </c>
      <c r="C2200" s="92" t="n">
        <v>1</v>
      </c>
      <c r="D2200" s="92" t="inlineStr">
        <is>
          <t>TYQCY9</t>
        </is>
      </c>
      <c r="E2200" s="92" t="inlineStr">
        <is>
          <t>红盔甲323</t>
        </is>
      </c>
      <c r="F2200" s="92" t="n">
        <v>0</v>
      </c>
      <c r="G2200" s="92" t="n">
        <v>1</v>
      </c>
      <c r="H2200" s="92" t="n">
        <v>2203</v>
      </c>
      <c r="I2200" s="92" t="inlineStr">
        <is>
          <t>清洗合同</t>
        </is>
      </c>
      <c r="J2200" s="92" t="n">
        <v>2023</v>
      </c>
      <c r="K2200" s="92" t="n">
        <v>7</v>
      </c>
      <c r="L2200" s="92" t="n">
        <v>18</v>
      </c>
      <c r="M2200" s="91">
        <f>COUNTIFS(D:D,D2200,J:J,J2200,K:K,K2200)</f>
        <v/>
      </c>
      <c r="N2200" s="91">
        <f>1/M2200</f>
        <v/>
      </c>
    </row>
    <row r="2201">
      <c r="A2201" s="92" t="inlineStr">
        <is>
          <t>徐汇区</t>
        </is>
      </c>
      <c r="B2201" s="92" t="inlineStr">
        <is>
          <t>微信用户
微信用户
微信用户
微信用户
微信用户
微信用户</t>
        </is>
      </c>
      <c r="C2201" s="92" t="n">
        <v>1</v>
      </c>
      <c r="D2201" s="92" t="inlineStr">
        <is>
          <t>TYQCY9</t>
        </is>
      </c>
      <c r="E2201" s="92" t="inlineStr">
        <is>
          <t>红盔甲323</t>
        </is>
      </c>
      <c r="F2201" s="92" t="n">
        <v>0</v>
      </c>
      <c r="G2201" s="92" t="n">
        <v>1</v>
      </c>
      <c r="H2201" s="92" t="n">
        <v>2301</v>
      </c>
      <c r="I2201" s="92" t="inlineStr">
        <is>
          <t>产品质检</t>
        </is>
      </c>
      <c r="J2201" s="92" t="n">
        <v>2023</v>
      </c>
      <c r="K2201" s="92" t="n">
        <v>7</v>
      </c>
      <c r="L2201" s="92" t="n">
        <v>18</v>
      </c>
      <c r="M2201" s="91">
        <f>COUNTIFS(D:D,D2201,J:J,J2201,K:K,K2201)</f>
        <v/>
      </c>
      <c r="N2201" s="91">
        <f>1/M2201</f>
        <v/>
      </c>
    </row>
    <row r="2202">
      <c r="A2202" s="92" t="inlineStr">
        <is>
          <t>徐汇区</t>
        </is>
      </c>
      <c r="B2202" s="92" t="inlineStr">
        <is>
          <t>微信用户
微信用户
微信用户
微信用户
微信用户
微信用户</t>
        </is>
      </c>
      <c r="C2202" s="92" t="n">
        <v>1</v>
      </c>
      <c r="D2202" s="92" t="inlineStr">
        <is>
          <t>TYQCY9</t>
        </is>
      </c>
      <c r="E2202" s="92" t="inlineStr">
        <is>
          <t>红盔甲323</t>
        </is>
      </c>
      <c r="F2202" s="92" t="n">
        <v>0</v>
      </c>
      <c r="G2202" s="92" t="n">
        <v>1</v>
      </c>
      <c r="H2202" s="92" t="n">
        <v>2302</v>
      </c>
      <c r="I2202" s="92" t="inlineStr">
        <is>
          <t>设备安装检验</t>
        </is>
      </c>
      <c r="J2202" s="92" t="n">
        <v>2023</v>
      </c>
      <c r="K2202" s="92" t="n">
        <v>7</v>
      </c>
      <c r="L2202" s="92" t="n">
        <v>18</v>
      </c>
      <c r="M2202" s="91">
        <f>COUNTIFS(D:D,D2202,J:J,J2202,K:K,K2202)</f>
        <v/>
      </c>
      <c r="N2202" s="91">
        <f>1/M2202</f>
        <v/>
      </c>
    </row>
    <row r="2203">
      <c r="A2203" s="92" t="inlineStr">
        <is>
          <t>徐汇区</t>
        </is>
      </c>
      <c r="B2203" s="92" t="inlineStr">
        <is>
          <t>微信用户
微信用户
微信用户
微信用户</t>
        </is>
      </c>
      <c r="C2203" s="92" t="n">
        <v>1</v>
      </c>
      <c r="D2203" s="92" t="inlineStr">
        <is>
          <t>TYQCY9</t>
        </is>
      </c>
      <c r="E2203" s="92" t="inlineStr">
        <is>
          <t>红盔甲323</t>
        </is>
      </c>
      <c r="F2203" s="92" t="n">
        <v>0</v>
      </c>
      <c r="G2203" s="92" t="n">
        <v>0</v>
      </c>
      <c r="H2203" s="92" t="n">
        <v>2100</v>
      </c>
      <c r="I2203" s="92" t="inlineStr">
        <is>
          <t>营业执照</t>
        </is>
      </c>
      <c r="J2203" s="92" t="n">
        <v>2023</v>
      </c>
      <c r="K2203" s="92" t="n">
        <v>5</v>
      </c>
      <c r="L2203" s="92" t="n">
        <v>11</v>
      </c>
      <c r="M2203" s="91">
        <f>COUNTIFS(D:D,D2203,J:J,J2203,K:K,K2203)</f>
        <v/>
      </c>
      <c r="N2203" s="91">
        <f>1/M2203</f>
        <v/>
      </c>
    </row>
    <row r="2204">
      <c r="A2204" s="92" t="inlineStr">
        <is>
          <t>徐汇区</t>
        </is>
      </c>
      <c r="B2204" s="92" t="inlineStr">
        <is>
          <t>微信用户
微信用户
微信用户
微信用户
微信用户
微信用户</t>
        </is>
      </c>
      <c r="C2204" s="92" t="n">
        <v>1</v>
      </c>
      <c r="D2204" s="92" t="inlineStr">
        <is>
          <t>TYQCY9</t>
        </is>
      </c>
      <c r="E2204" s="92" t="inlineStr">
        <is>
          <t>红盔甲323</t>
        </is>
      </c>
      <c r="F2204" s="92" t="n">
        <v>0</v>
      </c>
      <c r="G2204" s="92" t="n">
        <v>1</v>
      </c>
      <c r="H2204" s="92" t="n">
        <v>2201</v>
      </c>
      <c r="I2204" s="92" t="inlineStr">
        <is>
          <t>产品质检</t>
        </is>
      </c>
      <c r="J2204" s="92" t="n">
        <v>2023</v>
      </c>
      <c r="K2204" s="92" t="n">
        <v>5</v>
      </c>
      <c r="L2204" s="92" t="n">
        <v>11</v>
      </c>
      <c r="M2204" s="91">
        <f>COUNTIFS(D:D,D2204,J:J,J2204,K:K,K2204)</f>
        <v/>
      </c>
      <c r="N2204" s="91">
        <f>1/M2204</f>
        <v/>
      </c>
    </row>
    <row r="2205">
      <c r="A2205" s="92" t="inlineStr">
        <is>
          <t>徐汇区</t>
        </is>
      </c>
      <c r="B2205" s="92" t="inlineStr">
        <is>
          <t>微信用户
微信用户
微信用户
微信用户</t>
        </is>
      </c>
      <c r="C2205" s="92" t="n">
        <v>1</v>
      </c>
      <c r="D2205" s="92" t="inlineStr">
        <is>
          <t>TYQCY9</t>
        </is>
      </c>
      <c r="E2205" s="92" t="inlineStr">
        <is>
          <t>红盔甲323</t>
        </is>
      </c>
      <c r="F2205" s="92" t="n">
        <v>0</v>
      </c>
      <c r="G2205" s="92" t="n">
        <v>0</v>
      </c>
      <c r="H2205" s="92" t="n">
        <v>2101</v>
      </c>
      <c r="I2205" s="92" t="inlineStr">
        <is>
          <t>食品经营许可证</t>
        </is>
      </c>
      <c r="J2205" s="92" t="n">
        <v>2023</v>
      </c>
      <c r="K2205" s="92" t="n">
        <v>3</v>
      </c>
      <c r="L2205" s="92" t="n">
        <v>11</v>
      </c>
      <c r="M2205" s="91">
        <f>COUNTIFS(D:D,D2205,J:J,J2205,K:K,K2205)</f>
        <v/>
      </c>
      <c r="N2205" s="91">
        <f>1/M2205</f>
        <v/>
      </c>
    </row>
    <row r="2206">
      <c r="A2206" s="92" t="inlineStr">
        <is>
          <t>徐汇区</t>
        </is>
      </c>
      <c r="B2206" s="92" t="inlineStr">
        <is>
          <t>微信用户
微信用户
微信用户
微信用户</t>
        </is>
      </c>
      <c r="C2206" s="92" t="n">
        <v>1</v>
      </c>
      <c r="D2206" s="92" t="inlineStr">
        <is>
          <t>TYQCY9</t>
        </is>
      </c>
      <c r="E2206" s="92" t="inlineStr">
        <is>
          <t>红盔甲323</t>
        </is>
      </c>
      <c r="F2206" s="92" t="n">
        <v>0</v>
      </c>
      <c r="G2206" s="92" t="n">
        <v>0</v>
      </c>
      <c r="H2206" s="92" t="n">
        <v>2102</v>
      </c>
      <c r="I2206" s="92" t="inlineStr">
        <is>
          <t>餐饮服务许可证</t>
        </is>
      </c>
      <c r="J2206" s="92" t="n">
        <v>2023</v>
      </c>
      <c r="K2206" s="92" t="n">
        <v>3</v>
      </c>
      <c r="L2206" s="92" t="n">
        <v>11</v>
      </c>
      <c r="M2206" s="91">
        <f>COUNTIFS(D:D,D2206,J:J,J2206,K:K,K2206)</f>
        <v/>
      </c>
      <c r="N2206" s="91">
        <f>1/M2206</f>
        <v/>
      </c>
    </row>
    <row r="2207">
      <c r="A2207" s="92" t="inlineStr">
        <is>
          <t>徐汇区</t>
        </is>
      </c>
      <c r="B2207" s="92" t="inlineStr">
        <is>
          <t>微信用户
微信用户
微信用户
微信用户</t>
        </is>
      </c>
      <c r="C2207" s="92" t="n">
        <v>1</v>
      </c>
      <c r="D2207" s="92" t="inlineStr">
        <is>
          <t>TYQCY9</t>
        </is>
      </c>
      <c r="E2207" s="92" t="inlineStr">
        <is>
          <t>红盔甲323</t>
        </is>
      </c>
      <c r="F2207" s="92" t="n">
        <v>0</v>
      </c>
      <c r="G2207" s="92" t="n">
        <v>0</v>
      </c>
      <c r="H2207" s="92" t="n">
        <v>2103</v>
      </c>
      <c r="I2207" s="92" t="inlineStr">
        <is>
          <t>监管信息公示牌</t>
        </is>
      </c>
      <c r="J2207" s="92" t="n">
        <v>2023</v>
      </c>
      <c r="K2207" s="92" t="n">
        <v>3</v>
      </c>
      <c r="L2207" s="92" t="n">
        <v>11</v>
      </c>
      <c r="M2207" s="91">
        <f>COUNTIFS(D:D,D2207,J:J,J2207,K:K,K2207)</f>
        <v/>
      </c>
      <c r="N2207" s="91">
        <f>1/M2207</f>
        <v/>
      </c>
    </row>
    <row r="2208">
      <c r="A2208" s="92" t="inlineStr">
        <is>
          <t>徐汇区</t>
        </is>
      </c>
      <c r="B2208" s="92" t="inlineStr">
        <is>
          <t>微信用户
微信用户
微信用户
微信用户
微信用户
微信用户</t>
        </is>
      </c>
      <c r="C2208" s="92" t="n">
        <v>1</v>
      </c>
      <c r="D2208" s="92" t="inlineStr">
        <is>
          <t>TYQCY9</t>
        </is>
      </c>
      <c r="E2208" s="92" t="inlineStr">
        <is>
          <t>红盔甲323</t>
        </is>
      </c>
      <c r="F2208" s="92" t="n">
        <v>0</v>
      </c>
      <c r="G2208" s="92" t="n">
        <v>1</v>
      </c>
      <c r="H2208" s="92" t="n">
        <v>2202</v>
      </c>
      <c r="I2208" s="92" t="inlineStr">
        <is>
          <t>净化器合格证</t>
        </is>
      </c>
      <c r="J2208" s="92" t="n">
        <v>2023</v>
      </c>
      <c r="K2208" s="92" t="n">
        <v>3</v>
      </c>
      <c r="L2208" s="92" t="n">
        <v>11</v>
      </c>
      <c r="M2208" s="91">
        <f>COUNTIFS(D:D,D2208,J:J,J2208,K:K,K2208)</f>
        <v/>
      </c>
      <c r="N2208" s="91">
        <f>1/M2208</f>
        <v/>
      </c>
    </row>
    <row r="2209">
      <c r="A2209" s="92" t="inlineStr">
        <is>
          <t>徐汇区</t>
        </is>
      </c>
      <c r="B2209" s="92" t="inlineStr">
        <is>
          <t>微信用户
微信用户
微信用户
微信用户
微信用户
微信用户
微信用户</t>
        </is>
      </c>
      <c r="C2209" s="92" t="n">
        <v>1</v>
      </c>
      <c r="D2209" s="92" t="inlineStr">
        <is>
          <t>TYQCY9</t>
        </is>
      </c>
      <c r="E2209" s="92" t="inlineStr">
        <is>
          <t>红盔甲323</t>
        </is>
      </c>
      <c r="F2209" s="92" t="n">
        <v>0</v>
      </c>
      <c r="G2209" s="92" t="n">
        <v>1</v>
      </c>
      <c r="H2209" s="92" t="n">
        <v>2300</v>
      </c>
      <c r="I2209" s="92" t="inlineStr">
        <is>
          <t>设备安装合同</t>
        </is>
      </c>
      <c r="J2209" s="92" t="n">
        <v>2023</v>
      </c>
      <c r="K2209" s="92" t="n">
        <v>3</v>
      </c>
      <c r="L2209" s="92" t="n">
        <v>11</v>
      </c>
      <c r="M2209" s="91">
        <f>COUNTIFS(D:D,D2209,J:J,J2209,K:K,K2209)</f>
        <v/>
      </c>
      <c r="N2209" s="91">
        <f>1/M2209</f>
        <v/>
      </c>
    </row>
    <row r="2210">
      <c r="A2210" s="92" t="inlineStr">
        <is>
          <t>徐汇区</t>
        </is>
      </c>
      <c r="B2210" s="92" t="n"/>
      <c r="C2210" s="92" t="n">
        <v>1</v>
      </c>
      <c r="D2210" s="92" t="inlineStr">
        <is>
          <t>TYQCY90</t>
        </is>
      </c>
      <c r="E2210" s="92" t="inlineStr">
        <is>
          <t>MOMO牧场</t>
        </is>
      </c>
      <c r="F2210" s="92" t="n">
        <v>0</v>
      </c>
      <c r="G2210" s="92" t="n">
        <v>0</v>
      </c>
      <c r="H2210" s="92" t="n">
        <v>2103</v>
      </c>
      <c r="I2210" s="92" t="inlineStr">
        <is>
          <t>监管信息公示牌</t>
        </is>
      </c>
      <c r="J2210" s="92" t="n">
        <v>2023</v>
      </c>
      <c r="K2210" s="92" t="n">
        <v>3</v>
      </c>
      <c r="L2210" s="92" t="n">
        <v>11</v>
      </c>
      <c r="M2210" s="91">
        <f>COUNTIFS(D:D,D2210,J:J,J2210,K:K,K2210)</f>
        <v/>
      </c>
      <c r="N2210" s="91">
        <f>1/M2210</f>
        <v/>
      </c>
    </row>
    <row r="2211">
      <c r="A2211" s="92" t="inlineStr">
        <is>
          <t>徐汇区</t>
        </is>
      </c>
      <c r="B2211" s="92" t="n"/>
      <c r="C2211" s="92" t="n">
        <v>1</v>
      </c>
      <c r="D2211" s="92" t="inlineStr">
        <is>
          <t>TYQCY90</t>
        </is>
      </c>
      <c r="E2211" s="92" t="inlineStr">
        <is>
          <t>MOMO牧场</t>
        </is>
      </c>
      <c r="F2211" s="92" t="n">
        <v>0</v>
      </c>
      <c r="G2211" s="92" t="n">
        <v>1</v>
      </c>
      <c r="H2211" s="92" t="n">
        <v>2202</v>
      </c>
      <c r="I2211" s="92" t="inlineStr">
        <is>
          <t>净化器合格证</t>
        </is>
      </c>
      <c r="J2211" s="92" t="n">
        <v>2023</v>
      </c>
      <c r="K2211" s="92" t="n">
        <v>3</v>
      </c>
      <c r="L2211" s="92" t="n">
        <v>11</v>
      </c>
      <c r="M2211" s="91">
        <f>COUNTIFS(D:D,D2211,J:J,J2211,K:K,K2211)</f>
        <v/>
      </c>
      <c r="N2211" s="91">
        <f>1/M2211</f>
        <v/>
      </c>
    </row>
    <row r="2212">
      <c r="A2212" s="92" t="inlineStr">
        <is>
          <t>徐汇区</t>
        </is>
      </c>
      <c r="B2212" s="92" t="n"/>
      <c r="C2212" s="92" t="n">
        <v>1</v>
      </c>
      <c r="D2212" s="92" t="inlineStr">
        <is>
          <t>TYQCY90</t>
        </is>
      </c>
      <c r="E2212" s="92" t="inlineStr">
        <is>
          <t>MOMO牧场</t>
        </is>
      </c>
      <c r="F2212" s="92" t="n">
        <v>0</v>
      </c>
      <c r="G2212" s="92" t="n">
        <v>1</v>
      </c>
      <c r="H2212" s="92" t="n">
        <v>2300</v>
      </c>
      <c r="I2212" s="92" t="inlineStr">
        <is>
          <t>设备安装合同</t>
        </is>
      </c>
      <c r="J2212" s="92" t="n">
        <v>2023</v>
      </c>
      <c r="K2212" s="92" t="n">
        <v>3</v>
      </c>
      <c r="L2212" s="92" t="n">
        <v>11</v>
      </c>
      <c r="M2212" s="91">
        <f>COUNTIFS(D:D,D2212,J:J,J2212,K:K,K2212)</f>
        <v/>
      </c>
      <c r="N2212" s="91">
        <f>1/M2212</f>
        <v/>
      </c>
    </row>
    <row r="2213">
      <c r="A2213" s="92" t="inlineStr">
        <is>
          <t>徐汇区</t>
        </is>
      </c>
      <c r="B2213" s="92" t="n"/>
      <c r="C2213" s="92" t="n">
        <v>1</v>
      </c>
      <c r="D2213" s="92" t="inlineStr">
        <is>
          <t>TYQCY90</t>
        </is>
      </c>
      <c r="E2213" s="92" t="inlineStr">
        <is>
          <t>MOMO牧场</t>
        </is>
      </c>
      <c r="F2213" s="92" t="n">
        <v>0</v>
      </c>
      <c r="G2213" s="92" t="n">
        <v>0</v>
      </c>
      <c r="H2213" s="92" t="n">
        <v>2100</v>
      </c>
      <c r="I2213" s="92" t="inlineStr">
        <is>
          <t>营业执照</t>
        </is>
      </c>
      <c r="J2213" s="92" t="n">
        <v>2023</v>
      </c>
      <c r="K2213" s="92" t="n">
        <v>2</v>
      </c>
      <c r="L2213" s="92" t="n">
        <v>28</v>
      </c>
      <c r="M2213" s="91">
        <f>COUNTIFS(D:D,D2213,J:J,J2213,K:K,K2213)</f>
        <v/>
      </c>
      <c r="N2213" s="91">
        <f>1/M2213</f>
        <v/>
      </c>
    </row>
    <row r="2214">
      <c r="A2214" s="92" t="inlineStr">
        <is>
          <t>徐汇区</t>
        </is>
      </c>
      <c r="B2214" s="92" t="n"/>
      <c r="C2214" s="92" t="n">
        <v>1</v>
      </c>
      <c r="D2214" s="92" t="inlineStr">
        <is>
          <t>TYQCY90</t>
        </is>
      </c>
      <c r="E2214" s="92" t="inlineStr">
        <is>
          <t>MOMO牧场</t>
        </is>
      </c>
      <c r="F2214" s="92" t="n">
        <v>0</v>
      </c>
      <c r="G2214" s="92" t="n">
        <v>0</v>
      </c>
      <c r="H2214" s="92" t="n">
        <v>2101</v>
      </c>
      <c r="I2214" s="92" t="inlineStr">
        <is>
          <t>食品经营许可证</t>
        </is>
      </c>
      <c r="J2214" s="92" t="n">
        <v>2023</v>
      </c>
      <c r="K2214" s="92" t="n">
        <v>2</v>
      </c>
      <c r="L2214" s="92" t="n">
        <v>28</v>
      </c>
      <c r="M2214" s="91">
        <f>COUNTIFS(D:D,D2214,J:J,J2214,K:K,K2214)</f>
        <v/>
      </c>
      <c r="N2214" s="91">
        <f>1/M2214</f>
        <v/>
      </c>
    </row>
    <row r="2215">
      <c r="A2215" s="92" t="inlineStr">
        <is>
          <t>徐汇区</t>
        </is>
      </c>
      <c r="B2215" s="92" t="n"/>
      <c r="C2215" s="92" t="n">
        <v>1</v>
      </c>
      <c r="D2215" s="92" t="inlineStr">
        <is>
          <t>TYQCY90</t>
        </is>
      </c>
      <c r="E2215" s="92" t="inlineStr">
        <is>
          <t>MOMO牧场</t>
        </is>
      </c>
      <c r="F2215" s="92" t="n">
        <v>0</v>
      </c>
      <c r="G2215" s="92" t="n">
        <v>0</v>
      </c>
      <c r="H2215" s="92" t="n">
        <v>2102</v>
      </c>
      <c r="I2215" s="92" t="inlineStr">
        <is>
          <t>餐饮服务许可证</t>
        </is>
      </c>
      <c r="J2215" s="92" t="n">
        <v>2023</v>
      </c>
      <c r="K2215" s="92" t="n">
        <v>2</v>
      </c>
      <c r="L2215" s="92" t="n">
        <v>28</v>
      </c>
      <c r="M2215" s="91">
        <f>COUNTIFS(D:D,D2215,J:J,J2215,K:K,K2215)</f>
        <v/>
      </c>
      <c r="N2215" s="91">
        <f>1/M2215</f>
        <v/>
      </c>
    </row>
    <row r="2216">
      <c r="A2216" s="92" t="inlineStr">
        <is>
          <t>徐汇区</t>
        </is>
      </c>
      <c r="B2216" s="92" t="n"/>
      <c r="C2216" s="92" t="n">
        <v>1</v>
      </c>
      <c r="D2216" s="92" t="inlineStr">
        <is>
          <t>TYQCY90</t>
        </is>
      </c>
      <c r="E2216" s="92" t="inlineStr">
        <is>
          <t>MOMO牧场</t>
        </is>
      </c>
      <c r="F2216" s="92" t="n">
        <v>0</v>
      </c>
      <c r="G2216" s="92" t="n">
        <v>1</v>
      </c>
      <c r="H2216" s="92" t="n">
        <v>2200</v>
      </c>
      <c r="I2216" s="92" t="inlineStr">
        <is>
          <t>设备安装合同</t>
        </is>
      </c>
      <c r="J2216" s="92" t="n">
        <v>2023</v>
      </c>
      <c r="K2216" s="92" t="n">
        <v>2</v>
      </c>
      <c r="L2216" s="92" t="n">
        <v>28</v>
      </c>
      <c r="M2216" s="91">
        <f>COUNTIFS(D:D,D2216,J:J,J2216,K:K,K2216)</f>
        <v/>
      </c>
      <c r="N2216" s="91">
        <f>1/M2216</f>
        <v/>
      </c>
    </row>
    <row r="2217">
      <c r="A2217" s="92" t="inlineStr">
        <is>
          <t>徐汇区</t>
        </is>
      </c>
      <c r="B2217" s="92" t="n"/>
      <c r="C2217" s="92" t="n">
        <v>1</v>
      </c>
      <c r="D2217" s="92" t="inlineStr">
        <is>
          <t>TYQCY90</t>
        </is>
      </c>
      <c r="E2217" s="92" t="inlineStr">
        <is>
          <t>MOMO牧场</t>
        </is>
      </c>
      <c r="F2217" s="92" t="n">
        <v>0</v>
      </c>
      <c r="G2217" s="92" t="n">
        <v>1</v>
      </c>
      <c r="H2217" s="92" t="n">
        <v>2201</v>
      </c>
      <c r="I2217" s="92" t="inlineStr">
        <is>
          <t>产品质检</t>
        </is>
      </c>
      <c r="J2217" s="92" t="n">
        <v>2023</v>
      </c>
      <c r="K2217" s="92" t="n">
        <v>2</v>
      </c>
      <c r="L2217" s="92" t="n">
        <v>28</v>
      </c>
      <c r="M2217" s="91">
        <f>COUNTIFS(D:D,D2217,J:J,J2217,K:K,K2217)</f>
        <v/>
      </c>
      <c r="N2217" s="91">
        <f>1/M2217</f>
        <v/>
      </c>
    </row>
    <row r="2218">
      <c r="A2218" s="92" t="inlineStr">
        <is>
          <t>徐汇区</t>
        </is>
      </c>
      <c r="B2218" s="92" t="n"/>
      <c r="C2218" s="92" t="n">
        <v>1</v>
      </c>
      <c r="D2218" s="92" t="inlineStr">
        <is>
          <t>TYQCY90</t>
        </is>
      </c>
      <c r="E2218" s="92" t="inlineStr">
        <is>
          <t>MOMO牧场</t>
        </is>
      </c>
      <c r="F2218" s="92" t="n">
        <v>0</v>
      </c>
      <c r="G2218" s="92" t="n">
        <v>1</v>
      </c>
      <c r="H2218" s="92" t="n">
        <v>2301</v>
      </c>
      <c r="I2218" s="92" t="inlineStr">
        <is>
          <t>产品质检</t>
        </is>
      </c>
      <c r="J2218" s="92" t="n">
        <v>2023</v>
      </c>
      <c r="K2218" s="92" t="n">
        <v>2</v>
      </c>
      <c r="L2218" s="92" t="n">
        <v>28</v>
      </c>
      <c r="M2218" s="91">
        <f>COUNTIFS(D:D,D2218,J:J,J2218,K:K,K2218)</f>
        <v/>
      </c>
      <c r="N2218" s="91">
        <f>1/M2218</f>
        <v/>
      </c>
    </row>
    <row r="2219">
      <c r="A2219" s="92" t="inlineStr">
        <is>
          <t>徐汇区</t>
        </is>
      </c>
      <c r="B2219" s="92" t="n"/>
      <c r="C2219" s="92" t="n">
        <v>1</v>
      </c>
      <c r="D2219" s="92" t="inlineStr">
        <is>
          <t>TYQCY90</t>
        </is>
      </c>
      <c r="E2219" s="92" t="inlineStr">
        <is>
          <t>MOMO牧场</t>
        </is>
      </c>
      <c r="F2219" s="92" t="n">
        <v>0</v>
      </c>
      <c r="G2219" s="92" t="n">
        <v>1</v>
      </c>
      <c r="H2219" s="92" t="n">
        <v>2302</v>
      </c>
      <c r="I2219" s="92" t="inlineStr">
        <is>
          <t>设备安装检验</t>
        </is>
      </c>
      <c r="J2219" s="92" t="n">
        <v>2023</v>
      </c>
      <c r="K2219" s="92" t="n">
        <v>2</v>
      </c>
      <c r="L2219" s="92" t="n">
        <v>28</v>
      </c>
      <c r="M2219" s="91">
        <f>COUNTIFS(D:D,D2219,J:J,J2219,K:K,K2219)</f>
        <v/>
      </c>
      <c r="N2219" s="91">
        <f>1/M2219</f>
        <v/>
      </c>
    </row>
    <row r="2220">
      <c r="A2220" s="92" t="inlineStr">
        <is>
          <t>徐汇区</t>
        </is>
      </c>
      <c r="B2220" s="92" t="n"/>
      <c r="C2220" s="92" t="n">
        <v>1</v>
      </c>
      <c r="D2220" s="92" t="inlineStr">
        <is>
          <t>TYQCY91</t>
        </is>
      </c>
      <c r="E2220" s="92" t="inlineStr">
        <is>
          <t>牛信亭</t>
        </is>
      </c>
      <c r="F2220" s="92" t="n">
        <v>0</v>
      </c>
      <c r="G2220" s="92" t="n">
        <v>0</v>
      </c>
      <c r="H2220" s="92" t="n">
        <v>2102</v>
      </c>
      <c r="I2220" s="92" t="inlineStr">
        <is>
          <t>餐饮服务许可证</t>
        </is>
      </c>
      <c r="J2220" s="92" t="n">
        <v>2023</v>
      </c>
      <c r="K2220" s="92" t="n">
        <v>3</v>
      </c>
      <c r="L2220" s="92" t="n">
        <v>11</v>
      </c>
      <c r="M2220" s="91">
        <f>COUNTIFS(D:D,D2220,J:J,J2220,K:K,K2220)</f>
        <v/>
      </c>
      <c r="N2220" s="91">
        <f>1/M2220</f>
        <v/>
      </c>
    </row>
    <row r="2221">
      <c r="A2221" s="92" t="inlineStr">
        <is>
          <t>徐汇区</t>
        </is>
      </c>
      <c r="B2221" s="92" t="n"/>
      <c r="C2221" s="92" t="n">
        <v>1</v>
      </c>
      <c r="D2221" s="92" t="inlineStr">
        <is>
          <t>TYQCY91</t>
        </is>
      </c>
      <c r="E2221" s="92" t="inlineStr">
        <is>
          <t>牛信亭</t>
        </is>
      </c>
      <c r="F2221" s="92" t="n">
        <v>0</v>
      </c>
      <c r="G2221" s="92" t="n">
        <v>1</v>
      </c>
      <c r="H2221" s="92" t="n">
        <v>2300</v>
      </c>
      <c r="I2221" s="92" t="inlineStr">
        <is>
          <t>设备安装合同</t>
        </is>
      </c>
      <c r="J2221" s="92" t="n">
        <v>2023</v>
      </c>
      <c r="K2221" s="92" t="n">
        <v>3</v>
      </c>
      <c r="L2221" s="92" t="n">
        <v>11</v>
      </c>
      <c r="M2221" s="91">
        <f>COUNTIFS(D:D,D2221,J:J,J2221,K:K,K2221)</f>
        <v/>
      </c>
      <c r="N2221" s="91">
        <f>1/M2221</f>
        <v/>
      </c>
    </row>
    <row r="2222">
      <c r="A2222" s="92" t="inlineStr">
        <is>
          <t>徐汇区</t>
        </is>
      </c>
      <c r="B2222" s="92" t="n"/>
      <c r="C2222" s="92" t="n">
        <v>1</v>
      </c>
      <c r="D2222" s="92" t="inlineStr">
        <is>
          <t>TYQCY91</t>
        </is>
      </c>
      <c r="E2222" s="92" t="inlineStr">
        <is>
          <t>牛信亭</t>
        </is>
      </c>
      <c r="F2222" s="92" t="n">
        <v>0</v>
      </c>
      <c r="G2222" s="92" t="n">
        <v>0</v>
      </c>
      <c r="H2222" s="92" t="n">
        <v>2100</v>
      </c>
      <c r="I2222" s="92" t="inlineStr">
        <is>
          <t>营业执照</t>
        </is>
      </c>
      <c r="J2222" s="92" t="n">
        <v>2023</v>
      </c>
      <c r="K2222" s="92" t="n">
        <v>2</v>
      </c>
      <c r="L2222" s="92" t="n">
        <v>28</v>
      </c>
      <c r="M2222" s="91">
        <f>COUNTIFS(D:D,D2222,J:J,J2222,K:K,K2222)</f>
        <v/>
      </c>
      <c r="N2222" s="91">
        <f>1/M2222</f>
        <v/>
      </c>
    </row>
    <row r="2223">
      <c r="A2223" s="92" t="inlineStr">
        <is>
          <t>徐汇区</t>
        </is>
      </c>
      <c r="B2223" s="92" t="n"/>
      <c r="C2223" s="92" t="n">
        <v>1</v>
      </c>
      <c r="D2223" s="92" t="inlineStr">
        <is>
          <t>TYQCY91</t>
        </is>
      </c>
      <c r="E2223" s="92" t="inlineStr">
        <is>
          <t>牛信亭</t>
        </is>
      </c>
      <c r="F2223" s="92" t="n">
        <v>0</v>
      </c>
      <c r="G2223" s="92" t="n">
        <v>0</v>
      </c>
      <c r="H2223" s="92" t="n">
        <v>2101</v>
      </c>
      <c r="I2223" s="92" t="inlineStr">
        <is>
          <t>食品经营许可证</t>
        </is>
      </c>
      <c r="J2223" s="92" t="n">
        <v>2023</v>
      </c>
      <c r="K2223" s="92" t="n">
        <v>2</v>
      </c>
      <c r="L2223" s="92" t="n">
        <v>28</v>
      </c>
      <c r="M2223" s="91">
        <f>COUNTIFS(D:D,D2223,J:J,J2223,K:K,K2223)</f>
        <v/>
      </c>
      <c r="N2223" s="91">
        <f>1/M2223</f>
        <v/>
      </c>
    </row>
    <row r="2224">
      <c r="A2224" s="92" t="inlineStr">
        <is>
          <t>徐汇区</t>
        </is>
      </c>
      <c r="B2224" s="92" t="n"/>
      <c r="C2224" s="92" t="n">
        <v>1</v>
      </c>
      <c r="D2224" s="92" t="inlineStr">
        <is>
          <t>TYQCY91</t>
        </is>
      </c>
      <c r="E2224" s="92" t="inlineStr">
        <is>
          <t>牛信亭</t>
        </is>
      </c>
      <c r="F2224" s="92" t="n">
        <v>0</v>
      </c>
      <c r="G2224" s="92" t="n">
        <v>0</v>
      </c>
      <c r="H2224" s="92" t="n">
        <v>2103</v>
      </c>
      <c r="I2224" s="92" t="inlineStr">
        <is>
          <t>监管信息公示牌</t>
        </is>
      </c>
      <c r="J2224" s="92" t="n">
        <v>2023</v>
      </c>
      <c r="K2224" s="92" t="n">
        <v>2</v>
      </c>
      <c r="L2224" s="92" t="n">
        <v>28</v>
      </c>
      <c r="M2224" s="91">
        <f>COUNTIFS(D:D,D2224,J:J,J2224,K:K,K2224)</f>
        <v/>
      </c>
      <c r="N2224" s="91">
        <f>1/M2224</f>
        <v/>
      </c>
    </row>
    <row r="2225">
      <c r="A2225" s="92" t="inlineStr">
        <is>
          <t>徐汇区</t>
        </is>
      </c>
      <c r="B2225" s="92" t="n"/>
      <c r="C2225" s="92" t="n">
        <v>1</v>
      </c>
      <c r="D2225" s="92" t="inlineStr">
        <is>
          <t>TYQCY91</t>
        </is>
      </c>
      <c r="E2225" s="92" t="inlineStr">
        <is>
          <t>牛信亭</t>
        </is>
      </c>
      <c r="F2225" s="92" t="n">
        <v>0</v>
      </c>
      <c r="G2225" s="92" t="n">
        <v>1</v>
      </c>
      <c r="H2225" s="92" t="n">
        <v>2200</v>
      </c>
      <c r="I2225" s="92" t="inlineStr">
        <is>
          <t>设备安装合同</t>
        </is>
      </c>
      <c r="J2225" s="92" t="n">
        <v>2023</v>
      </c>
      <c r="K2225" s="92" t="n">
        <v>2</v>
      </c>
      <c r="L2225" s="92" t="n">
        <v>28</v>
      </c>
      <c r="M2225" s="91">
        <f>COUNTIFS(D:D,D2225,J:J,J2225,K:K,K2225)</f>
        <v/>
      </c>
      <c r="N2225" s="91">
        <f>1/M2225</f>
        <v/>
      </c>
    </row>
    <row r="2226">
      <c r="A2226" s="92" t="inlineStr">
        <is>
          <t>徐汇区</t>
        </is>
      </c>
      <c r="B2226" s="92" t="n"/>
      <c r="C2226" s="92" t="n">
        <v>1</v>
      </c>
      <c r="D2226" s="92" t="inlineStr">
        <is>
          <t>TYQCY91</t>
        </is>
      </c>
      <c r="E2226" s="92" t="inlineStr">
        <is>
          <t>牛信亭</t>
        </is>
      </c>
      <c r="F2226" s="92" t="n">
        <v>0</v>
      </c>
      <c r="G2226" s="92" t="n">
        <v>1</v>
      </c>
      <c r="H2226" s="92" t="n">
        <v>2201</v>
      </c>
      <c r="I2226" s="92" t="inlineStr">
        <is>
          <t>产品质检</t>
        </is>
      </c>
      <c r="J2226" s="92" t="n">
        <v>2023</v>
      </c>
      <c r="K2226" s="92" t="n">
        <v>2</v>
      </c>
      <c r="L2226" s="92" t="n">
        <v>28</v>
      </c>
      <c r="M2226" s="91">
        <f>COUNTIFS(D:D,D2226,J:J,J2226,K:K,K2226)</f>
        <v/>
      </c>
      <c r="N2226" s="91">
        <f>1/M2226</f>
        <v/>
      </c>
    </row>
    <row r="2227">
      <c r="A2227" s="92" t="inlineStr">
        <is>
          <t>徐汇区</t>
        </is>
      </c>
      <c r="B2227" s="92" t="n"/>
      <c r="C2227" s="92" t="n">
        <v>1</v>
      </c>
      <c r="D2227" s="92" t="inlineStr">
        <is>
          <t>TYQCY91</t>
        </is>
      </c>
      <c r="E2227" s="92" t="inlineStr">
        <is>
          <t>牛信亭</t>
        </is>
      </c>
      <c r="F2227" s="92" t="n">
        <v>0</v>
      </c>
      <c r="G2227" s="92" t="n">
        <v>1</v>
      </c>
      <c r="H2227" s="92" t="n">
        <v>2202</v>
      </c>
      <c r="I2227" s="92" t="inlineStr">
        <is>
          <t>净化器合格证</t>
        </is>
      </c>
      <c r="J2227" s="92" t="n">
        <v>2023</v>
      </c>
      <c r="K2227" s="92" t="n">
        <v>2</v>
      </c>
      <c r="L2227" s="92" t="n">
        <v>28</v>
      </c>
      <c r="M2227" s="91">
        <f>COUNTIFS(D:D,D2227,J:J,J2227,K:K,K2227)</f>
        <v/>
      </c>
      <c r="N2227" s="91">
        <f>1/M2227</f>
        <v/>
      </c>
    </row>
    <row r="2228">
      <c r="A2228" s="92" t="inlineStr">
        <is>
          <t>徐汇区</t>
        </is>
      </c>
      <c r="B2228" s="92" t="n"/>
      <c r="C2228" s="92" t="n">
        <v>1</v>
      </c>
      <c r="D2228" s="92" t="inlineStr">
        <is>
          <t>TYQCY91</t>
        </is>
      </c>
      <c r="E2228" s="92" t="inlineStr">
        <is>
          <t>牛信亭</t>
        </is>
      </c>
      <c r="F2228" s="92" t="n">
        <v>0</v>
      </c>
      <c r="G2228" s="92" t="n">
        <v>1</v>
      </c>
      <c r="H2228" s="92" t="n">
        <v>2301</v>
      </c>
      <c r="I2228" s="92" t="inlineStr">
        <is>
          <t>产品质检</t>
        </is>
      </c>
      <c r="J2228" s="92" t="n">
        <v>2023</v>
      </c>
      <c r="K2228" s="92" t="n">
        <v>2</v>
      </c>
      <c r="L2228" s="92" t="n">
        <v>28</v>
      </c>
      <c r="M2228" s="91">
        <f>COUNTIFS(D:D,D2228,J:J,J2228,K:K,K2228)</f>
        <v/>
      </c>
      <c r="N2228" s="91">
        <f>1/M2228</f>
        <v/>
      </c>
    </row>
    <row r="2229">
      <c r="A2229" s="92" t="inlineStr">
        <is>
          <t>徐汇区</t>
        </is>
      </c>
      <c r="B2229" s="92" t="n"/>
      <c r="C2229" s="92" t="n">
        <v>1</v>
      </c>
      <c r="D2229" s="92" t="inlineStr">
        <is>
          <t>TYQCY91</t>
        </is>
      </c>
      <c r="E2229" s="92" t="inlineStr">
        <is>
          <t>牛信亭</t>
        </is>
      </c>
      <c r="F2229" s="92" t="n">
        <v>0</v>
      </c>
      <c r="G2229" s="92" t="n">
        <v>1</v>
      </c>
      <c r="H2229" s="92" t="n">
        <v>2302</v>
      </c>
      <c r="I2229" s="92" t="inlineStr">
        <is>
          <t>设备安装检验</t>
        </is>
      </c>
      <c r="J2229" s="92" t="n">
        <v>2023</v>
      </c>
      <c r="K2229" s="92" t="n">
        <v>2</v>
      </c>
      <c r="L2229" s="92" t="n">
        <v>28</v>
      </c>
      <c r="M2229" s="91">
        <f>COUNTIFS(D:D,D2229,J:J,J2229,K:K,K2229)</f>
        <v/>
      </c>
      <c r="N2229" s="91">
        <f>1/M2229</f>
        <v/>
      </c>
    </row>
    <row r="2230">
      <c r="A2230" s="92" t="inlineStr">
        <is>
          <t>徐汇区</t>
        </is>
      </c>
      <c r="B2230" s="92" t="inlineStr">
        <is>
          <t>微信用户
微信用户
微信用户
微信用户
微信用户
微信用户
微信用户
微信用户
微信用户
微信用户
微信用户
微信用户</t>
        </is>
      </c>
      <c r="C2230" s="92" t="n">
        <v>1</v>
      </c>
      <c r="D2230" s="92" t="inlineStr">
        <is>
          <t>TYQCY93</t>
        </is>
      </c>
      <c r="E2230" s="92" t="inlineStr">
        <is>
          <t>厚贞</t>
        </is>
      </c>
      <c r="F2230" s="92" t="n">
        <v>0</v>
      </c>
      <c r="G2230" s="92" t="n">
        <v>1</v>
      </c>
      <c r="H2230" s="92" t="n">
        <v>2200</v>
      </c>
      <c r="I2230" s="92" t="inlineStr">
        <is>
          <t>设备安装合同</t>
        </is>
      </c>
      <c r="J2230" s="92" t="n">
        <v>2023</v>
      </c>
      <c r="K2230" s="92" t="n">
        <v>8</v>
      </c>
      <c r="L2230" s="92" t="n">
        <v>1</v>
      </c>
      <c r="M2230" s="91">
        <f>COUNTIFS(D:D,D2230,J:J,J2230,K:K,K2230)</f>
        <v/>
      </c>
      <c r="N2230" s="91">
        <f>1/M2230</f>
        <v/>
      </c>
    </row>
    <row r="2231">
      <c r="A2231" s="92" t="inlineStr">
        <is>
          <t>徐汇区</t>
        </is>
      </c>
      <c r="B2231" s="92" t="inlineStr">
        <is>
          <t>微信用户
微信用户
微信用户
微信用户
微信用户
微信用户
微信用户
微信用户</t>
        </is>
      </c>
      <c r="C2231" s="92" t="n">
        <v>1</v>
      </c>
      <c r="D2231" s="92" t="inlineStr">
        <is>
          <t>TYQCY93</t>
        </is>
      </c>
      <c r="E2231" s="92" t="inlineStr">
        <is>
          <t>厚贞</t>
        </is>
      </c>
      <c r="F2231" s="92" t="n">
        <v>0</v>
      </c>
      <c r="G2231" s="92" t="n">
        <v>1</v>
      </c>
      <c r="H2231" s="92" t="n">
        <v>2203</v>
      </c>
      <c r="I2231" s="92" t="inlineStr">
        <is>
          <t>清洗合同</t>
        </is>
      </c>
      <c r="J2231" s="92" t="n">
        <v>2023</v>
      </c>
      <c r="K2231" s="92" t="n">
        <v>8</v>
      </c>
      <c r="L2231" s="92" t="n">
        <v>1</v>
      </c>
      <c r="M2231" s="91">
        <f>COUNTIFS(D:D,D2231,J:J,J2231,K:K,K2231)</f>
        <v/>
      </c>
      <c r="N2231" s="91">
        <f>1/M2231</f>
        <v/>
      </c>
    </row>
    <row r="2232">
      <c r="A2232" s="92" t="inlineStr">
        <is>
          <t>徐汇区</t>
        </is>
      </c>
      <c r="B2232" s="92" t="inlineStr">
        <is>
          <t>微信用户
微信用户
微信用户
微信用户
微信用户
微信用户
微信用户
微信用户
微信用户
微信用户
微信用户
微信用户</t>
        </is>
      </c>
      <c r="C2232" s="92" t="n">
        <v>1</v>
      </c>
      <c r="D2232" s="92" t="inlineStr">
        <is>
          <t>TYQCY93</t>
        </is>
      </c>
      <c r="E2232" s="92" t="inlineStr">
        <is>
          <t>厚贞</t>
        </is>
      </c>
      <c r="F2232" s="92" t="n">
        <v>0</v>
      </c>
      <c r="G2232" s="92" t="n">
        <v>1</v>
      </c>
      <c r="H2232" s="92" t="n">
        <v>2301</v>
      </c>
      <c r="I2232" s="92" t="inlineStr">
        <is>
          <t>产品质检</t>
        </is>
      </c>
      <c r="J2232" s="92" t="n">
        <v>2023</v>
      </c>
      <c r="K2232" s="92" t="n">
        <v>8</v>
      </c>
      <c r="L2232" s="92" t="n">
        <v>1</v>
      </c>
      <c r="M2232" s="91">
        <f>COUNTIFS(D:D,D2232,J:J,J2232,K:K,K2232)</f>
        <v/>
      </c>
      <c r="N2232" s="91">
        <f>1/M2232</f>
        <v/>
      </c>
    </row>
    <row r="2233">
      <c r="A2233" s="92" t="inlineStr">
        <is>
          <t>徐汇区</t>
        </is>
      </c>
      <c r="B2233" s="92" t="inlineStr">
        <is>
          <t>微信用户
微信用户
微信用户
微信用户
微信用户
微信用户
微信用户
微信用户
微信用户
微信用户
微信用户
微信用户</t>
        </is>
      </c>
      <c r="C2233" s="92" t="n">
        <v>1</v>
      </c>
      <c r="D2233" s="92" t="inlineStr">
        <is>
          <t>TYQCY93</t>
        </is>
      </c>
      <c r="E2233" s="92" t="inlineStr">
        <is>
          <t>厚贞</t>
        </is>
      </c>
      <c r="F2233" s="92" t="n">
        <v>0</v>
      </c>
      <c r="G2233" s="92" t="n">
        <v>1</v>
      </c>
      <c r="H2233" s="92" t="n">
        <v>2202</v>
      </c>
      <c r="I2233" s="92" t="inlineStr">
        <is>
          <t>净化器合格证</t>
        </is>
      </c>
      <c r="J2233" s="92" t="n">
        <v>2023</v>
      </c>
      <c r="K2233" s="92" t="n">
        <v>5</v>
      </c>
      <c r="L2233" s="92" t="n">
        <v>11</v>
      </c>
      <c r="M2233" s="91">
        <f>COUNTIFS(D:D,D2233,J:J,J2233,K:K,K2233)</f>
        <v/>
      </c>
      <c r="N2233" s="91">
        <f>1/M2233</f>
        <v/>
      </c>
    </row>
    <row r="2234">
      <c r="A2234" s="92" t="inlineStr">
        <is>
          <t>徐汇区</t>
        </is>
      </c>
      <c r="B2234" s="92" t="inlineStr">
        <is>
          <t>微信用户
微信用户
微信用户
微信用户
微信用户
微信用户
微信用户
微信用户</t>
        </is>
      </c>
      <c r="C2234" s="92" t="n">
        <v>1</v>
      </c>
      <c r="D2234" s="92" t="inlineStr">
        <is>
          <t>TYQCY93</t>
        </is>
      </c>
      <c r="E2234" s="92" t="inlineStr">
        <is>
          <t>厚贞</t>
        </is>
      </c>
      <c r="F2234" s="92" t="n">
        <v>0</v>
      </c>
      <c r="G2234" s="92" t="n">
        <v>0</v>
      </c>
      <c r="H2234" s="92" t="n">
        <v>2101</v>
      </c>
      <c r="I2234" s="92" t="inlineStr">
        <is>
          <t>食品经营许可证</t>
        </is>
      </c>
      <c r="J2234" s="92" t="n">
        <v>2023</v>
      </c>
      <c r="K2234" s="92" t="n">
        <v>3</v>
      </c>
      <c r="L2234" s="92" t="n">
        <v>11</v>
      </c>
      <c r="M2234" s="91">
        <f>COUNTIFS(D:D,D2234,J:J,J2234,K:K,K2234)</f>
        <v/>
      </c>
      <c r="N2234" s="91">
        <f>1/M2234</f>
        <v/>
      </c>
    </row>
    <row r="2235">
      <c r="A2235" s="92" t="inlineStr">
        <is>
          <t>徐汇区</t>
        </is>
      </c>
      <c r="B2235" s="92" t="inlineStr">
        <is>
          <t>微信用户
微信用户
微信用户
微信用户
微信用户
微信用户
微信用户
微信用户</t>
        </is>
      </c>
      <c r="C2235" s="92" t="n">
        <v>1</v>
      </c>
      <c r="D2235" s="92" t="inlineStr">
        <is>
          <t>TYQCY93</t>
        </is>
      </c>
      <c r="E2235" s="92" t="inlineStr">
        <is>
          <t>厚贞</t>
        </is>
      </c>
      <c r="F2235" s="92" t="n">
        <v>0</v>
      </c>
      <c r="G2235" s="92" t="n">
        <v>0</v>
      </c>
      <c r="H2235" s="92" t="n">
        <v>2102</v>
      </c>
      <c r="I2235" s="92" t="inlineStr">
        <is>
          <t>餐饮服务许可证</t>
        </is>
      </c>
      <c r="J2235" s="92" t="n">
        <v>2023</v>
      </c>
      <c r="K2235" s="92" t="n">
        <v>3</v>
      </c>
      <c r="L2235" s="92" t="n">
        <v>11</v>
      </c>
      <c r="M2235" s="91">
        <f>COUNTIFS(D:D,D2235,J:J,J2235,K:K,K2235)</f>
        <v/>
      </c>
      <c r="N2235" s="91">
        <f>1/M2235</f>
        <v/>
      </c>
    </row>
    <row r="2236">
      <c r="A2236" s="92" t="inlineStr">
        <is>
          <t>徐汇区</t>
        </is>
      </c>
      <c r="B2236" s="92" t="inlineStr">
        <is>
          <t>微信用户
微信用户
微信用户
微信用户
微信用户
微信用户
微信用户
微信用户
微信用户
微信用户
微信用户
微信用户</t>
        </is>
      </c>
      <c r="C2236" s="92" t="n">
        <v>1</v>
      </c>
      <c r="D2236" s="92" t="inlineStr">
        <is>
          <t>TYQCY93</t>
        </is>
      </c>
      <c r="E2236" s="92" t="inlineStr">
        <is>
          <t>厚贞</t>
        </is>
      </c>
      <c r="F2236" s="92" t="n">
        <v>0</v>
      </c>
      <c r="G2236" s="92" t="n">
        <v>1</v>
      </c>
      <c r="H2236" s="92" t="n">
        <v>2201</v>
      </c>
      <c r="I2236" s="92" t="inlineStr">
        <is>
          <t>产品质检</t>
        </is>
      </c>
      <c r="J2236" s="92" t="n">
        <v>2023</v>
      </c>
      <c r="K2236" s="92" t="n">
        <v>3</v>
      </c>
      <c r="L2236" s="92" t="n">
        <v>11</v>
      </c>
      <c r="M2236" s="91">
        <f>COUNTIFS(D:D,D2236,J:J,J2236,K:K,K2236)</f>
        <v/>
      </c>
      <c r="N2236" s="91">
        <f>1/M2236</f>
        <v/>
      </c>
    </row>
    <row r="2237">
      <c r="A2237" s="92" t="inlineStr">
        <is>
          <t>徐汇区</t>
        </is>
      </c>
      <c r="B2237" s="92" t="inlineStr">
        <is>
          <t>微信用户
微信用户
微信用户
微信用户
微信用户
微信用户
微信用户
微信用户</t>
        </is>
      </c>
      <c r="C2237" s="92" t="n">
        <v>1</v>
      </c>
      <c r="D2237" s="92" t="inlineStr">
        <is>
          <t>TYQCY93</t>
        </is>
      </c>
      <c r="E2237" s="92" t="inlineStr">
        <is>
          <t>厚贞</t>
        </is>
      </c>
      <c r="F2237" s="92" t="n">
        <v>0</v>
      </c>
      <c r="G2237" s="92" t="n">
        <v>0</v>
      </c>
      <c r="H2237" s="92" t="n">
        <v>2100</v>
      </c>
      <c r="I2237" s="92" t="inlineStr">
        <is>
          <t>营业执照</t>
        </is>
      </c>
      <c r="J2237" s="92" t="n">
        <v>2023</v>
      </c>
      <c r="K2237" s="92" t="n">
        <v>2</v>
      </c>
      <c r="L2237" s="92" t="n">
        <v>28</v>
      </c>
      <c r="M2237" s="91">
        <f>COUNTIFS(D:D,D2237,J:J,J2237,K:K,K2237)</f>
        <v/>
      </c>
      <c r="N2237" s="91">
        <f>1/M2237</f>
        <v/>
      </c>
    </row>
    <row r="2238">
      <c r="A2238" s="92" t="inlineStr">
        <is>
          <t>徐汇区</t>
        </is>
      </c>
      <c r="B2238" s="92" t="inlineStr">
        <is>
          <t>微信用户
微信用户
微信用户
微信用户
微信用户
微信用户
微信用户
微信用户</t>
        </is>
      </c>
      <c r="C2238" s="92" t="n">
        <v>1</v>
      </c>
      <c r="D2238" s="92" t="inlineStr">
        <is>
          <t>TYQCY93</t>
        </is>
      </c>
      <c r="E2238" s="92" t="inlineStr">
        <is>
          <t>厚贞</t>
        </is>
      </c>
      <c r="F2238" s="92" t="n">
        <v>0</v>
      </c>
      <c r="G2238" s="92" t="n">
        <v>0</v>
      </c>
      <c r="H2238" s="92" t="n">
        <v>2103</v>
      </c>
      <c r="I2238" s="92" t="inlineStr">
        <is>
          <t>监管信息公示牌</t>
        </is>
      </c>
      <c r="J2238" s="92" t="n">
        <v>2023</v>
      </c>
      <c r="K2238" s="92" t="n">
        <v>2</v>
      </c>
      <c r="L2238" s="92" t="n">
        <v>28</v>
      </c>
      <c r="M2238" s="91">
        <f>COUNTIFS(D:D,D2238,J:J,J2238,K:K,K2238)</f>
        <v/>
      </c>
      <c r="N2238" s="91">
        <f>1/M2238</f>
        <v/>
      </c>
    </row>
    <row r="2239">
      <c r="A2239" s="92" t="inlineStr">
        <is>
          <t>徐汇区</t>
        </is>
      </c>
      <c r="B2239" s="92" t="inlineStr">
        <is>
          <t>微信用户
微信用户
微信用户
微信用户
微信用户
微信用户
微信用户
微信用户
微信用户
微信用户
微信用户
微信用户</t>
        </is>
      </c>
      <c r="C2239" s="92" t="n">
        <v>1</v>
      </c>
      <c r="D2239" s="92" t="inlineStr">
        <is>
          <t>TYQCY93</t>
        </is>
      </c>
      <c r="E2239" s="92" t="inlineStr">
        <is>
          <t>厚贞</t>
        </is>
      </c>
      <c r="F2239" s="92" t="n">
        <v>0</v>
      </c>
      <c r="G2239" s="92" t="n">
        <v>1</v>
      </c>
      <c r="H2239" s="92" t="n">
        <v>2300</v>
      </c>
      <c r="I2239" s="92" t="inlineStr">
        <is>
          <t>设备安装合同</t>
        </is>
      </c>
      <c r="J2239" s="92" t="n">
        <v>2023</v>
      </c>
      <c r="K2239" s="92" t="n">
        <v>2</v>
      </c>
      <c r="L2239" s="92" t="n">
        <v>5</v>
      </c>
      <c r="M2239" s="91">
        <f>COUNTIFS(D:D,D2239,J:J,J2239,K:K,K2239)</f>
        <v/>
      </c>
      <c r="N2239" s="91">
        <f>1/M2239</f>
        <v/>
      </c>
    </row>
    <row r="2240">
      <c r="A2240" s="92" t="inlineStr">
        <is>
          <t>徐汇区</t>
        </is>
      </c>
      <c r="B2240" s="92" t="inlineStr">
        <is>
          <t>微信用户
微信用户
微信用户
微信用户
微信用户
微信用户
微信用户
微信用户
微信用户
微信用户
微信用户
微信用户</t>
        </is>
      </c>
      <c r="C2240" s="92" t="n">
        <v>1</v>
      </c>
      <c r="D2240" s="92" t="inlineStr">
        <is>
          <t>TYQCY93</t>
        </is>
      </c>
      <c r="E2240" s="92" t="inlineStr">
        <is>
          <t>厚贞</t>
        </is>
      </c>
      <c r="F2240" s="92" t="n">
        <v>0</v>
      </c>
      <c r="G2240" s="92" t="n">
        <v>1</v>
      </c>
      <c r="H2240" s="92" t="n">
        <v>2302</v>
      </c>
      <c r="I2240" s="92" t="inlineStr">
        <is>
          <t>设备安装检验</t>
        </is>
      </c>
      <c r="J2240" s="92" t="n">
        <v>2023</v>
      </c>
      <c r="K2240" s="92" t="n">
        <v>2</v>
      </c>
      <c r="L2240" s="92" t="n">
        <v>20</v>
      </c>
      <c r="M2240" s="91">
        <f>COUNTIFS(D:D,D2240,J:J,J2240,K:K,K2240)</f>
        <v/>
      </c>
      <c r="N2240" s="91">
        <f>1/M2240</f>
        <v/>
      </c>
    </row>
    <row r="2241">
      <c r="A2241" s="92" t="inlineStr">
        <is>
          <t>徐汇区</t>
        </is>
      </c>
      <c r="B2241" s="92" t="inlineStr">
        <is>
          <t>微信用户
微信用户
微信用户</t>
        </is>
      </c>
      <c r="C2241" s="92" t="n">
        <v>1</v>
      </c>
      <c r="D2241" s="92" t="inlineStr">
        <is>
          <t>TYQCY94</t>
        </is>
      </c>
      <c r="E2241" s="92" t="inlineStr">
        <is>
          <t>振鼎鸡</t>
        </is>
      </c>
      <c r="F2241" s="92" t="n">
        <v>0</v>
      </c>
      <c r="G2241" s="92" t="n">
        <v>1</v>
      </c>
      <c r="H2241" s="92" t="n">
        <v>2204</v>
      </c>
      <c r="I2241" s="92" t="inlineStr">
        <is>
          <t>清洗记录</t>
        </is>
      </c>
      <c r="J2241" s="92" t="n">
        <v>2023</v>
      </c>
      <c r="K2241" s="92" t="n">
        <v>9</v>
      </c>
      <c r="L2241" s="92" t="n">
        <v>10</v>
      </c>
      <c r="M2241" s="91">
        <f>COUNTIFS(D:D,D2241,J:J,J2241,K:K,K2241)</f>
        <v/>
      </c>
      <c r="N2241" s="91">
        <f>1/M2241</f>
        <v/>
      </c>
    </row>
    <row r="2242">
      <c r="A2242" s="92" t="inlineStr">
        <is>
          <t>徐汇区</t>
        </is>
      </c>
      <c r="B2242" s="92" t="inlineStr">
        <is>
          <t>微信用户
微信用户
微信用户</t>
        </is>
      </c>
      <c r="C2242" s="92" t="n">
        <v>1</v>
      </c>
      <c r="D2242" s="92" t="inlineStr">
        <is>
          <t>TYQCY94</t>
        </is>
      </c>
      <c r="E2242" s="92" t="inlineStr">
        <is>
          <t>振鼎鸡</t>
        </is>
      </c>
      <c r="F2242" s="92" t="n">
        <v>0</v>
      </c>
      <c r="G2242" s="92" t="n">
        <v>1</v>
      </c>
      <c r="H2242" s="92" t="n">
        <v>2205</v>
      </c>
      <c r="I2242" s="92" t="inlineStr">
        <is>
          <t>设备维修保养</t>
        </is>
      </c>
      <c r="J2242" s="92" t="n">
        <v>2023</v>
      </c>
      <c r="K2242" s="92" t="n">
        <v>9</v>
      </c>
      <c r="L2242" s="92" t="n">
        <v>10</v>
      </c>
      <c r="M2242" s="91">
        <f>COUNTIFS(D:D,D2242,J:J,J2242,K:K,K2242)</f>
        <v/>
      </c>
      <c r="N2242" s="91">
        <f>1/M2242</f>
        <v/>
      </c>
    </row>
    <row r="2243">
      <c r="A2243" s="92" t="inlineStr">
        <is>
          <t>徐汇区</t>
        </is>
      </c>
      <c r="B2243" s="92" t="inlineStr">
        <is>
          <t>微信用户
微信用户
微信用户</t>
        </is>
      </c>
      <c r="C2243" s="92" t="n">
        <v>1</v>
      </c>
      <c r="D2243" s="92" t="inlineStr">
        <is>
          <t>TYQCY94</t>
        </is>
      </c>
      <c r="E2243" s="92" t="inlineStr">
        <is>
          <t>振鼎鸡</t>
        </is>
      </c>
      <c r="F2243" s="92" t="n">
        <v>0</v>
      </c>
      <c r="G2243" s="92" t="n">
        <v>1</v>
      </c>
      <c r="H2243" s="92" t="n">
        <v>2303</v>
      </c>
      <c r="I2243" s="92" t="inlineStr">
        <is>
          <t>运行维护合同</t>
        </is>
      </c>
      <c r="J2243" s="92" t="n">
        <v>2023</v>
      </c>
      <c r="K2243" s="92" t="n">
        <v>9</v>
      </c>
      <c r="L2243" s="92" t="n">
        <v>10</v>
      </c>
      <c r="M2243" s="91">
        <f>COUNTIFS(D:D,D2243,J:J,J2243,K:K,K2243)</f>
        <v/>
      </c>
      <c r="N2243" s="91">
        <f>1/M2243</f>
        <v/>
      </c>
    </row>
    <row r="2244">
      <c r="A2244" s="92" t="inlineStr">
        <is>
          <t>徐汇区</t>
        </is>
      </c>
      <c r="B2244" s="92" t="inlineStr">
        <is>
          <t>微信用户
微信用户
微信用户</t>
        </is>
      </c>
      <c r="C2244" s="92" t="n">
        <v>1</v>
      </c>
      <c r="D2244" s="92" t="inlineStr">
        <is>
          <t>TYQCY94</t>
        </is>
      </c>
      <c r="E2244" s="92" t="inlineStr">
        <is>
          <t>振鼎鸡</t>
        </is>
      </c>
      <c r="F2244" s="92" t="n">
        <v>0</v>
      </c>
      <c r="G2244" s="92" t="n">
        <v>1</v>
      </c>
      <c r="H2244" s="92" t="n">
        <v>2304</v>
      </c>
      <c r="I2244" s="92" t="inlineStr">
        <is>
          <t>设备运维记录</t>
        </is>
      </c>
      <c r="J2244" s="92" t="n">
        <v>2023</v>
      </c>
      <c r="K2244" s="92" t="n">
        <v>9</v>
      </c>
      <c r="L2244" s="92" t="n">
        <v>10</v>
      </c>
      <c r="M2244" s="91">
        <f>COUNTIFS(D:D,D2244,J:J,J2244,K:K,K2244)</f>
        <v/>
      </c>
      <c r="N2244" s="91">
        <f>1/M2244</f>
        <v/>
      </c>
    </row>
    <row r="2245">
      <c r="A2245" s="92" t="inlineStr">
        <is>
          <t>徐汇区</t>
        </is>
      </c>
      <c r="B2245" s="92" t="inlineStr">
        <is>
          <t>微信用户
微信用户
微信用户</t>
        </is>
      </c>
      <c r="C2245" s="92" t="n">
        <v>1</v>
      </c>
      <c r="D2245" s="92" t="inlineStr">
        <is>
          <t>TYQCY94</t>
        </is>
      </c>
      <c r="E2245" s="92" t="inlineStr">
        <is>
          <t>振鼎鸡</t>
        </is>
      </c>
      <c r="F2245" s="92" t="n">
        <v>0</v>
      </c>
      <c r="G2245" s="92" t="n">
        <v>1</v>
      </c>
      <c r="H2245" s="92" t="n">
        <v>2400</v>
      </c>
      <c r="I2245" s="92" t="inlineStr">
        <is>
          <t>餐厨垃圾处置</t>
        </is>
      </c>
      <c r="J2245" s="92" t="n">
        <v>2023</v>
      </c>
      <c r="K2245" s="92" t="n">
        <v>9</v>
      </c>
      <c r="L2245" s="92" t="n">
        <v>10</v>
      </c>
      <c r="M2245" s="91">
        <f>COUNTIFS(D:D,D2245,J:J,J2245,K:K,K2245)</f>
        <v/>
      </c>
      <c r="N2245" s="91">
        <f>1/M2245</f>
        <v/>
      </c>
    </row>
    <row r="2246">
      <c r="A2246" s="92" t="inlineStr">
        <is>
          <t>徐汇区</t>
        </is>
      </c>
      <c r="B2246" s="92" t="inlineStr">
        <is>
          <t>微信用户
微信用户
微信用户</t>
        </is>
      </c>
      <c r="C2246" s="92" t="n">
        <v>1</v>
      </c>
      <c r="D2246" s="92" t="inlineStr">
        <is>
          <t>TYQCY94</t>
        </is>
      </c>
      <c r="E2246" s="92" t="inlineStr">
        <is>
          <t>振鼎鸡</t>
        </is>
      </c>
      <c r="F2246" s="92" t="n">
        <v>0</v>
      </c>
      <c r="G2246" s="92" t="n">
        <v>1</v>
      </c>
      <c r="H2246" s="92" t="n">
        <v>2401</v>
      </c>
      <c r="I2246" s="92" t="inlineStr">
        <is>
          <t>废弃油脂处置</t>
        </is>
      </c>
      <c r="J2246" s="92" t="n">
        <v>2023</v>
      </c>
      <c r="K2246" s="92" t="n">
        <v>9</v>
      </c>
      <c r="L2246" s="92" t="n">
        <v>10</v>
      </c>
      <c r="M2246" s="91">
        <f>COUNTIFS(D:D,D2246,J:J,J2246,K:K,K2246)</f>
        <v/>
      </c>
      <c r="N2246" s="91">
        <f>1/M2246</f>
        <v/>
      </c>
    </row>
    <row r="2247">
      <c r="A2247" s="92" t="inlineStr">
        <is>
          <t>徐汇区</t>
        </is>
      </c>
      <c r="B2247" s="92" t="inlineStr">
        <is>
          <t>微信用户
微信用户
微信用户</t>
        </is>
      </c>
      <c r="C2247" s="92" t="n">
        <v>1</v>
      </c>
      <c r="D2247" s="92" t="inlineStr">
        <is>
          <t>TYQCY94</t>
        </is>
      </c>
      <c r="E2247" s="92" t="inlineStr">
        <is>
          <t>振鼎鸡</t>
        </is>
      </c>
      <c r="F2247" s="92" t="n">
        <v>0</v>
      </c>
      <c r="G2247" s="92" t="n">
        <v>1</v>
      </c>
      <c r="H2247" s="92" t="n">
        <v>2402</v>
      </c>
      <c r="I2247" s="92" t="inlineStr">
        <is>
          <t>卫生培训记录</t>
        </is>
      </c>
      <c r="J2247" s="92" t="n">
        <v>2023</v>
      </c>
      <c r="K2247" s="92" t="n">
        <v>9</v>
      </c>
      <c r="L2247" s="92" t="n">
        <v>12</v>
      </c>
      <c r="M2247" s="91">
        <f>COUNTIFS(D:D,D2247,J:J,J2247,K:K,K2247)</f>
        <v/>
      </c>
      <c r="N2247" s="91">
        <f>1/M2247</f>
        <v/>
      </c>
    </row>
    <row r="2248">
      <c r="A2248" s="92" t="inlineStr">
        <is>
          <t>徐汇区</t>
        </is>
      </c>
      <c r="B2248" s="92" t="inlineStr">
        <is>
          <t>微信用户
微信用户
微信用户</t>
        </is>
      </c>
      <c r="C2248" s="92" t="n">
        <v>1</v>
      </c>
      <c r="D2248" s="92" t="inlineStr">
        <is>
          <t>TYQCY94</t>
        </is>
      </c>
      <c r="E2248" s="92" t="inlineStr">
        <is>
          <t>振鼎鸡</t>
        </is>
      </c>
      <c r="F2248" s="92" t="n">
        <v>0</v>
      </c>
      <c r="G2248" s="92" t="n">
        <v>1</v>
      </c>
      <c r="H2248" s="92" t="n">
        <v>2403</v>
      </c>
      <c r="I2248" s="92" t="inlineStr">
        <is>
          <t>食品及原料采购记录</t>
        </is>
      </c>
      <c r="J2248" s="92" t="n">
        <v>2023</v>
      </c>
      <c r="K2248" s="92" t="n">
        <v>9</v>
      </c>
      <c r="L2248" s="92" t="n">
        <v>12</v>
      </c>
      <c r="M2248" s="91">
        <f>COUNTIFS(D:D,D2248,J:J,J2248,K:K,K2248)</f>
        <v/>
      </c>
      <c r="N2248" s="91">
        <f>1/M2248</f>
        <v/>
      </c>
    </row>
    <row r="2249">
      <c r="A2249" s="92" t="inlineStr">
        <is>
          <t>徐汇区</t>
        </is>
      </c>
      <c r="B2249" s="92" t="inlineStr">
        <is>
          <t>微信用户
微信用户
微信用户</t>
        </is>
      </c>
      <c r="C2249" s="92" t="n">
        <v>1</v>
      </c>
      <c r="D2249" s="92" t="inlineStr">
        <is>
          <t>TYQCY94</t>
        </is>
      </c>
      <c r="E2249" s="92" t="inlineStr">
        <is>
          <t>振鼎鸡</t>
        </is>
      </c>
      <c r="F2249" s="92" t="n">
        <v>1</v>
      </c>
      <c r="G2249" s="92" t="n">
        <v>1</v>
      </c>
      <c r="H2249" s="92" t="n">
        <v>3200</v>
      </c>
      <c r="I2249" s="92" t="inlineStr">
        <is>
          <t>后厨全景</t>
        </is>
      </c>
      <c r="J2249" s="92" t="n">
        <v>2023</v>
      </c>
      <c r="K2249" s="92" t="n">
        <v>9</v>
      </c>
      <c r="L2249" s="92" t="n">
        <v>28</v>
      </c>
      <c r="M2249" s="91">
        <f>COUNTIFS(D:D,D2249,J:J,J2249,K:K,K2249)</f>
        <v/>
      </c>
      <c r="N2249" s="91">
        <f>1/M2249</f>
        <v/>
      </c>
    </row>
    <row r="2250">
      <c r="A2250" s="92" t="inlineStr">
        <is>
          <t>徐汇区</t>
        </is>
      </c>
      <c r="B2250" s="92" t="inlineStr">
        <is>
          <t>微信用户
微信用户
微信用户</t>
        </is>
      </c>
      <c r="C2250" s="92" t="n">
        <v>1</v>
      </c>
      <c r="D2250" s="92" t="inlineStr">
        <is>
          <t>TYQCY94</t>
        </is>
      </c>
      <c r="E2250" s="92" t="inlineStr">
        <is>
          <t>振鼎鸡</t>
        </is>
      </c>
      <c r="F2250" s="92" t="n">
        <v>1</v>
      </c>
      <c r="G2250" s="92" t="n">
        <v>1</v>
      </c>
      <c r="H2250" s="92" t="n">
        <v>3201</v>
      </c>
      <c r="I2250" s="92" t="inlineStr">
        <is>
          <t>后厨涉户外门窗关闭</t>
        </is>
      </c>
      <c r="J2250" s="92" t="n">
        <v>2023</v>
      </c>
      <c r="K2250" s="92" t="n">
        <v>9</v>
      </c>
      <c r="L2250" s="92" t="n">
        <v>28</v>
      </c>
      <c r="M2250" s="91">
        <f>COUNTIFS(D:D,D2250,J:J,J2250,K:K,K2250)</f>
        <v/>
      </c>
      <c r="N2250" s="91">
        <f>1/M2250</f>
        <v/>
      </c>
    </row>
    <row r="2251">
      <c r="A2251" s="92" t="inlineStr">
        <is>
          <t>徐汇区</t>
        </is>
      </c>
      <c r="B2251" s="92" t="inlineStr">
        <is>
          <t>微信用户
微信用户
微信用户</t>
        </is>
      </c>
      <c r="C2251" s="92" t="n">
        <v>1</v>
      </c>
      <c r="D2251" s="92" t="inlineStr">
        <is>
          <t>TYQCY94</t>
        </is>
      </c>
      <c r="E2251" s="92" t="inlineStr">
        <is>
          <t>振鼎鸡</t>
        </is>
      </c>
      <c r="F2251" s="92" t="n">
        <v>1</v>
      </c>
      <c r="G2251" s="92" t="n">
        <v>1</v>
      </c>
      <c r="H2251" s="92" t="n">
        <v>3202</v>
      </c>
      <c r="I2251" s="92" t="inlineStr">
        <is>
          <t>后厨排气扇</t>
        </is>
      </c>
      <c r="J2251" s="92" t="n">
        <v>2023</v>
      </c>
      <c r="K2251" s="92" t="n">
        <v>9</v>
      </c>
      <c r="L2251" s="92" t="n">
        <v>28</v>
      </c>
      <c r="M2251" s="91">
        <f>COUNTIFS(D:D,D2251,J:J,J2251,K:K,K2251)</f>
        <v/>
      </c>
      <c r="N2251" s="91">
        <f>1/M2251</f>
        <v/>
      </c>
    </row>
    <row r="2252">
      <c r="A2252" s="92" t="inlineStr">
        <is>
          <t>徐汇区</t>
        </is>
      </c>
      <c r="B2252" s="92" t="inlineStr">
        <is>
          <t>微信用户
微信用户
微信用户</t>
        </is>
      </c>
      <c r="C2252" s="92" t="n">
        <v>1</v>
      </c>
      <c r="D2252" s="92" t="inlineStr">
        <is>
          <t>TYQCY94</t>
        </is>
      </c>
      <c r="E2252" s="92" t="inlineStr">
        <is>
          <t>振鼎鸡</t>
        </is>
      </c>
      <c r="F2252" s="92" t="n">
        <v>1</v>
      </c>
      <c r="G2252" s="92" t="n">
        <v>1</v>
      </c>
      <c r="H2252" s="92" t="n">
        <v>3203</v>
      </c>
      <c r="I2252" s="92" t="inlineStr">
        <is>
          <t>后厨灶台</t>
        </is>
      </c>
      <c r="J2252" s="92" t="n">
        <v>2023</v>
      </c>
      <c r="K2252" s="92" t="n">
        <v>9</v>
      </c>
      <c r="L2252" s="92" t="n">
        <v>28</v>
      </c>
      <c r="M2252" s="91">
        <f>COUNTIFS(D:D,D2252,J:J,J2252,K:K,K2252)</f>
        <v/>
      </c>
      <c r="N2252" s="91">
        <f>1/M2252</f>
        <v/>
      </c>
    </row>
    <row r="2253">
      <c r="A2253" s="92" t="inlineStr">
        <is>
          <t>徐汇区</t>
        </is>
      </c>
      <c r="B2253" s="92" t="inlineStr">
        <is>
          <t>微信用户
微信用户
微信用户</t>
        </is>
      </c>
      <c r="C2253" s="92" t="n">
        <v>1</v>
      </c>
      <c r="D2253" s="92" t="inlineStr">
        <is>
          <t>TYQCY94</t>
        </is>
      </c>
      <c r="E2253" s="92" t="inlineStr">
        <is>
          <t>振鼎鸡</t>
        </is>
      </c>
      <c r="F2253" s="92" t="n">
        <v>1</v>
      </c>
      <c r="G2253" s="92" t="n">
        <v>1</v>
      </c>
      <c r="H2253" s="92" t="n">
        <v>3204</v>
      </c>
      <c r="I2253" s="92" t="inlineStr">
        <is>
          <t>集气罩</t>
        </is>
      </c>
      <c r="J2253" s="92" t="n">
        <v>2023</v>
      </c>
      <c r="K2253" s="92" t="n">
        <v>9</v>
      </c>
      <c r="L2253" s="92" t="n">
        <v>28</v>
      </c>
      <c r="M2253" s="91">
        <f>COUNTIFS(D:D,D2253,J:J,J2253,K:K,K2253)</f>
        <v/>
      </c>
      <c r="N2253" s="91">
        <f>1/M2253</f>
        <v/>
      </c>
    </row>
    <row r="2254">
      <c r="A2254" s="92" t="inlineStr">
        <is>
          <t>徐汇区</t>
        </is>
      </c>
      <c r="B2254" s="92" t="inlineStr">
        <is>
          <t>微信用户
微信用户
微信用户</t>
        </is>
      </c>
      <c r="C2254" s="92" t="n">
        <v>1</v>
      </c>
      <c r="D2254" s="92" t="inlineStr">
        <is>
          <t>TYQCY94</t>
        </is>
      </c>
      <c r="E2254" s="92" t="inlineStr">
        <is>
          <t>振鼎鸡</t>
        </is>
      </c>
      <c r="F2254" s="92" t="n">
        <v>1</v>
      </c>
      <c r="G2254" s="92" t="n">
        <v>1</v>
      </c>
      <c r="H2254" s="92" t="n">
        <v>3205</v>
      </c>
      <c r="I2254" s="92" t="inlineStr">
        <is>
          <t>排烟管道</t>
        </is>
      </c>
      <c r="J2254" s="92" t="n">
        <v>2023</v>
      </c>
      <c r="K2254" s="92" t="n">
        <v>9</v>
      </c>
      <c r="L2254" s="92" t="n">
        <v>28</v>
      </c>
      <c r="M2254" s="91">
        <f>COUNTIFS(D:D,D2254,J:J,J2254,K:K,K2254)</f>
        <v/>
      </c>
      <c r="N2254" s="91">
        <f>1/M2254</f>
        <v/>
      </c>
    </row>
    <row r="2255">
      <c r="A2255" s="92" t="inlineStr">
        <is>
          <t>徐汇区</t>
        </is>
      </c>
      <c r="B2255" s="92" t="inlineStr">
        <is>
          <t>微信用户
微信用户
微信用户</t>
        </is>
      </c>
      <c r="C2255" s="92" t="n">
        <v>1</v>
      </c>
      <c r="D2255" s="92" t="inlineStr">
        <is>
          <t>TYQCY94</t>
        </is>
      </c>
      <c r="E2255" s="92" t="inlineStr">
        <is>
          <t>振鼎鸡</t>
        </is>
      </c>
      <c r="F2255" s="92" t="n">
        <v>1</v>
      </c>
      <c r="G2255" s="92" t="n">
        <v>1</v>
      </c>
      <c r="H2255" s="92" t="n">
        <v>3206</v>
      </c>
      <c r="I2255" s="92" t="inlineStr">
        <is>
          <t>油烟净化装置/控制柜运行</t>
        </is>
      </c>
      <c r="J2255" s="92" t="n">
        <v>2023</v>
      </c>
      <c r="K2255" s="92" t="n">
        <v>9</v>
      </c>
      <c r="L2255" s="92" t="n">
        <v>28</v>
      </c>
      <c r="M2255" s="91">
        <f>COUNTIFS(D:D,D2255,J:J,J2255,K:K,K2255)</f>
        <v/>
      </c>
      <c r="N2255" s="91">
        <f>1/M2255</f>
        <v/>
      </c>
    </row>
    <row r="2256">
      <c r="A2256" s="92" t="inlineStr">
        <is>
          <t>徐汇区</t>
        </is>
      </c>
      <c r="B2256" s="92" t="inlineStr">
        <is>
          <t>微信用户
微信用户
微信用户</t>
        </is>
      </c>
      <c r="C2256" s="92" t="n">
        <v>1</v>
      </c>
      <c r="D2256" s="92" t="inlineStr">
        <is>
          <t>TYQCY94</t>
        </is>
      </c>
      <c r="E2256" s="92" t="inlineStr">
        <is>
          <t>振鼎鸡</t>
        </is>
      </c>
      <c r="F2256" s="92" t="n">
        <v>1</v>
      </c>
      <c r="G2256" s="92" t="n">
        <v>1</v>
      </c>
      <c r="H2256" s="92" t="n">
        <v>3207</v>
      </c>
      <c r="I2256" s="92" t="inlineStr">
        <is>
          <t>油烟监测设备</t>
        </is>
      </c>
      <c r="J2256" s="92" t="n">
        <v>2023</v>
      </c>
      <c r="K2256" s="92" t="n">
        <v>9</v>
      </c>
      <c r="L2256" s="92" t="n">
        <v>28</v>
      </c>
      <c r="M2256" s="91">
        <f>COUNTIFS(D:D,D2256,J:J,J2256,K:K,K2256)</f>
        <v/>
      </c>
      <c r="N2256" s="91">
        <f>1/M2256</f>
        <v/>
      </c>
    </row>
    <row r="2257">
      <c r="A2257" s="92" t="inlineStr">
        <is>
          <t>徐汇区</t>
        </is>
      </c>
      <c r="B2257"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57" s="92" t="n">
        <v>1</v>
      </c>
      <c r="D2257" s="92" t="inlineStr">
        <is>
          <t>TYQCY94</t>
        </is>
      </c>
      <c r="E2257" s="92" t="inlineStr">
        <is>
          <t>振鼎鸡</t>
        </is>
      </c>
      <c r="F2257" s="92" t="n">
        <v>0</v>
      </c>
      <c r="G2257" s="92" t="n">
        <v>1</v>
      </c>
      <c r="H2257" s="92" t="n">
        <v>2300</v>
      </c>
      <c r="I2257" s="92" t="inlineStr">
        <is>
          <t>设备安装合同</t>
        </is>
      </c>
      <c r="J2257" s="92" t="n">
        <v>2023</v>
      </c>
      <c r="K2257" s="92" t="n">
        <v>6</v>
      </c>
      <c r="L2257" s="92" t="n">
        <v>11</v>
      </c>
      <c r="M2257" s="91">
        <f>COUNTIFS(D:D,D2257,J:J,J2257,K:K,K2257)</f>
        <v/>
      </c>
      <c r="N2257" s="91">
        <f>1/M2257</f>
        <v/>
      </c>
    </row>
    <row r="2258">
      <c r="A2258" s="92" t="inlineStr">
        <is>
          <t>徐汇区</t>
        </is>
      </c>
      <c r="B2258" s="92" t="inlineStr">
        <is>
          <t>微信用户
微信用户
微信用户
微信用户
微信用户
微信用户
微信用户
微信用户
微信用户
微信用户
微信用户
微信用户</t>
        </is>
      </c>
      <c r="C2258" s="92" t="n">
        <v>1</v>
      </c>
      <c r="D2258" s="92" t="inlineStr">
        <is>
          <t>TYQCY94</t>
        </is>
      </c>
      <c r="E2258" s="92" t="inlineStr">
        <is>
          <t>振鼎鸡</t>
        </is>
      </c>
      <c r="F2258" s="92" t="n">
        <v>0</v>
      </c>
      <c r="G2258" s="92" t="n">
        <v>0</v>
      </c>
      <c r="H2258" s="92" t="n">
        <v>2100</v>
      </c>
      <c r="I2258" s="92" t="inlineStr">
        <is>
          <t>营业执照</t>
        </is>
      </c>
      <c r="J2258" s="92" t="n">
        <v>2023</v>
      </c>
      <c r="K2258" s="92" t="n">
        <v>5</v>
      </c>
      <c r="L2258" s="92" t="n">
        <v>11</v>
      </c>
      <c r="M2258" s="91">
        <f>COUNTIFS(D:D,D2258,J:J,J2258,K:K,K2258)</f>
        <v/>
      </c>
      <c r="N2258" s="91">
        <f>1/M2258</f>
        <v/>
      </c>
    </row>
    <row r="2259">
      <c r="A2259" s="92" t="inlineStr">
        <is>
          <t>徐汇区</t>
        </is>
      </c>
      <c r="B2259" s="92" t="inlineStr">
        <is>
          <t>微信用户
微信用户
微信用户
微信用户
微信用户
微信用户
微信用户
微信用户
微信用户
微信用户
微信用户
微信用户</t>
        </is>
      </c>
      <c r="C2259" s="92" t="n">
        <v>1</v>
      </c>
      <c r="D2259" s="92" t="inlineStr">
        <is>
          <t>TYQCY94</t>
        </is>
      </c>
      <c r="E2259" s="92" t="inlineStr">
        <is>
          <t>振鼎鸡</t>
        </is>
      </c>
      <c r="F2259" s="92" t="n">
        <v>0</v>
      </c>
      <c r="G2259" s="92" t="n">
        <v>0</v>
      </c>
      <c r="H2259" s="92" t="n">
        <v>2103</v>
      </c>
      <c r="I2259" s="92" t="inlineStr">
        <is>
          <t>监管信息公示牌</t>
        </is>
      </c>
      <c r="J2259" s="92" t="n">
        <v>2023</v>
      </c>
      <c r="K2259" s="92" t="n">
        <v>5</v>
      </c>
      <c r="L2259" s="92" t="n">
        <v>11</v>
      </c>
      <c r="M2259" s="91">
        <f>COUNTIFS(D:D,D2259,J:J,J2259,K:K,K2259)</f>
        <v/>
      </c>
      <c r="N2259" s="91">
        <f>1/M2259</f>
        <v/>
      </c>
    </row>
    <row r="2260">
      <c r="A2260" s="92" t="inlineStr">
        <is>
          <t>徐汇区</t>
        </is>
      </c>
      <c r="B2260" s="92" t="inlineStr">
        <is>
          <t>微信用户
微信用户
微信用户
微信用户
微信用户
微信用户
微信用户
微信用户
微信用户
微信用户
微信用户
微信用户
微信用户
微信用户
微信用户
微信用户
微信用户
微信用户</t>
        </is>
      </c>
      <c r="C2260" s="92" t="n">
        <v>1</v>
      </c>
      <c r="D2260" s="92" t="inlineStr">
        <is>
          <t>TYQCY94</t>
        </is>
      </c>
      <c r="E2260" s="92" t="inlineStr">
        <is>
          <t>振鼎鸡</t>
        </is>
      </c>
      <c r="F2260" s="92" t="n">
        <v>0</v>
      </c>
      <c r="G2260" s="92" t="n">
        <v>1</v>
      </c>
      <c r="H2260" s="92" t="n">
        <v>2200</v>
      </c>
      <c r="I2260" s="92" t="inlineStr">
        <is>
          <t>设备安装合同</t>
        </is>
      </c>
      <c r="J2260" s="92" t="n">
        <v>2023</v>
      </c>
      <c r="K2260" s="92" t="n">
        <v>5</v>
      </c>
      <c r="L2260" s="92" t="n">
        <v>11</v>
      </c>
      <c r="M2260" s="91">
        <f>COUNTIFS(D:D,D2260,J:J,J2260,K:K,K2260)</f>
        <v/>
      </c>
      <c r="N2260" s="91">
        <f>1/M2260</f>
        <v/>
      </c>
    </row>
    <row r="2261">
      <c r="A2261" s="92" t="inlineStr">
        <is>
          <t>徐汇区</t>
        </is>
      </c>
      <c r="B2261"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1" s="92" t="n">
        <v>1</v>
      </c>
      <c r="D2261" s="92" t="inlineStr">
        <is>
          <t>TYQCY94</t>
        </is>
      </c>
      <c r="E2261" s="92" t="inlineStr">
        <is>
          <t>振鼎鸡</t>
        </is>
      </c>
      <c r="F2261" s="92" t="n">
        <v>0</v>
      </c>
      <c r="G2261" s="92" t="n">
        <v>1</v>
      </c>
      <c r="H2261" s="92" t="n">
        <v>2201</v>
      </c>
      <c r="I2261" s="92" t="inlineStr">
        <is>
          <t>产品质检</t>
        </is>
      </c>
      <c r="J2261" s="92" t="n">
        <v>2023</v>
      </c>
      <c r="K2261" s="92" t="n">
        <v>5</v>
      </c>
      <c r="L2261" s="92" t="n">
        <v>11</v>
      </c>
      <c r="M2261" s="91">
        <f>COUNTIFS(D:D,D2261,J:J,J2261,K:K,K2261)</f>
        <v/>
      </c>
      <c r="N2261" s="91">
        <f>1/M2261</f>
        <v/>
      </c>
    </row>
    <row r="2262">
      <c r="A2262" s="92" t="inlineStr">
        <is>
          <t>徐汇区</t>
        </is>
      </c>
      <c r="B2262"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2" s="92" t="n">
        <v>1</v>
      </c>
      <c r="D2262" s="92" t="inlineStr">
        <is>
          <t>TYQCY94</t>
        </is>
      </c>
      <c r="E2262" s="92" t="inlineStr">
        <is>
          <t>振鼎鸡</t>
        </is>
      </c>
      <c r="F2262" s="92" t="n">
        <v>0</v>
      </c>
      <c r="G2262" s="92" t="n">
        <v>1</v>
      </c>
      <c r="H2262" s="92" t="n">
        <v>2302</v>
      </c>
      <c r="I2262" s="92" t="inlineStr">
        <is>
          <t>设备安装检验</t>
        </is>
      </c>
      <c r="J2262" s="92" t="n">
        <v>2023</v>
      </c>
      <c r="K2262" s="92" t="n">
        <v>5</v>
      </c>
      <c r="L2262" s="92" t="n">
        <v>11</v>
      </c>
      <c r="M2262" s="91">
        <f>COUNTIFS(D:D,D2262,J:J,J2262,K:K,K2262)</f>
        <v/>
      </c>
      <c r="N2262" s="91">
        <f>1/M2262</f>
        <v/>
      </c>
    </row>
    <row r="2263">
      <c r="A2263" s="92" t="inlineStr">
        <is>
          <t>徐汇区</t>
        </is>
      </c>
      <c r="B2263" s="92" t="inlineStr">
        <is>
          <t>微信用户
微信用户
微信用户
微信用户
微信用户
微信用户
微信用户
微信用户
微信用户
微信用户
微信用户
微信用户
微信用户
微信用户
微信用户
微信用户
微信用户
微信用户</t>
        </is>
      </c>
      <c r="C2263" s="92" t="n">
        <v>1</v>
      </c>
      <c r="D2263" s="92" t="inlineStr">
        <is>
          <t>TYQCY94</t>
        </is>
      </c>
      <c r="E2263" s="92" t="inlineStr">
        <is>
          <t>振鼎鸡</t>
        </is>
      </c>
      <c r="F2263" s="92" t="n">
        <v>0</v>
      </c>
      <c r="G2263" s="92" t="n">
        <v>1</v>
      </c>
      <c r="H2263" s="92" t="n">
        <v>2203</v>
      </c>
      <c r="I2263" s="92" t="inlineStr">
        <is>
          <t>清洗合同</t>
        </is>
      </c>
      <c r="J2263" s="92" t="n">
        <v>2023</v>
      </c>
      <c r="K2263" s="92" t="n">
        <v>4</v>
      </c>
      <c r="L2263" s="92" t="n">
        <v>17</v>
      </c>
      <c r="M2263" s="91">
        <f>COUNTIFS(D:D,D2263,J:J,J2263,K:K,K2263)</f>
        <v/>
      </c>
      <c r="N2263" s="91">
        <f>1/M2263</f>
        <v/>
      </c>
    </row>
    <row r="2264">
      <c r="A2264" s="92" t="inlineStr">
        <is>
          <t>徐汇区</t>
        </is>
      </c>
      <c r="B2264"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4" s="92" t="n">
        <v>1</v>
      </c>
      <c r="D2264" s="92" t="inlineStr">
        <is>
          <t>TYQCY94</t>
        </is>
      </c>
      <c r="E2264" s="92" t="inlineStr">
        <is>
          <t>振鼎鸡</t>
        </is>
      </c>
      <c r="F2264" s="92" t="n">
        <v>0</v>
      </c>
      <c r="G2264" s="92" t="n">
        <v>1</v>
      </c>
      <c r="H2264" s="92" t="n">
        <v>2301</v>
      </c>
      <c r="I2264" s="92" t="inlineStr">
        <is>
          <t>产品质检</t>
        </is>
      </c>
      <c r="J2264" s="92" t="n">
        <v>2023</v>
      </c>
      <c r="K2264" s="92" t="n">
        <v>4</v>
      </c>
      <c r="L2264" s="92" t="n">
        <v>17</v>
      </c>
      <c r="M2264" s="91">
        <f>COUNTIFS(D:D,D2264,J:J,J2264,K:K,K2264)</f>
        <v/>
      </c>
      <c r="N2264" s="91">
        <f>1/M2264</f>
        <v/>
      </c>
    </row>
    <row r="2265">
      <c r="A2265" s="92" t="inlineStr">
        <is>
          <t>徐汇区</t>
        </is>
      </c>
      <c r="B2265" s="92" t="inlineStr">
        <is>
          <t>微信用户
微信用户
微信用户
微信用户
微信用户
微信用户
微信用户
微信用户
微信用户
微信用户
微信用户
微信用户</t>
        </is>
      </c>
      <c r="C2265" s="92" t="n">
        <v>1</v>
      </c>
      <c r="D2265" s="92" t="inlineStr">
        <is>
          <t>TYQCY94</t>
        </is>
      </c>
      <c r="E2265" s="92" t="inlineStr">
        <is>
          <t>振鼎鸡</t>
        </is>
      </c>
      <c r="F2265" s="92" t="n">
        <v>0</v>
      </c>
      <c r="G2265" s="92" t="n">
        <v>0</v>
      </c>
      <c r="H2265" s="92" t="n">
        <v>2101</v>
      </c>
      <c r="I2265" s="92" t="inlineStr">
        <is>
          <t>食品经营许可证</t>
        </is>
      </c>
      <c r="J2265" s="92" t="n">
        <v>2023</v>
      </c>
      <c r="K2265" s="92" t="n">
        <v>3</v>
      </c>
      <c r="L2265" s="92" t="n">
        <v>11</v>
      </c>
      <c r="M2265" s="91">
        <f>COUNTIFS(D:D,D2265,J:J,J2265,K:K,K2265)</f>
        <v/>
      </c>
      <c r="N2265" s="91">
        <f>1/M2265</f>
        <v/>
      </c>
    </row>
    <row r="2266">
      <c r="A2266" s="92" t="inlineStr">
        <is>
          <t>徐汇区</t>
        </is>
      </c>
      <c r="B2266" s="92" t="inlineStr">
        <is>
          <t>微信用户
微信用户
微信用户
微信用户
微信用户
微信用户
微信用户
微信用户
微信用户
微信用户
微信用户
微信用户</t>
        </is>
      </c>
      <c r="C2266" s="92" t="n">
        <v>1</v>
      </c>
      <c r="D2266" s="92" t="inlineStr">
        <is>
          <t>TYQCY94</t>
        </is>
      </c>
      <c r="E2266" s="92" t="inlineStr">
        <is>
          <t>振鼎鸡</t>
        </is>
      </c>
      <c r="F2266" s="92" t="n">
        <v>0</v>
      </c>
      <c r="G2266" s="92" t="n">
        <v>0</v>
      </c>
      <c r="H2266" s="92" t="n">
        <v>2102</v>
      </c>
      <c r="I2266" s="92" t="inlineStr">
        <is>
          <t>餐饮服务许可证</t>
        </is>
      </c>
      <c r="J2266" s="92" t="n">
        <v>2023</v>
      </c>
      <c r="K2266" s="92" t="n">
        <v>2</v>
      </c>
      <c r="L2266" s="92" t="n">
        <v>28</v>
      </c>
      <c r="M2266" s="91">
        <f>COUNTIFS(D:D,D2266,J:J,J2266,K:K,K2266)</f>
        <v/>
      </c>
      <c r="N2266" s="91">
        <f>1/M2266</f>
        <v/>
      </c>
    </row>
    <row r="2267">
      <c r="A2267" s="92" t="inlineStr">
        <is>
          <t>徐汇区</t>
        </is>
      </c>
      <c r="B2267" s="92"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7" s="92" t="n">
        <v>1</v>
      </c>
      <c r="D2267" s="92" t="inlineStr">
        <is>
          <t>TYQCY94</t>
        </is>
      </c>
      <c r="E2267" s="92" t="inlineStr">
        <is>
          <t>振鼎鸡</t>
        </is>
      </c>
      <c r="F2267" s="92" t="n">
        <v>0</v>
      </c>
      <c r="G2267" s="92" t="n">
        <v>1</v>
      </c>
      <c r="H2267" s="92" t="n">
        <v>2202</v>
      </c>
      <c r="I2267" s="92" t="inlineStr">
        <is>
          <t>净化器合格证</t>
        </is>
      </c>
      <c r="J2267" s="92" t="n">
        <v>2023</v>
      </c>
      <c r="K2267" s="92" t="n">
        <v>2</v>
      </c>
      <c r="L2267" s="92" t="n">
        <v>28</v>
      </c>
      <c r="M2267" s="91">
        <f>COUNTIFS(D:D,D2267,J:J,J2267,K:K,K2267)</f>
        <v/>
      </c>
      <c r="N2267" s="91">
        <f>1/M2267</f>
        <v/>
      </c>
    </row>
    <row r="2268">
      <c r="A2268" s="92" t="inlineStr">
        <is>
          <t>徐汇区</t>
        </is>
      </c>
      <c r="B2268" s="92" t="n"/>
      <c r="C2268" s="92" t="n">
        <v>1</v>
      </c>
      <c r="D2268" s="92" t="inlineStr">
        <is>
          <t>TYQCY95</t>
        </is>
      </c>
      <c r="E2268" s="92" t="inlineStr">
        <is>
          <t>号外</t>
        </is>
      </c>
      <c r="F2268" s="92" t="n">
        <v>0</v>
      </c>
      <c r="G2268" s="92" t="n">
        <v>0</v>
      </c>
      <c r="H2268" s="92" t="n">
        <v>2100</v>
      </c>
      <c r="I2268" s="92" t="inlineStr">
        <is>
          <t>营业执照</t>
        </is>
      </c>
      <c r="J2268" s="92" t="n">
        <v>2023</v>
      </c>
      <c r="K2268" s="92" t="n">
        <v>3</v>
      </c>
      <c r="L2268" s="92" t="n">
        <v>11</v>
      </c>
      <c r="M2268" s="91">
        <f>COUNTIFS(D:D,D2268,J:J,J2268,K:K,K2268)</f>
        <v/>
      </c>
      <c r="N2268" s="91">
        <f>1/M2268</f>
        <v/>
      </c>
    </row>
    <row r="2269">
      <c r="A2269" s="92" t="inlineStr">
        <is>
          <t>徐汇区</t>
        </is>
      </c>
      <c r="B2269" s="92" t="n"/>
      <c r="C2269" s="92" t="n">
        <v>1</v>
      </c>
      <c r="D2269" s="92" t="inlineStr">
        <is>
          <t>TYQCY95</t>
        </is>
      </c>
      <c r="E2269" s="92" t="inlineStr">
        <is>
          <t>号外</t>
        </is>
      </c>
      <c r="F2269" s="92" t="n">
        <v>0</v>
      </c>
      <c r="G2269" s="92" t="n">
        <v>0</v>
      </c>
      <c r="H2269" s="92" t="n">
        <v>2103</v>
      </c>
      <c r="I2269" s="92" t="inlineStr">
        <is>
          <t>监管信息公示牌</t>
        </is>
      </c>
      <c r="J2269" s="92" t="n">
        <v>2023</v>
      </c>
      <c r="K2269" s="92" t="n">
        <v>3</v>
      </c>
      <c r="L2269" s="92" t="n">
        <v>11</v>
      </c>
      <c r="M2269" s="91">
        <f>COUNTIFS(D:D,D2269,J:J,J2269,K:K,K2269)</f>
        <v/>
      </c>
      <c r="N2269" s="91">
        <f>1/M2269</f>
        <v/>
      </c>
    </row>
    <row r="2270">
      <c r="A2270" s="92" t="inlineStr">
        <is>
          <t>徐汇区</t>
        </is>
      </c>
      <c r="B2270" s="92" t="n"/>
      <c r="C2270" s="92" t="n">
        <v>1</v>
      </c>
      <c r="D2270" s="92" t="inlineStr">
        <is>
          <t>TYQCY95</t>
        </is>
      </c>
      <c r="E2270" s="92" t="inlineStr">
        <is>
          <t>号外</t>
        </is>
      </c>
      <c r="F2270" s="92" t="n">
        <v>0</v>
      </c>
      <c r="G2270" s="92" t="n">
        <v>1</v>
      </c>
      <c r="H2270" s="92" t="n">
        <v>2201</v>
      </c>
      <c r="I2270" s="92" t="inlineStr">
        <is>
          <t>产品质检</t>
        </is>
      </c>
      <c r="J2270" s="92" t="n">
        <v>2023</v>
      </c>
      <c r="K2270" s="92" t="n">
        <v>3</v>
      </c>
      <c r="L2270" s="92" t="n">
        <v>11</v>
      </c>
      <c r="M2270" s="91">
        <f>COUNTIFS(D:D,D2270,J:J,J2270,K:K,K2270)</f>
        <v/>
      </c>
      <c r="N2270" s="91">
        <f>1/M2270</f>
        <v/>
      </c>
    </row>
    <row r="2271">
      <c r="A2271" s="92" t="inlineStr">
        <is>
          <t>徐汇区</t>
        </is>
      </c>
      <c r="B2271" s="92" t="n"/>
      <c r="C2271" s="92" t="n">
        <v>1</v>
      </c>
      <c r="D2271" s="92" t="inlineStr">
        <is>
          <t>TYQCY95</t>
        </is>
      </c>
      <c r="E2271" s="92" t="inlineStr">
        <is>
          <t>号外</t>
        </is>
      </c>
      <c r="F2271" s="92" t="n">
        <v>0</v>
      </c>
      <c r="G2271" s="92" t="n">
        <v>1</v>
      </c>
      <c r="H2271" s="92" t="n">
        <v>2300</v>
      </c>
      <c r="I2271" s="92" t="inlineStr">
        <is>
          <t>设备安装合同</t>
        </is>
      </c>
      <c r="J2271" s="92" t="n">
        <v>2023</v>
      </c>
      <c r="K2271" s="92" t="n">
        <v>3</v>
      </c>
      <c r="L2271" s="92" t="n">
        <v>11</v>
      </c>
      <c r="M2271" s="91">
        <f>COUNTIFS(D:D,D2271,J:J,J2271,K:K,K2271)</f>
        <v/>
      </c>
      <c r="N2271" s="91">
        <f>1/M2271</f>
        <v/>
      </c>
    </row>
    <row r="2272">
      <c r="A2272" s="92" t="inlineStr">
        <is>
          <t>徐汇区</t>
        </is>
      </c>
      <c r="B2272" s="92" t="n"/>
      <c r="C2272" s="92" t="n">
        <v>1</v>
      </c>
      <c r="D2272" s="92" t="inlineStr">
        <is>
          <t>TYQCY95</t>
        </is>
      </c>
      <c r="E2272" s="92" t="inlineStr">
        <is>
          <t>号外</t>
        </is>
      </c>
      <c r="F2272" s="92" t="n">
        <v>0</v>
      </c>
      <c r="G2272" s="92" t="n">
        <v>1</v>
      </c>
      <c r="H2272" s="92" t="n">
        <v>2301</v>
      </c>
      <c r="I2272" s="92" t="inlineStr">
        <is>
          <t>产品质检</t>
        </is>
      </c>
      <c r="J2272" s="92" t="n">
        <v>2023</v>
      </c>
      <c r="K2272" s="92" t="n">
        <v>3</v>
      </c>
      <c r="L2272" s="92" t="n">
        <v>11</v>
      </c>
      <c r="M2272" s="91">
        <f>COUNTIFS(D:D,D2272,J:J,J2272,K:K,K2272)</f>
        <v/>
      </c>
      <c r="N2272" s="91">
        <f>1/M2272</f>
        <v/>
      </c>
    </row>
    <row r="2273">
      <c r="A2273" s="92" t="inlineStr">
        <is>
          <t>徐汇区</t>
        </is>
      </c>
      <c r="B2273" s="92" t="n"/>
      <c r="C2273" s="92" t="n">
        <v>1</v>
      </c>
      <c r="D2273" s="92" t="inlineStr">
        <is>
          <t>TYQCY95</t>
        </is>
      </c>
      <c r="E2273" s="92" t="inlineStr">
        <is>
          <t>号外</t>
        </is>
      </c>
      <c r="F2273" s="92" t="n">
        <v>0</v>
      </c>
      <c r="G2273" s="92" t="n">
        <v>0</v>
      </c>
      <c r="H2273" s="92" t="n">
        <v>2101</v>
      </c>
      <c r="I2273" s="92" t="inlineStr">
        <is>
          <t>食品经营许可证</t>
        </is>
      </c>
      <c r="J2273" s="92" t="n">
        <v>2023</v>
      </c>
      <c r="K2273" s="92" t="n">
        <v>2</v>
      </c>
      <c r="L2273" s="92" t="n">
        <v>28</v>
      </c>
      <c r="M2273" s="91">
        <f>COUNTIFS(D:D,D2273,J:J,J2273,K:K,K2273)</f>
        <v/>
      </c>
      <c r="N2273" s="91">
        <f>1/M2273</f>
        <v/>
      </c>
    </row>
    <row r="2274">
      <c r="A2274" s="92" t="inlineStr">
        <is>
          <t>徐汇区</t>
        </is>
      </c>
      <c r="B2274" s="92" t="n"/>
      <c r="C2274" s="92" t="n">
        <v>1</v>
      </c>
      <c r="D2274" s="92" t="inlineStr">
        <is>
          <t>TYQCY95</t>
        </is>
      </c>
      <c r="E2274" s="92" t="inlineStr">
        <is>
          <t>号外</t>
        </is>
      </c>
      <c r="F2274" s="92" t="n">
        <v>0</v>
      </c>
      <c r="G2274" s="92" t="n">
        <v>0</v>
      </c>
      <c r="H2274" s="92" t="n">
        <v>2102</v>
      </c>
      <c r="I2274" s="92" t="inlineStr">
        <is>
          <t>餐饮服务许可证</t>
        </is>
      </c>
      <c r="J2274" s="92" t="n">
        <v>2023</v>
      </c>
      <c r="K2274" s="92" t="n">
        <v>2</v>
      </c>
      <c r="L2274" s="92" t="n">
        <v>28</v>
      </c>
      <c r="M2274" s="91">
        <f>COUNTIFS(D:D,D2274,J:J,J2274,K:K,K2274)</f>
        <v/>
      </c>
      <c r="N2274" s="91">
        <f>1/M2274</f>
        <v/>
      </c>
    </row>
    <row r="2275">
      <c r="A2275" s="92" t="inlineStr">
        <is>
          <t>徐汇区</t>
        </is>
      </c>
      <c r="B2275" s="92" t="n"/>
      <c r="C2275" s="92" t="n">
        <v>1</v>
      </c>
      <c r="D2275" s="92" t="inlineStr">
        <is>
          <t>TYQCY95</t>
        </is>
      </c>
      <c r="E2275" s="92" t="inlineStr">
        <is>
          <t>号外</t>
        </is>
      </c>
      <c r="F2275" s="92" t="n">
        <v>0</v>
      </c>
      <c r="G2275" s="92" t="n">
        <v>1</v>
      </c>
      <c r="H2275" s="92" t="n">
        <v>2200</v>
      </c>
      <c r="I2275" s="92" t="inlineStr">
        <is>
          <t>设备安装合同</t>
        </is>
      </c>
      <c r="J2275" s="92" t="n">
        <v>2023</v>
      </c>
      <c r="K2275" s="92" t="n">
        <v>2</v>
      </c>
      <c r="L2275" s="92" t="n">
        <v>28</v>
      </c>
      <c r="M2275" s="91">
        <f>COUNTIFS(D:D,D2275,J:J,J2275,K:K,K2275)</f>
        <v/>
      </c>
      <c r="N2275" s="91">
        <f>1/M2275</f>
        <v/>
      </c>
    </row>
    <row r="2276">
      <c r="A2276" s="92" t="inlineStr">
        <is>
          <t>徐汇区</t>
        </is>
      </c>
      <c r="B2276" s="92" t="n"/>
      <c r="C2276" s="92" t="n">
        <v>1</v>
      </c>
      <c r="D2276" s="92" t="inlineStr">
        <is>
          <t>TYQCY95</t>
        </is>
      </c>
      <c r="E2276" s="92" t="inlineStr">
        <is>
          <t>号外</t>
        </is>
      </c>
      <c r="F2276" s="92" t="n">
        <v>0</v>
      </c>
      <c r="G2276" s="92" t="n">
        <v>1</v>
      </c>
      <c r="H2276" s="92" t="n">
        <v>2202</v>
      </c>
      <c r="I2276" s="92" t="inlineStr">
        <is>
          <t>净化器合格证</t>
        </is>
      </c>
      <c r="J2276" s="92" t="n">
        <v>2023</v>
      </c>
      <c r="K2276" s="92" t="n">
        <v>2</v>
      </c>
      <c r="L2276" s="92" t="n">
        <v>28</v>
      </c>
      <c r="M2276" s="91">
        <f>COUNTIFS(D:D,D2276,J:J,J2276,K:K,K2276)</f>
        <v/>
      </c>
      <c r="N2276" s="91">
        <f>1/M2276</f>
        <v/>
      </c>
    </row>
    <row r="2277">
      <c r="A2277" s="92" t="inlineStr">
        <is>
          <t>徐汇区</t>
        </is>
      </c>
      <c r="B2277" s="92" t="n"/>
      <c r="C2277" s="92" t="n">
        <v>1</v>
      </c>
      <c r="D2277" s="92" t="inlineStr">
        <is>
          <t>TYQCY95</t>
        </is>
      </c>
      <c r="E2277" s="92" t="inlineStr">
        <is>
          <t>号外</t>
        </is>
      </c>
      <c r="F2277" s="92" t="n">
        <v>0</v>
      </c>
      <c r="G2277" s="92" t="n">
        <v>1</v>
      </c>
      <c r="H2277" s="92" t="n">
        <v>2302</v>
      </c>
      <c r="I2277" s="92" t="inlineStr">
        <is>
          <t>设备安装检验</t>
        </is>
      </c>
      <c r="J2277" s="92" t="n">
        <v>2023</v>
      </c>
      <c r="K2277" s="92" t="n">
        <v>2</v>
      </c>
      <c r="L2277" s="92" t="n">
        <v>28</v>
      </c>
      <c r="M2277" s="91">
        <f>COUNTIFS(D:D,D2277,J:J,J2277,K:K,K2277)</f>
        <v/>
      </c>
      <c r="N2277" s="91">
        <f>1/M2277</f>
        <v/>
      </c>
    </row>
    <row r="2278">
      <c r="A2278" s="92" t="inlineStr">
        <is>
          <t>徐汇区</t>
        </is>
      </c>
      <c r="B2278" s="92" t="n"/>
      <c r="C2278" s="92" t="n">
        <v>1</v>
      </c>
      <c r="D2278" s="92" t="inlineStr">
        <is>
          <t>TYQCY96</t>
        </is>
      </c>
      <c r="E2278" s="92" t="inlineStr">
        <is>
          <t>辣府</t>
        </is>
      </c>
      <c r="F2278" s="92" t="n">
        <v>0</v>
      </c>
      <c r="G2278" s="92" t="n">
        <v>0</v>
      </c>
      <c r="H2278" s="92" t="n">
        <v>2101</v>
      </c>
      <c r="I2278" s="92" t="inlineStr">
        <is>
          <t>食品经营许可证</t>
        </is>
      </c>
      <c r="J2278" s="92" t="n">
        <v>2023</v>
      </c>
      <c r="K2278" s="92" t="n">
        <v>3</v>
      </c>
      <c r="L2278" s="92" t="n">
        <v>11</v>
      </c>
      <c r="M2278" s="91">
        <f>COUNTIFS(D:D,D2278,J:J,J2278,K:K,K2278)</f>
        <v/>
      </c>
      <c r="N2278" s="91">
        <f>1/M2278</f>
        <v/>
      </c>
    </row>
    <row r="2279">
      <c r="A2279" s="92" t="inlineStr">
        <is>
          <t>徐汇区</t>
        </is>
      </c>
      <c r="B2279" s="92" t="n"/>
      <c r="C2279" s="92" t="n">
        <v>1</v>
      </c>
      <c r="D2279" s="92" t="inlineStr">
        <is>
          <t>TYQCY96</t>
        </is>
      </c>
      <c r="E2279" s="92" t="inlineStr">
        <is>
          <t>辣府</t>
        </is>
      </c>
      <c r="F2279" s="92" t="n">
        <v>0</v>
      </c>
      <c r="G2279" s="92" t="n">
        <v>0</v>
      </c>
      <c r="H2279" s="92" t="n">
        <v>2103</v>
      </c>
      <c r="I2279" s="92" t="inlineStr">
        <is>
          <t>监管信息公示牌</t>
        </is>
      </c>
      <c r="J2279" s="92" t="n">
        <v>2023</v>
      </c>
      <c r="K2279" s="92" t="n">
        <v>3</v>
      </c>
      <c r="L2279" s="92" t="n">
        <v>11</v>
      </c>
      <c r="M2279" s="91">
        <f>COUNTIFS(D:D,D2279,J:J,J2279,K:K,K2279)</f>
        <v/>
      </c>
      <c r="N2279" s="91">
        <f>1/M2279</f>
        <v/>
      </c>
    </row>
    <row r="2280">
      <c r="A2280" s="92" t="inlineStr">
        <is>
          <t>徐汇区</t>
        </is>
      </c>
      <c r="B2280" s="92" t="n"/>
      <c r="C2280" s="92" t="n">
        <v>1</v>
      </c>
      <c r="D2280" s="92" t="inlineStr">
        <is>
          <t>TYQCY96</t>
        </is>
      </c>
      <c r="E2280" s="92" t="inlineStr">
        <is>
          <t>辣府</t>
        </is>
      </c>
      <c r="F2280" s="92" t="n">
        <v>0</v>
      </c>
      <c r="G2280" s="92" t="n">
        <v>1</v>
      </c>
      <c r="H2280" s="92" t="n">
        <v>2201</v>
      </c>
      <c r="I2280" s="92" t="inlineStr">
        <is>
          <t>产品质检</t>
        </is>
      </c>
      <c r="J2280" s="92" t="n">
        <v>2023</v>
      </c>
      <c r="K2280" s="92" t="n">
        <v>3</v>
      </c>
      <c r="L2280" s="92" t="n">
        <v>11</v>
      </c>
      <c r="M2280" s="91">
        <f>COUNTIFS(D:D,D2280,J:J,J2280,K:K,K2280)</f>
        <v/>
      </c>
      <c r="N2280" s="91">
        <f>1/M2280</f>
        <v/>
      </c>
    </row>
    <row r="2281">
      <c r="A2281" s="92" t="inlineStr">
        <is>
          <t>徐汇区</t>
        </is>
      </c>
      <c r="B2281" s="92" t="n"/>
      <c r="C2281" s="92" t="n">
        <v>1</v>
      </c>
      <c r="D2281" s="92" t="inlineStr">
        <is>
          <t>TYQCY96</t>
        </is>
      </c>
      <c r="E2281" s="92" t="inlineStr">
        <is>
          <t>辣府</t>
        </is>
      </c>
      <c r="F2281" s="92" t="n">
        <v>0</v>
      </c>
      <c r="G2281" s="92" t="n">
        <v>1</v>
      </c>
      <c r="H2281" s="92" t="n">
        <v>2300</v>
      </c>
      <c r="I2281" s="92" t="inlineStr">
        <is>
          <t>设备安装合同</t>
        </is>
      </c>
      <c r="J2281" s="92" t="n">
        <v>2023</v>
      </c>
      <c r="K2281" s="92" t="n">
        <v>3</v>
      </c>
      <c r="L2281" s="92" t="n">
        <v>11</v>
      </c>
      <c r="M2281" s="91">
        <f>COUNTIFS(D:D,D2281,J:J,J2281,K:K,K2281)</f>
        <v/>
      </c>
      <c r="N2281" s="91">
        <f>1/M2281</f>
        <v/>
      </c>
    </row>
    <row r="2282">
      <c r="A2282" s="92" t="inlineStr">
        <is>
          <t>徐汇区</t>
        </is>
      </c>
      <c r="B2282" s="92" t="n"/>
      <c r="C2282" s="92" t="n">
        <v>1</v>
      </c>
      <c r="D2282" s="92" t="inlineStr">
        <is>
          <t>TYQCY96</t>
        </is>
      </c>
      <c r="E2282" s="92" t="inlineStr">
        <is>
          <t>辣府</t>
        </is>
      </c>
      <c r="F2282" s="92" t="n">
        <v>0</v>
      </c>
      <c r="G2282" s="92" t="n">
        <v>0</v>
      </c>
      <c r="H2282" s="92" t="n">
        <v>2100</v>
      </c>
      <c r="I2282" s="92" t="inlineStr">
        <is>
          <t>营业执照</t>
        </is>
      </c>
      <c r="J2282" s="92" t="n">
        <v>2023</v>
      </c>
      <c r="K2282" s="92" t="n">
        <v>2</v>
      </c>
      <c r="L2282" s="92" t="n">
        <v>28</v>
      </c>
      <c r="M2282" s="91">
        <f>COUNTIFS(D:D,D2282,J:J,J2282,K:K,K2282)</f>
        <v/>
      </c>
      <c r="N2282" s="91">
        <f>1/M2282</f>
        <v/>
      </c>
    </row>
    <row r="2283">
      <c r="A2283" s="92" t="inlineStr">
        <is>
          <t>徐汇区</t>
        </is>
      </c>
      <c r="B2283" s="92" t="n"/>
      <c r="C2283" s="92" t="n">
        <v>1</v>
      </c>
      <c r="D2283" s="92" t="inlineStr">
        <is>
          <t>TYQCY96</t>
        </is>
      </c>
      <c r="E2283" s="92" t="inlineStr">
        <is>
          <t>辣府</t>
        </is>
      </c>
      <c r="F2283" s="92" t="n">
        <v>0</v>
      </c>
      <c r="G2283" s="92" t="n">
        <v>0</v>
      </c>
      <c r="H2283" s="92" t="n">
        <v>2102</v>
      </c>
      <c r="I2283" s="92" t="inlineStr">
        <is>
          <t>餐饮服务许可证</t>
        </is>
      </c>
      <c r="J2283" s="92" t="n">
        <v>2023</v>
      </c>
      <c r="K2283" s="92" t="n">
        <v>2</v>
      </c>
      <c r="L2283" s="92" t="n">
        <v>28</v>
      </c>
      <c r="M2283" s="91">
        <f>COUNTIFS(D:D,D2283,J:J,J2283,K:K,K2283)</f>
        <v/>
      </c>
      <c r="N2283" s="91">
        <f>1/M2283</f>
        <v/>
      </c>
    </row>
    <row r="2284">
      <c r="A2284" s="92" t="inlineStr">
        <is>
          <t>徐汇区</t>
        </is>
      </c>
      <c r="B2284" s="92" t="n"/>
      <c r="C2284" s="92" t="n">
        <v>1</v>
      </c>
      <c r="D2284" s="92" t="inlineStr">
        <is>
          <t>TYQCY96</t>
        </is>
      </c>
      <c r="E2284" s="92" t="inlineStr">
        <is>
          <t>辣府</t>
        </is>
      </c>
      <c r="F2284" s="92" t="n">
        <v>0</v>
      </c>
      <c r="G2284" s="92" t="n">
        <v>1</v>
      </c>
      <c r="H2284" s="92" t="n">
        <v>2200</v>
      </c>
      <c r="I2284" s="92" t="inlineStr">
        <is>
          <t>设备安装合同</t>
        </is>
      </c>
      <c r="J2284" s="92" t="n">
        <v>2023</v>
      </c>
      <c r="K2284" s="92" t="n">
        <v>2</v>
      </c>
      <c r="L2284" s="92" t="n">
        <v>28</v>
      </c>
      <c r="M2284" s="91">
        <f>COUNTIFS(D:D,D2284,J:J,J2284,K:K,K2284)</f>
        <v/>
      </c>
      <c r="N2284" s="91">
        <f>1/M2284</f>
        <v/>
      </c>
    </row>
    <row r="2285">
      <c r="A2285" s="92" t="inlineStr">
        <is>
          <t>徐汇区</t>
        </is>
      </c>
      <c r="B2285" s="92" t="n"/>
      <c r="C2285" s="92" t="n">
        <v>1</v>
      </c>
      <c r="D2285" s="92" t="inlineStr">
        <is>
          <t>TYQCY96</t>
        </is>
      </c>
      <c r="E2285" s="92" t="inlineStr">
        <is>
          <t>辣府</t>
        </is>
      </c>
      <c r="F2285" s="92" t="n">
        <v>0</v>
      </c>
      <c r="G2285" s="92" t="n">
        <v>1</v>
      </c>
      <c r="H2285" s="92" t="n">
        <v>2202</v>
      </c>
      <c r="I2285" s="92" t="inlineStr">
        <is>
          <t>净化器合格证</t>
        </is>
      </c>
      <c r="J2285" s="92" t="n">
        <v>2023</v>
      </c>
      <c r="K2285" s="92" t="n">
        <v>2</v>
      </c>
      <c r="L2285" s="92" t="n">
        <v>28</v>
      </c>
      <c r="M2285" s="91">
        <f>COUNTIFS(D:D,D2285,J:J,J2285,K:K,K2285)</f>
        <v/>
      </c>
      <c r="N2285" s="91">
        <f>1/M2285</f>
        <v/>
      </c>
    </row>
    <row r="2286">
      <c r="A2286" s="92" t="inlineStr">
        <is>
          <t>徐汇区</t>
        </is>
      </c>
      <c r="B2286" s="92" t="n"/>
      <c r="C2286" s="92" t="n">
        <v>1</v>
      </c>
      <c r="D2286" s="92" t="inlineStr">
        <is>
          <t>TYQCY96</t>
        </is>
      </c>
      <c r="E2286" s="92" t="inlineStr">
        <is>
          <t>辣府</t>
        </is>
      </c>
      <c r="F2286" s="92" t="n">
        <v>0</v>
      </c>
      <c r="G2286" s="92" t="n">
        <v>1</v>
      </c>
      <c r="H2286" s="92" t="n">
        <v>2301</v>
      </c>
      <c r="I2286" s="92" t="inlineStr">
        <is>
          <t>产品质检</t>
        </is>
      </c>
      <c r="J2286" s="92" t="n">
        <v>2023</v>
      </c>
      <c r="K2286" s="92" t="n">
        <v>2</v>
      </c>
      <c r="L2286" s="92" t="n">
        <v>28</v>
      </c>
      <c r="M2286" s="91">
        <f>COUNTIFS(D:D,D2286,J:J,J2286,K:K,K2286)</f>
        <v/>
      </c>
      <c r="N2286" s="91">
        <f>1/M2286</f>
        <v/>
      </c>
    </row>
    <row r="2287">
      <c r="A2287" s="92" t="inlineStr">
        <is>
          <t>徐汇区</t>
        </is>
      </c>
      <c r="B2287" s="92" t="n"/>
      <c r="C2287" s="92" t="n">
        <v>1</v>
      </c>
      <c r="D2287" s="92" t="inlineStr">
        <is>
          <t>TYQCY96</t>
        </is>
      </c>
      <c r="E2287" s="92" t="inlineStr">
        <is>
          <t>辣府</t>
        </is>
      </c>
      <c r="F2287" s="92" t="n">
        <v>0</v>
      </c>
      <c r="G2287" s="92" t="n">
        <v>1</v>
      </c>
      <c r="H2287" s="92" t="n">
        <v>2302</v>
      </c>
      <c r="I2287" s="92" t="inlineStr">
        <is>
          <t>设备安装检验</t>
        </is>
      </c>
      <c r="J2287" s="92" t="n">
        <v>2023</v>
      </c>
      <c r="K2287" s="92" t="n">
        <v>2</v>
      </c>
      <c r="L2287" s="92" t="n">
        <v>28</v>
      </c>
      <c r="M2287" s="91">
        <f>COUNTIFS(D:D,D2287,J:J,J2287,K:K,K2287)</f>
        <v/>
      </c>
      <c r="N2287" s="91">
        <f>1/M2287</f>
        <v/>
      </c>
    </row>
    <row r="2288">
      <c r="A2288" s="92" t="inlineStr">
        <is>
          <t>徐汇区</t>
        </is>
      </c>
      <c r="B2288" s="92" t="n"/>
      <c r="C2288" s="92" t="n">
        <v>1</v>
      </c>
      <c r="D2288" s="92" t="inlineStr">
        <is>
          <t>TYQCY97</t>
        </is>
      </c>
      <c r="E2288" s="92" t="inlineStr">
        <is>
          <t>左庭右院</t>
        </is>
      </c>
      <c r="F2288" s="92" t="n">
        <v>0</v>
      </c>
      <c r="G2288" s="92" t="n">
        <v>0</v>
      </c>
      <c r="H2288" s="92" t="n">
        <v>2101</v>
      </c>
      <c r="I2288" s="92" t="inlineStr">
        <is>
          <t>食品经营许可证</t>
        </is>
      </c>
      <c r="J2288" s="92" t="n">
        <v>2023</v>
      </c>
      <c r="K2288" s="92" t="n">
        <v>3</v>
      </c>
      <c r="L2288" s="92" t="n">
        <v>11</v>
      </c>
      <c r="M2288" s="91">
        <f>COUNTIFS(D:D,D2288,J:J,J2288,K:K,K2288)</f>
        <v/>
      </c>
      <c r="N2288" s="91">
        <f>1/M2288</f>
        <v/>
      </c>
    </row>
    <row r="2289">
      <c r="A2289" s="92" t="inlineStr">
        <is>
          <t>徐汇区</t>
        </is>
      </c>
      <c r="B2289" s="92" t="n"/>
      <c r="C2289" s="92" t="n">
        <v>1</v>
      </c>
      <c r="D2289" s="92" t="inlineStr">
        <is>
          <t>TYQCY97</t>
        </is>
      </c>
      <c r="E2289" s="92" t="inlineStr">
        <is>
          <t>左庭右院</t>
        </is>
      </c>
      <c r="F2289" s="92" t="n">
        <v>0</v>
      </c>
      <c r="G2289" s="92" t="n">
        <v>0</v>
      </c>
      <c r="H2289" s="92" t="n">
        <v>2103</v>
      </c>
      <c r="I2289" s="92" t="inlineStr">
        <is>
          <t>监管信息公示牌</t>
        </is>
      </c>
      <c r="J2289" s="92" t="n">
        <v>2023</v>
      </c>
      <c r="K2289" s="92" t="n">
        <v>3</v>
      </c>
      <c r="L2289" s="92" t="n">
        <v>11</v>
      </c>
      <c r="M2289" s="91">
        <f>COUNTIFS(D:D,D2289,J:J,J2289,K:K,K2289)</f>
        <v/>
      </c>
      <c r="N2289" s="91">
        <f>1/M2289</f>
        <v/>
      </c>
    </row>
    <row r="2290">
      <c r="A2290" s="92" t="inlineStr">
        <is>
          <t>徐汇区</t>
        </is>
      </c>
      <c r="B2290" s="92" t="n"/>
      <c r="C2290" s="92" t="n">
        <v>1</v>
      </c>
      <c r="D2290" s="92" t="inlineStr">
        <is>
          <t>TYQCY97</t>
        </is>
      </c>
      <c r="E2290" s="92" t="inlineStr">
        <is>
          <t>左庭右院</t>
        </is>
      </c>
      <c r="F2290" s="92" t="n">
        <v>0</v>
      </c>
      <c r="G2290" s="92" t="n">
        <v>1</v>
      </c>
      <c r="H2290" s="92" t="n">
        <v>2201</v>
      </c>
      <c r="I2290" s="92" t="inlineStr">
        <is>
          <t>产品质检</t>
        </is>
      </c>
      <c r="J2290" s="92" t="n">
        <v>2023</v>
      </c>
      <c r="K2290" s="92" t="n">
        <v>3</v>
      </c>
      <c r="L2290" s="92" t="n">
        <v>11</v>
      </c>
      <c r="M2290" s="91">
        <f>COUNTIFS(D:D,D2290,J:J,J2290,K:K,K2290)</f>
        <v/>
      </c>
      <c r="N2290" s="91">
        <f>1/M2290</f>
        <v/>
      </c>
    </row>
    <row r="2291">
      <c r="A2291" s="92" t="inlineStr">
        <is>
          <t>徐汇区</t>
        </is>
      </c>
      <c r="B2291" s="92" t="n"/>
      <c r="C2291" s="92" t="n">
        <v>1</v>
      </c>
      <c r="D2291" s="92" t="inlineStr">
        <is>
          <t>TYQCY97</t>
        </is>
      </c>
      <c r="E2291" s="92" t="inlineStr">
        <is>
          <t>左庭右院</t>
        </is>
      </c>
      <c r="F2291" s="92" t="n">
        <v>0</v>
      </c>
      <c r="G2291" s="92" t="n">
        <v>1</v>
      </c>
      <c r="H2291" s="92" t="n">
        <v>2202</v>
      </c>
      <c r="I2291" s="92" t="inlineStr">
        <is>
          <t>净化器合格证</t>
        </is>
      </c>
      <c r="J2291" s="92" t="n">
        <v>2023</v>
      </c>
      <c r="K2291" s="92" t="n">
        <v>3</v>
      </c>
      <c r="L2291" s="92" t="n">
        <v>11</v>
      </c>
      <c r="M2291" s="91">
        <f>COUNTIFS(D:D,D2291,J:J,J2291,K:K,K2291)</f>
        <v/>
      </c>
      <c r="N2291" s="91">
        <f>1/M2291</f>
        <v/>
      </c>
    </row>
    <row r="2292">
      <c r="A2292" s="92" t="inlineStr">
        <is>
          <t>徐汇区</t>
        </is>
      </c>
      <c r="B2292" s="92" t="n"/>
      <c r="C2292" s="92" t="n">
        <v>1</v>
      </c>
      <c r="D2292" s="92" t="inlineStr">
        <is>
          <t>TYQCY97</t>
        </is>
      </c>
      <c r="E2292" s="92" t="inlineStr">
        <is>
          <t>左庭右院</t>
        </is>
      </c>
      <c r="F2292" s="92" t="n">
        <v>0</v>
      </c>
      <c r="G2292" s="92" t="n">
        <v>1</v>
      </c>
      <c r="H2292" s="92" t="n">
        <v>2301</v>
      </c>
      <c r="I2292" s="92" t="inlineStr">
        <is>
          <t>产品质检</t>
        </is>
      </c>
      <c r="J2292" s="92" t="n">
        <v>2023</v>
      </c>
      <c r="K2292" s="92" t="n">
        <v>3</v>
      </c>
      <c r="L2292" s="92" t="n">
        <v>11</v>
      </c>
      <c r="M2292" s="91">
        <f>COUNTIFS(D:D,D2292,J:J,J2292,K:K,K2292)</f>
        <v/>
      </c>
      <c r="N2292" s="91">
        <f>1/M2292</f>
        <v/>
      </c>
    </row>
    <row r="2293">
      <c r="A2293" s="92" t="inlineStr">
        <is>
          <t>徐汇区</t>
        </is>
      </c>
      <c r="B2293" s="92" t="n"/>
      <c r="C2293" s="92" t="n">
        <v>1</v>
      </c>
      <c r="D2293" s="92" t="inlineStr">
        <is>
          <t>TYQCY97</t>
        </is>
      </c>
      <c r="E2293" s="92" t="inlineStr">
        <is>
          <t>左庭右院</t>
        </is>
      </c>
      <c r="F2293" s="92" t="n">
        <v>0</v>
      </c>
      <c r="G2293" s="92" t="n">
        <v>1</v>
      </c>
      <c r="H2293" s="92" t="n">
        <v>2302</v>
      </c>
      <c r="I2293" s="92" t="inlineStr">
        <is>
          <t>设备安装检验</t>
        </is>
      </c>
      <c r="J2293" s="92" t="n">
        <v>2023</v>
      </c>
      <c r="K2293" s="92" t="n">
        <v>3</v>
      </c>
      <c r="L2293" s="92" t="n">
        <v>11</v>
      </c>
      <c r="M2293" s="91">
        <f>COUNTIFS(D:D,D2293,J:J,J2293,K:K,K2293)</f>
        <v/>
      </c>
      <c r="N2293" s="91">
        <f>1/M2293</f>
        <v/>
      </c>
    </row>
    <row r="2294">
      <c r="A2294" s="92" t="inlineStr">
        <is>
          <t>徐汇区</t>
        </is>
      </c>
      <c r="B2294" s="92" t="n"/>
      <c r="C2294" s="92" t="n">
        <v>1</v>
      </c>
      <c r="D2294" s="92" t="inlineStr">
        <is>
          <t>TYQCY97</t>
        </is>
      </c>
      <c r="E2294" s="92" t="inlineStr">
        <is>
          <t>左庭右院</t>
        </is>
      </c>
      <c r="F2294" s="92" t="n">
        <v>0</v>
      </c>
      <c r="G2294" s="92" t="n">
        <v>0</v>
      </c>
      <c r="H2294" s="92" t="n">
        <v>2100</v>
      </c>
      <c r="I2294" s="92" t="inlineStr">
        <is>
          <t>营业执照</t>
        </is>
      </c>
      <c r="J2294" s="92" t="n">
        <v>2023</v>
      </c>
      <c r="K2294" s="92" t="n">
        <v>2</v>
      </c>
      <c r="L2294" s="92" t="n">
        <v>28</v>
      </c>
      <c r="M2294" s="91">
        <f>COUNTIFS(D:D,D2294,J:J,J2294,K:K,K2294)</f>
        <v/>
      </c>
      <c r="N2294" s="91">
        <f>1/M2294</f>
        <v/>
      </c>
    </row>
    <row r="2295">
      <c r="A2295" s="92" t="inlineStr">
        <is>
          <t>徐汇区</t>
        </is>
      </c>
      <c r="B2295" s="92" t="n"/>
      <c r="C2295" s="92" t="n">
        <v>1</v>
      </c>
      <c r="D2295" s="92" t="inlineStr">
        <is>
          <t>TYQCY97</t>
        </is>
      </c>
      <c r="E2295" s="92" t="inlineStr">
        <is>
          <t>左庭右院</t>
        </is>
      </c>
      <c r="F2295" s="92" t="n">
        <v>0</v>
      </c>
      <c r="G2295" s="92" t="n">
        <v>0</v>
      </c>
      <c r="H2295" s="92" t="n">
        <v>2102</v>
      </c>
      <c r="I2295" s="92" t="inlineStr">
        <is>
          <t>餐饮服务许可证</t>
        </is>
      </c>
      <c r="J2295" s="92" t="n">
        <v>2023</v>
      </c>
      <c r="K2295" s="92" t="n">
        <v>2</v>
      </c>
      <c r="L2295" s="92" t="n">
        <v>28</v>
      </c>
      <c r="M2295" s="91">
        <f>COUNTIFS(D:D,D2295,J:J,J2295,K:K,K2295)</f>
        <v/>
      </c>
      <c r="N2295" s="91">
        <f>1/M2295</f>
        <v/>
      </c>
    </row>
    <row r="2296">
      <c r="A2296" s="92" t="inlineStr">
        <is>
          <t>徐汇区</t>
        </is>
      </c>
      <c r="B2296" s="92" t="n"/>
      <c r="C2296" s="92" t="n">
        <v>1</v>
      </c>
      <c r="D2296" s="92" t="inlineStr">
        <is>
          <t>TYQCY97</t>
        </is>
      </c>
      <c r="E2296" s="92" t="inlineStr">
        <is>
          <t>左庭右院</t>
        </is>
      </c>
      <c r="F2296" s="92" t="n">
        <v>0</v>
      </c>
      <c r="G2296" s="92" t="n">
        <v>1</v>
      </c>
      <c r="H2296" s="92" t="n">
        <v>2200</v>
      </c>
      <c r="I2296" s="92" t="inlineStr">
        <is>
          <t>设备安装合同</t>
        </is>
      </c>
      <c r="J2296" s="92" t="n">
        <v>2023</v>
      </c>
      <c r="K2296" s="92" t="n">
        <v>2</v>
      </c>
      <c r="L2296" s="92" t="n">
        <v>28</v>
      </c>
      <c r="M2296" s="91">
        <f>COUNTIFS(D:D,D2296,J:J,J2296,K:K,K2296)</f>
        <v/>
      </c>
      <c r="N2296" s="91">
        <f>1/M2296</f>
        <v/>
      </c>
    </row>
    <row r="2297">
      <c r="A2297" s="92" t="inlineStr">
        <is>
          <t>徐汇区</t>
        </is>
      </c>
      <c r="B2297" s="92" t="n"/>
      <c r="C2297" s="92" t="n">
        <v>1</v>
      </c>
      <c r="D2297" s="92" t="inlineStr">
        <is>
          <t>TYQCY97</t>
        </is>
      </c>
      <c r="E2297" s="92" t="inlineStr">
        <is>
          <t>左庭右院</t>
        </is>
      </c>
      <c r="F2297" s="92" t="n">
        <v>0</v>
      </c>
      <c r="G2297" s="92" t="n">
        <v>1</v>
      </c>
      <c r="H2297" s="92" t="n">
        <v>2300</v>
      </c>
      <c r="I2297" s="92" t="inlineStr">
        <is>
          <t>设备安装合同</t>
        </is>
      </c>
      <c r="J2297" s="92" t="n">
        <v>2023</v>
      </c>
      <c r="K2297" s="92" t="n">
        <v>2</v>
      </c>
      <c r="L2297" s="92" t="n">
        <v>28</v>
      </c>
      <c r="M2297" s="91">
        <f>COUNTIFS(D:D,D2297,J:J,J2297,K:K,K2297)</f>
        <v/>
      </c>
      <c r="N2297" s="91">
        <f>1/M2297</f>
        <v/>
      </c>
    </row>
    <row r="2298">
      <c r="A2298" s="92" t="inlineStr">
        <is>
          <t>徐汇区</t>
        </is>
      </c>
      <c r="B2298" s="92" t="inlineStr">
        <is>
          <t>微信用户
微信用户
微信用户
微信用户
微信用户
微信用户
微信用户
微信用户
微信用户
微信用户
微信用户
微信用户
微信用户
微信用户</t>
        </is>
      </c>
      <c r="C2298" s="92" t="n">
        <v>1</v>
      </c>
      <c r="D2298" s="92" t="inlineStr">
        <is>
          <t>TYQCY98</t>
        </is>
      </c>
      <c r="E2298" s="92" t="inlineStr">
        <is>
          <t>一棠龙虾</t>
        </is>
      </c>
      <c r="F2298" s="92" t="n">
        <v>0</v>
      </c>
      <c r="G2298" s="92" t="n">
        <v>1</v>
      </c>
      <c r="H2298" s="92" t="n">
        <v>2300</v>
      </c>
      <c r="I2298" s="92" t="inlineStr">
        <is>
          <t>设备安装合同</t>
        </is>
      </c>
      <c r="J2298" s="92" t="n">
        <v>2023</v>
      </c>
      <c r="K2298" s="92" t="n">
        <v>8</v>
      </c>
      <c r="L2298" s="92" t="n">
        <v>5</v>
      </c>
      <c r="M2298" s="91">
        <f>COUNTIFS(D:D,D2298,J:J,J2298,K:K,K2298)</f>
        <v/>
      </c>
      <c r="N2298" s="91">
        <f>1/M2298</f>
        <v/>
      </c>
    </row>
    <row r="2299">
      <c r="A2299" s="92" t="inlineStr">
        <is>
          <t>徐汇区</t>
        </is>
      </c>
      <c r="B2299" s="92" t="inlineStr">
        <is>
          <t>微信用户
微信用户
微信用户
微信用户
微信用户
微信用户
微信用户
微信用户
微信用户
微信用户
微信用户
微信用户
微信用户
微信用户</t>
        </is>
      </c>
      <c r="C2299" s="92" t="n">
        <v>1</v>
      </c>
      <c r="D2299" s="92" t="inlineStr">
        <is>
          <t>TYQCY98</t>
        </is>
      </c>
      <c r="E2299" s="92" t="inlineStr">
        <is>
          <t>一棠龙虾</t>
        </is>
      </c>
      <c r="F2299" s="92" t="n">
        <v>0</v>
      </c>
      <c r="G2299" s="92" t="n">
        <v>1</v>
      </c>
      <c r="H2299" s="92" t="n">
        <v>2201</v>
      </c>
      <c r="I2299" s="92" t="inlineStr">
        <is>
          <t>产品质检</t>
        </is>
      </c>
      <c r="J2299" s="92" t="n">
        <v>2023</v>
      </c>
      <c r="K2299" s="92" t="n">
        <v>7</v>
      </c>
      <c r="L2299" s="92" t="n">
        <v>7</v>
      </c>
      <c r="M2299" s="91">
        <f>COUNTIFS(D:D,D2299,J:J,J2299,K:K,K2299)</f>
        <v/>
      </c>
      <c r="N2299" s="91">
        <f>1/M2299</f>
        <v/>
      </c>
    </row>
    <row r="2300">
      <c r="A2300" s="92" t="inlineStr">
        <is>
          <t>徐汇区</t>
        </is>
      </c>
      <c r="B2300" s="92" t="inlineStr">
        <is>
          <t>微信用户
微信用户
微信用户
微信用户
微信用户
微信用户
微信用户
微信用户
微信用户
微信用户
微信用户
微信用户</t>
        </is>
      </c>
      <c r="C2300" s="92" t="n">
        <v>1</v>
      </c>
      <c r="D2300" s="92" t="inlineStr">
        <is>
          <t>TYQCY98</t>
        </is>
      </c>
      <c r="E2300" s="92" t="inlineStr">
        <is>
          <t>一棠龙虾</t>
        </is>
      </c>
      <c r="F2300" s="92" t="n">
        <v>0</v>
      </c>
      <c r="G2300" s="92" t="n">
        <v>1</v>
      </c>
      <c r="H2300" s="92" t="n">
        <v>2203</v>
      </c>
      <c r="I2300" s="92" t="inlineStr">
        <is>
          <t>清洗合同</t>
        </is>
      </c>
      <c r="J2300" s="92" t="n">
        <v>2023</v>
      </c>
      <c r="K2300" s="92" t="n">
        <v>7</v>
      </c>
      <c r="L2300" s="92" t="n">
        <v>7</v>
      </c>
      <c r="M2300" s="91">
        <f>COUNTIFS(D:D,D2300,J:J,J2300,K:K,K2300)</f>
        <v/>
      </c>
      <c r="N2300" s="91">
        <f>1/M2300</f>
        <v/>
      </c>
    </row>
    <row r="2301">
      <c r="A2301" s="92" t="inlineStr">
        <is>
          <t>徐汇区</t>
        </is>
      </c>
      <c r="B2301" s="92" t="inlineStr">
        <is>
          <t>微信用户
微信用户
微信用户
微信用户
微信用户
微信用户
微信用户
微信用户
微信用户
微信用户
微信用户
微信用户
微信用户
微信用户</t>
        </is>
      </c>
      <c r="C2301" s="92" t="n">
        <v>1</v>
      </c>
      <c r="D2301" s="92" t="inlineStr">
        <is>
          <t>TYQCY98</t>
        </is>
      </c>
      <c r="E2301" s="92" t="inlineStr">
        <is>
          <t>一棠龙虾</t>
        </is>
      </c>
      <c r="F2301" s="92" t="n">
        <v>0</v>
      </c>
      <c r="G2301" s="92" t="n">
        <v>1</v>
      </c>
      <c r="H2301" s="92" t="n">
        <v>2302</v>
      </c>
      <c r="I2301" s="92" t="inlineStr">
        <is>
          <t>设备安装检验</t>
        </is>
      </c>
      <c r="J2301" s="92" t="n">
        <v>2023</v>
      </c>
      <c r="K2301" s="92" t="n">
        <v>7</v>
      </c>
      <c r="L2301" s="92" t="n">
        <v>7</v>
      </c>
      <c r="M2301" s="91">
        <f>COUNTIFS(D:D,D2301,J:J,J2301,K:K,K2301)</f>
        <v/>
      </c>
      <c r="N2301" s="91">
        <f>1/M2301</f>
        <v/>
      </c>
    </row>
    <row r="2302">
      <c r="A2302" s="92" t="inlineStr">
        <is>
          <t>徐汇区</t>
        </is>
      </c>
      <c r="B2302" s="92" t="inlineStr">
        <is>
          <t>微信用户
微信用户
微信用户
微信用户
微信用户
微信用户
微信用户
微信用户</t>
        </is>
      </c>
      <c r="C2302" s="92" t="n">
        <v>1</v>
      </c>
      <c r="D2302" s="92" t="inlineStr">
        <is>
          <t>TYQCY98</t>
        </is>
      </c>
      <c r="E2302" s="92" t="inlineStr">
        <is>
          <t>一棠龙虾</t>
        </is>
      </c>
      <c r="F2302" s="92" t="n">
        <v>0</v>
      </c>
      <c r="G2302" s="92" t="n">
        <v>0</v>
      </c>
      <c r="H2302" s="92" t="n">
        <v>2100</v>
      </c>
      <c r="I2302" s="92" t="inlineStr">
        <is>
          <t>营业执照</t>
        </is>
      </c>
      <c r="J2302" s="92" t="n">
        <v>2023</v>
      </c>
      <c r="K2302" s="92" t="n">
        <v>6</v>
      </c>
      <c r="L2302" s="92" t="n">
        <v>11</v>
      </c>
      <c r="M2302" s="91">
        <f>COUNTIFS(D:D,D2302,J:J,J2302,K:K,K2302)</f>
        <v/>
      </c>
      <c r="N2302" s="91">
        <f>1/M2302</f>
        <v/>
      </c>
    </row>
    <row r="2303">
      <c r="A2303" s="92" t="inlineStr">
        <is>
          <t>徐汇区</t>
        </is>
      </c>
      <c r="B2303" s="92" t="inlineStr">
        <is>
          <t>微信用户
微信用户
微信用户
微信用户
微信用户
微信用户</t>
        </is>
      </c>
      <c r="C2303" s="92" t="n">
        <v>1</v>
      </c>
      <c r="D2303" s="92" t="inlineStr">
        <is>
          <t>TYQCY98</t>
        </is>
      </c>
      <c r="E2303" s="92" t="inlineStr">
        <is>
          <t>一棠龙虾</t>
        </is>
      </c>
      <c r="F2303" s="92" t="n">
        <v>0</v>
      </c>
      <c r="G2303" s="92" t="n">
        <v>0</v>
      </c>
      <c r="H2303" s="92" t="n">
        <v>2102</v>
      </c>
      <c r="I2303" s="92" t="inlineStr">
        <is>
          <t>餐饮服务许可证</t>
        </is>
      </c>
      <c r="J2303" s="92" t="n">
        <v>2023</v>
      </c>
      <c r="K2303" s="92" t="n">
        <v>6</v>
      </c>
      <c r="L2303" s="92" t="n">
        <v>11</v>
      </c>
      <c r="M2303" s="91">
        <f>COUNTIFS(D:D,D2303,J:J,J2303,K:K,K2303)</f>
        <v/>
      </c>
      <c r="N2303" s="91">
        <f>1/M2303</f>
        <v/>
      </c>
    </row>
    <row r="2304">
      <c r="A2304" s="92" t="inlineStr">
        <is>
          <t>徐汇区</t>
        </is>
      </c>
      <c r="B2304" s="92" t="inlineStr">
        <is>
          <t>微信用户
微信用户
微信用户
微信用户
微信用户
微信用户</t>
        </is>
      </c>
      <c r="C2304" s="92" t="n">
        <v>1</v>
      </c>
      <c r="D2304" s="92" t="inlineStr">
        <is>
          <t>TYQCY98</t>
        </is>
      </c>
      <c r="E2304" s="92" t="inlineStr">
        <is>
          <t>一棠龙虾</t>
        </is>
      </c>
      <c r="F2304" s="92" t="n">
        <v>0</v>
      </c>
      <c r="G2304" s="92" t="n">
        <v>0</v>
      </c>
      <c r="H2304" s="92" t="n">
        <v>2103</v>
      </c>
      <c r="I2304" s="92" t="inlineStr">
        <is>
          <t>监管信息公示牌</t>
        </is>
      </c>
      <c r="J2304" s="92" t="n">
        <v>2023</v>
      </c>
      <c r="K2304" s="92" t="n">
        <v>6</v>
      </c>
      <c r="L2304" s="92" t="n">
        <v>11</v>
      </c>
      <c r="M2304" s="91">
        <f>COUNTIFS(D:D,D2304,J:J,J2304,K:K,K2304)</f>
        <v/>
      </c>
      <c r="N2304" s="91">
        <f>1/M2304</f>
        <v/>
      </c>
    </row>
    <row r="2305">
      <c r="A2305" s="92" t="inlineStr">
        <is>
          <t>徐汇区</t>
        </is>
      </c>
      <c r="B2305" s="92" t="inlineStr">
        <is>
          <t>微信用户
微信用户
微信用户
微信用户
微信用户
微信用户
微信用户
微信用户
微信用户
微信用户
微信用户
微信用户
微信用户
微信用户</t>
        </is>
      </c>
      <c r="C2305" s="92" t="n">
        <v>1</v>
      </c>
      <c r="D2305" s="92" t="inlineStr">
        <is>
          <t>TYQCY98</t>
        </is>
      </c>
      <c r="E2305" s="92" t="inlineStr">
        <is>
          <t>一棠龙虾</t>
        </is>
      </c>
      <c r="F2305" s="92" t="n">
        <v>0</v>
      </c>
      <c r="G2305" s="92" t="n">
        <v>1</v>
      </c>
      <c r="H2305" s="92" t="n">
        <v>2301</v>
      </c>
      <c r="I2305" s="92" t="inlineStr">
        <is>
          <t>产品质检</t>
        </is>
      </c>
      <c r="J2305" s="92" t="n">
        <v>2023</v>
      </c>
      <c r="K2305" s="92" t="n">
        <v>6</v>
      </c>
      <c r="L2305" s="92" t="n">
        <v>5</v>
      </c>
      <c r="M2305" s="91">
        <f>COUNTIFS(D:D,D2305,J:J,J2305,K:K,K2305)</f>
        <v/>
      </c>
      <c r="N2305" s="91">
        <f>1/M2305</f>
        <v/>
      </c>
    </row>
    <row r="2306">
      <c r="A2306" s="92" t="inlineStr">
        <is>
          <t>徐汇区</t>
        </is>
      </c>
      <c r="B2306" s="92" t="inlineStr">
        <is>
          <t>微信用户
微信用户
微信用户
微信用户
微信用户
微信用户
微信用户
微信用户
微信用户
微信用户
微信用户
微信用户
微信用户
微信用户</t>
        </is>
      </c>
      <c r="C2306" s="92" t="n">
        <v>1</v>
      </c>
      <c r="D2306" s="92" t="inlineStr">
        <is>
          <t>TYQCY98</t>
        </is>
      </c>
      <c r="E2306" s="92" t="inlineStr">
        <is>
          <t>一棠龙虾</t>
        </is>
      </c>
      <c r="F2306" s="92" t="n">
        <v>0</v>
      </c>
      <c r="G2306" s="92" t="n">
        <v>1</v>
      </c>
      <c r="H2306" s="92" t="n">
        <v>2200</v>
      </c>
      <c r="I2306" s="92" t="inlineStr">
        <is>
          <t>设备安装合同</t>
        </is>
      </c>
      <c r="J2306" s="92" t="n">
        <v>2023</v>
      </c>
      <c r="K2306" s="92" t="n">
        <v>4</v>
      </c>
      <c r="L2306" s="92" t="n">
        <v>5</v>
      </c>
      <c r="M2306" s="91">
        <f>COUNTIFS(D:D,D2306,J:J,J2306,K:K,K2306)</f>
        <v/>
      </c>
      <c r="N2306" s="91">
        <f>1/M2306</f>
        <v/>
      </c>
    </row>
    <row r="2307">
      <c r="A2307" s="92" t="inlineStr">
        <is>
          <t>徐汇区</t>
        </is>
      </c>
      <c r="B2307" s="92" t="inlineStr">
        <is>
          <t>微信用户
微信用户
微信用户
微信用户
微信用户
微信用户
微信用户
微信用户
微信用户
微信用户
微信用户
微信用户
微信用户
微信用户</t>
        </is>
      </c>
      <c r="C2307" s="92" t="n">
        <v>1</v>
      </c>
      <c r="D2307" s="92" t="inlineStr">
        <is>
          <t>TYQCY98</t>
        </is>
      </c>
      <c r="E2307" s="92" t="inlineStr">
        <is>
          <t>一棠龙虾</t>
        </is>
      </c>
      <c r="F2307" s="92" t="n">
        <v>0</v>
      </c>
      <c r="G2307" s="92" t="n">
        <v>1</v>
      </c>
      <c r="H2307" s="92" t="n">
        <v>2202</v>
      </c>
      <c r="I2307" s="92" t="inlineStr">
        <is>
          <t>净化器合格证</t>
        </is>
      </c>
      <c r="J2307" s="92" t="n">
        <v>2023</v>
      </c>
      <c r="K2307" s="92" t="n">
        <v>4</v>
      </c>
      <c r="L2307" s="92" t="n">
        <v>5</v>
      </c>
      <c r="M2307" s="91">
        <f>COUNTIFS(D:D,D2307,J:J,J2307,K:K,K2307)</f>
        <v/>
      </c>
      <c r="N2307" s="91">
        <f>1/M2307</f>
        <v/>
      </c>
    </row>
    <row r="2308">
      <c r="A2308" s="92" t="inlineStr">
        <is>
          <t>徐汇区</t>
        </is>
      </c>
      <c r="B2308" s="92" t="inlineStr">
        <is>
          <t>微信用户
微信用户
微信用户
微信用户
微信用户
微信用户
微信用户
微信用户</t>
        </is>
      </c>
      <c r="C2308" s="92" t="n">
        <v>1</v>
      </c>
      <c r="D2308" s="92" t="inlineStr">
        <is>
          <t>TYQCY98</t>
        </is>
      </c>
      <c r="E2308" s="92" t="inlineStr">
        <is>
          <t>一棠龙虾</t>
        </is>
      </c>
      <c r="F2308" s="92" t="n">
        <v>0</v>
      </c>
      <c r="G2308" s="92" t="n">
        <v>0</v>
      </c>
      <c r="H2308" s="92" t="n">
        <v>2101</v>
      </c>
      <c r="I2308" s="92" t="inlineStr">
        <is>
          <t>食品经营许可证</t>
        </is>
      </c>
      <c r="J2308" s="92" t="n">
        <v>2023</v>
      </c>
      <c r="K2308" s="92" t="n">
        <v>3</v>
      </c>
      <c r="L2308" s="92" t="n">
        <v>11</v>
      </c>
      <c r="M2308" s="91">
        <f>COUNTIFS(D:D,D2308,J:J,J2308,K:K,K2308)</f>
        <v/>
      </c>
      <c r="N2308" s="91">
        <f>1/M2308</f>
        <v/>
      </c>
    </row>
    <row r="2309">
      <c r="A2309" s="92" t="inlineStr">
        <is>
          <t>徐汇区</t>
        </is>
      </c>
      <c r="B2309" s="92" t="n"/>
      <c r="C2309" s="92" t="n">
        <v>1</v>
      </c>
      <c r="D2309" s="92" t="inlineStr">
        <is>
          <t>TYQCY99</t>
        </is>
      </c>
      <c r="E2309" s="92" t="inlineStr">
        <is>
          <t>小肥羊</t>
        </is>
      </c>
      <c r="F2309" s="92" t="n">
        <v>0</v>
      </c>
      <c r="G2309" s="92" t="n">
        <v>0</v>
      </c>
      <c r="H2309" s="92" t="n">
        <v>2100</v>
      </c>
      <c r="I2309" s="92" t="inlineStr">
        <is>
          <t>营业执照</t>
        </is>
      </c>
      <c r="J2309" s="92" t="n">
        <v>2023</v>
      </c>
      <c r="K2309" s="92" t="n">
        <v>3</v>
      </c>
      <c r="L2309" s="92" t="n">
        <v>11</v>
      </c>
      <c r="M2309" s="91">
        <f>COUNTIFS(D:D,D2309,J:J,J2309,K:K,K2309)</f>
        <v/>
      </c>
      <c r="N2309" s="91">
        <f>1/M2309</f>
        <v/>
      </c>
    </row>
    <row r="2310">
      <c r="A2310" s="92" t="inlineStr">
        <is>
          <t>徐汇区</t>
        </is>
      </c>
      <c r="B2310" s="92" t="n"/>
      <c r="C2310" s="92" t="n">
        <v>1</v>
      </c>
      <c r="D2310" s="92" t="inlineStr">
        <is>
          <t>TYQCY99</t>
        </is>
      </c>
      <c r="E2310" s="92" t="inlineStr">
        <is>
          <t>小肥羊</t>
        </is>
      </c>
      <c r="F2310" s="92" t="n">
        <v>0</v>
      </c>
      <c r="G2310" s="92" t="n">
        <v>0</v>
      </c>
      <c r="H2310" s="92" t="n">
        <v>2103</v>
      </c>
      <c r="I2310" s="92" t="inlineStr">
        <is>
          <t>监管信息公示牌</t>
        </is>
      </c>
      <c r="J2310" s="92" t="n">
        <v>2023</v>
      </c>
      <c r="K2310" s="92" t="n">
        <v>3</v>
      </c>
      <c r="L2310" s="92" t="n">
        <v>11</v>
      </c>
      <c r="M2310" s="91">
        <f>COUNTIFS(D:D,D2310,J:J,J2310,K:K,K2310)</f>
        <v/>
      </c>
      <c r="N2310" s="91">
        <f>1/M2310</f>
        <v/>
      </c>
    </row>
    <row r="2311">
      <c r="A2311" s="92" t="inlineStr">
        <is>
          <t>徐汇区</t>
        </is>
      </c>
      <c r="B2311" s="92" t="n"/>
      <c r="C2311" s="92" t="n">
        <v>1</v>
      </c>
      <c r="D2311" s="92" t="inlineStr">
        <is>
          <t>TYQCY99</t>
        </is>
      </c>
      <c r="E2311" s="92" t="inlineStr">
        <is>
          <t>小肥羊</t>
        </is>
      </c>
      <c r="F2311" s="92" t="n">
        <v>0</v>
      </c>
      <c r="G2311" s="92" t="n">
        <v>1</v>
      </c>
      <c r="H2311" s="92" t="n">
        <v>2202</v>
      </c>
      <c r="I2311" s="92" t="inlineStr">
        <is>
          <t>净化器合格证</t>
        </is>
      </c>
      <c r="J2311" s="92" t="n">
        <v>2023</v>
      </c>
      <c r="K2311" s="92" t="n">
        <v>3</v>
      </c>
      <c r="L2311" s="92" t="n">
        <v>11</v>
      </c>
      <c r="M2311" s="91">
        <f>COUNTIFS(D:D,D2311,J:J,J2311,K:K,K2311)</f>
        <v/>
      </c>
      <c r="N2311" s="91">
        <f>1/M2311</f>
        <v/>
      </c>
    </row>
    <row r="2312">
      <c r="A2312" s="92" t="inlineStr">
        <is>
          <t>徐汇区</t>
        </is>
      </c>
      <c r="B2312" s="92" t="n"/>
      <c r="C2312" s="92" t="n">
        <v>1</v>
      </c>
      <c r="D2312" s="92" t="inlineStr">
        <is>
          <t>TYQCY99</t>
        </is>
      </c>
      <c r="E2312" s="92" t="inlineStr">
        <is>
          <t>小肥羊</t>
        </is>
      </c>
      <c r="F2312" s="92" t="n">
        <v>0</v>
      </c>
      <c r="G2312" s="92" t="n">
        <v>1</v>
      </c>
      <c r="H2312" s="92" t="n">
        <v>2300</v>
      </c>
      <c r="I2312" s="92" t="inlineStr">
        <is>
          <t>设备安装合同</t>
        </is>
      </c>
      <c r="J2312" s="92" t="n">
        <v>2023</v>
      </c>
      <c r="K2312" s="92" t="n">
        <v>3</v>
      </c>
      <c r="L2312" s="92" t="n">
        <v>11</v>
      </c>
      <c r="M2312" s="91">
        <f>COUNTIFS(D:D,D2312,J:J,J2312,K:K,K2312)</f>
        <v/>
      </c>
      <c r="N2312" s="91">
        <f>1/M2312</f>
        <v/>
      </c>
    </row>
    <row r="2313">
      <c r="A2313" s="92" t="inlineStr">
        <is>
          <t>徐汇区</t>
        </is>
      </c>
      <c r="B2313" s="92" t="n"/>
      <c r="C2313" s="92" t="n">
        <v>1</v>
      </c>
      <c r="D2313" s="92" t="inlineStr">
        <is>
          <t>TYQCY99</t>
        </is>
      </c>
      <c r="E2313" s="92" t="inlineStr">
        <is>
          <t>小肥羊</t>
        </is>
      </c>
      <c r="F2313" s="92" t="n">
        <v>0</v>
      </c>
      <c r="G2313" s="92" t="n">
        <v>0</v>
      </c>
      <c r="H2313" s="92" t="n">
        <v>2101</v>
      </c>
      <c r="I2313" s="92" t="inlineStr">
        <is>
          <t>食品经营许可证</t>
        </is>
      </c>
      <c r="J2313" s="92" t="n">
        <v>2023</v>
      </c>
      <c r="K2313" s="92" t="n">
        <v>2</v>
      </c>
      <c r="L2313" s="92" t="n">
        <v>28</v>
      </c>
      <c r="M2313" s="91">
        <f>COUNTIFS(D:D,D2313,J:J,J2313,K:K,K2313)</f>
        <v/>
      </c>
      <c r="N2313" s="91">
        <f>1/M2313</f>
        <v/>
      </c>
    </row>
    <row r="2314">
      <c r="A2314" s="92" t="inlineStr">
        <is>
          <t>徐汇区</t>
        </is>
      </c>
      <c r="B2314" s="92" t="n"/>
      <c r="C2314" s="92" t="n">
        <v>1</v>
      </c>
      <c r="D2314" s="92" t="inlineStr">
        <is>
          <t>TYQCY99</t>
        </is>
      </c>
      <c r="E2314" s="92" t="inlineStr">
        <is>
          <t>小肥羊</t>
        </is>
      </c>
      <c r="F2314" s="92" t="n">
        <v>0</v>
      </c>
      <c r="G2314" s="92" t="n">
        <v>0</v>
      </c>
      <c r="H2314" s="92" t="n">
        <v>2102</v>
      </c>
      <c r="I2314" s="92" t="inlineStr">
        <is>
          <t>餐饮服务许可证</t>
        </is>
      </c>
      <c r="J2314" s="92" t="n">
        <v>2023</v>
      </c>
      <c r="K2314" s="92" t="n">
        <v>2</v>
      </c>
      <c r="L2314" s="92" t="n">
        <v>28</v>
      </c>
      <c r="M2314" s="91">
        <f>COUNTIFS(D:D,D2314,J:J,J2314,K:K,K2314)</f>
        <v/>
      </c>
      <c r="N2314" s="91">
        <f>1/M2314</f>
        <v/>
      </c>
    </row>
    <row r="2315">
      <c r="A2315" s="92" t="inlineStr">
        <is>
          <t>徐汇区</t>
        </is>
      </c>
      <c r="B2315" s="92" t="n"/>
      <c r="C2315" s="92" t="n">
        <v>1</v>
      </c>
      <c r="D2315" s="92" t="inlineStr">
        <is>
          <t>TYQCY99</t>
        </is>
      </c>
      <c r="E2315" s="92" t="inlineStr">
        <is>
          <t>小肥羊</t>
        </is>
      </c>
      <c r="F2315" s="92" t="n">
        <v>0</v>
      </c>
      <c r="G2315" s="92" t="n">
        <v>1</v>
      </c>
      <c r="H2315" s="92" t="n">
        <v>2200</v>
      </c>
      <c r="I2315" s="92" t="inlineStr">
        <is>
          <t>设备安装合同</t>
        </is>
      </c>
      <c r="J2315" s="92" t="n">
        <v>2023</v>
      </c>
      <c r="K2315" s="92" t="n">
        <v>2</v>
      </c>
      <c r="L2315" s="92" t="n">
        <v>28</v>
      </c>
      <c r="M2315" s="91">
        <f>COUNTIFS(D:D,D2315,J:J,J2315,K:K,K2315)</f>
        <v/>
      </c>
      <c r="N2315" s="91">
        <f>1/M2315</f>
        <v/>
      </c>
    </row>
    <row r="2316">
      <c r="A2316" s="92" t="inlineStr">
        <is>
          <t>徐汇区</t>
        </is>
      </c>
      <c r="B2316" s="92" t="n"/>
      <c r="C2316" s="92" t="n">
        <v>1</v>
      </c>
      <c r="D2316" s="92" t="inlineStr">
        <is>
          <t>TYQCY99</t>
        </is>
      </c>
      <c r="E2316" s="92" t="inlineStr">
        <is>
          <t>小肥羊</t>
        </is>
      </c>
      <c r="F2316" s="92" t="n">
        <v>0</v>
      </c>
      <c r="G2316" s="92" t="n">
        <v>1</v>
      </c>
      <c r="H2316" s="92" t="n">
        <v>2201</v>
      </c>
      <c r="I2316" s="92" t="inlineStr">
        <is>
          <t>产品质检</t>
        </is>
      </c>
      <c r="J2316" s="92" t="n">
        <v>2023</v>
      </c>
      <c r="K2316" s="92" t="n">
        <v>2</v>
      </c>
      <c r="L2316" s="92" t="n">
        <v>28</v>
      </c>
      <c r="M2316" s="91">
        <f>COUNTIFS(D:D,D2316,J:J,J2316,K:K,K2316)</f>
        <v/>
      </c>
      <c r="N2316" s="91">
        <f>1/M2316</f>
        <v/>
      </c>
    </row>
    <row r="2317">
      <c r="A2317" s="92" t="inlineStr">
        <is>
          <t>徐汇区</t>
        </is>
      </c>
      <c r="B2317" s="92" t="n"/>
      <c r="C2317" s="92" t="n">
        <v>1</v>
      </c>
      <c r="D2317" s="92" t="inlineStr">
        <is>
          <t>TYQCY99</t>
        </is>
      </c>
      <c r="E2317" s="92" t="inlineStr">
        <is>
          <t>小肥羊</t>
        </is>
      </c>
      <c r="F2317" s="92" t="n">
        <v>0</v>
      </c>
      <c r="G2317" s="92" t="n">
        <v>1</v>
      </c>
      <c r="H2317" s="92" t="n">
        <v>2301</v>
      </c>
      <c r="I2317" s="92" t="inlineStr">
        <is>
          <t>产品质检</t>
        </is>
      </c>
      <c r="J2317" s="92" t="n">
        <v>2023</v>
      </c>
      <c r="K2317" s="92" t="n">
        <v>2</v>
      </c>
      <c r="L2317" s="92" t="n">
        <v>28</v>
      </c>
      <c r="M2317" s="91">
        <f>COUNTIFS(D:D,D2317,J:J,J2317,K:K,K2317)</f>
        <v/>
      </c>
      <c r="N2317" s="91">
        <f>1/M2317</f>
        <v/>
      </c>
    </row>
    <row r="2318">
      <c r="A2318" s="92" t="inlineStr">
        <is>
          <t>徐汇区</t>
        </is>
      </c>
      <c r="B2318" s="92" t="n"/>
      <c r="C2318" s="92" t="n">
        <v>1</v>
      </c>
      <c r="D2318" s="92" t="inlineStr">
        <is>
          <t>TYQCY99</t>
        </is>
      </c>
      <c r="E2318" s="92" t="inlineStr">
        <is>
          <t>小肥羊</t>
        </is>
      </c>
      <c r="F2318" s="92" t="n">
        <v>0</v>
      </c>
      <c r="G2318" s="92" t="n">
        <v>1</v>
      </c>
      <c r="H2318" s="92" t="n">
        <v>2302</v>
      </c>
      <c r="I2318" s="92" t="inlineStr">
        <is>
          <t>设备安装检验</t>
        </is>
      </c>
      <c r="J2318" s="92" t="n">
        <v>2023</v>
      </c>
      <c r="K2318" s="92" t="n">
        <v>2</v>
      </c>
      <c r="L2318" s="92" t="n">
        <v>28</v>
      </c>
      <c r="M2318" s="91">
        <f>COUNTIFS(D:D,D2318,J:J,J2318,K:K,K2318)</f>
        <v/>
      </c>
      <c r="N2318" s="91">
        <f>1/M2318</f>
        <v/>
      </c>
    </row>
    <row r="2319">
      <c r="M2319" s="91">
        <f>COUNTIFS(D:D,D2319,J:J,J2319,K:K,K2319)</f>
        <v/>
      </c>
      <c r="N2319" s="91">
        <f>1/M2319</f>
        <v/>
      </c>
    </row>
    <row r="2320">
      <c r="M2320" s="91">
        <f>COUNTIFS(D:D,D2320,J:J,J2320,K:K,K2320)</f>
        <v/>
      </c>
      <c r="N2320" s="91">
        <f>1/M2320</f>
        <v/>
      </c>
    </row>
    <row r="2321">
      <c r="M2321" s="91">
        <f>COUNTIFS(D:D,D2321,J:J,J2321,K:K,K2321)</f>
        <v/>
      </c>
      <c r="N2321" s="91">
        <f>1/M2321</f>
        <v/>
      </c>
    </row>
    <row r="2322">
      <c r="M2322" s="91">
        <f>COUNTIFS(D:D,D2322,J:J,J2322,K:K,K2322)</f>
        <v/>
      </c>
      <c r="N2322" s="91">
        <f>1/M2322</f>
        <v/>
      </c>
    </row>
    <row r="2323">
      <c r="M2323" s="91">
        <f>COUNTIFS(D:D,D2323,J:J,J2323,K:K,K2323)</f>
        <v/>
      </c>
      <c r="N2323" s="91">
        <f>1/M2323</f>
        <v/>
      </c>
    </row>
    <row r="2324">
      <c r="M2324" s="91">
        <f>COUNTIFS(D:D,D2324,J:J,J2324,K:K,K2324)</f>
        <v/>
      </c>
      <c r="N2324" s="91">
        <f>1/M2324</f>
        <v/>
      </c>
    </row>
    <row r="2325">
      <c r="M2325" s="91">
        <f>COUNTIFS(D:D,D2325,J:J,J2325,K:K,K2325)</f>
        <v/>
      </c>
      <c r="N2325" s="91">
        <f>1/M2325</f>
        <v/>
      </c>
    </row>
    <row r="2326">
      <c r="M2326" s="91">
        <f>COUNTIFS(D:D,D2326,J:J,J2326,K:K,K2326)</f>
        <v/>
      </c>
      <c r="N2326" s="91">
        <f>1/M2326</f>
        <v/>
      </c>
    </row>
    <row r="2327">
      <c r="M2327" s="91">
        <f>COUNTIFS(D:D,D2327,J:J,J2327,K:K,K2327)</f>
        <v/>
      </c>
      <c r="N2327" s="91">
        <f>1/M2327</f>
        <v/>
      </c>
    </row>
    <row r="2328">
      <c r="M2328" s="91">
        <f>COUNTIFS(D:D,D2328,J:J,J2328,K:K,K2328)</f>
        <v/>
      </c>
      <c r="N2328" s="91">
        <f>1/M2328</f>
        <v/>
      </c>
    </row>
    <row r="2329">
      <c r="M2329" s="91">
        <f>COUNTIFS(D:D,D2329,J:J,J2329,K:K,K2329)</f>
        <v/>
      </c>
      <c r="N2329" s="91">
        <f>1/M2329</f>
        <v/>
      </c>
    </row>
    <row r="2330">
      <c r="M2330" s="91">
        <f>COUNTIFS(D:D,D2330,J:J,J2330,K:K,K2330)</f>
        <v/>
      </c>
      <c r="N2330" s="91">
        <f>1/M2330</f>
        <v/>
      </c>
    </row>
    <row r="2331">
      <c r="M2331" s="91">
        <f>COUNTIFS(D:D,D2331,J:J,J2331,K:K,K2331)</f>
        <v/>
      </c>
      <c r="N2331" s="91">
        <f>1/M2331</f>
        <v/>
      </c>
    </row>
    <row r="2332">
      <c r="M2332" s="91">
        <f>COUNTIFS(D:D,D2332,J:J,J2332,K:K,K2332)</f>
        <v/>
      </c>
      <c r="N2332" s="91">
        <f>1/M2332</f>
        <v/>
      </c>
    </row>
    <row r="2333">
      <c r="M2333" s="91">
        <f>COUNTIFS(D:D,D2333,J:J,J2333,K:K,K2333)</f>
        <v/>
      </c>
      <c r="N2333" s="91">
        <f>1/M2333</f>
        <v/>
      </c>
    </row>
    <row r="2334">
      <c r="M2334" s="91">
        <f>COUNTIFS(D:D,D2334,J:J,J2334,K:K,K2334)</f>
        <v/>
      </c>
      <c r="N2334" s="91">
        <f>1/M2334</f>
        <v/>
      </c>
    </row>
    <row r="2335">
      <c r="M2335" s="91">
        <f>COUNTIFS(D:D,D2335,J:J,J2335,K:K,K2335)</f>
        <v/>
      </c>
      <c r="N2335" s="91">
        <f>1/M2335</f>
        <v/>
      </c>
    </row>
    <row r="2336">
      <c r="M2336" s="91">
        <f>COUNTIFS(D:D,D2336,J:J,J2336,K:K,K2336)</f>
        <v/>
      </c>
      <c r="N2336" s="91">
        <f>1/M2336</f>
        <v/>
      </c>
    </row>
    <row r="2337">
      <c r="M2337" s="91">
        <f>COUNTIFS(D:D,D2337,J:J,J2337,K:K,K2337)</f>
        <v/>
      </c>
      <c r="N2337" s="91">
        <f>1/M2337</f>
        <v/>
      </c>
    </row>
    <row r="2338">
      <c r="M2338" s="91">
        <f>COUNTIFS(D:D,D2338,J:J,J2338,K:K,K2338)</f>
        <v/>
      </c>
      <c r="N2338" s="91">
        <f>1/M2338</f>
        <v/>
      </c>
    </row>
    <row r="2339">
      <c r="M2339" s="91">
        <f>COUNTIFS(D:D,D2339,J:J,J2339,K:K,K2339)</f>
        <v/>
      </c>
      <c r="N2339" s="91">
        <f>1/M2339</f>
        <v/>
      </c>
    </row>
    <row r="2340">
      <c r="M2340" s="91">
        <f>COUNTIFS(D:D,D2340,J:J,J2340,K:K,K2340)</f>
        <v/>
      </c>
      <c r="N2340" s="91">
        <f>1/M2340</f>
        <v/>
      </c>
    </row>
    <row r="2341">
      <c r="M2341" s="91">
        <f>COUNTIFS(D:D,D2341,J:J,J2341,K:K,K2341)</f>
        <v/>
      </c>
      <c r="N2341" s="91">
        <f>1/M2341</f>
        <v/>
      </c>
    </row>
    <row r="2342">
      <c r="M2342" s="91">
        <f>COUNTIFS(D:D,D2342,J:J,J2342,K:K,K2342)</f>
        <v/>
      </c>
      <c r="N2342" s="91">
        <f>1/M2342</f>
        <v/>
      </c>
    </row>
    <row r="2343">
      <c r="M2343" s="91">
        <f>COUNTIFS(D:D,D2343,J:J,J2343,K:K,K2343)</f>
        <v/>
      </c>
      <c r="N2343" s="91">
        <f>1/M2343</f>
        <v/>
      </c>
    </row>
    <row r="2344">
      <c r="M2344" s="91">
        <f>COUNTIFS(D:D,D2344,J:J,J2344,K:K,K2344)</f>
        <v/>
      </c>
      <c r="N2344" s="91">
        <f>1/M2344</f>
        <v/>
      </c>
    </row>
    <row r="2345">
      <c r="M2345" s="91">
        <f>COUNTIFS(D:D,D2345,J:J,J2345,K:K,K2345)</f>
        <v/>
      </c>
      <c r="N2345" s="91">
        <f>1/M2345</f>
        <v/>
      </c>
    </row>
    <row r="2346">
      <c r="M2346" s="91">
        <f>COUNTIFS(D:D,D2346,J:J,J2346,K:K,K2346)</f>
        <v/>
      </c>
      <c r="N2346" s="91">
        <f>1/M2346</f>
        <v/>
      </c>
    </row>
    <row r="2347">
      <c r="M2347" s="91">
        <f>COUNTIFS(D:D,D2347,J:J,J2347,K:K,K2347)</f>
        <v/>
      </c>
      <c r="N2347" s="91">
        <f>1/M2347</f>
        <v/>
      </c>
    </row>
    <row r="2348">
      <c r="M2348" s="91">
        <f>COUNTIFS(D:D,D2348,J:J,J2348,K:K,K2348)</f>
        <v/>
      </c>
      <c r="N2348" s="91">
        <f>1/M2348</f>
        <v/>
      </c>
    </row>
    <row r="2349">
      <c r="M2349" s="91">
        <f>COUNTIFS(D:D,D2349,J:J,J2349,K:K,K2349)</f>
        <v/>
      </c>
      <c r="N2349" s="91">
        <f>1/M2349</f>
        <v/>
      </c>
    </row>
    <row r="2350">
      <c r="M2350" s="91">
        <f>COUNTIFS(D:D,D2350,J:J,J2350,K:K,K2350)</f>
        <v/>
      </c>
      <c r="N2350" s="91">
        <f>1/M2350</f>
        <v/>
      </c>
    </row>
    <row r="2351">
      <c r="M2351" s="91">
        <f>COUNTIFS(D:D,D2351,J:J,J2351,K:K,K2351)</f>
        <v/>
      </c>
      <c r="N2351" s="91">
        <f>1/M2351</f>
        <v/>
      </c>
    </row>
    <row r="2352">
      <c r="M2352" s="91">
        <f>COUNTIFS(D:D,D2352,J:J,J2352,K:K,K2352)</f>
        <v/>
      </c>
      <c r="N2352" s="91">
        <f>1/M2352</f>
        <v/>
      </c>
    </row>
    <row r="2353">
      <c r="M2353" s="91">
        <f>COUNTIFS(D:D,D2353,J:J,J2353,K:K,K2353)</f>
        <v/>
      </c>
      <c r="N2353" s="91">
        <f>1/M2353</f>
        <v/>
      </c>
    </row>
    <row r="2354">
      <c r="M2354" s="91">
        <f>COUNTIFS(D:D,D2354,J:J,J2354,K:K,K2354)</f>
        <v/>
      </c>
      <c r="N2354" s="91">
        <f>1/M2354</f>
        <v/>
      </c>
    </row>
    <row r="2355">
      <c r="M2355" s="91">
        <f>COUNTIFS(D:D,D2355,J:J,J2355,K:K,K2355)</f>
        <v/>
      </c>
      <c r="N2355" s="91">
        <f>1/M2355</f>
        <v/>
      </c>
    </row>
    <row r="2356">
      <c r="M2356" s="91">
        <f>COUNTIFS(D:D,D2356,J:J,J2356,K:K,K2356)</f>
        <v/>
      </c>
      <c r="N2356" s="91">
        <f>1/M2356</f>
        <v/>
      </c>
    </row>
    <row r="2357">
      <c r="M2357" s="91">
        <f>COUNTIFS(D:D,D2357,J:J,J2357,K:K,K2357)</f>
        <v/>
      </c>
      <c r="N2357" s="91">
        <f>1/M2357</f>
        <v/>
      </c>
    </row>
    <row r="2358">
      <c r="M2358" s="91">
        <f>COUNTIFS(D:D,D2358,J:J,J2358,K:K,K2358)</f>
        <v/>
      </c>
      <c r="N2358" s="91">
        <f>1/M2358</f>
        <v/>
      </c>
    </row>
  </sheetData>
  <autoFilter ref="A1:Z2358"/>
  <conditionalFormatting sqref="U14">
    <cfRule type="duplicateValues" priority="1" dxfId="1"/>
  </conditionalFormatting>
  <conditionalFormatting sqref="V1:V14 V162:V1048576">
    <cfRule type="duplicateValues" priority="3" dxfId="1"/>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T115"/>
  <sheetViews>
    <sheetView topLeftCell="A109" workbookViewId="0">
      <selection activeCell="A2" sqref="A2:J115"/>
    </sheetView>
  </sheetViews>
  <sheetFormatPr baseColWidth="8" defaultColWidth="9" defaultRowHeight="14"/>
  <cols>
    <col width="7" customWidth="1" style="58" min="1" max="1"/>
    <col width="9.372727272727269" customWidth="1" style="58" min="2" max="2"/>
    <col width="5.37272727272727" customWidth="1" style="58" min="3" max="3"/>
    <col width="10.3727272727273" customWidth="1" style="58" min="4" max="4"/>
    <col width="35.7272727272727" customWidth="1" style="58" min="5" max="6"/>
    <col width="18.6272727272727" customWidth="1" style="58" min="7" max="7"/>
    <col width="18.2545454545455" customWidth="1" style="58" min="8" max="8"/>
    <col width="13.7545454545455" customWidth="1" style="58" min="9" max="9"/>
    <col width="9.372727272727269" customWidth="1" style="58" min="10" max="10"/>
    <col width="5.37272727272727" customWidth="1" style="58" min="11" max="11"/>
    <col width="3.37272727272727" customWidth="1" style="58" min="12" max="12"/>
    <col width="9.372727272727269" customWidth="1" style="111" min="13" max="13"/>
    <col width="11.2545454545455" customWidth="1" style="111" min="14" max="14"/>
    <col width="9.372727272727269" customWidth="1" style="111" min="15" max="15"/>
    <col width="13.7545454545455" customWidth="1" style="111" min="16" max="16"/>
    <col width="9.372727272727269" customWidth="1" style="111" min="17" max="17"/>
    <col width="13.7545454545455" customWidth="1" style="111" min="18" max="18"/>
  </cols>
  <sheetData>
    <row r="1" customFormat="1" s="103">
      <c r="A1" s="30" t="inlineStr">
        <is>
          <t>区县</t>
        </is>
      </c>
      <c r="B1" s="30" t="inlineStr">
        <is>
          <t>微信用户</t>
        </is>
      </c>
      <c r="C1" s="30" t="inlineStr">
        <is>
          <t>类型</t>
        </is>
      </c>
      <c r="D1" s="30" t="inlineStr">
        <is>
          <t>账号</t>
        </is>
      </c>
      <c r="E1" s="30" t="inlineStr">
        <is>
          <t>名称</t>
        </is>
      </c>
      <c r="F1" s="30" t="inlineStr">
        <is>
          <t>承诺书链接jpg</t>
        </is>
      </c>
      <c r="G1" s="30" t="inlineStr">
        <is>
          <t>承诺书链接pdf</t>
        </is>
      </c>
      <c r="H1" s="30" t="inlineStr">
        <is>
          <t>最新承诺时间</t>
        </is>
      </c>
      <c r="I1" s="30" t="inlineStr">
        <is>
          <t>承诺生效天数</t>
        </is>
      </c>
      <c r="J1" s="30" t="inlineStr">
        <is>
          <t>是否逾期</t>
        </is>
      </c>
      <c r="K1" s="30" t="inlineStr">
        <is>
          <t>年</t>
        </is>
      </c>
      <c r="L1" s="30" t="inlineStr">
        <is>
          <t>月</t>
        </is>
      </c>
      <c r="N1" s="51" t="inlineStr">
        <is>
          <t>月份</t>
        </is>
      </c>
      <c r="O1" s="52" t="inlineStr">
        <is>
          <t>记录总数</t>
        </is>
      </c>
      <c r="P1" s="52" t="inlineStr">
        <is>
          <t>小程序端登入</t>
        </is>
      </c>
      <c r="Q1" s="52" t="inlineStr">
        <is>
          <t>徐汇汽修</t>
        </is>
      </c>
      <c r="R1" s="57" t="inlineStr">
        <is>
          <t>小程序端登入</t>
        </is>
      </c>
    </row>
    <row r="2">
      <c r="A2" s="58" t="inlineStr">
        <is>
          <t>徐汇区</t>
        </is>
      </c>
      <c r="B2" s="58" t="inlineStr">
        <is>
          <t>微信用户
微信用户
微信用户
微信用户
微信用户
微信用户</t>
        </is>
      </c>
      <c r="C2" s="58" t="inlineStr">
        <is>
          <t>餐饮</t>
        </is>
      </c>
      <c r="D2" s="58" t="inlineStr">
        <is>
          <t>TSFCY45</t>
        </is>
      </c>
      <c r="E2" s="58" t="inlineStr">
        <is>
          <t>老娘舅</t>
        </is>
      </c>
      <c r="F2" s="58" t="inlineStr">
        <is>
          <t>https://fyami.com.cn/images/commitments/2023-09/PiEQa1rad1RIBfTx/commitment-restaurant-1695882974606(0).jpg</t>
        </is>
      </c>
      <c r="G2" s="58" t="inlineStr">
        <is>
          <t>https://fyami.com.cn/images/commitments/2023-09/PiEQa1rad1RIBfTx/commitment-restaurant-1695882974606.pdf</t>
        </is>
      </c>
      <c r="H2" s="59" t="n">
        <v>45197.60856481481</v>
      </c>
      <c r="I2" s="58" t="n">
        <v>9</v>
      </c>
      <c r="J2" s="58" t="inlineStr">
        <is>
          <t>否</t>
        </is>
      </c>
      <c r="K2" s="58">
        <f>YEAR(H2)</f>
        <v/>
      </c>
      <c r="L2" s="58">
        <f>MONTH(H2)</f>
        <v/>
      </c>
      <c r="N2" s="53">
        <f>_xlfn.CONCAT(S2,"年",T2,"月")</f>
        <v/>
      </c>
      <c r="O2" s="44">
        <f>COUNTIFS($K:$K,S2,$L:$L,T2)</f>
        <v/>
      </c>
      <c r="P2" s="44">
        <f>COUNTIFS($K:$K,S2,$L:$L,T2,$C:$C,"工地",$B:$B,"&lt;&gt;")</f>
        <v/>
      </c>
      <c r="Q2" s="44">
        <f>COUNTIFS($K:$K,S2,$L:$L,T2,$C:$C,"汽修")</f>
        <v/>
      </c>
      <c r="R2" s="44">
        <f>COUNTIFS($K:$K,S2,$L:$L,T2,$C:$C,"汽修",$B:$B,"&lt;&gt;")</f>
        <v/>
      </c>
      <c r="S2" s="56" t="n">
        <v>2022</v>
      </c>
      <c r="T2" s="56" t="n">
        <v>12</v>
      </c>
    </row>
    <row r="3">
      <c r="A3" s="58" t="inlineStr">
        <is>
          <t>徐汇区</t>
        </is>
      </c>
      <c r="B3" s="58" t="inlineStr">
        <is>
          <t>微信用户
微信用户
微信用户
微信用户</t>
        </is>
      </c>
      <c r="C3" s="58" t="inlineStr">
        <is>
          <t>餐饮</t>
        </is>
      </c>
      <c r="D3" s="58" t="inlineStr">
        <is>
          <t>TSFCY42</t>
        </is>
      </c>
      <c r="E3" s="58" t="inlineStr">
        <is>
          <t>丰茂烤串</t>
        </is>
      </c>
      <c r="F3" s="58" t="inlineStr">
        <is>
          <t>https://fyami.com.cn/images/commitments/2023-09/6oZLRWi4oechqOyH/commitment-restaurant-1695369038070(0).jpg</t>
        </is>
      </c>
      <c r="G3" s="58" t="inlineStr">
        <is>
          <t>https://fyami.com.cn/images/commitments/2023-09/6oZLRWi4oechqOyH/commitment-restaurant-1695369038070.pdf</t>
        </is>
      </c>
      <c r="H3" s="59" t="n">
        <v>45191.66019675926</v>
      </c>
      <c r="I3" s="58" t="n">
        <v>15</v>
      </c>
      <c r="J3" s="58" t="inlineStr">
        <is>
          <t>否</t>
        </is>
      </c>
      <c r="K3" s="58">
        <f>YEAR(H3)</f>
        <v/>
      </c>
      <c r="L3" s="58">
        <f>MONTH(H3)</f>
        <v/>
      </c>
      <c r="N3" s="53">
        <f>_xlfn.CONCAT(S3,"年",T3,"月")</f>
        <v/>
      </c>
      <c r="O3" s="44">
        <f>COUNTIFS($K:$K,S3,$L:$L,T3)</f>
        <v/>
      </c>
      <c r="P3" s="44">
        <f>COUNTIFS($K:$K,S3,$L:$L,T3,$C:$C,"工地",$B:$B,"&lt;&gt;")</f>
        <v/>
      </c>
      <c r="Q3" s="44">
        <f>COUNTIFS($K:$K,S3,$L:$L,T3,$C:$C,"汽修")</f>
        <v/>
      </c>
      <c r="R3" s="44">
        <f>COUNTIFS($K:$K,S3,$L:$L,T3,$C:$C,"汽修",$B:$B,"&lt;&gt;")</f>
        <v/>
      </c>
      <c r="S3" s="56" t="n">
        <v>2023</v>
      </c>
      <c r="T3" s="56" t="n">
        <v>1</v>
      </c>
    </row>
    <row r="4">
      <c r="A4" s="58" t="inlineStr">
        <is>
          <t>徐汇区</t>
        </is>
      </c>
      <c r="B4" s="58" t="inlineStr">
        <is>
          <t>微信用户</t>
        </is>
      </c>
      <c r="C4" s="58" t="inlineStr">
        <is>
          <t>餐饮</t>
        </is>
      </c>
      <c r="D4" s="58" t="inlineStr">
        <is>
          <t>TYQCY55</t>
        </is>
      </c>
      <c r="E4" s="58" t="inlineStr">
        <is>
          <t>粗菜馆</t>
        </is>
      </c>
      <c r="F4" s="58" t="inlineStr">
        <is>
          <t>https://fyami.com.cn/images/commitments/2023-08/b4Zze0htw2X4hYIh/commitment-restaurant-1692782715438(0).jpg</t>
        </is>
      </c>
      <c r="G4" s="58" t="inlineStr">
        <is>
          <t>https://fyami.com.cn/images/commitments/2023-08/b4Zze0htw2X4hYIh/commitment-restaurant-1692782715438.pdf</t>
        </is>
      </c>
      <c r="H4" s="59" t="n">
        <v>45161.72590277778</v>
      </c>
      <c r="I4" s="58" t="n">
        <v>45</v>
      </c>
      <c r="J4" s="58" t="inlineStr">
        <is>
          <t>否</t>
        </is>
      </c>
      <c r="K4" s="58">
        <f>YEAR(H4)</f>
        <v/>
      </c>
      <c r="L4" s="58">
        <f>MONTH(H4)</f>
        <v/>
      </c>
    </row>
    <row r="5">
      <c r="A5" s="58" t="inlineStr">
        <is>
          <t>徐汇区</t>
        </is>
      </c>
      <c r="B5" s="58" t="inlineStr">
        <is>
          <t>任飞翔</t>
        </is>
      </c>
      <c r="C5" s="58" t="inlineStr">
        <is>
          <t>餐饮</t>
        </is>
      </c>
      <c r="D5" s="58" t="inlineStr">
        <is>
          <t>TYQCY1</t>
        </is>
      </c>
      <c r="E5" s="58" t="inlineStr">
        <is>
          <t>蘑咕美食空间</t>
        </is>
      </c>
      <c r="F5" s="58" t="inlineStr">
        <is>
          <t>https://fyami.com.cn/images/commitments/2023-08/VghjsEebbJzZ4fgE/commitment-restaurant-1692774192563(0).jpg</t>
        </is>
      </c>
      <c r="G5" s="58" t="inlineStr">
        <is>
          <t>https://fyami.com.cn/images/commitments/2023-08/VghjsEebbJzZ4fgE/commitment-restaurant-1692774192563.pdf</t>
        </is>
      </c>
      <c r="H5" s="59" t="n">
        <v>45161.62726851852</v>
      </c>
      <c r="I5" s="58" t="n">
        <v>45</v>
      </c>
      <c r="J5" s="58" t="inlineStr">
        <is>
          <t>否</t>
        </is>
      </c>
      <c r="K5" s="58">
        <f>YEAR(H5)</f>
        <v/>
      </c>
      <c r="L5" s="58">
        <f>MONTH(H5)</f>
        <v/>
      </c>
    </row>
    <row r="6">
      <c r="A6" s="58" t="inlineStr">
        <is>
          <t>徐汇区</t>
        </is>
      </c>
      <c r="B6" s="58" t="inlineStr">
        <is>
          <t>微信用户
微信用户
微信用户</t>
        </is>
      </c>
      <c r="C6" s="58" t="inlineStr">
        <is>
          <t>餐饮</t>
        </is>
      </c>
      <c r="D6" s="58" t="inlineStr">
        <is>
          <t>TYQCY118</t>
        </is>
      </c>
      <c r="E6" s="58" t="inlineStr">
        <is>
          <t>周师兄重庆火锅</t>
        </is>
      </c>
      <c r="F6" s="58" t="inlineStr">
        <is>
          <t>https://fyami.com.cn/images/commitments/2023-08/Kf8MWhdAlUpbztYG/commitment-restaurant-1692759224270(0).jpg</t>
        </is>
      </c>
      <c r="G6" s="58" t="inlineStr">
        <is>
          <t>https://fyami.com.cn/images/commitments/2023-08/Kf8MWhdAlUpbztYG/commitment-restaurant-1692759224270.pdf</t>
        </is>
      </c>
      <c r="H6" s="59" t="n">
        <v>45161.45402777778</v>
      </c>
      <c r="I6" s="58" t="n">
        <v>45</v>
      </c>
      <c r="J6" s="58" t="inlineStr">
        <is>
          <t>否</t>
        </is>
      </c>
      <c r="K6" s="58">
        <f>YEAR(H6)</f>
        <v/>
      </c>
      <c r="L6" s="58">
        <f>MONTH(H6)</f>
        <v/>
      </c>
      <c r="N6" s="54" t="n"/>
      <c r="O6" s="54" t="n"/>
    </row>
    <row r="7">
      <c r="A7" s="58" t="inlineStr">
        <is>
          <t>徐汇区</t>
        </is>
      </c>
      <c r="B7" s="58" t="inlineStr">
        <is>
          <t>微信用户
微信用户
微信用户
微信用户
微信用户
微信用户</t>
        </is>
      </c>
      <c r="C7" s="58" t="inlineStr">
        <is>
          <t>餐饮</t>
        </is>
      </c>
      <c r="D7" s="58" t="inlineStr">
        <is>
          <t>TYQCY117</t>
        </is>
      </c>
      <c r="E7" s="58" t="inlineStr">
        <is>
          <t>人生一串</t>
        </is>
      </c>
      <c r="F7" s="58" t="inlineStr">
        <is>
          <t>https://fyami.com.cn/images/commitments/2023-06/HKd6Jbq8G255UH3F/commitment-restaurant-1687927033701(0).jpg</t>
        </is>
      </c>
      <c r="G7" s="58" t="inlineStr">
        <is>
          <t>https://fyami.com.cn/images/commitments/2023-06/HKd6Jbq8G255UH3F/commitment-restaurant-1687927033701.pdf</t>
        </is>
      </c>
      <c r="H7" s="59" t="n">
        <v>45105.52587962963</v>
      </c>
      <c r="I7" s="58" t="n">
        <v>101</v>
      </c>
      <c r="J7" s="58" t="inlineStr">
        <is>
          <t>否</t>
        </is>
      </c>
      <c r="K7" s="58">
        <f>YEAR(H7)</f>
        <v/>
      </c>
      <c r="L7" s="58">
        <f>MONTH(H7)</f>
        <v/>
      </c>
      <c r="N7" s="56" t="n"/>
      <c r="O7" s="56" t="n"/>
    </row>
    <row r="8">
      <c r="A8" s="58" t="inlineStr">
        <is>
          <t>徐汇区</t>
        </is>
      </c>
      <c r="B8" s="58" t="inlineStr">
        <is>
          <t>微信用户</t>
        </is>
      </c>
      <c r="C8" s="58" t="inlineStr">
        <is>
          <t>餐饮</t>
        </is>
      </c>
      <c r="D8" s="58" t="inlineStr">
        <is>
          <t>TYQCY119</t>
        </is>
      </c>
      <c r="E8" s="58" t="inlineStr">
        <is>
          <t>汕苑</t>
        </is>
      </c>
      <c r="F8" s="58" t="inlineStr">
        <is>
          <t>https://fyami.com.cn/images/commitments/2023-06/QYEYHndcrucqahgY/commitment-restaurant-1687772112074(0).jpg</t>
        </is>
      </c>
      <c r="G8" s="58" t="inlineStr">
        <is>
          <t>https://fyami.com.cn/images/commitments/2023-06/QYEYHndcrucqahgY/commitment-restaurant-1687772112074.pdf</t>
        </is>
      </c>
      <c r="H8" s="59" t="n">
        <v>45103.7328125</v>
      </c>
      <c r="I8" s="58" t="n">
        <v>103</v>
      </c>
      <c r="J8" s="58" t="inlineStr">
        <is>
          <t>否</t>
        </is>
      </c>
      <c r="K8" s="58">
        <f>YEAR(H8)</f>
        <v/>
      </c>
      <c r="L8" s="58">
        <f>MONTH(H8)</f>
        <v/>
      </c>
      <c r="N8" s="56" t="n"/>
      <c r="O8" s="56" t="n"/>
    </row>
    <row r="9">
      <c r="A9" s="58" t="inlineStr">
        <is>
          <t>徐汇区</t>
        </is>
      </c>
      <c r="B9" s="58" t="inlineStr">
        <is>
          <t>微信用户
微信用户
微信用户
微信用户</t>
        </is>
      </c>
      <c r="C9" s="58" t="inlineStr">
        <is>
          <t>餐饮</t>
        </is>
      </c>
      <c r="D9" s="58" t="inlineStr">
        <is>
          <t>TYQCY17</t>
        </is>
      </c>
      <c r="E9" s="58" t="inlineStr">
        <is>
          <t>君東记</t>
        </is>
      </c>
      <c r="F9" s="58" t="inlineStr">
        <is>
          <t>https://fyami.com.cn/images/commitments/2023-06/xD48Zpr3300z2PH4/commitment-restaurant-1687771849731(0).jpg</t>
        </is>
      </c>
      <c r="G9" s="58" t="inlineStr">
        <is>
          <t>https://fyami.com.cn/images/commitments/2023-06/xD48Zpr3300z2PH4/commitment-restaurant-1687771849731.pdf</t>
        </is>
      </c>
      <c r="H9" s="59" t="n">
        <v>45103.7297800926</v>
      </c>
      <c r="I9" s="58" t="n">
        <v>103</v>
      </c>
      <c r="J9" s="58" t="inlineStr">
        <is>
          <t>否</t>
        </is>
      </c>
      <c r="K9" s="58">
        <f>YEAR(H9)</f>
        <v/>
      </c>
      <c r="L9" s="58">
        <f>MONTH(H9)</f>
        <v/>
      </c>
    </row>
    <row r="10">
      <c r="A10" s="58" t="inlineStr">
        <is>
          <t>徐汇区</t>
        </is>
      </c>
      <c r="B10" s="58" t="inlineStr">
        <is>
          <t>微信用户</t>
        </is>
      </c>
      <c r="C10" s="58" t="inlineStr">
        <is>
          <t>餐饮</t>
        </is>
      </c>
      <c r="D10" s="58" t="inlineStr">
        <is>
          <t>TSFCY9</t>
        </is>
      </c>
      <c r="E10" s="58" t="inlineStr">
        <is>
          <t>小铁君</t>
        </is>
      </c>
      <c r="F10" s="58" t="inlineStr">
        <is>
          <t>https://fyami.com.cn/images/commitments/2023-06/b5P15Cg5B2vWgHaT/commitment-restaurant-1687680531914(0).jpg</t>
        </is>
      </c>
      <c r="G10" s="58" t="inlineStr">
        <is>
          <t>https://fyami.com.cn/images/commitments/2023-06/b5P15Cg5B2vWgHaT/commitment-restaurant-1687680531914.pdf</t>
        </is>
      </c>
      <c r="H10" s="59" t="n">
        <v>45102.67288194445</v>
      </c>
      <c r="I10" s="58" t="n">
        <v>104</v>
      </c>
      <c r="J10" s="58" t="inlineStr">
        <is>
          <t>否</t>
        </is>
      </c>
      <c r="K10" s="58">
        <f>YEAR(H10)</f>
        <v/>
      </c>
      <c r="L10" s="58">
        <f>MONTH(H10)</f>
        <v/>
      </c>
    </row>
    <row r="11">
      <c r="A11" s="58" t="inlineStr">
        <is>
          <t>徐汇区</t>
        </is>
      </c>
      <c r="B11" s="58" t="inlineStr">
        <is>
          <t>微信用户
微信用户
微信用户
微信用户</t>
        </is>
      </c>
      <c r="C11" s="58" t="inlineStr">
        <is>
          <t>餐饮</t>
        </is>
      </c>
      <c r="D11" s="58" t="inlineStr">
        <is>
          <t>TYQCY37</t>
        </is>
      </c>
      <c r="E11" s="58" t="inlineStr">
        <is>
          <t>狼来了</t>
        </is>
      </c>
      <c r="F11" s="58" t="inlineStr">
        <is>
          <t>https://fyami.com.cn/images/commitments/2023-06/e8vcnfitZzkejQdc/commitment-restaurant-1687334051055(0).jpg</t>
        </is>
      </c>
      <c r="G11" s="58" t="inlineStr">
        <is>
          <t>https://fyami.com.cn/images/commitments/2023-06/e8vcnfitZzkejQdc/commitment-restaurant-1687334051055.pdf</t>
        </is>
      </c>
      <c r="H11" s="59" t="n">
        <v>45098.66266203704</v>
      </c>
      <c r="I11" s="58" t="n">
        <v>108</v>
      </c>
      <c r="J11" s="58" t="inlineStr">
        <is>
          <t>否</t>
        </is>
      </c>
      <c r="K11" s="58">
        <f>YEAR(H11)</f>
        <v/>
      </c>
      <c r="L11" s="58">
        <f>MONTH(H11)</f>
        <v/>
      </c>
    </row>
    <row r="12">
      <c r="A12" s="58" t="inlineStr">
        <is>
          <t>徐汇区</t>
        </is>
      </c>
      <c r="B12" s="58" t="inlineStr">
        <is>
          <t>微信用户</t>
        </is>
      </c>
      <c r="C12" s="58" t="inlineStr">
        <is>
          <t>餐饮</t>
        </is>
      </c>
      <c r="D12" s="58" t="inlineStr">
        <is>
          <t>TSFCY57</t>
        </is>
      </c>
      <c r="E12" s="58" t="inlineStr">
        <is>
          <t>丽华快餐</t>
        </is>
      </c>
      <c r="F12" s="58" t="inlineStr">
        <is>
          <t>https://fyami.com.cn/images/commitments/2023-06/anHQhnim1V2nxQOa/commitment-restaurant-1686098656256(0).jpg</t>
        </is>
      </c>
      <c r="G12" s="58" t="inlineStr">
        <is>
          <t>https://fyami.com.cn/images/commitments/2023-06/anHQhnim1V2nxQOa/commitment-restaurant-1686098656256.pdf</t>
        </is>
      </c>
      <c r="H12" s="59" t="n">
        <v>45084.3641087963</v>
      </c>
      <c r="I12" s="58" t="n">
        <v>122</v>
      </c>
      <c r="J12" s="58" t="inlineStr">
        <is>
          <t>否</t>
        </is>
      </c>
      <c r="K12" s="58">
        <f>YEAR(H12)</f>
        <v/>
      </c>
      <c r="L12" s="58">
        <f>MONTH(H12)</f>
        <v/>
      </c>
    </row>
    <row r="13">
      <c r="A13" s="58" t="inlineStr">
        <is>
          <t>徐汇区</t>
        </is>
      </c>
      <c r="B13" s="58" t="inlineStr">
        <is>
          <t>微信用户
微信用户
微信用户</t>
        </is>
      </c>
      <c r="C13" s="58" t="inlineStr">
        <is>
          <t>餐饮</t>
        </is>
      </c>
      <c r="D13" s="58" t="inlineStr">
        <is>
          <t>TYQCY24</t>
        </is>
      </c>
      <c r="E13" s="58" t="inlineStr">
        <is>
          <t>松乃家</t>
        </is>
      </c>
      <c r="F13" s="58" t="inlineStr">
        <is>
          <t>https://fyami.com.cn/images/commitments/2023-05/LADcbGgHFhM0l5IL/commitment-restaurant-1684821291006(0).jpg</t>
        </is>
      </c>
      <c r="G13" s="58" t="inlineStr">
        <is>
          <t>https://fyami.com.cn/images/commitments/2023-05/LADcbGgHFhM0l5IL/commitment-restaurant-1684821291006.pdf</t>
        </is>
      </c>
      <c r="H13" s="59" t="n">
        <v>45069.57979166666</v>
      </c>
      <c r="I13" s="58" t="n">
        <v>137</v>
      </c>
      <c r="J13" s="58" t="inlineStr">
        <is>
          <t>否</t>
        </is>
      </c>
      <c r="K13" s="58">
        <f>YEAR(H13)</f>
        <v/>
      </c>
      <c r="L13" s="58">
        <f>MONTH(H13)</f>
        <v/>
      </c>
    </row>
    <row r="14">
      <c r="A14" s="58" t="inlineStr">
        <is>
          <t>徐汇区</t>
        </is>
      </c>
      <c r="B14" s="58" t="inlineStr">
        <is>
          <t>微信用户</t>
        </is>
      </c>
      <c r="C14" s="58" t="inlineStr">
        <is>
          <t>餐饮</t>
        </is>
      </c>
      <c r="D14" s="58" t="inlineStr">
        <is>
          <t>TYQCY133</t>
        </is>
      </c>
      <c r="E14" s="58" t="inlineStr">
        <is>
          <t>破店肥哈</t>
        </is>
      </c>
      <c r="F14" s="58" t="inlineStr">
        <is>
          <t>https://fyami.com.cn/images/commitments/2023-04/ONa1M2qfl4mwDj8Y/commitment-restaurant-1681887888983(0).jpg</t>
        </is>
      </c>
      <c r="G14" s="58" t="inlineStr">
        <is>
          <t>https://fyami.com.cn/images/commitments/2023-04/ONa1M2qfl4mwDj8Y/commitment-restaurant-1681887888983.pdf</t>
        </is>
      </c>
      <c r="H14" s="59" t="n">
        <v>45035.62837962963</v>
      </c>
      <c r="I14" s="58" t="n">
        <v>171</v>
      </c>
      <c r="J14" s="58" t="inlineStr">
        <is>
          <t>否</t>
        </is>
      </c>
      <c r="K14" s="58">
        <f>YEAR(H14)</f>
        <v/>
      </c>
      <c r="L14" s="58">
        <f>MONTH(H14)</f>
        <v/>
      </c>
    </row>
    <row r="15">
      <c r="A15" s="58" t="inlineStr">
        <is>
          <t>徐汇区</t>
        </is>
      </c>
      <c r="B15" s="58" t="inlineStr">
        <is>
          <t>微信用户</t>
        </is>
      </c>
      <c r="C15" s="58" t="inlineStr">
        <is>
          <t>餐饮</t>
        </is>
      </c>
      <c r="D15" s="58" t="inlineStr">
        <is>
          <t>TYQCY125</t>
        </is>
      </c>
      <c r="E15" s="58" t="inlineStr">
        <is>
          <t>珮姐重庆火锅</t>
        </is>
      </c>
      <c r="F15" s="58" t="inlineStr">
        <is>
          <t>https://fyami.com.cn/images/commitments/2023-04/hy2PznpdepBReGWa/commitment-restaurant-1680952240235(0).jpg</t>
        </is>
      </c>
      <c r="G15" s="58" t="inlineStr">
        <is>
          <t>https://fyami.com.cn/images/commitments/2023-04/hy2PznpdepBReGWa/commitment-restaurant-1680952240235.pdf</t>
        </is>
      </c>
      <c r="H15" s="59" t="n">
        <v>45024.79914351852</v>
      </c>
      <c r="I15" s="58" t="n">
        <v>182</v>
      </c>
      <c r="J15" s="58" t="inlineStr">
        <is>
          <t>否</t>
        </is>
      </c>
      <c r="K15" s="58">
        <f>YEAR(H15)</f>
        <v/>
      </c>
      <c r="L15" s="58">
        <f>MONTH(H15)</f>
        <v/>
      </c>
    </row>
    <row r="16">
      <c r="A16" s="58" t="inlineStr">
        <is>
          <t>徐汇区</t>
        </is>
      </c>
      <c r="B16" s="58" t="inlineStr">
        <is>
          <t>微信用户
微信用户</t>
        </is>
      </c>
      <c r="C16" s="58" t="inlineStr">
        <is>
          <t>餐饮</t>
        </is>
      </c>
      <c r="D16" s="58" t="inlineStr">
        <is>
          <t>TYQCY62</t>
        </is>
      </c>
      <c r="E16" s="58" t="inlineStr">
        <is>
          <t>食其家</t>
        </is>
      </c>
      <c r="F16" s="58" t="inlineStr">
        <is>
          <t>https://fyami.com.cn/images/commitments/2023-03/hTwY90lj6Yi5aS1X/commitment-restaurant-1680246819166(0).jpg</t>
        </is>
      </c>
      <c r="G16" s="58" t="inlineStr">
        <is>
          <t>https://fyami.com.cn/images/commitments/2023-03/hTwY90lj6Yi5aS1X/commitment-restaurant-1680246819166.pdf</t>
        </is>
      </c>
      <c r="H16" s="59" t="n">
        <v>45016.63451388889</v>
      </c>
      <c r="I16" s="58" t="n">
        <v>190</v>
      </c>
      <c r="J16" s="58" t="inlineStr">
        <is>
          <t>否</t>
        </is>
      </c>
      <c r="K16" s="58">
        <f>YEAR(H16)</f>
        <v/>
      </c>
      <c r="L16" s="58">
        <f>MONTH(H16)</f>
        <v/>
      </c>
    </row>
    <row r="17">
      <c r="A17" s="58" t="inlineStr">
        <is>
          <t>徐汇区</t>
        </is>
      </c>
      <c r="B17" s="58" t="inlineStr">
        <is>
          <t>微信用户</t>
        </is>
      </c>
      <c r="C17" s="58" t="inlineStr">
        <is>
          <t>餐饮</t>
        </is>
      </c>
      <c r="D17" s="58" t="inlineStr">
        <is>
          <t>TSFCY11</t>
        </is>
      </c>
      <c r="E17" s="58" t="inlineStr">
        <is>
          <t>泰煌鸡</t>
        </is>
      </c>
      <c r="F17" s="58" t="inlineStr">
        <is>
          <t>https://fyami.com.cn/images/commitments/2023-03/NRSeQ1eZz1Y7JsaP/commitment-restaurant-1680245824531(0).jpg</t>
        </is>
      </c>
      <c r="G17" s="58" t="inlineStr">
        <is>
          <t>https://fyami.com.cn/images/commitments/2023-03/NRSeQ1eZz1Y7JsaP/commitment-restaurant-1680245824531.pdf</t>
        </is>
      </c>
      <c r="H17" s="59" t="n">
        <v>45016.62299768518</v>
      </c>
      <c r="I17" s="58" t="n">
        <v>190</v>
      </c>
      <c r="J17" s="58" t="inlineStr">
        <is>
          <t>否</t>
        </is>
      </c>
      <c r="K17" s="58">
        <f>YEAR(H17)</f>
        <v/>
      </c>
      <c r="L17" s="58">
        <f>MONTH(H17)</f>
        <v/>
      </c>
    </row>
    <row r="18">
      <c r="A18" s="58" t="inlineStr">
        <is>
          <t>徐汇区</t>
        </is>
      </c>
      <c r="B18" s="58" t="inlineStr">
        <is>
          <t>微信用户
微信用户
微信用户
微信用户
微信用户</t>
        </is>
      </c>
      <c r="C18" s="58" t="inlineStr">
        <is>
          <t>餐饮</t>
        </is>
      </c>
      <c r="D18" s="58" t="inlineStr">
        <is>
          <t>TYQCY127</t>
        </is>
      </c>
      <c r="E18" s="58" t="inlineStr">
        <is>
          <t>很久以前羊肉串</t>
        </is>
      </c>
      <c r="F18" s="58" t="inlineStr">
        <is>
          <t>https://fyami.com.cn/images/commitments/2023-03/y3r0nbexRjv4hTax/commitment-restaurant-1679913028829(0).jpg</t>
        </is>
      </c>
      <c r="G18" s="58" t="inlineStr">
        <is>
          <t>https://fyami.com.cn/images/commitments/2023-03/y3r0nbexRjv4hTax/commitment-restaurant-1679913028829.pdf</t>
        </is>
      </c>
      <c r="H18" s="59" t="n">
        <v>45012.77119212963</v>
      </c>
      <c r="I18" s="58" t="n">
        <v>194</v>
      </c>
      <c r="J18" s="58" t="inlineStr">
        <is>
          <t>否</t>
        </is>
      </c>
      <c r="K18" s="58">
        <f>YEAR(H18)</f>
        <v/>
      </c>
      <c r="L18" s="58">
        <f>MONTH(H18)</f>
        <v/>
      </c>
    </row>
    <row r="19">
      <c r="A19" s="58" t="inlineStr">
        <is>
          <t>徐汇区</t>
        </is>
      </c>
      <c r="B19" s="58" t="inlineStr">
        <is>
          <t>微信用户
微信用户
微信用户
微信用户</t>
        </is>
      </c>
      <c r="C19" s="58" t="inlineStr">
        <is>
          <t>餐饮</t>
        </is>
      </c>
      <c r="D19" s="58" t="inlineStr">
        <is>
          <t>TYQCY36</t>
        </is>
      </c>
      <c r="E19" s="58" t="inlineStr">
        <is>
          <t>羊舞狼</t>
        </is>
      </c>
      <c r="F19" s="58" t="inlineStr">
        <is>
          <t>https://fyami.com.cn/images/commitments/2023-03/vivRTZl8ZmMjXjK6/commitment-restaurant-1679886274932(0).jpg</t>
        </is>
      </c>
      <c r="G19" s="58" t="inlineStr">
        <is>
          <t>https://fyami.com.cn/images/commitments/2023-03/vivRTZl8ZmMjXjK6/commitment-restaurant-1679886274932.pdf</t>
        </is>
      </c>
      <c r="H19" s="59" t="n">
        <v>45012.4615625</v>
      </c>
      <c r="I19" s="58" t="n">
        <v>194</v>
      </c>
      <c r="J19" s="58" t="inlineStr">
        <is>
          <t>否</t>
        </is>
      </c>
      <c r="K19" s="58">
        <f>YEAR(H19)</f>
        <v/>
      </c>
      <c r="L19" s="58">
        <f>MONTH(H19)</f>
        <v/>
      </c>
    </row>
    <row r="20">
      <c r="A20" s="58" t="inlineStr">
        <is>
          <t>徐汇区</t>
        </is>
      </c>
      <c r="B20" s="58" t="inlineStr">
        <is>
          <t>微信用户
微信用户
微信用户</t>
        </is>
      </c>
      <c r="C20" s="58" t="inlineStr">
        <is>
          <t>餐饮</t>
        </is>
      </c>
      <c r="D20" s="58" t="inlineStr">
        <is>
          <t>TYQCY80</t>
        </is>
      </c>
      <c r="E20" s="58" t="inlineStr">
        <is>
          <t>牛NEW寿喜烧</t>
        </is>
      </c>
      <c r="F20" s="58" t="inlineStr">
        <is>
          <t>https://fyami.com.cn/images/commitments/2023-03/AST1wmqZNFdrGQAu/commitment-restaurant-1679539456939(0).jpg</t>
        </is>
      </c>
      <c r="G20" s="58" t="inlineStr">
        <is>
          <t>https://fyami.com.cn/images/commitments/2023-03/AST1wmqZNFdrGQAu/commitment-restaurant-1679539456939.pdf</t>
        </is>
      </c>
      <c r="H20" s="59" t="n">
        <v>45008.4475</v>
      </c>
      <c r="I20" s="58" t="n">
        <v>198</v>
      </c>
      <c r="J20" s="58" t="inlineStr">
        <is>
          <t>否</t>
        </is>
      </c>
      <c r="K20" s="58">
        <f>YEAR(H20)</f>
        <v/>
      </c>
      <c r="L20" s="58">
        <f>MONTH(H20)</f>
        <v/>
      </c>
    </row>
    <row r="21">
      <c r="A21" s="58" t="inlineStr">
        <is>
          <t>徐汇区</t>
        </is>
      </c>
      <c r="B21" s="58" t="inlineStr">
        <is>
          <t>微信用户
微信用户
微信用户
微信用户
微信用户
微信用户</t>
        </is>
      </c>
      <c r="C21" s="58" t="inlineStr">
        <is>
          <t>餐饮</t>
        </is>
      </c>
      <c r="D21" s="58" t="inlineStr">
        <is>
          <t>TSFCY12</t>
        </is>
      </c>
      <c r="E21" s="58" t="inlineStr">
        <is>
          <t>食其家(田上坊)</t>
        </is>
      </c>
      <c r="F21" s="58" t="inlineStr">
        <is>
          <t>https://fyami.com.cn/images/commitments/2023-03/axeZPnjacDamDSbU/commitment-restaurant-1679472842868(0).jpg</t>
        </is>
      </c>
      <c r="G21" s="58" t="inlineStr">
        <is>
          <t>https://fyami.com.cn/images/commitments/2023-03/axeZPnjacDamDSbU/commitment-restaurant-1679472842868.pdf</t>
        </is>
      </c>
      <c r="H21" s="59" t="n">
        <v>45007.67645833334</v>
      </c>
      <c r="I21" s="58" t="n">
        <v>199</v>
      </c>
      <c r="J21" s="58" t="inlineStr">
        <is>
          <t>否</t>
        </is>
      </c>
      <c r="K21" s="58">
        <f>YEAR(H21)</f>
        <v/>
      </c>
      <c r="L21" s="58">
        <f>MONTH(H21)</f>
        <v/>
      </c>
    </row>
    <row r="22">
      <c r="A22" s="58" t="inlineStr">
        <is>
          <t>徐汇区</t>
        </is>
      </c>
      <c r="B22" s="58" t="inlineStr">
        <is>
          <t>微信用户</t>
        </is>
      </c>
      <c r="C22" s="58" t="inlineStr">
        <is>
          <t>餐饮</t>
        </is>
      </c>
      <c r="D22" s="58" t="inlineStr">
        <is>
          <t>TYQCY101</t>
        </is>
      </c>
      <c r="E22" s="58" t="inlineStr">
        <is>
          <t>新辣道</t>
        </is>
      </c>
      <c r="F22" s="58" t="inlineStr">
        <is>
          <t>https://fyami.com.cn/images/commitments/2023-03/6FBMFOmPTNmiqwyT/commitment-restaurant-1679471615030(0).jpg</t>
        </is>
      </c>
      <c r="G22" s="58" t="inlineStr">
        <is>
          <t>https://fyami.com.cn/images/commitments/2023-03/6FBMFOmPTNmiqwyT/commitment-restaurant-1679471615030.pdf</t>
        </is>
      </c>
      <c r="H22" s="59" t="n">
        <v>45007.66225694444</v>
      </c>
      <c r="I22" s="58" t="n">
        <v>199</v>
      </c>
      <c r="J22" s="58" t="inlineStr">
        <is>
          <t>否</t>
        </is>
      </c>
      <c r="K22" s="58">
        <f>YEAR(H22)</f>
        <v/>
      </c>
      <c r="L22" s="58">
        <f>MONTH(H22)</f>
        <v/>
      </c>
    </row>
    <row r="23">
      <c r="A23" s="58" t="inlineStr">
        <is>
          <t>徐汇区</t>
        </is>
      </c>
      <c r="B23" s="58" t="inlineStr">
        <is>
          <t>微信用户
微信用户</t>
        </is>
      </c>
      <c r="C23" s="58" t="inlineStr">
        <is>
          <t>餐饮</t>
        </is>
      </c>
      <c r="D23" s="58" t="inlineStr">
        <is>
          <t>TYQCY70</t>
        </is>
      </c>
      <c r="E23" s="58" t="inlineStr">
        <is>
          <t>半步颠小酒馆</t>
        </is>
      </c>
      <c r="F23" s="58" t="inlineStr">
        <is>
          <t>https://fyami.com.cn/images/commitments/2023-03/H3wJOJf3hxFD6eGX/commitment-restaurant-1679471079625(0).jpg</t>
        </is>
      </c>
      <c r="G23" s="58" t="inlineStr">
        <is>
          <t>https://fyami.com.cn/images/commitments/2023-03/H3wJOJf3hxFD6eGX/commitment-restaurant-1679471079625.pdf</t>
        </is>
      </c>
      <c r="H23" s="59" t="n">
        <v>45007.65604166667</v>
      </c>
      <c r="I23" s="58" t="n">
        <v>199</v>
      </c>
      <c r="J23" s="58" t="inlineStr">
        <is>
          <t>否</t>
        </is>
      </c>
      <c r="K23" s="58">
        <f>YEAR(H23)</f>
        <v/>
      </c>
      <c r="L23" s="58">
        <f>MONTH(H23)</f>
        <v/>
      </c>
    </row>
    <row r="24">
      <c r="A24" s="58" t="inlineStr">
        <is>
          <t>徐汇区</t>
        </is>
      </c>
      <c r="B24" s="58" t="inlineStr">
        <is>
          <t>微信用户
微信用户
微信用户</t>
        </is>
      </c>
      <c r="C24" s="58" t="inlineStr">
        <is>
          <t>餐饮</t>
        </is>
      </c>
      <c r="D24" s="58" t="inlineStr">
        <is>
          <t>TYQCY126</t>
        </is>
      </c>
      <c r="E24" s="58" t="inlineStr">
        <is>
          <t>啫苑</t>
        </is>
      </c>
      <c r="F24" s="58" t="inlineStr">
        <is>
          <t>https://fyami.com.cn/images/commitments/2023-03/6JdUeaf5b7Smoovh/commitment-restaurant-1679407671068(0).jpg</t>
        </is>
      </c>
      <c r="G24" s="58" t="inlineStr">
        <is>
          <t>https://fyami.com.cn/images/commitments/2023-03/6JdUeaf5b7Smoovh/commitment-restaurant-1679407671068.pdf</t>
        </is>
      </c>
      <c r="H24" s="59" t="n">
        <v>45006.92215277778</v>
      </c>
      <c r="I24" s="58" t="n">
        <v>200</v>
      </c>
      <c r="J24" s="58" t="inlineStr">
        <is>
          <t>否</t>
        </is>
      </c>
      <c r="K24" s="58">
        <f>YEAR(H24)</f>
        <v/>
      </c>
      <c r="L24" s="58">
        <f>MONTH(H24)</f>
        <v/>
      </c>
    </row>
    <row r="25">
      <c r="A25" s="58" t="inlineStr">
        <is>
          <t>徐汇区</t>
        </is>
      </c>
      <c r="B25" s="58" t="inlineStr">
        <is>
          <t>微信用户
微信用户
微信用户
微信用户
微信用户
微信用户</t>
        </is>
      </c>
      <c r="C25" s="58" t="inlineStr">
        <is>
          <t>餐饮</t>
        </is>
      </c>
      <c r="D25" s="58" t="inlineStr">
        <is>
          <t>TSFCY15</t>
        </is>
      </c>
      <c r="E25" s="58" t="inlineStr">
        <is>
          <t>小杨生煎</t>
        </is>
      </c>
      <c r="F25" s="58" t="inlineStr">
        <is>
          <t>https://fyami.com.cn/images/commitments/2023-03/H7F4oxcIta1PEHrU/commitment-restaurant-1679386884987(0).jpg</t>
        </is>
      </c>
      <c r="G25" s="58" t="inlineStr">
        <is>
          <t>https://fyami.com.cn/images/commitments/2023-03/H7F4oxcIta1PEHrU/commitment-restaurant-1679386884987.pdf</t>
        </is>
      </c>
      <c r="H25" s="59" t="n">
        <v>45006.68158564815</v>
      </c>
      <c r="I25" s="58" t="n">
        <v>200</v>
      </c>
      <c r="J25" s="58" t="inlineStr">
        <is>
          <t>否</t>
        </is>
      </c>
      <c r="K25" s="58">
        <f>YEAR(H25)</f>
        <v/>
      </c>
      <c r="L25" s="58">
        <f>MONTH(H25)</f>
        <v/>
      </c>
    </row>
    <row r="26">
      <c r="A26" s="58" t="inlineStr">
        <is>
          <t>徐汇区</t>
        </is>
      </c>
      <c r="B26" s="58" t="inlineStr">
        <is>
          <t>微信用户</t>
        </is>
      </c>
      <c r="C26" s="58" t="inlineStr">
        <is>
          <t>餐饮</t>
        </is>
      </c>
      <c r="D26" s="58" t="inlineStr">
        <is>
          <t>TYQCY124</t>
        </is>
      </c>
      <c r="E26" s="58" t="inlineStr">
        <is>
          <t>老长沙臭豆腐</t>
        </is>
      </c>
      <c r="F26" s="58" t="inlineStr">
        <is>
          <t>https://fyami.com.cn/images/commitments/2023-03/c97fdsokjiabCRDW/commitment-restaurant-1679383764651(0).jpg</t>
        </is>
      </c>
      <c r="G26" s="58" t="inlineStr">
        <is>
          <t>https://fyami.com.cn/images/commitments/2023-03/c97fdsokjiabCRDW/commitment-restaurant-1679383764651.pdf</t>
        </is>
      </c>
      <c r="H26" s="59" t="n">
        <v>45006.64546296297</v>
      </c>
      <c r="I26" s="58" t="n">
        <v>200</v>
      </c>
      <c r="J26" s="58" t="inlineStr">
        <is>
          <t>否</t>
        </is>
      </c>
      <c r="K26" s="58">
        <f>YEAR(H26)</f>
        <v/>
      </c>
      <c r="L26" s="58">
        <f>MONTH(H26)</f>
        <v/>
      </c>
    </row>
    <row r="27">
      <c r="A27" s="58" t="inlineStr">
        <is>
          <t>徐汇区</t>
        </is>
      </c>
      <c r="B27" s="58" t="inlineStr">
        <is>
          <t>微信用户</t>
        </is>
      </c>
      <c r="C27" s="58" t="inlineStr">
        <is>
          <t>餐饮</t>
        </is>
      </c>
      <c r="D27" s="58" t="inlineStr">
        <is>
          <t>TYQCY23</t>
        </is>
      </c>
      <c r="E27" s="58" t="inlineStr">
        <is>
          <t>平成屋323</t>
        </is>
      </c>
      <c r="F27" s="58" t="inlineStr">
        <is>
          <t>https://fyami.com.cn/images/commitments/2023-03/DmycULiv7Hmv26ck/commitment-restaurant-1679380812184(0).jpg</t>
        </is>
      </c>
      <c r="G27" s="58" t="inlineStr">
        <is>
          <t>https://fyami.com.cn/images/commitments/2023-03/DmycULiv7Hmv26ck/commitment-restaurant-1679380812184.pdf</t>
        </is>
      </c>
      <c r="H27" s="59" t="n">
        <v>45006.61128472222</v>
      </c>
      <c r="I27" s="58" t="n">
        <v>200</v>
      </c>
      <c r="J27" s="58" t="inlineStr">
        <is>
          <t>否</t>
        </is>
      </c>
      <c r="K27" s="58">
        <f>YEAR(H27)</f>
        <v/>
      </c>
      <c r="L27" s="58">
        <f>MONTH(H27)</f>
        <v/>
      </c>
    </row>
    <row r="28">
      <c r="A28" s="58" t="inlineStr">
        <is>
          <t>徐汇区</t>
        </is>
      </c>
      <c r="B28" s="58" t="inlineStr">
        <is>
          <t>微信用户
微信用户</t>
        </is>
      </c>
      <c r="C28" s="58" t="inlineStr">
        <is>
          <t>餐饮</t>
        </is>
      </c>
      <c r="D28" s="58" t="inlineStr">
        <is>
          <t>TYQCY65</t>
        </is>
      </c>
      <c r="E28" s="58" t="inlineStr">
        <is>
          <t>掌上韩品</t>
        </is>
      </c>
      <c r="F28" s="58" t="inlineStr">
        <is>
          <t>https://fyami.com.cn/images/commitments/2023-03/QTVrt4c0pTUedm9L/commitment-restaurant-1679366222626(0).jpg</t>
        </is>
      </c>
      <c r="G28" s="58" t="inlineStr">
        <is>
          <t>https://fyami.com.cn/images/commitments/2023-03/QTVrt4c0pTUedm9L/commitment-restaurant-1679366222626.pdf</t>
        </is>
      </c>
      <c r="H28" s="59" t="n">
        <v>45006.44241898148</v>
      </c>
      <c r="I28" s="58" t="n">
        <v>200</v>
      </c>
      <c r="J28" s="58" t="inlineStr">
        <is>
          <t>否</t>
        </is>
      </c>
      <c r="K28" s="58">
        <f>YEAR(H28)</f>
        <v/>
      </c>
      <c r="L28" s="58">
        <f>MONTH(H28)</f>
        <v/>
      </c>
    </row>
    <row r="29">
      <c r="A29" s="58" t="inlineStr">
        <is>
          <t>徐汇区</t>
        </is>
      </c>
      <c r="B29" s="58" t="inlineStr">
        <is>
          <t>微信用户</t>
        </is>
      </c>
      <c r="C29" s="58" t="inlineStr">
        <is>
          <t>餐饮</t>
        </is>
      </c>
      <c r="D29" s="58" t="inlineStr">
        <is>
          <t>TSFCY62</t>
        </is>
      </c>
      <c r="E29" s="58" t="inlineStr">
        <is>
          <t>盐绿市集</t>
        </is>
      </c>
      <c r="F29" s="58" t="inlineStr">
        <is>
          <t>https://fyami.com.cn/images/commitments/2023-03/RNBh5ok2P9jQIQY9/commitment-restaurant-1679034524493(0).jpg</t>
        </is>
      </c>
      <c r="G29" s="58" t="inlineStr">
        <is>
          <t>https://fyami.com.cn/images/commitments/2023-03/RNBh5ok2P9jQIQY9/commitment-restaurant-1679034524493.pdf</t>
        </is>
      </c>
      <c r="H29" s="59" t="n">
        <v>45002.60332175926</v>
      </c>
      <c r="I29" s="58" t="n">
        <v>204</v>
      </c>
      <c r="J29" s="58" t="inlineStr">
        <is>
          <t>否</t>
        </is>
      </c>
      <c r="K29" s="58">
        <f>YEAR(H29)</f>
        <v/>
      </c>
      <c r="L29" s="58">
        <f>MONTH(H29)</f>
        <v/>
      </c>
    </row>
    <row r="30">
      <c r="A30" s="58" t="inlineStr">
        <is>
          <t>徐汇区</t>
        </is>
      </c>
      <c r="B30" s="58" t="inlineStr">
        <is>
          <t>微信用户
微信用户</t>
        </is>
      </c>
      <c r="C30" s="58" t="inlineStr">
        <is>
          <t>餐饮</t>
        </is>
      </c>
      <c r="D30" s="58" t="inlineStr">
        <is>
          <t>TSFCY51</t>
        </is>
      </c>
      <c r="E30" s="58" t="inlineStr">
        <is>
          <t>蜀谭记</t>
        </is>
      </c>
      <c r="F30" s="58" t="inlineStr">
        <is>
          <t>https://fyami.com.cn/images/commitments/2023-03/qrnXLfreDtaxrMMs/commitment-restaurant-1679027603313(0).jpg</t>
        </is>
      </c>
      <c r="G30" s="58" t="inlineStr">
        <is>
          <t>https://fyami.com.cn/images/commitments/2023-03/qrnXLfreDtaxrMMs/commitment-restaurant-1679027603313.pdf</t>
        </is>
      </c>
      <c r="H30" s="59" t="n">
        <v>45002.52321759259</v>
      </c>
      <c r="I30" s="58" t="n">
        <v>204</v>
      </c>
      <c r="J30" s="58" t="inlineStr">
        <is>
          <t>否</t>
        </is>
      </c>
      <c r="K30" s="58">
        <f>YEAR(H30)</f>
        <v/>
      </c>
      <c r="L30" s="58">
        <f>MONTH(H30)</f>
        <v/>
      </c>
    </row>
    <row r="31">
      <c r="A31" s="58" t="inlineStr">
        <is>
          <t>徐汇区</t>
        </is>
      </c>
      <c r="B31" s="58" t="inlineStr">
        <is>
          <t>微信用户
微信用户
微信用户</t>
        </is>
      </c>
      <c r="C31" s="58" t="inlineStr">
        <is>
          <t>餐饮</t>
        </is>
      </c>
      <c r="D31" s="58" t="inlineStr">
        <is>
          <t>TSFCY58</t>
        </is>
      </c>
      <c r="E31" s="58" t="inlineStr">
        <is>
          <t>老厨家东北铁锅炖</t>
        </is>
      </c>
      <c r="F31" s="58" t="inlineStr">
        <is>
          <t>https://fyami.com.cn/images/commitments/2023-03/wkRvFaj4wxQl7Luh/commitment-restaurant-1679027447167(0).jpg</t>
        </is>
      </c>
      <c r="G31" s="58" t="inlineStr">
        <is>
          <t>https://fyami.com.cn/images/commitments/2023-03/wkRvFaj4wxQl7Luh/commitment-restaurant-1679027447167.pdf</t>
        </is>
      </c>
      <c r="H31" s="59" t="n">
        <v>45002.52141203704</v>
      </c>
      <c r="I31" s="58" t="n">
        <v>204</v>
      </c>
      <c r="J31" s="58" t="inlineStr">
        <is>
          <t>否</t>
        </is>
      </c>
      <c r="K31" s="58">
        <f>YEAR(H31)</f>
        <v/>
      </c>
      <c r="L31" s="58">
        <f>MONTH(H31)</f>
        <v/>
      </c>
    </row>
    <row r="32">
      <c r="A32" s="58" t="inlineStr">
        <is>
          <t>徐汇区</t>
        </is>
      </c>
      <c r="B32" s="58" t="inlineStr">
        <is>
          <t>微信用户
微信用户</t>
        </is>
      </c>
      <c r="C32" s="58" t="inlineStr">
        <is>
          <t>餐饮</t>
        </is>
      </c>
      <c r="D32" s="58" t="inlineStr">
        <is>
          <t>TYQCY40</t>
        </is>
      </c>
      <c r="E32" s="58" t="inlineStr">
        <is>
          <t>大发越南粉</t>
        </is>
      </c>
      <c r="F32" s="58" t="inlineStr">
        <is>
          <t>https://fyami.com.cn/images/commitments/2023-03/onYaIfcTiGzrtWDS/commitment-restaurant-1679025737910(0).jpg</t>
        </is>
      </c>
      <c r="G32" s="58" t="inlineStr">
        <is>
          <t>https://fyami.com.cn/images/commitments/2023-03/onYaIfcTiGzrtWDS/commitment-restaurant-1679025737910.pdf</t>
        </is>
      </c>
      <c r="H32" s="59" t="n">
        <v>45002.50162037037</v>
      </c>
      <c r="I32" s="58" t="n">
        <v>204</v>
      </c>
      <c r="J32" s="58" t="inlineStr">
        <is>
          <t>否</t>
        </is>
      </c>
      <c r="K32" s="58">
        <f>YEAR(H32)</f>
        <v/>
      </c>
      <c r="L32" s="58">
        <f>MONTH(H32)</f>
        <v/>
      </c>
    </row>
    <row r="33">
      <c r="A33" s="58" t="inlineStr">
        <is>
          <t>徐汇区</t>
        </is>
      </c>
      <c r="B33" s="58" t="inlineStr">
        <is>
          <t>微信用户</t>
        </is>
      </c>
      <c r="C33" s="58" t="inlineStr">
        <is>
          <t>餐饮</t>
        </is>
      </c>
      <c r="D33" s="58" t="inlineStr">
        <is>
          <t>TSFCY46</t>
        </is>
      </c>
      <c r="E33" s="58" t="inlineStr">
        <is>
          <t>猫儿滩</t>
        </is>
      </c>
      <c r="F33" s="58" t="inlineStr">
        <is>
          <t>https://fyami.com.cn/images/commitments/2023-03/UavxOTl3Oy0vDubf/commitment-restaurant-1679023966914(0).jpg</t>
        </is>
      </c>
      <c r="G33" s="58" t="inlineStr">
        <is>
          <t>https://fyami.com.cn/images/commitments/2023-03/UavxOTl3Oy0vDubf/commitment-restaurant-1679023966914.pdf</t>
        </is>
      </c>
      <c r="H33" s="59" t="n">
        <v>45002.48112268518</v>
      </c>
      <c r="I33" s="58" t="n">
        <v>204</v>
      </c>
      <c r="J33" s="58" t="inlineStr">
        <is>
          <t>否</t>
        </is>
      </c>
      <c r="K33" s="58">
        <f>YEAR(H33)</f>
        <v/>
      </c>
      <c r="L33" s="58">
        <f>MONTH(H33)</f>
        <v/>
      </c>
    </row>
    <row r="34">
      <c r="A34" s="58" t="inlineStr">
        <is>
          <t>徐汇区</t>
        </is>
      </c>
      <c r="B34" s="58" t="inlineStr">
        <is>
          <t>微信用户
微信用户
微信用户</t>
        </is>
      </c>
      <c r="C34" s="58" t="inlineStr">
        <is>
          <t>餐饮</t>
        </is>
      </c>
      <c r="D34" s="58" t="inlineStr">
        <is>
          <t>TYQCY131</t>
        </is>
      </c>
      <c r="E34" s="58" t="inlineStr">
        <is>
          <t>大馥烧肉</t>
        </is>
      </c>
      <c r="F34" s="58" t="inlineStr">
        <is>
          <t>https://fyami.com.cn/images/commitments/2023-03/0TZgfmieyqy9Xrig/commitment-restaurant-1678859255894(0).jpg</t>
        </is>
      </c>
      <c r="G34" s="58" t="inlineStr">
        <is>
          <t>https://fyami.com.cn/images/commitments/2023-03/0TZgfmieyqy9Xrig/commitment-restaurant-1678859255894.pdf</t>
        </is>
      </c>
      <c r="H34" s="59" t="n">
        <v>45000.57478009259</v>
      </c>
      <c r="I34" s="58" t="n">
        <v>206</v>
      </c>
      <c r="J34" s="58" t="inlineStr">
        <is>
          <t>否</t>
        </is>
      </c>
      <c r="K34" s="58">
        <f>YEAR(H34)</f>
        <v/>
      </c>
      <c r="L34" s="58">
        <f>MONTH(H34)</f>
        <v/>
      </c>
    </row>
    <row r="35">
      <c r="A35" s="58" t="inlineStr">
        <is>
          <t>徐汇区</t>
        </is>
      </c>
      <c r="B35" s="58" t="inlineStr">
        <is>
          <t>微信用户
微信用户
微信用户
微信用户
微信用户
微信用户</t>
        </is>
      </c>
      <c r="C35" s="58" t="inlineStr">
        <is>
          <t>餐饮</t>
        </is>
      </c>
      <c r="D35" s="58" t="inlineStr">
        <is>
          <t>TSFCY63</t>
        </is>
      </c>
      <c r="E35" s="58" t="inlineStr">
        <is>
          <t>故乡妈妈</t>
        </is>
      </c>
      <c r="F35" s="58" t="inlineStr">
        <is>
          <t>https://fyami.com.cn/images/commitments/2023-03/sun3xicKHRRHMW0S/commitment-restaurant-1677753163595(0).jpg</t>
        </is>
      </c>
      <c r="G35" s="58" t="inlineStr">
        <is>
          <t>https://fyami.com.cn/images/commitments/2023-03/sun3xicKHRRHMW0S/commitment-restaurant-1677753163595.pdf</t>
        </is>
      </c>
      <c r="H35" s="59" t="n">
        <v>44987.77275462963</v>
      </c>
      <c r="I35" s="58" t="n">
        <v>219</v>
      </c>
      <c r="J35" s="58" t="inlineStr">
        <is>
          <t>否</t>
        </is>
      </c>
      <c r="K35" s="58">
        <f>YEAR(H35)</f>
        <v/>
      </c>
      <c r="L35" s="58">
        <f>MONTH(H35)</f>
        <v/>
      </c>
    </row>
    <row r="36">
      <c r="A36" s="58" t="inlineStr">
        <is>
          <t>徐汇区</t>
        </is>
      </c>
      <c r="B36" s="58" t="inlineStr">
        <is>
          <t>微信用户
微信用户</t>
        </is>
      </c>
      <c r="C36" s="58" t="inlineStr">
        <is>
          <t>餐饮</t>
        </is>
      </c>
      <c r="D36" s="58" t="inlineStr">
        <is>
          <t>TSFCY61</t>
        </is>
      </c>
      <c r="E36" s="58" t="inlineStr">
        <is>
          <t>老乡鸡</t>
        </is>
      </c>
      <c r="F36" s="58" t="inlineStr">
        <is>
          <t>https://fyami.com.cn/images/commitments/2023-03/6d4lVXcCQPXaj2v4/commitment-restaurant-1677722620181(0).jpg</t>
        </is>
      </c>
      <c r="G36" s="58" t="inlineStr">
        <is>
          <t>https://fyami.com.cn/images/commitments/2023-03/6d4lVXcCQPXaj2v4/commitment-restaurant-1677722620181.pdf</t>
        </is>
      </c>
      <c r="H36" s="59" t="n">
        <v>44987.41924768518</v>
      </c>
      <c r="I36" s="58" t="n">
        <v>219</v>
      </c>
      <c r="J36" s="58" t="inlineStr">
        <is>
          <t>否</t>
        </is>
      </c>
      <c r="K36" s="58">
        <f>YEAR(H36)</f>
        <v/>
      </c>
      <c r="L36" s="58">
        <f>MONTH(H36)</f>
        <v/>
      </c>
    </row>
    <row r="37">
      <c r="A37" s="58" t="inlineStr">
        <is>
          <t>徐汇区</t>
        </is>
      </c>
      <c r="B37" s="58" t="inlineStr">
        <is>
          <t>微信用户
微信用户</t>
        </is>
      </c>
      <c r="C37" s="58" t="inlineStr">
        <is>
          <t>餐饮</t>
        </is>
      </c>
      <c r="D37" s="58" t="inlineStr">
        <is>
          <t>TYQCY25</t>
        </is>
      </c>
      <c r="E37" s="58" t="inlineStr">
        <is>
          <t>平成屋123</t>
        </is>
      </c>
      <c r="F37" s="58" t="inlineStr">
        <is>
          <t>https://fyami.com.cn/images/commitments/2023-02/8Dw9Ugow55S05Wld/commitment-restaurant-1676265728390(0).jpg</t>
        </is>
      </c>
      <c r="G37" s="58" t="inlineStr">
        <is>
          <t>https://fyami.com.cn/images/commitments/2023-02/8Dw9Ugow55S05Wld/commitment-restaurant-1676265728390.pdf</t>
        </is>
      </c>
      <c r="H37" s="59" t="n">
        <v>44970.55707175926</v>
      </c>
      <c r="I37" s="58" t="n">
        <v>236</v>
      </c>
      <c r="J37" s="58" t="inlineStr">
        <is>
          <t>否</t>
        </is>
      </c>
      <c r="K37" s="58">
        <f>YEAR(H37)</f>
        <v/>
      </c>
      <c r="L37" s="58">
        <f>MONTH(H37)</f>
        <v/>
      </c>
    </row>
    <row r="38">
      <c r="A38" s="58" t="inlineStr">
        <is>
          <t>徐汇区</t>
        </is>
      </c>
      <c r="B38" s="58" t="inlineStr">
        <is>
          <t>微信用户</t>
        </is>
      </c>
      <c r="C38" s="58" t="inlineStr">
        <is>
          <t>餐饮</t>
        </is>
      </c>
      <c r="D38" s="58" t="inlineStr">
        <is>
          <t>TYQCY63</t>
        </is>
      </c>
      <c r="E38" s="58" t="inlineStr">
        <is>
          <t>小杨生煎（星游城）</t>
        </is>
      </c>
      <c r="F38" s="58" t="inlineStr">
        <is>
          <t>https://fyami.com.cn/images/commitments/2023-02/ApP6BunnWXwJCRKT/commitment-restaurant-1675838794636(0).jpg</t>
        </is>
      </c>
      <c r="G38" s="58" t="inlineStr">
        <is>
          <t>https://fyami.com.cn/images/commitments/2023-02/ApP6BunnWXwJCRKT/commitment-restaurant-1675838794636.pdf</t>
        </is>
      </c>
      <c r="H38" s="59" t="n">
        <v>44965.61570601852</v>
      </c>
      <c r="I38" s="58" t="n">
        <v>241</v>
      </c>
      <c r="J38" s="58" t="inlineStr">
        <is>
          <t>否</t>
        </is>
      </c>
      <c r="K38" s="58">
        <f>YEAR(H38)</f>
        <v/>
      </c>
      <c r="L38" s="58">
        <f>MONTH(H38)</f>
        <v/>
      </c>
    </row>
    <row r="39">
      <c r="A39" s="58" t="inlineStr">
        <is>
          <t>徐汇区</t>
        </is>
      </c>
      <c r="B39" s="58" t="inlineStr">
        <is>
          <t>微信用户
微信用户</t>
        </is>
      </c>
      <c r="C39" s="58" t="inlineStr">
        <is>
          <t>餐饮</t>
        </is>
      </c>
      <c r="D39" s="58" t="inlineStr">
        <is>
          <t>TYQCY72</t>
        </is>
      </c>
      <c r="E39" s="58" t="inlineStr">
        <is>
          <t>麦当劳（永新坊）</t>
        </is>
      </c>
      <c r="F39" s="58" t="inlineStr">
        <is>
          <t>https://fyami.com.cn/images/commitments/2023-01/shDVpFf3EfmaKZcq/commitment-restaurant-1673836873689(0).jpg</t>
        </is>
      </c>
      <c r="G39" s="58" t="inlineStr">
        <is>
          <t>https://fyami.com.cn/images/commitments/2023-01/shDVpFf3EfmaKZcq/commitment-restaurant-1673836873689.pdf</t>
        </is>
      </c>
      <c r="H39" s="59" t="n">
        <v>44942.44534722222</v>
      </c>
      <c r="I39" s="58" t="n">
        <v>264</v>
      </c>
      <c r="J39" s="58" t="inlineStr">
        <is>
          <t>否</t>
        </is>
      </c>
      <c r="K39" s="58">
        <f>YEAR(H39)</f>
        <v/>
      </c>
      <c r="L39" s="58">
        <f>MONTH(H39)</f>
        <v/>
      </c>
    </row>
    <row r="40">
      <c r="A40" s="58" t="inlineStr">
        <is>
          <t>徐汇区</t>
        </is>
      </c>
      <c r="B40" s="58" t="inlineStr">
        <is>
          <t>微信用户
微信用户
微信用户
微信用户
微信用户
微信用户</t>
        </is>
      </c>
      <c r="C40" s="58" t="inlineStr">
        <is>
          <t>餐饮</t>
        </is>
      </c>
      <c r="D40" s="58" t="inlineStr">
        <is>
          <t>TSFCY56</t>
        </is>
      </c>
      <c r="E40" s="58" t="inlineStr">
        <is>
          <t>泸溪河</t>
        </is>
      </c>
      <c r="F40" s="58" t="inlineStr">
        <is>
          <t>https://fyami.com.cn/images/commitments/2022-11/o9Emm0inuDabnEpC/commitment_1669119833917.png</t>
        </is>
      </c>
      <c r="G40" s="58" t="n"/>
      <c r="H40" s="59" t="n">
        <v>44887.84995370371</v>
      </c>
      <c r="I40" s="58" t="n">
        <v>319</v>
      </c>
      <c r="J40" s="58" t="inlineStr">
        <is>
          <t>否</t>
        </is>
      </c>
      <c r="K40" s="58">
        <f>YEAR(H40)</f>
        <v/>
      </c>
      <c r="L40" s="58">
        <f>MONTH(H40)</f>
        <v/>
      </c>
    </row>
    <row r="41">
      <c r="A41" s="58" t="inlineStr">
        <is>
          <t>徐汇区</t>
        </is>
      </c>
      <c r="B41" s="58" t="inlineStr">
        <is>
          <t>微信用户
微信用户</t>
        </is>
      </c>
      <c r="C41" s="58" t="inlineStr">
        <is>
          <t>餐饮</t>
        </is>
      </c>
      <c r="D41" s="58" t="inlineStr">
        <is>
          <t>TYQCY56</t>
        </is>
      </c>
      <c r="E41" s="58" t="inlineStr">
        <is>
          <t>吉刻联盟</t>
        </is>
      </c>
      <c r="F41" s="58" t="inlineStr">
        <is>
          <t>https://fyami.com.cn/images/commitments/2022-11/hb74dOh4PvpIQtTN/commitment_1669098854757.png</t>
        </is>
      </c>
      <c r="G41" s="58" t="n"/>
      <c r="H41" s="59" t="n">
        <v>44887.60712962963</v>
      </c>
      <c r="I41" s="58" t="n">
        <v>319</v>
      </c>
      <c r="J41" s="58" t="inlineStr">
        <is>
          <t>否</t>
        </is>
      </c>
      <c r="K41" s="58">
        <f>YEAR(H41)</f>
        <v/>
      </c>
      <c r="L41" s="58">
        <f>MONTH(H41)</f>
        <v/>
      </c>
    </row>
    <row r="42">
      <c r="A42" s="58" t="inlineStr">
        <is>
          <t>徐汇区</t>
        </is>
      </c>
      <c r="B42" s="58" t="n"/>
      <c r="C42" s="58" t="inlineStr">
        <is>
          <t>餐饮</t>
        </is>
      </c>
      <c r="D42" s="58" t="inlineStr">
        <is>
          <t>TYQCY30</t>
        </is>
      </c>
      <c r="E42" s="58" t="inlineStr">
        <is>
          <t>CHARLIE'S（粉红汉堡）</t>
        </is>
      </c>
      <c r="F42" s="58" t="inlineStr">
        <is>
          <t>https://fyami.com.cn/images/commitments/2022-11/G4BWlohQY9gkiong/commitment_1669093895892.png</t>
        </is>
      </c>
      <c r="G42" s="58" t="n"/>
      <c r="H42" s="59" t="n">
        <v>44887.54974537037</v>
      </c>
      <c r="I42" s="58" t="n">
        <v>319</v>
      </c>
      <c r="J42" s="58" t="inlineStr">
        <is>
          <t>否</t>
        </is>
      </c>
      <c r="K42" s="58">
        <f>YEAR(H42)</f>
        <v/>
      </c>
      <c r="L42" s="58">
        <f>MONTH(H42)</f>
        <v/>
      </c>
    </row>
    <row r="43">
      <c r="A43" s="58" t="inlineStr">
        <is>
          <t>徐汇区</t>
        </is>
      </c>
      <c r="B43" s="58" t="inlineStr">
        <is>
          <t>微信用户
微信用户</t>
        </is>
      </c>
      <c r="C43" s="58" t="inlineStr">
        <is>
          <t>餐饮</t>
        </is>
      </c>
      <c r="D43" s="58" t="inlineStr">
        <is>
          <t>TYQCY120</t>
        </is>
      </c>
      <c r="E43" s="58" t="inlineStr">
        <is>
          <t>五爷拌面</t>
        </is>
      </c>
      <c r="F43" s="58" t="inlineStr">
        <is>
          <t>https://fyami.com.cn/images/commitments/2022-11/YMwd2mkkLbm9YDNf/commitment_1669093759320.png</t>
        </is>
      </c>
      <c r="G43" s="58" t="n"/>
      <c r="H43" s="59" t="n">
        <v>44887.54829861111</v>
      </c>
      <c r="I43" s="58" t="n">
        <v>319</v>
      </c>
      <c r="J43" s="58" t="inlineStr">
        <is>
          <t>否</t>
        </is>
      </c>
      <c r="K43" s="58">
        <f>YEAR(H43)</f>
        <v/>
      </c>
      <c r="L43" s="58">
        <f>MONTH(H43)</f>
        <v/>
      </c>
    </row>
    <row r="44">
      <c r="A44" s="58" t="inlineStr">
        <is>
          <t>徐汇区</t>
        </is>
      </c>
      <c r="B44" s="58" t="n"/>
      <c r="C44" s="58" t="inlineStr">
        <is>
          <t>餐饮</t>
        </is>
      </c>
      <c r="D44" s="58" t="inlineStr">
        <is>
          <t>TYQCY35</t>
        </is>
      </c>
      <c r="E44" s="58" t="inlineStr">
        <is>
          <t>冯四孃跷脚牛肉</t>
        </is>
      </c>
      <c r="F44" s="58" t="inlineStr">
        <is>
          <t>https://fyami.com.cn/images/commitments/2022-10/gaLs5fhfnGpv0brn/commitment-restaurant-1666257907675(0).jpg</t>
        </is>
      </c>
      <c r="G44" s="58" t="inlineStr">
        <is>
          <t>https://fyami.com.cn/images/commitments/2022-10/gaLs5fhfnGpv0brn/commitment-restaurant-1666257907675.pdf</t>
        </is>
      </c>
      <c r="H44" s="59" t="n">
        <v>44854.72584490741</v>
      </c>
      <c r="I44" s="58" t="n">
        <v>352</v>
      </c>
      <c r="J44" s="58" t="inlineStr">
        <is>
          <t>否</t>
        </is>
      </c>
      <c r="K44" s="58">
        <f>YEAR(H44)</f>
        <v/>
      </c>
      <c r="L44" s="58">
        <f>MONTH(H44)</f>
        <v/>
      </c>
    </row>
    <row r="45">
      <c r="A45" s="58" t="inlineStr">
        <is>
          <t>徐汇区</t>
        </is>
      </c>
      <c r="B45" s="58" t="inlineStr">
        <is>
          <t>微信用户
微信用户</t>
        </is>
      </c>
      <c r="C45" s="58" t="inlineStr">
        <is>
          <t>餐饮</t>
        </is>
      </c>
      <c r="D45" s="58" t="inlineStr">
        <is>
          <t>TYQCY9</t>
        </is>
      </c>
      <c r="E45" s="58" t="inlineStr">
        <is>
          <t>红盔甲323</t>
        </is>
      </c>
      <c r="F45" s="58" t="inlineStr">
        <is>
          <t>https://fyami.com.cn/images/commitments/2022-10/VDTR6Ggr3nVYL3Eg/commitment_1665551115362.png</t>
        </is>
      </c>
      <c r="G45" s="58" t="n"/>
      <c r="H45" s="59" t="n">
        <v>44846.5453125</v>
      </c>
      <c r="I45" s="58" t="n">
        <v>360</v>
      </c>
      <c r="J45" s="58" t="inlineStr">
        <is>
          <t>否</t>
        </is>
      </c>
      <c r="K45" s="58">
        <f>YEAR(H45)</f>
        <v/>
      </c>
      <c r="L45" s="58">
        <f>MONTH(H45)</f>
        <v/>
      </c>
    </row>
    <row r="46">
      <c r="A46" s="58" t="inlineStr">
        <is>
          <t>徐汇区</t>
        </is>
      </c>
      <c r="B46" s="58" t="inlineStr">
        <is>
          <t>微信用户
微信用户</t>
        </is>
      </c>
      <c r="C46" s="58" t="inlineStr">
        <is>
          <t>餐饮</t>
        </is>
      </c>
      <c r="D46" s="58" t="inlineStr">
        <is>
          <t>TYQCY116</t>
        </is>
      </c>
      <c r="E46" s="58" t="inlineStr">
        <is>
          <t>大肆撸串</t>
        </is>
      </c>
      <c r="F46" s="58" t="inlineStr">
        <is>
          <t>https://fyami.com.cn/images/commitments/2022-10/IQDvUsouPD9claSW/commitment_1665467625842.png</t>
        </is>
      </c>
      <c r="G46" s="58" t="n"/>
      <c r="H46" s="59" t="n">
        <v>44845.5790162037</v>
      </c>
      <c r="I46" s="58" t="n">
        <v>361</v>
      </c>
      <c r="J46" s="58" t="inlineStr">
        <is>
          <t>否</t>
        </is>
      </c>
      <c r="K46" s="58">
        <f>YEAR(H46)</f>
        <v/>
      </c>
      <c r="L46" s="58">
        <f>MONTH(H46)</f>
        <v/>
      </c>
    </row>
    <row r="47">
      <c r="A47" s="58" t="inlineStr">
        <is>
          <t>徐汇区</t>
        </is>
      </c>
      <c r="B47" s="58" t="inlineStr">
        <is>
          <t>微信用户
微信用户</t>
        </is>
      </c>
      <c r="C47" s="58" t="inlineStr">
        <is>
          <t>餐饮</t>
        </is>
      </c>
      <c r="D47" s="58" t="inlineStr">
        <is>
          <t>TYQCY113</t>
        </is>
      </c>
      <c r="E47" s="58" t="inlineStr">
        <is>
          <t>桂林米粉177</t>
        </is>
      </c>
      <c r="F47" s="58" t="inlineStr">
        <is>
          <t>https://fyami.com.cn/images/commitments/2022-10/K7VHYHliYE8KewAy/commitment_1665464425758.png</t>
        </is>
      </c>
      <c r="G47" s="58" t="n"/>
      <c r="H47" s="59" t="n">
        <v>44845.54199074074</v>
      </c>
      <c r="I47" s="58" t="n">
        <v>361</v>
      </c>
      <c r="J47" s="58" t="inlineStr">
        <is>
          <t>否</t>
        </is>
      </c>
      <c r="K47" s="58">
        <f>YEAR(H47)</f>
        <v/>
      </c>
      <c r="L47" s="58">
        <f>MONTH(H47)</f>
        <v/>
      </c>
    </row>
    <row r="48">
      <c r="A48" s="58" t="inlineStr">
        <is>
          <t>徐汇区</t>
        </is>
      </c>
      <c r="B48" s="58" t="inlineStr">
        <is>
          <t>微信用户</t>
        </is>
      </c>
      <c r="C48" s="58" t="inlineStr">
        <is>
          <t>餐饮</t>
        </is>
      </c>
      <c r="D48" s="58" t="inlineStr">
        <is>
          <t>TSFCY10</t>
        </is>
      </c>
      <c r="E48" s="58" t="inlineStr">
        <is>
          <t>头牌农家菜</t>
        </is>
      </c>
      <c r="F48" s="58" t="inlineStr">
        <is>
          <t>https://fyami.com.cn/images/commitments/2022-09/mga5NjqWkt0KSSV4/commitment_1663741238822.png</t>
        </is>
      </c>
      <c r="G48" s="58" t="n"/>
      <c r="H48" s="59" t="n">
        <v>44825.5977199074</v>
      </c>
      <c r="I48" s="58" t="n">
        <v>381</v>
      </c>
      <c r="J48" s="58" t="inlineStr">
        <is>
          <t>是</t>
        </is>
      </c>
      <c r="K48" s="58">
        <f>YEAR(H48)</f>
        <v/>
      </c>
      <c r="L48" s="58">
        <f>MONTH(H48)</f>
        <v/>
      </c>
    </row>
    <row r="49">
      <c r="A49" s="58" t="inlineStr">
        <is>
          <t>徐汇区</t>
        </is>
      </c>
      <c r="B49" s="58" t="inlineStr">
        <is>
          <t>微信用户
微信用户
微信用户</t>
        </is>
      </c>
      <c r="C49" s="58" t="inlineStr">
        <is>
          <t>餐饮</t>
        </is>
      </c>
      <c r="D49" s="58" t="inlineStr">
        <is>
          <t>TYQCY76</t>
        </is>
      </c>
      <c r="E49" s="58" t="inlineStr">
        <is>
          <t>柠檬草</t>
        </is>
      </c>
      <c r="F49" s="58" t="inlineStr">
        <is>
          <t>https://fyami.com.cn/images/commitments/2022-09/TDCDIZpQpSe6NF53/commitment_1663653871216.png</t>
        </is>
      </c>
      <c r="G49" s="58" t="n"/>
      <c r="H49" s="59" t="n">
        <v>44824.58649305555</v>
      </c>
      <c r="I49" s="58" t="n">
        <v>382</v>
      </c>
      <c r="J49" s="58" t="inlineStr">
        <is>
          <t>是</t>
        </is>
      </c>
      <c r="K49" s="58">
        <f>YEAR(H49)</f>
        <v/>
      </c>
      <c r="L49" s="58">
        <f>MONTH(H49)</f>
        <v/>
      </c>
    </row>
    <row r="50">
      <c r="A50" s="58" t="inlineStr">
        <is>
          <t>徐汇区</t>
        </is>
      </c>
      <c r="B50" s="58" t="inlineStr">
        <is>
          <t>微信用户</t>
        </is>
      </c>
      <c r="C50" s="58" t="inlineStr">
        <is>
          <t>餐饮</t>
        </is>
      </c>
      <c r="D50" s="58" t="inlineStr">
        <is>
          <t>TYQCY44</t>
        </is>
      </c>
      <c r="E50" s="58" t="inlineStr">
        <is>
          <t>山城重庆小面</t>
        </is>
      </c>
      <c r="F50" s="58" t="inlineStr">
        <is>
          <t>https://fyami.com.cn/images/commitments/2022-09/WFA6papM4mKuBPY6/commitment_1663652873872.png</t>
        </is>
      </c>
      <c r="G50" s="58" t="n"/>
      <c r="H50" s="59" t="n">
        <v>44824.5749537037</v>
      </c>
      <c r="I50" s="58" t="n">
        <v>382</v>
      </c>
      <c r="J50" s="58" t="inlineStr">
        <is>
          <t>是</t>
        </is>
      </c>
      <c r="K50" s="58">
        <f>YEAR(H50)</f>
        <v/>
      </c>
      <c r="L50" s="58">
        <f>MONTH(H50)</f>
        <v/>
      </c>
    </row>
    <row r="51">
      <c r="A51" s="58" t="inlineStr">
        <is>
          <t>徐汇区</t>
        </is>
      </c>
      <c r="B51" s="58" t="inlineStr">
        <is>
          <t>微信用户
微信用户
微信用户
微信用户</t>
        </is>
      </c>
      <c r="C51" s="58" t="inlineStr">
        <is>
          <t>餐饮</t>
        </is>
      </c>
      <c r="D51" s="58" t="inlineStr">
        <is>
          <t>TYQCY45</t>
        </is>
      </c>
      <c r="E51" s="58" t="inlineStr">
        <is>
          <t>小胖面馆</t>
        </is>
      </c>
      <c r="F51" s="58" t="inlineStr">
        <is>
          <t>https://fyami.com.cn/images/commitments/2022-09/9Gg5SxfYxkLRqcFF/commitment_1663652582528.png</t>
        </is>
      </c>
      <c r="G51" s="58" t="n"/>
      <c r="H51" s="59" t="n">
        <v>44824.5715625</v>
      </c>
      <c r="I51" s="58" t="n">
        <v>382</v>
      </c>
      <c r="J51" s="58" t="inlineStr">
        <is>
          <t>是</t>
        </is>
      </c>
      <c r="K51" s="58">
        <f>YEAR(H51)</f>
        <v/>
      </c>
      <c r="L51" s="58">
        <f>MONTH(H51)</f>
        <v/>
      </c>
    </row>
    <row r="52">
      <c r="A52" s="58" t="inlineStr">
        <is>
          <t>徐汇区</t>
        </is>
      </c>
      <c r="B52" s="58" t="inlineStr">
        <is>
          <t>微信用户</t>
        </is>
      </c>
      <c r="C52" s="58" t="inlineStr">
        <is>
          <t>餐饮</t>
        </is>
      </c>
      <c r="D52" s="58" t="inlineStr">
        <is>
          <t>TYQCY122</t>
        </is>
      </c>
      <c r="E52" s="58" t="inlineStr">
        <is>
          <t>羊香约</t>
        </is>
      </c>
      <c r="F52" s="58" t="inlineStr">
        <is>
          <t>https://fyami.com.cn/images/commitments/2022-09/zXcoUClgkDFKBemj/commitment_1663651631440.png</t>
        </is>
      </c>
      <c r="G52" s="58" t="n"/>
      <c r="H52" s="59" t="n">
        <v>44824.56056712963</v>
      </c>
      <c r="I52" s="58" t="n">
        <v>382</v>
      </c>
      <c r="J52" s="58" t="inlineStr">
        <is>
          <t>是</t>
        </is>
      </c>
      <c r="K52" s="58">
        <f>YEAR(H52)</f>
        <v/>
      </c>
      <c r="L52" s="58">
        <f>MONTH(H52)</f>
        <v/>
      </c>
    </row>
    <row r="53">
      <c r="A53" s="58" t="inlineStr">
        <is>
          <t>徐汇区</t>
        </is>
      </c>
      <c r="B53" s="58" t="inlineStr">
        <is>
          <t>微信用户</t>
        </is>
      </c>
      <c r="C53" s="58" t="inlineStr">
        <is>
          <t>餐饮</t>
        </is>
      </c>
      <c r="D53" s="58" t="inlineStr">
        <is>
          <t>TYQCY52</t>
        </is>
      </c>
      <c r="E53" s="58" t="inlineStr">
        <is>
          <t>德林酸菜鱼</t>
        </is>
      </c>
      <c r="F53" s="58" t="inlineStr">
        <is>
          <t>https://fyami.com.cn/images/commitments/2022-09/5njp71ehwx0cKHFs/commitment_1663572532804.png</t>
        </is>
      </c>
      <c r="G53" s="58" t="n"/>
      <c r="H53" s="59" t="n">
        <v>44823.64505787037</v>
      </c>
      <c r="I53" s="58" t="n">
        <v>383</v>
      </c>
      <c r="J53" s="58" t="inlineStr">
        <is>
          <t>是</t>
        </is>
      </c>
      <c r="K53" s="58">
        <f>YEAR(H53)</f>
        <v/>
      </c>
      <c r="L53" s="58">
        <f>MONTH(H53)</f>
        <v/>
      </c>
    </row>
    <row r="54">
      <c r="A54" s="58" t="inlineStr">
        <is>
          <t>徐汇区</t>
        </is>
      </c>
      <c r="B54" s="58" t="inlineStr">
        <is>
          <t>微信用户
微信用户
微信用户
园园
园园
微信用户</t>
        </is>
      </c>
      <c r="C54" s="58" t="inlineStr">
        <is>
          <t>餐饮</t>
        </is>
      </c>
      <c r="D54" s="58" t="inlineStr">
        <is>
          <t>TYQCY21</t>
        </is>
      </c>
      <c r="E54" s="58" t="inlineStr">
        <is>
          <t>有喜屋</t>
        </is>
      </c>
      <c r="F54" s="58" t="inlineStr">
        <is>
          <t>https://fyami.com.cn/images/commitments/2022-09/feLzNpph4t79xrut/commitment_1662022310826.png</t>
        </is>
      </c>
      <c r="G54" s="58" t="n"/>
      <c r="H54" s="59" t="n">
        <v>44805.70271990741</v>
      </c>
      <c r="I54" s="58" t="n">
        <v>401</v>
      </c>
      <c r="J54" s="58" t="inlineStr">
        <is>
          <t>是</t>
        </is>
      </c>
      <c r="K54" s="58">
        <f>YEAR(H54)</f>
        <v/>
      </c>
      <c r="L54" s="58">
        <f>MONTH(H54)</f>
        <v/>
      </c>
    </row>
    <row r="55">
      <c r="A55" s="58" t="inlineStr">
        <is>
          <t>徐汇区</t>
        </is>
      </c>
      <c r="B55" s="58" t="n"/>
      <c r="C55" s="58" t="inlineStr">
        <is>
          <t>餐饮</t>
        </is>
      </c>
      <c r="D55" s="58" t="inlineStr">
        <is>
          <t>TYQCY60</t>
        </is>
      </c>
      <c r="E55" s="58" t="inlineStr">
        <is>
          <t>海金滋</t>
        </is>
      </c>
      <c r="F55" s="58" t="inlineStr">
        <is>
          <t>https://fyami.com.cn/images/commitments/2022-09/EkaXMJnRUdZCD4cj/commitment_1662020549726.png</t>
        </is>
      </c>
      <c r="G55" s="58" t="n"/>
      <c r="H55" s="59" t="n">
        <v>44805.68230324074</v>
      </c>
      <c r="I55" s="58" t="n">
        <v>401</v>
      </c>
      <c r="J55" s="58" t="inlineStr">
        <is>
          <t>是</t>
        </is>
      </c>
      <c r="K55" s="58">
        <f>YEAR(H55)</f>
        <v/>
      </c>
      <c r="L55" s="58">
        <f>MONTH(H55)</f>
        <v/>
      </c>
    </row>
    <row r="56">
      <c r="A56" s="58" t="inlineStr">
        <is>
          <t>徐汇区</t>
        </is>
      </c>
      <c r="B56" s="58" t="inlineStr">
        <is>
          <t>微信用户
微信用户
微信用户
微信用户
微信用户
微信用户
微信用户
微信用户
微信用户</t>
        </is>
      </c>
      <c r="C56" s="58" t="inlineStr">
        <is>
          <t>餐饮</t>
        </is>
      </c>
      <c r="D56" s="58" t="inlineStr">
        <is>
          <t>TYQCY94</t>
        </is>
      </c>
      <c r="E56" s="58" t="inlineStr">
        <is>
          <t>振鼎鸡</t>
        </is>
      </c>
      <c r="F56" s="58" t="inlineStr">
        <is>
          <t>https://fyami.com.cn/images/commitments/2022-09/OaPahgrIfujbEBYs/commitment_1662018814154.png</t>
        </is>
      </c>
      <c r="G56" s="58" t="n"/>
      <c r="H56" s="59" t="n">
        <v>45191.65785879629</v>
      </c>
      <c r="I56" s="58" t="n">
        <v>15</v>
      </c>
      <c r="J56" s="58" t="inlineStr">
        <is>
          <t>否</t>
        </is>
      </c>
      <c r="K56" s="58">
        <f>YEAR(H56)</f>
        <v/>
      </c>
      <c r="L56" s="58">
        <f>MONTH(H56)</f>
        <v/>
      </c>
    </row>
    <row r="57">
      <c r="A57" s="58" t="inlineStr">
        <is>
          <t>徐汇区</t>
        </is>
      </c>
      <c r="B57" s="58" t="n"/>
      <c r="C57" s="58" t="inlineStr">
        <is>
          <t>餐饮</t>
        </is>
      </c>
      <c r="D57" s="58" t="inlineStr">
        <is>
          <t>TSFCY23</t>
        </is>
      </c>
      <c r="E57" s="58" t="inlineStr">
        <is>
          <t>小君肝串串香</t>
        </is>
      </c>
      <c r="F57" s="58" t="inlineStr">
        <is>
          <t>https://fyami.com.cn/images/commitments/2022-07/99Nf0hnpeUGZeN75/commitment_1658199804243.png</t>
        </is>
      </c>
      <c r="G57" s="58" t="n"/>
      <c r="H57" s="59" t="n">
        <v>44761.46069444445</v>
      </c>
      <c r="I57" s="58" t="n">
        <v>445</v>
      </c>
      <c r="J57" s="58" t="inlineStr">
        <is>
          <t>是</t>
        </is>
      </c>
      <c r="K57" s="58">
        <f>YEAR(H57)</f>
        <v/>
      </c>
      <c r="L57" s="58">
        <f>MONTH(H57)</f>
        <v/>
      </c>
    </row>
    <row r="58">
      <c r="A58" s="58" t="inlineStr">
        <is>
          <t>徐汇区</t>
        </is>
      </c>
      <c r="B58" s="58" t="inlineStr">
        <is>
          <t>微信用户
微信用户
微信用户
微信用户
微信用户
微信用户
微信用户
微信用户</t>
        </is>
      </c>
      <c r="C58" s="58" t="inlineStr">
        <is>
          <t>餐饮</t>
        </is>
      </c>
      <c r="D58" s="58" t="inlineStr">
        <is>
          <t>TYQCY98</t>
        </is>
      </c>
      <c r="E58" s="58" t="inlineStr">
        <is>
          <t>一棠龙虾</t>
        </is>
      </c>
      <c r="F58" s="58" t="inlineStr">
        <is>
          <t>https://fyami.com.cn/images/commitments/2022-06/SpRkOup1lr8TWJ7J/commitment_1656569985568.png</t>
        </is>
      </c>
      <c r="G58" s="58" t="n"/>
      <c r="H58" s="59" t="n">
        <v>45117.69328703704</v>
      </c>
      <c r="I58" s="58" t="n">
        <v>89</v>
      </c>
      <c r="J58" s="58" t="inlineStr">
        <is>
          <t>否</t>
        </is>
      </c>
      <c r="K58" s="58">
        <f>YEAR(H58)</f>
        <v/>
      </c>
      <c r="L58" s="58">
        <f>MONTH(H58)</f>
        <v/>
      </c>
    </row>
    <row r="59">
      <c r="A59" s="58" t="inlineStr">
        <is>
          <t>徐汇区</t>
        </is>
      </c>
      <c r="B59" s="58" t="inlineStr">
        <is>
          <t>微信用户
微信用户
微信用户
微信用户
微信用户
微信用户
微信用户
微信用户
微信用户
微信用户
微信用户
微信用户
微信用户
微信用户
微信用户
微信用户</t>
        </is>
      </c>
      <c r="C59" s="58" t="inlineStr">
        <is>
          <t>餐饮</t>
        </is>
      </c>
      <c r="D59" s="58" t="inlineStr">
        <is>
          <t>TYQCY2</t>
        </is>
      </c>
      <c r="E59" s="58" t="inlineStr">
        <is>
          <t>馨远美食小镇（哈尼美食广场）</t>
        </is>
      </c>
      <c r="F59" s="58" t="inlineStr">
        <is>
          <t>https://fyami.com.cn/images/commitments/2022-06/jygQaDmPxONu1Okq/commitment_1654756043640.png</t>
        </is>
      </c>
      <c r="G59" s="58" t="n"/>
      <c r="H59" s="59" t="n">
        <v>45161.53099537037</v>
      </c>
      <c r="I59" s="58" t="n">
        <v>45</v>
      </c>
      <c r="J59" s="58" t="inlineStr">
        <is>
          <t>否</t>
        </is>
      </c>
      <c r="K59" s="58">
        <f>YEAR(H59)</f>
        <v/>
      </c>
      <c r="L59" s="58">
        <f>MONTH(H59)</f>
        <v/>
      </c>
    </row>
    <row r="60">
      <c r="A60" s="58" t="inlineStr">
        <is>
          <t>徐汇区</t>
        </is>
      </c>
      <c r="B60" s="58" t="inlineStr">
        <is>
          <t>微信用户
微信用户</t>
        </is>
      </c>
      <c r="C60" s="58" t="inlineStr">
        <is>
          <t>餐饮</t>
        </is>
      </c>
      <c r="D60" s="58" t="inlineStr">
        <is>
          <t>TYQCY54</t>
        </is>
      </c>
      <c r="E60" s="58" t="inlineStr">
        <is>
          <t>橡木郡</t>
        </is>
      </c>
      <c r="F60" s="58" t="inlineStr">
        <is>
          <t>https://fyami.com.cn/images/commitments/2022-02/QO1JYTmbe7pUINbL/qidm</t>
        </is>
      </c>
      <c r="G60" s="58" t="n"/>
      <c r="H60" s="59" t="n">
        <v>45163.65232638889</v>
      </c>
      <c r="I60" s="58" t="n">
        <v>43</v>
      </c>
      <c r="J60" s="58" t="inlineStr">
        <is>
          <t>否</t>
        </is>
      </c>
      <c r="K60" s="58">
        <f>YEAR(H60)</f>
        <v/>
      </c>
      <c r="L60" s="58">
        <f>MONTH(H60)</f>
        <v/>
      </c>
    </row>
    <row r="61">
      <c r="A61" s="58" t="inlineStr">
        <is>
          <t>徐汇区</t>
        </is>
      </c>
      <c r="B61" s="58" t="inlineStr">
        <is>
          <t>微信用户
微信用户
微信用户</t>
        </is>
      </c>
      <c r="C61" s="58" t="inlineStr">
        <is>
          <t>餐饮</t>
        </is>
      </c>
      <c r="D61" s="58" t="inlineStr">
        <is>
          <t>TYQCY106</t>
        </is>
      </c>
      <c r="E61" s="58" t="inlineStr">
        <is>
          <t>璟宴</t>
        </is>
      </c>
      <c r="F61" s="58" t="inlineStr">
        <is>
          <t>https://fyami.com.cn/images/commitments/2021-12/Ixe2nNm40gbIxLEs/commitment_1639975052933.png</t>
        </is>
      </c>
      <c r="G61" s="58" t="n"/>
      <c r="H61" s="59" t="n">
        <v>45163.52487268519</v>
      </c>
      <c r="I61" s="58" t="n">
        <v>43</v>
      </c>
      <c r="J61" s="58" t="inlineStr">
        <is>
          <t>否</t>
        </is>
      </c>
      <c r="K61" s="58">
        <f>YEAR(H61)</f>
        <v/>
      </c>
      <c r="L61" s="58">
        <f>MONTH(H61)</f>
        <v/>
      </c>
    </row>
    <row r="62">
      <c r="A62" s="58" t="inlineStr">
        <is>
          <t>徐汇区</t>
        </is>
      </c>
      <c r="B62" s="58" t="inlineStr">
        <is>
          <t>微信用户
微信用户</t>
        </is>
      </c>
      <c r="C62" s="58" t="inlineStr">
        <is>
          <t>餐饮</t>
        </is>
      </c>
      <c r="D62" s="58" t="inlineStr">
        <is>
          <t>TYQCY5</t>
        </is>
      </c>
      <c r="E62" s="58" t="inlineStr">
        <is>
          <t>沪小胖</t>
        </is>
      </c>
      <c r="F62" s="58" t="inlineStr">
        <is>
          <t>https://fyami.com.cn/images/commitments/2021-11/sAodrqrfxg6urskU/commitment_1637816461320.png</t>
        </is>
      </c>
      <c r="G62" s="58" t="n"/>
      <c r="H62" s="59" t="n">
        <v>45007.72857638889</v>
      </c>
      <c r="I62" s="58" t="n">
        <v>199</v>
      </c>
      <c r="J62" s="58" t="inlineStr">
        <is>
          <t>否</t>
        </is>
      </c>
      <c r="K62" s="58">
        <f>YEAR(H62)</f>
        <v/>
      </c>
      <c r="L62" s="58">
        <f>MONTH(H62)</f>
        <v/>
      </c>
    </row>
    <row r="63">
      <c r="A63" s="58" t="inlineStr">
        <is>
          <t>徐汇区</t>
        </is>
      </c>
      <c r="B63" s="58" t="n"/>
      <c r="C63" s="58" t="inlineStr">
        <is>
          <t>餐饮</t>
        </is>
      </c>
      <c r="D63" s="58" t="inlineStr">
        <is>
          <t>TYQCY74</t>
        </is>
      </c>
      <c r="E63" s="58" t="inlineStr">
        <is>
          <t>藏元</t>
        </is>
      </c>
      <c r="F63" s="58" t="inlineStr">
        <is>
          <t>https://fyami.com.cn/images/commitments/2021-11/yCZyaLiTT4exPKpp/commitment_1636694675412.png</t>
        </is>
      </c>
      <c r="G63" s="58" t="n"/>
      <c r="H63" s="59" t="n">
        <v>44512.55875</v>
      </c>
      <c r="I63" s="58" t="n">
        <v>694</v>
      </c>
      <c r="J63" s="58" t="inlineStr">
        <is>
          <t>是</t>
        </is>
      </c>
      <c r="K63" s="58">
        <f>YEAR(H63)</f>
        <v/>
      </c>
      <c r="L63" s="58">
        <f>MONTH(H63)</f>
        <v/>
      </c>
    </row>
    <row r="64">
      <c r="A64" s="58" t="inlineStr">
        <is>
          <t>徐汇区</t>
        </is>
      </c>
      <c r="B64" s="58" t="n"/>
      <c r="C64" s="58" t="inlineStr">
        <is>
          <t>餐饮</t>
        </is>
      </c>
      <c r="D64" s="58" t="inlineStr">
        <is>
          <t>TSFCY40</t>
        </is>
      </c>
      <c r="E64" s="58" t="inlineStr">
        <is>
          <t>大鼓牛杂</t>
        </is>
      </c>
      <c r="F64" s="58" t="inlineStr">
        <is>
          <t>https://fyami.com.cn/images/commitments/2021-11/6hGy2GgvtLFbnRlS/commitment_1636085236610.png</t>
        </is>
      </c>
      <c r="G64" s="58" t="n"/>
      <c r="H64" s="59" t="n">
        <v>44505.50506944444</v>
      </c>
      <c r="I64" s="58" t="n">
        <v>701</v>
      </c>
      <c r="J64" s="58" t="inlineStr">
        <is>
          <t>是</t>
        </is>
      </c>
      <c r="K64" s="58">
        <f>YEAR(H64)</f>
        <v/>
      </c>
      <c r="L64" s="58">
        <f>MONTH(H64)</f>
        <v/>
      </c>
    </row>
    <row r="65">
      <c r="A65" s="58" t="inlineStr">
        <is>
          <t>徐汇区</t>
        </is>
      </c>
      <c r="B65" s="58" t="inlineStr">
        <is>
          <t>微信用户
微信用户</t>
        </is>
      </c>
      <c r="C65" s="58" t="inlineStr">
        <is>
          <t>餐饮</t>
        </is>
      </c>
      <c r="D65" s="58" t="inlineStr">
        <is>
          <t>TYQCY34</t>
        </is>
      </c>
      <c r="E65" s="58" t="inlineStr">
        <is>
          <t>超级鸡车</t>
        </is>
      </c>
      <c r="F65" s="58" t="inlineStr">
        <is>
          <t>https://fyami.com.cn/images/commitments/2021-11/v5CZp8k29gjyjzRw/commitment_1635921191462.png</t>
        </is>
      </c>
      <c r="G65" s="58" t="n"/>
      <c r="H65" s="59" t="n">
        <v>44887.57715277778</v>
      </c>
      <c r="I65" s="58" t="n">
        <v>319</v>
      </c>
      <c r="J65" s="58" t="inlineStr">
        <is>
          <t>否</t>
        </is>
      </c>
      <c r="K65" s="58">
        <f>YEAR(H65)</f>
        <v/>
      </c>
      <c r="L65" s="58">
        <f>MONTH(H65)</f>
        <v/>
      </c>
    </row>
    <row r="66">
      <c r="A66" s="58" t="inlineStr">
        <is>
          <t>徐汇区</t>
        </is>
      </c>
      <c r="B66" s="58" t="n"/>
      <c r="C66" s="58" t="inlineStr">
        <is>
          <t>餐饮</t>
        </is>
      </c>
      <c r="D66" s="58" t="inlineStr">
        <is>
          <t>TYQCY83</t>
        </is>
      </c>
      <c r="E66" s="58" t="inlineStr">
        <is>
          <t>牛家人（牛肉面）</t>
        </is>
      </c>
      <c r="F66" s="58" t="inlineStr">
        <is>
          <t>https://fyami.com.cn/images/commitments/2021-10/jW57zdjJDHELdH6G/commitment_1635485676679.png</t>
        </is>
      </c>
      <c r="G66" s="58" t="n"/>
      <c r="H66" s="59" t="n">
        <v>44498.56572916666</v>
      </c>
      <c r="I66" s="58" t="n">
        <v>708</v>
      </c>
      <c r="J66" s="58" t="inlineStr">
        <is>
          <t>是</t>
        </is>
      </c>
      <c r="K66" s="58">
        <f>YEAR(H66)</f>
        <v/>
      </c>
      <c r="L66" s="58">
        <f>MONTH(H66)</f>
        <v/>
      </c>
    </row>
    <row r="67">
      <c r="A67" s="58" t="inlineStr">
        <is>
          <t>徐汇区</t>
        </is>
      </c>
      <c r="B67" s="58" t="inlineStr">
        <is>
          <t>微信用户
微信用户
微信用户
微信用户
微信用户
微信用户
微信用户
微信用户
微信用户</t>
        </is>
      </c>
      <c r="C67" s="58" t="inlineStr">
        <is>
          <t>餐饮</t>
        </is>
      </c>
      <c r="D67" s="58" t="inlineStr">
        <is>
          <t>TYQCY75</t>
        </is>
      </c>
      <c r="E67" s="58" t="inlineStr">
        <is>
          <t>蓝蛙</t>
        </is>
      </c>
      <c r="F67" s="58" t="inlineStr">
        <is>
          <t>https://fyami.com.cn/images/commitments/2021-10/vM1bhXd28Ir2PlfT/commitment_1635405673622.png</t>
        </is>
      </c>
      <c r="G67" s="58" t="n"/>
      <c r="H67" s="59" t="n">
        <v>44942.47237268519</v>
      </c>
      <c r="I67" s="58" t="n">
        <v>264</v>
      </c>
      <c r="J67" s="58" t="inlineStr">
        <is>
          <t>否</t>
        </is>
      </c>
      <c r="K67" s="58">
        <f>YEAR(H67)</f>
        <v/>
      </c>
      <c r="L67" s="58">
        <f>MONTH(H67)</f>
        <v/>
      </c>
    </row>
    <row r="68">
      <c r="A68" s="58" t="inlineStr">
        <is>
          <t>徐汇区</t>
        </is>
      </c>
      <c r="B68" s="58" t="n"/>
      <c r="C68" s="58" t="inlineStr">
        <is>
          <t>餐饮</t>
        </is>
      </c>
      <c r="D68" s="58" t="inlineStr">
        <is>
          <t>TYQCY42</t>
        </is>
      </c>
      <c r="E68" s="58" t="inlineStr">
        <is>
          <t>才食兼备烧肉屋</t>
        </is>
      </c>
      <c r="F68" s="58" t="inlineStr">
        <is>
          <t>https://fyami.com.cn/images/commitments/2021-10/5Ap9Z9oUqTa90yL9/commitment_1634878433744.png</t>
        </is>
      </c>
      <c r="G68" s="58" t="n"/>
      <c r="H68" s="59" t="n">
        <v>44491.53743055555</v>
      </c>
      <c r="I68" s="58" t="n">
        <v>715</v>
      </c>
      <c r="J68" s="58" t="inlineStr">
        <is>
          <t>是</t>
        </is>
      </c>
      <c r="K68" s="58">
        <f>YEAR(H68)</f>
        <v/>
      </c>
      <c r="L68" s="58">
        <f>MONTH(H68)</f>
        <v/>
      </c>
    </row>
    <row r="69">
      <c r="A69" s="58" t="inlineStr">
        <is>
          <t>徐汇区</t>
        </is>
      </c>
      <c r="B69" s="58" t="inlineStr">
        <is>
          <t>微信用户
微信用户</t>
        </is>
      </c>
      <c r="C69" s="58" t="inlineStr">
        <is>
          <t>餐饮</t>
        </is>
      </c>
      <c r="D69" s="58" t="inlineStr">
        <is>
          <t>TYQCY68</t>
        </is>
      </c>
      <c r="E69" s="58" t="inlineStr">
        <is>
          <t>蜀天上</t>
        </is>
      </c>
      <c r="F69" s="58" t="inlineStr">
        <is>
          <t>https://fyami.com.cn/images/commitments/2021-10/zxfAEdc6eatUuchP/alivc_data.txt</t>
        </is>
      </c>
      <c r="G69" s="58" t="n"/>
      <c r="H69" s="59" t="n">
        <v>45007.6767824074</v>
      </c>
      <c r="I69" s="58" t="n">
        <v>199</v>
      </c>
      <c r="J69" s="58" t="inlineStr">
        <is>
          <t>否</t>
        </is>
      </c>
      <c r="K69" s="58">
        <f>YEAR(H69)</f>
        <v/>
      </c>
      <c r="L69" s="58">
        <f>MONTH(H69)</f>
        <v/>
      </c>
    </row>
    <row r="70">
      <c r="A70" s="58" t="inlineStr">
        <is>
          <t>徐汇区</t>
        </is>
      </c>
      <c r="B70" s="58" t="inlineStr">
        <is>
          <t>微信用户
微信用户</t>
        </is>
      </c>
      <c r="C70" s="58" t="inlineStr">
        <is>
          <t>餐饮</t>
        </is>
      </c>
      <c r="D70" s="58" t="inlineStr">
        <is>
          <t>TSFCY28</t>
        </is>
      </c>
      <c r="E70" s="58" t="inlineStr">
        <is>
          <t>张亮麻辣烫</t>
        </is>
      </c>
      <c r="F70" s="58" t="inlineStr">
        <is>
          <t>https://fyami.com.cn/images/commitments/2021-10/7NrxzIjdK4OA1oiX/commitment_1634276056365.png</t>
        </is>
      </c>
      <c r="G70" s="58" t="n"/>
      <c r="H70" s="59" t="n">
        <v>45016.47892361111</v>
      </c>
      <c r="I70" s="58" t="n">
        <v>190</v>
      </c>
      <c r="J70" s="58" t="inlineStr">
        <is>
          <t>否</t>
        </is>
      </c>
      <c r="K70" s="58">
        <f>YEAR(H70)</f>
        <v/>
      </c>
      <c r="L70" s="58">
        <f>MONTH(H70)</f>
        <v/>
      </c>
    </row>
    <row r="71">
      <c r="A71" s="58" t="inlineStr">
        <is>
          <t>徐汇区</t>
        </is>
      </c>
      <c r="B71" s="58" t="n"/>
      <c r="C71" s="58" t="inlineStr">
        <is>
          <t>餐饮</t>
        </is>
      </c>
      <c r="D71" s="58" t="inlineStr">
        <is>
          <t>TYQCY51</t>
        </is>
      </c>
      <c r="E71" s="58" t="inlineStr">
        <is>
          <t>麦烧烤</t>
        </is>
      </c>
      <c r="F71" s="58" t="inlineStr">
        <is>
          <t>https://fyami.com.cn/images/commitments/2021-09/66cVCdoCsd0Luuyv/commitment_1632291829252.png</t>
        </is>
      </c>
      <c r="G71" s="58" t="n"/>
      <c r="H71" s="59" t="n">
        <v>44461.59989583334</v>
      </c>
      <c r="I71" s="58" t="n">
        <v>745</v>
      </c>
      <c r="J71" s="58" t="inlineStr">
        <is>
          <t>是</t>
        </is>
      </c>
      <c r="K71" s="58">
        <f>YEAR(H71)</f>
        <v/>
      </c>
      <c r="L71" s="58">
        <f>MONTH(H71)</f>
        <v/>
      </c>
    </row>
    <row r="72">
      <c r="A72" s="58" t="inlineStr">
        <is>
          <t>徐汇区</t>
        </is>
      </c>
      <c r="B72" s="58" t="n"/>
      <c r="C72" s="58" t="inlineStr">
        <is>
          <t>餐饮</t>
        </is>
      </c>
      <c r="D72" s="58" t="inlineStr">
        <is>
          <t>TYQCY11</t>
        </is>
      </c>
      <c r="E72" s="58" t="inlineStr">
        <is>
          <t>陈光记烧味饭店</t>
        </is>
      </c>
      <c r="F72" s="58" t="inlineStr">
        <is>
          <t>https://fyami.com.cn/images/commitments/2021-09/hCGrDJgbL0d838lt/commitment_1632289698865.png</t>
        </is>
      </c>
      <c r="G72" s="58" t="n"/>
      <c r="H72" s="59" t="n">
        <v>44461.57528935185</v>
      </c>
      <c r="I72" s="58" t="n">
        <v>745</v>
      </c>
      <c r="J72" s="58" t="inlineStr">
        <is>
          <t>是</t>
        </is>
      </c>
      <c r="K72" s="58">
        <f>YEAR(H72)</f>
        <v/>
      </c>
      <c r="L72" s="58">
        <f>MONTH(H72)</f>
        <v/>
      </c>
    </row>
    <row r="73">
      <c r="A73" s="58" t="inlineStr">
        <is>
          <t>徐汇区</t>
        </is>
      </c>
      <c r="B73" s="58" t="n"/>
      <c r="C73" s="58" t="inlineStr">
        <is>
          <t>餐饮</t>
        </is>
      </c>
      <c r="D73" s="58" t="inlineStr">
        <is>
          <t>TYQCY53</t>
        </is>
      </c>
      <c r="E73" s="58" t="inlineStr">
        <is>
          <t>周师兄火锅徐汇直营店</t>
        </is>
      </c>
      <c r="F73" s="58" t="inlineStr">
        <is>
          <t>https://fyami.com.cn/images/commitments/2021-09/z9q7WWdX98ac0iwK/commitment_1632286978666.png</t>
        </is>
      </c>
      <c r="G73" s="58" t="n"/>
      <c r="H73" s="59" t="n">
        <v>44461.54376157407</v>
      </c>
      <c r="I73" s="58" t="n">
        <v>745</v>
      </c>
      <c r="J73" s="58" t="inlineStr">
        <is>
          <t>是</t>
        </is>
      </c>
      <c r="K73" s="58">
        <f>YEAR(H73)</f>
        <v/>
      </c>
      <c r="L73" s="58">
        <f>MONTH(H73)</f>
        <v/>
      </c>
    </row>
    <row r="74">
      <c r="A74" s="58" t="inlineStr">
        <is>
          <t>徐汇区</t>
        </is>
      </c>
      <c r="B74" s="58" t="n"/>
      <c r="C74" s="58" t="inlineStr">
        <is>
          <t>餐饮</t>
        </is>
      </c>
      <c r="D74" s="58" t="inlineStr">
        <is>
          <t>TYQCY95</t>
        </is>
      </c>
      <c r="E74" s="58" t="inlineStr">
        <is>
          <t>号外</t>
        </is>
      </c>
      <c r="F74" s="58" t="inlineStr">
        <is>
          <t>https://fyami.com.cn/images/commitments/2021-09/yygDjNjcHZgMy9dj/commitment_1632025082618.png</t>
        </is>
      </c>
      <c r="G74" s="58" t="n"/>
      <c r="H74" s="59" t="n">
        <v>44458.51255787037</v>
      </c>
      <c r="I74" s="58" t="n">
        <v>748</v>
      </c>
      <c r="J74" s="58" t="inlineStr">
        <is>
          <t>是</t>
        </is>
      </c>
      <c r="K74" s="58">
        <f>YEAR(H74)</f>
        <v/>
      </c>
      <c r="L74" s="58">
        <f>MONTH(H74)</f>
        <v/>
      </c>
    </row>
    <row r="75">
      <c r="A75" s="58" t="inlineStr">
        <is>
          <t>徐汇区</t>
        </is>
      </c>
      <c r="B75" s="58" t="inlineStr">
        <is>
          <t>微信用户
微信用户
微信用户
微信用户</t>
        </is>
      </c>
      <c r="C75" s="58" t="inlineStr">
        <is>
          <t>餐饮</t>
        </is>
      </c>
      <c r="D75" s="58" t="inlineStr">
        <is>
          <t>TYQCY93</t>
        </is>
      </c>
      <c r="E75" s="58" t="inlineStr">
        <is>
          <t>厚贞</t>
        </is>
      </c>
      <c r="F75" s="58" t="inlineStr">
        <is>
          <t>https://fyami.com.cn/images/commitments/2021-09/J566L0cjomjefMAJ/commitment_1632024345496.png</t>
        </is>
      </c>
      <c r="G75" s="58" t="n"/>
      <c r="H75" s="59" t="n">
        <v>45008.5303587963</v>
      </c>
      <c r="I75" s="58" t="n">
        <v>198</v>
      </c>
      <c r="J75" s="58" t="inlineStr">
        <is>
          <t>否</t>
        </is>
      </c>
      <c r="K75" s="58">
        <f>YEAR(H75)</f>
        <v/>
      </c>
      <c r="L75" s="58">
        <f>MONTH(H75)</f>
        <v/>
      </c>
    </row>
    <row r="76">
      <c r="A76" s="58" t="inlineStr">
        <is>
          <t>徐汇区</t>
        </is>
      </c>
      <c r="B76" s="58" t="inlineStr">
        <is>
          <t>微信用户
微信用户
微信用户
微信用户</t>
        </is>
      </c>
      <c r="C76" s="58" t="inlineStr">
        <is>
          <t>餐饮</t>
        </is>
      </c>
      <c r="D76" s="58" t="inlineStr">
        <is>
          <t>TYQCY82</t>
        </is>
      </c>
      <c r="E76" s="58" t="inlineStr">
        <is>
          <t>家在塔啦</t>
        </is>
      </c>
      <c r="F76" s="58" t="inlineStr">
        <is>
          <t>https://fyami.com.cn/images/commitments/2021-09/sN8R4LjAItNbogln/commitment_1632022267603.png</t>
        </is>
      </c>
      <c r="G76" s="58" t="n"/>
      <c r="H76" s="59" t="n">
        <v>45043.45328703704</v>
      </c>
      <c r="I76" s="58" t="n">
        <v>163</v>
      </c>
      <c r="J76" s="58" t="inlineStr">
        <is>
          <t>否</t>
        </is>
      </c>
      <c r="K76" s="58">
        <f>YEAR(H76)</f>
        <v/>
      </c>
      <c r="L76" s="58">
        <f>MONTH(H76)</f>
        <v/>
      </c>
    </row>
    <row r="77">
      <c r="A77" s="58" t="inlineStr">
        <is>
          <t>徐汇区</t>
        </is>
      </c>
      <c r="B77" s="58" t="inlineStr">
        <is>
          <t>微信用户
微信用户
微信用户
微信用户</t>
        </is>
      </c>
      <c r="C77" s="58" t="inlineStr">
        <is>
          <t>餐饮</t>
        </is>
      </c>
      <c r="D77" s="58" t="inlineStr">
        <is>
          <t>TYQCY84</t>
        </is>
      </c>
      <c r="E77" s="58" t="inlineStr">
        <is>
          <t>天钥小馆</t>
        </is>
      </c>
      <c r="F77" s="58" t="inlineStr">
        <is>
          <t>https://fyami.com.cn/images/commitments/2021-09/CdvOOUi2AdcJffwA/commitment_1632020804547.png</t>
        </is>
      </c>
      <c r="G77" s="58" t="n"/>
      <c r="H77" s="59" t="n">
        <v>45016.55554398148</v>
      </c>
      <c r="I77" s="58" t="n">
        <v>190</v>
      </c>
      <c r="J77" s="58" t="inlineStr">
        <is>
          <t>否</t>
        </is>
      </c>
      <c r="K77" s="58">
        <f>YEAR(H77)</f>
        <v/>
      </c>
      <c r="L77" s="58">
        <f>MONTH(H77)</f>
        <v/>
      </c>
    </row>
    <row r="78">
      <c r="A78" s="58" t="inlineStr">
        <is>
          <t>徐汇区</t>
        </is>
      </c>
      <c r="B78" s="58" t="n"/>
      <c r="C78" s="58" t="inlineStr">
        <is>
          <t>餐饮</t>
        </is>
      </c>
      <c r="D78" s="58" t="inlineStr">
        <is>
          <t>TYQCY10</t>
        </is>
      </c>
      <c r="E78" s="58" t="inlineStr">
        <is>
          <t>枚青</t>
        </is>
      </c>
      <c r="F78" s="58" t="inlineStr">
        <is>
          <t>https://fyami.com.cn/images/commitments/2021-09/FePcWuc78gr4VhJQ/commitment_1632016146939.png</t>
        </is>
      </c>
      <c r="G78" s="58" t="n"/>
      <c r="H78" s="59" t="n">
        <v>44458.40913194444</v>
      </c>
      <c r="I78" s="58" t="n">
        <v>748</v>
      </c>
      <c r="J78" s="58" t="inlineStr">
        <is>
          <t>是</t>
        </is>
      </c>
      <c r="K78" s="58">
        <f>YEAR(H78)</f>
        <v/>
      </c>
      <c r="L78" s="58">
        <f>MONTH(H78)</f>
        <v/>
      </c>
    </row>
    <row r="79">
      <c r="A79" s="58" t="inlineStr">
        <is>
          <t>徐汇区</t>
        </is>
      </c>
      <c r="B79" s="58" t="inlineStr">
        <is>
          <t>微信用户
微信用户</t>
        </is>
      </c>
      <c r="C79" s="58" t="inlineStr">
        <is>
          <t>餐饮</t>
        </is>
      </c>
      <c r="D79" s="58" t="inlineStr">
        <is>
          <t>TYQCY13</t>
        </is>
      </c>
      <c r="E79" s="58" t="inlineStr">
        <is>
          <t>肯德基（城开YOYO）</t>
        </is>
      </c>
      <c r="F79" s="58" t="inlineStr">
        <is>
          <t>https://fyami.com.cn/images/commitments/2021-09/oGzRZhkEdD5T00OG/commitment_1631945659022.png</t>
        </is>
      </c>
      <c r="G79" s="58" t="n"/>
      <c r="H79" s="59" t="n">
        <v>44970.52421296296</v>
      </c>
      <c r="I79" s="58" t="n">
        <v>236</v>
      </c>
      <c r="J79" s="58" t="inlineStr">
        <is>
          <t>否</t>
        </is>
      </c>
      <c r="K79" s="58">
        <f>YEAR(H79)</f>
        <v/>
      </c>
      <c r="L79" s="58">
        <f>MONTH(H79)</f>
        <v/>
      </c>
    </row>
    <row r="80">
      <c r="A80" s="58" t="inlineStr">
        <is>
          <t>徐汇区</t>
        </is>
      </c>
      <c r="B80" s="58" t="n"/>
      <c r="C80" s="58" t="inlineStr">
        <is>
          <t>餐饮</t>
        </is>
      </c>
      <c r="D80" s="58" t="inlineStr">
        <is>
          <t>TYQCY88</t>
        </is>
      </c>
      <c r="E80" s="58" t="inlineStr">
        <is>
          <t>沙野轻食</t>
        </is>
      </c>
      <c r="F80" s="58" t="inlineStr">
        <is>
          <t>https://fyami.com.cn/images/commitments/2021-09/lC89vYqQoXdNmJzA/commitment_1631943279984.png</t>
        </is>
      </c>
      <c r="G80" s="58" t="n"/>
      <c r="H80" s="59" t="n">
        <v>44457.56578703703</v>
      </c>
      <c r="I80" s="58" t="n">
        <v>749</v>
      </c>
      <c r="J80" s="58" t="inlineStr">
        <is>
          <t>是</t>
        </is>
      </c>
      <c r="K80" s="58">
        <f>YEAR(H80)</f>
        <v/>
      </c>
      <c r="L80" s="58">
        <f>MONTH(H80)</f>
        <v/>
      </c>
    </row>
    <row r="81">
      <c r="A81" s="58" t="inlineStr">
        <is>
          <t>徐汇区</t>
        </is>
      </c>
      <c r="B81" s="58" t="n"/>
      <c r="C81" s="58" t="inlineStr">
        <is>
          <t>餐饮</t>
        </is>
      </c>
      <c r="D81" s="58" t="inlineStr">
        <is>
          <t>TYQCY71</t>
        </is>
      </c>
      <c r="E81" s="58" t="inlineStr">
        <is>
          <t>鲍發沪</t>
        </is>
      </c>
      <c r="F81" s="58" t="inlineStr">
        <is>
          <t>https://fyami.com.cn/images/commitments/2021-09/p5GB4qfdvYGp3JOA/commitment_1631934369322.png</t>
        </is>
      </c>
      <c r="G81" s="58" t="n"/>
      <c r="H81" s="59" t="n">
        <v>44457.46261574074</v>
      </c>
      <c r="I81" s="58" t="n">
        <v>749</v>
      </c>
      <c r="J81" s="58" t="inlineStr">
        <is>
          <t>是</t>
        </is>
      </c>
      <c r="K81" s="58">
        <f>YEAR(H81)</f>
        <v/>
      </c>
      <c r="L81" s="58">
        <f>MONTH(H81)</f>
        <v/>
      </c>
    </row>
    <row r="82">
      <c r="A82" s="58" t="inlineStr">
        <is>
          <t>徐汇区</t>
        </is>
      </c>
      <c r="B82" s="58" t="inlineStr">
        <is>
          <t>微信用户
微信用户
微信用户
微信用户
微信用户
微信用户
微信用户
微信用户</t>
        </is>
      </c>
      <c r="C82" s="58" t="inlineStr">
        <is>
          <t>餐饮</t>
        </is>
      </c>
      <c r="D82" s="58" t="inlineStr">
        <is>
          <t>TSFCY6</t>
        </is>
      </c>
      <c r="E82" s="58" t="inlineStr">
        <is>
          <t>金锚传菜</t>
        </is>
      </c>
      <c r="F82" s="58" t="inlineStr">
        <is>
          <t>https://fyami.com.cn/images/commitments/2021-09/TIERAedvRrPSP0pK/pcvoicedata.dat</t>
        </is>
      </c>
      <c r="G82" s="58" t="n"/>
      <c r="H82" s="59" t="n">
        <v>44887.44456018518</v>
      </c>
      <c r="I82" s="58" t="n">
        <v>319</v>
      </c>
      <c r="J82" s="58" t="inlineStr">
        <is>
          <t>否</t>
        </is>
      </c>
      <c r="K82" s="58">
        <f>YEAR(H82)</f>
        <v/>
      </c>
      <c r="L82" s="58">
        <f>MONTH(H82)</f>
        <v/>
      </c>
    </row>
    <row r="83">
      <c r="A83" s="58" t="inlineStr">
        <is>
          <t>徐汇区</t>
        </is>
      </c>
      <c r="B83" s="58" t="n"/>
      <c r="C83" s="58" t="inlineStr">
        <is>
          <t>餐饮</t>
        </is>
      </c>
      <c r="D83" s="58" t="inlineStr">
        <is>
          <t>TYQCY58</t>
        </is>
      </c>
      <c r="E83" s="58" t="inlineStr">
        <is>
          <t>顺风港湾</t>
        </is>
      </c>
      <c r="F83" s="58" t="inlineStr">
        <is>
          <t>https://fyami.com.cn/images/commitments/2021-09/oFHDQHfvBdgo1JAs/commitment_1631162274612.png</t>
        </is>
      </c>
      <c r="G83" s="58" t="n"/>
      <c r="H83" s="59" t="n">
        <v>44448.5263425926</v>
      </c>
      <c r="I83" s="58" t="n">
        <v>758</v>
      </c>
      <c r="J83" s="58" t="inlineStr">
        <is>
          <t>是</t>
        </is>
      </c>
      <c r="K83" s="58">
        <f>YEAR(H83)</f>
        <v/>
      </c>
      <c r="L83" s="58">
        <f>MONTH(H83)</f>
        <v/>
      </c>
    </row>
    <row r="84">
      <c r="A84" s="58" t="inlineStr">
        <is>
          <t>徐汇区</t>
        </is>
      </c>
      <c r="B84" s="58" t="n"/>
      <c r="C84" s="58" t="inlineStr">
        <is>
          <t>餐饮</t>
        </is>
      </c>
      <c r="D84" s="58" t="inlineStr">
        <is>
          <t>TYQCY3</t>
        </is>
      </c>
      <c r="E84" s="58" t="inlineStr">
        <is>
          <t>敦煌楼</t>
        </is>
      </c>
      <c r="F84" s="58" t="inlineStr">
        <is>
          <t>https://fyami.com.cn/images/commitments/2021-09/L8VXPghyzk18WYpI/commitment_1631158716329.png</t>
        </is>
      </c>
      <c r="G84" s="58" t="n"/>
      <c r="H84" s="59" t="n">
        <v>44448.48517361111</v>
      </c>
      <c r="I84" s="58" t="n">
        <v>758</v>
      </c>
      <c r="J84" s="58" t="inlineStr">
        <is>
          <t>是</t>
        </is>
      </c>
      <c r="K84" s="58">
        <f>YEAR(H84)</f>
        <v/>
      </c>
      <c r="L84" s="58">
        <f>MONTH(H84)</f>
        <v/>
      </c>
    </row>
    <row r="85">
      <c r="A85" s="58" t="inlineStr">
        <is>
          <t>徐汇区</t>
        </is>
      </c>
      <c r="B85" s="58" t="inlineStr">
        <is>
          <t>微信用户
微信用户
微信用户
微信用户
微信用户
微信用户</t>
        </is>
      </c>
      <c r="C85" s="58" t="inlineStr">
        <is>
          <t>餐饮</t>
        </is>
      </c>
      <c r="D85" s="58" t="inlineStr">
        <is>
          <t>TYQCY89</t>
        </is>
      </c>
      <c r="E85" s="58" t="inlineStr">
        <is>
          <t>老娘舅(天钥桥)</t>
        </is>
      </c>
      <c r="F85" s="58" t="inlineStr">
        <is>
          <t>https://fyami.com.cn/images/commitments/2021-08/fzqt8vejxAXEmzQu/commitment_1630305304565.png</t>
        </is>
      </c>
      <c r="G85" s="58" t="n"/>
      <c r="H85" s="59" t="n">
        <v>45039.70908564814</v>
      </c>
      <c r="I85" s="58" t="n">
        <v>167</v>
      </c>
      <c r="J85" s="58" t="inlineStr">
        <is>
          <t>否</t>
        </is>
      </c>
      <c r="K85" s="58">
        <f>YEAR(H85)</f>
        <v/>
      </c>
      <c r="L85" s="58">
        <f>MONTH(H85)</f>
        <v/>
      </c>
    </row>
    <row r="86">
      <c r="A86" s="58" t="inlineStr">
        <is>
          <t>徐汇区</t>
        </is>
      </c>
      <c r="B86" s="58" t="n"/>
      <c r="C86" s="58" t="inlineStr">
        <is>
          <t>餐饮</t>
        </is>
      </c>
      <c r="D86" s="58" t="inlineStr">
        <is>
          <t>TSFCY1</t>
        </is>
      </c>
      <c r="E86" s="58" t="inlineStr">
        <is>
          <t>丰茂盛</t>
        </is>
      </c>
      <c r="F86" s="58" t="inlineStr">
        <is>
          <t>https://fyami.com.cn/images/commitments/2021-08/Bccl8ZdAPLt6ULR2/commitment_1630042903141.png</t>
        </is>
      </c>
      <c r="G86" s="58" t="n"/>
      <c r="H86" s="59" t="n">
        <v>44435.57064814815</v>
      </c>
      <c r="I86" s="58" t="n">
        <v>771</v>
      </c>
      <c r="J86" s="58" t="inlineStr">
        <is>
          <t>是</t>
        </is>
      </c>
      <c r="K86" s="58">
        <f>YEAR(H86)</f>
        <v/>
      </c>
      <c r="L86" s="58">
        <f>MONTH(H86)</f>
        <v/>
      </c>
    </row>
    <row r="87">
      <c r="A87" s="58" t="inlineStr">
        <is>
          <t>徐汇区</t>
        </is>
      </c>
      <c r="B87" s="58" t="inlineStr">
        <is>
          <t>微信用户
微信用户
微信用户
微信用户</t>
        </is>
      </c>
      <c r="C87" s="58" t="inlineStr">
        <is>
          <t>餐饮</t>
        </is>
      </c>
      <c r="D87" s="58" t="inlineStr">
        <is>
          <t>TSFCY38</t>
        </is>
      </c>
      <c r="E87" s="58" t="inlineStr">
        <is>
          <t>杨记齐齐哈尔</t>
        </is>
      </c>
      <c r="F87" s="58" t="inlineStr">
        <is>
          <t>https://fyami.com.cn/images/commitments/2021-08/EEVrldqtkvfkBZbf/commitment_1629945996277.png</t>
        </is>
      </c>
      <c r="G87" s="58" t="n"/>
      <c r="H87" s="59" t="n">
        <v>45002.54299768519</v>
      </c>
      <c r="I87" s="58" t="n">
        <v>204</v>
      </c>
      <c r="J87" s="58" t="inlineStr">
        <is>
          <t>否</t>
        </is>
      </c>
      <c r="K87" s="58">
        <f>YEAR(H87)</f>
        <v/>
      </c>
      <c r="L87" s="58">
        <f>MONTH(H87)</f>
        <v/>
      </c>
    </row>
    <row r="88">
      <c r="A88" s="58" t="inlineStr">
        <is>
          <t>徐汇区</t>
        </is>
      </c>
      <c r="B88" s="58" t="inlineStr">
        <is>
          <t>微信用户
微信用户</t>
        </is>
      </c>
      <c r="C88" s="58" t="inlineStr">
        <is>
          <t>餐饮</t>
        </is>
      </c>
      <c r="D88" s="58" t="inlineStr">
        <is>
          <t>TYQCY38</t>
        </is>
      </c>
      <c r="E88" s="58" t="inlineStr">
        <is>
          <t>肥汁米兰</t>
        </is>
      </c>
      <c r="F88" s="58" t="inlineStr">
        <is>
          <t>https://fyami.com.cn/images/commitments/2021-08/cNFPF2fJvZHWthuU/commitment_1629440883306.png</t>
        </is>
      </c>
      <c r="G88" s="58" t="n"/>
      <c r="H88" s="59" t="n">
        <v>44805.67585648148</v>
      </c>
      <c r="I88" s="58" t="n">
        <v>401</v>
      </c>
      <c r="J88" s="58" t="inlineStr">
        <is>
          <t>是</t>
        </is>
      </c>
      <c r="K88" s="58">
        <f>YEAR(H88)</f>
        <v/>
      </c>
      <c r="L88" s="58">
        <f>MONTH(H88)</f>
        <v/>
      </c>
    </row>
    <row r="89">
      <c r="A89" s="58" t="inlineStr">
        <is>
          <t>徐汇区</t>
        </is>
      </c>
      <c r="B89" s="58" t="inlineStr">
        <is>
          <t>微信用户
微信用户
微信用户
微信用户
微信用户
微信用户
微信用户
微信用户
微信用户
微信用户
微信用户
微信用户</t>
        </is>
      </c>
      <c r="C89" s="58" t="inlineStr">
        <is>
          <t>餐饮</t>
        </is>
      </c>
      <c r="D89" s="58" t="inlineStr">
        <is>
          <t>TYQCY50</t>
        </is>
      </c>
      <c r="E89" s="58" t="inlineStr">
        <is>
          <t>缘家</t>
        </is>
      </c>
      <c r="F89" s="58" t="inlineStr">
        <is>
          <t>https://fyami.com.cn/images/commitments/2021-08/cb3QS4dL2dCheojz/commitment_1629266060140.png</t>
        </is>
      </c>
      <c r="G89" s="58" t="n"/>
      <c r="H89" s="59" t="n">
        <v>44825.50296296296</v>
      </c>
      <c r="I89" s="58" t="n">
        <v>381</v>
      </c>
      <c r="J89" s="58" t="inlineStr">
        <is>
          <t>是</t>
        </is>
      </c>
      <c r="K89" s="58">
        <f>YEAR(H89)</f>
        <v/>
      </c>
      <c r="L89" s="58">
        <f>MONTH(H89)</f>
        <v/>
      </c>
    </row>
    <row r="90">
      <c r="A90" s="58" t="inlineStr">
        <is>
          <t>徐汇区</t>
        </is>
      </c>
      <c r="B90" s="58" t="n"/>
      <c r="C90" s="58" t="inlineStr">
        <is>
          <t>餐饮</t>
        </is>
      </c>
      <c r="D90" s="58" t="inlineStr">
        <is>
          <t>TYQCY77</t>
        </is>
      </c>
      <c r="E90" s="58" t="inlineStr">
        <is>
          <t>哈尼石锅鱼</t>
        </is>
      </c>
      <c r="F90" s="58" t="inlineStr">
        <is>
          <t>https://fyami.com.cn/images/commitments/2021-08/OoK1FJqJf9FXLVY1/commitment_1629263847904.png</t>
        </is>
      </c>
      <c r="G90" s="58" t="n"/>
      <c r="H90" s="59" t="n">
        <v>44426.55380787037</v>
      </c>
      <c r="I90" s="58" t="n">
        <v>780</v>
      </c>
      <c r="J90" s="58" t="inlineStr">
        <is>
          <t>是</t>
        </is>
      </c>
      <c r="K90" s="58">
        <f>YEAR(H90)</f>
        <v/>
      </c>
      <c r="L90" s="58">
        <f>MONTH(H90)</f>
        <v/>
      </c>
    </row>
    <row r="91">
      <c r="A91" s="58" t="inlineStr">
        <is>
          <t>徐汇区</t>
        </is>
      </c>
      <c r="B91" s="58" t="inlineStr">
        <is>
          <t>微信用户
微信用户
微信用户
微信用户
微信用户
微信用户</t>
        </is>
      </c>
      <c r="C91" s="58" t="inlineStr">
        <is>
          <t>餐饮</t>
        </is>
      </c>
      <c r="D91" s="58" t="inlineStr">
        <is>
          <t>TYQCY79</t>
        </is>
      </c>
      <c r="E91" s="58" t="inlineStr">
        <is>
          <t>兴蜀府</t>
        </is>
      </c>
      <c r="F91" s="58" t="inlineStr">
        <is>
          <t>https://fyami.com.cn/images/commitments/2021-08/a0U480haTa4e4TDC/commitment_1629261539165.png</t>
        </is>
      </c>
      <c r="G91" s="58" t="n"/>
      <c r="H91" s="59" t="n">
        <v>45161.5909375</v>
      </c>
      <c r="I91" s="58" t="n">
        <v>45</v>
      </c>
      <c r="J91" s="58" t="inlineStr">
        <is>
          <t>否</t>
        </is>
      </c>
      <c r="K91" s="58">
        <f>YEAR(H91)</f>
        <v/>
      </c>
      <c r="L91" s="58">
        <f>MONTH(H91)</f>
        <v/>
      </c>
    </row>
    <row r="92">
      <c r="A92" s="58" t="inlineStr">
        <is>
          <t>徐汇区</t>
        </is>
      </c>
      <c r="B92" s="58" t="inlineStr">
        <is>
          <t>微信用户
微信用户
微信用户</t>
        </is>
      </c>
      <c r="C92" s="58" t="inlineStr">
        <is>
          <t>餐饮</t>
        </is>
      </c>
      <c r="D92" s="58" t="inlineStr">
        <is>
          <t>TSFCY14</t>
        </is>
      </c>
      <c r="E92" s="58" t="inlineStr">
        <is>
          <t>弄堂咪道</t>
        </is>
      </c>
      <c r="F92" s="58" t="inlineStr">
        <is>
          <t>https://fyami.com.cn/images/commitments/2021-08/Dp0XNLoPSVBk8zUz/commitment_1627884547514.png</t>
        </is>
      </c>
      <c r="G92" s="58" t="n"/>
      <c r="H92" s="59" t="n">
        <v>45006.41629629629</v>
      </c>
      <c r="I92" s="58" t="n">
        <v>200</v>
      </c>
      <c r="J92" s="58" t="inlineStr">
        <is>
          <t>否</t>
        </is>
      </c>
      <c r="K92" s="58">
        <f>YEAR(H92)</f>
        <v/>
      </c>
      <c r="L92" s="58">
        <f>MONTH(H92)</f>
        <v/>
      </c>
    </row>
    <row r="93">
      <c r="A93" s="58" t="inlineStr">
        <is>
          <t>徐汇区</t>
        </is>
      </c>
      <c r="B93" s="58" t="inlineStr">
        <is>
          <t>微信用户</t>
        </is>
      </c>
      <c r="C93" s="58" t="inlineStr">
        <is>
          <t>餐饮</t>
        </is>
      </c>
      <c r="D93" s="58" t="inlineStr">
        <is>
          <t>TYQCY12</t>
        </is>
      </c>
      <c r="E93" s="58" t="inlineStr">
        <is>
          <t>麦当劳（天钥桥1号）</t>
        </is>
      </c>
      <c r="F93" s="58" t="inlineStr">
        <is>
          <t>https://fyami.com.cn/images/commitments/2021-07/BCuPErkExQ6yqMDN/commitment_1626848210133.png</t>
        </is>
      </c>
      <c r="G93" s="58" t="n"/>
      <c r="H93" s="59" t="n">
        <v>44398.59504629629</v>
      </c>
      <c r="I93" s="58" t="n">
        <v>808</v>
      </c>
      <c r="J93" s="58" t="inlineStr">
        <is>
          <t>是</t>
        </is>
      </c>
      <c r="K93" s="58">
        <f>YEAR(H93)</f>
        <v/>
      </c>
      <c r="L93" s="58">
        <f>MONTH(H93)</f>
        <v/>
      </c>
    </row>
    <row r="94">
      <c r="A94" s="58" t="inlineStr">
        <is>
          <t>徐汇区</t>
        </is>
      </c>
      <c r="B94" s="58" t="n"/>
      <c r="C94" s="58" t="inlineStr">
        <is>
          <t>餐饮</t>
        </is>
      </c>
      <c r="D94" s="58" t="inlineStr">
        <is>
          <t>TSFCY47</t>
        </is>
      </c>
      <c r="E94" s="58" t="inlineStr">
        <is>
          <t>么么街</t>
        </is>
      </c>
      <c r="F94" s="58" t="inlineStr">
        <is>
          <t>https://fyami.com.cn/images/commitments/2021-07/bErmt7k2rKk8MQtp/commitment_1625532822785.png</t>
        </is>
      </c>
      <c r="G94" s="58" t="n"/>
      <c r="H94" s="59" t="n">
        <v>44383.37333333334</v>
      </c>
      <c r="I94" s="58" t="n">
        <v>823</v>
      </c>
      <c r="J94" s="58" t="inlineStr">
        <is>
          <t>是</t>
        </is>
      </c>
      <c r="K94" s="58">
        <f>YEAR(H94)</f>
        <v/>
      </c>
      <c r="L94" s="58">
        <f>MONTH(H94)</f>
        <v/>
      </c>
    </row>
    <row r="95">
      <c r="A95" s="58" t="inlineStr">
        <is>
          <t>徐汇区</t>
        </is>
      </c>
      <c r="B95" s="58" t="n"/>
      <c r="C95" s="58" t="inlineStr">
        <is>
          <t>餐饮</t>
        </is>
      </c>
      <c r="D95" s="58" t="inlineStr">
        <is>
          <t>TYQCY96</t>
        </is>
      </c>
      <c r="E95" s="58" t="inlineStr">
        <is>
          <t>辣府</t>
        </is>
      </c>
      <c r="F95" s="58" t="inlineStr">
        <is>
          <t>https://fyami.com.cn/images/commitments/2021-07/sywetcmFYJ3r3yHI/cf_st_2.dat</t>
        </is>
      </c>
      <c r="G95" s="58" t="n"/>
      <c r="H95" s="59" t="n">
        <v>44491.72175925926</v>
      </c>
      <c r="I95" s="58" t="n">
        <v>715</v>
      </c>
      <c r="J95" s="58" t="inlineStr">
        <is>
          <t>是</t>
        </is>
      </c>
      <c r="K95" s="58">
        <f>YEAR(H95)</f>
        <v/>
      </c>
      <c r="L95" s="58">
        <f>MONTH(H95)</f>
        <v/>
      </c>
    </row>
    <row r="96">
      <c r="A96" s="58" t="inlineStr">
        <is>
          <t>徐汇区</t>
        </is>
      </c>
      <c r="B96" s="58" t="inlineStr">
        <is>
          <t>微信用户
微信用户
微信用户
微信用户
微信用户</t>
        </is>
      </c>
      <c r="C96" s="58" t="inlineStr">
        <is>
          <t>餐饮</t>
        </is>
      </c>
      <c r="D96" s="58" t="inlineStr">
        <is>
          <t>TYQCY22</t>
        </is>
      </c>
      <c r="E96" s="58" t="inlineStr">
        <is>
          <t>小杨生煎（蘑咕空间）</t>
        </is>
      </c>
      <c r="F96" s="58" t="inlineStr">
        <is>
          <t>https://fyami.com.cn/images/commitments/2021-06/7RVK1KmXUVPoQswu/commitment_1623994475259.png</t>
        </is>
      </c>
      <c r="G96" s="58" t="n"/>
      <c r="H96" s="59" t="n">
        <v>44887.53369212963</v>
      </c>
      <c r="I96" s="58" t="n">
        <v>319</v>
      </c>
      <c r="J96" s="58" t="inlineStr">
        <is>
          <t>否</t>
        </is>
      </c>
      <c r="K96" s="58">
        <f>YEAR(H96)</f>
        <v/>
      </c>
      <c r="L96" s="58">
        <f>MONTH(H96)</f>
        <v/>
      </c>
    </row>
    <row r="97">
      <c r="A97" s="58" t="inlineStr">
        <is>
          <t>徐汇区</t>
        </is>
      </c>
      <c r="B97" s="58" t="inlineStr">
        <is>
          <t>微信用户
微信用户
微信用户
微信用户
微信用户
微信用户</t>
        </is>
      </c>
      <c r="C97" s="58" t="inlineStr">
        <is>
          <t>餐饮</t>
        </is>
      </c>
      <c r="D97" s="58" t="inlineStr">
        <is>
          <t>TYQCY16</t>
        </is>
      </c>
      <c r="E97" s="58" t="inlineStr">
        <is>
          <t>乐凯撒</t>
        </is>
      </c>
      <c r="F97" s="58" t="inlineStr">
        <is>
          <t>https://fyami.com.cn/images/commitments/2021-05/rkNtf3rgfoWNYF1b/commitment_1620802288444.png</t>
        </is>
      </c>
      <c r="G97" s="58" t="n"/>
      <c r="H97" s="59" t="n">
        <v>45006.41592592592</v>
      </c>
      <c r="I97" s="58" t="n">
        <v>200</v>
      </c>
      <c r="J97" s="58" t="inlineStr">
        <is>
          <t>否</t>
        </is>
      </c>
      <c r="K97" s="58">
        <f>YEAR(H97)</f>
        <v/>
      </c>
      <c r="L97" s="58">
        <f>MONTH(H97)</f>
        <v/>
      </c>
    </row>
    <row r="98">
      <c r="A98" s="58" t="inlineStr">
        <is>
          <t>徐汇区</t>
        </is>
      </c>
      <c r="B98" s="58" t="inlineStr">
        <is>
          <t>微信用户
微信用户</t>
        </is>
      </c>
      <c r="C98" s="58" t="inlineStr">
        <is>
          <t>餐饮</t>
        </is>
      </c>
      <c r="D98" s="58" t="inlineStr">
        <is>
          <t>TYQCY20</t>
        </is>
      </c>
      <c r="E98" s="58" t="inlineStr">
        <is>
          <t>泰醉</t>
        </is>
      </c>
      <c r="F98" s="58" t="inlineStr">
        <is>
          <t>https://fyami.com.cn/images/commitments/2021-05/HUDhR8ncRSltYWkO/commitment_1620791120415.png</t>
        </is>
      </c>
      <c r="G98" s="58" t="n"/>
      <c r="H98" s="59" t="n">
        <v>44893.61890046296</v>
      </c>
      <c r="I98" s="58" t="n">
        <v>313</v>
      </c>
      <c r="J98" s="58" t="inlineStr">
        <is>
          <t>否</t>
        </is>
      </c>
      <c r="K98" s="58">
        <f>YEAR(H98)</f>
        <v/>
      </c>
      <c r="L98" s="58">
        <f>MONTH(H98)</f>
        <v/>
      </c>
    </row>
    <row r="99">
      <c r="A99" s="58" t="inlineStr">
        <is>
          <t>徐汇区</t>
        </is>
      </c>
      <c r="B99" s="58" t="n"/>
      <c r="C99" s="58" t="inlineStr">
        <is>
          <t>餐饮</t>
        </is>
      </c>
      <c r="D99" s="58" t="inlineStr">
        <is>
          <t>TYQCY15</t>
        </is>
      </c>
      <c r="E99" s="58" t="inlineStr">
        <is>
          <t>白色城堡</t>
        </is>
      </c>
      <c r="F99" s="58" t="inlineStr">
        <is>
          <t>https://fyami.com.cn/images/commitments/2021-05/BLaKvVnMf8snNHuQ/commitment_1620789688068.png</t>
        </is>
      </c>
      <c r="G99" s="58" t="n"/>
      <c r="H99" s="59" t="n">
        <v>44328.47324074074</v>
      </c>
      <c r="I99" s="58" t="n">
        <v>878</v>
      </c>
      <c r="J99" s="58" t="inlineStr">
        <is>
          <t>是</t>
        </is>
      </c>
      <c r="K99" s="58">
        <f>YEAR(H99)</f>
        <v/>
      </c>
      <c r="L99" s="58">
        <f>MONTH(H99)</f>
        <v/>
      </c>
    </row>
    <row r="100">
      <c r="A100" s="58" t="inlineStr">
        <is>
          <t>徐汇区</t>
        </is>
      </c>
      <c r="B100" s="58" t="n"/>
      <c r="C100" s="58" t="inlineStr">
        <is>
          <t>餐饮</t>
        </is>
      </c>
      <c r="D100" s="58" t="inlineStr">
        <is>
          <t>TYQCY46</t>
        </is>
      </c>
      <c r="E100" s="58" t="inlineStr">
        <is>
          <t>沪小串</t>
        </is>
      </c>
      <c r="F100" s="58" t="inlineStr">
        <is>
          <t>https://fyami.com.cn/images/commitments/2021-04/f4Nq0AmIfN6pBXQw/mmexport1619773000348.jpg</t>
        </is>
      </c>
      <c r="G100" s="58" t="n"/>
      <c r="H100" s="59" t="n">
        <v>44316.70688657407</v>
      </c>
      <c r="I100" s="58" t="n">
        <v>890</v>
      </c>
      <c r="J100" s="58" t="inlineStr">
        <is>
          <t>是</t>
        </is>
      </c>
      <c r="K100" s="58">
        <f>YEAR(H100)</f>
        <v/>
      </c>
      <c r="L100" s="58">
        <f>MONTH(H100)</f>
        <v/>
      </c>
    </row>
    <row r="101">
      <c r="A101" s="58" t="inlineStr">
        <is>
          <t>徐汇区</t>
        </is>
      </c>
      <c r="B101" s="58" t="inlineStr">
        <is>
          <t>微信用户
微信用户</t>
        </is>
      </c>
      <c r="C101" s="58" t="inlineStr">
        <is>
          <t>餐饮</t>
        </is>
      </c>
      <c r="D101" s="58" t="inlineStr">
        <is>
          <t>TSFCY8</t>
        </is>
      </c>
      <c r="E101" s="58" t="inlineStr">
        <is>
          <t>麦当劳</t>
        </is>
      </c>
      <c r="F101" s="58" t="inlineStr">
        <is>
          <t>https://fyami.com.cn/images/commitments/2021-03/FMlPRvh21mEGfS2r/registry_list.txt</t>
        </is>
      </c>
      <c r="G101" s="58" t="n"/>
      <c r="H101" s="59" t="n">
        <v>44825.56047453704</v>
      </c>
      <c r="I101" s="58" t="n">
        <v>381</v>
      </c>
      <c r="J101" s="58" t="inlineStr">
        <is>
          <t>是</t>
        </is>
      </c>
      <c r="K101" s="58">
        <f>YEAR(H101)</f>
        <v/>
      </c>
      <c r="L101" s="58">
        <f>MONTH(H101)</f>
        <v/>
      </c>
    </row>
    <row r="102">
      <c r="A102" s="58" t="inlineStr">
        <is>
          <t>徐汇区</t>
        </is>
      </c>
      <c r="B102" s="58" t="inlineStr">
        <is>
          <t>微信用户
微信用户
微信用户
微信用户</t>
        </is>
      </c>
      <c r="C102" s="58" t="inlineStr">
        <is>
          <t>餐饮</t>
        </is>
      </c>
      <c r="D102" s="58" t="inlineStr">
        <is>
          <t>TSFCY7</t>
        </is>
      </c>
      <c r="E102" s="58" t="inlineStr">
        <is>
          <t>棒约翰</t>
        </is>
      </c>
      <c r="F102" s="58" t="inlineStr">
        <is>
          <t>https://fyami.com.cn/images/commitments/2021-02/5Uyi0ZnrNNmrQII0/IMG_20210223_142543.jpg</t>
        </is>
      </c>
      <c r="G102" s="58" t="n"/>
      <c r="H102" s="59" t="n">
        <v>45199.72068287037</v>
      </c>
      <c r="I102" s="58" t="n">
        <v>7</v>
      </c>
      <c r="J102" s="58" t="inlineStr">
        <is>
          <t>否</t>
        </is>
      </c>
      <c r="K102" s="58">
        <f>YEAR(H102)</f>
        <v/>
      </c>
      <c r="L102" s="58">
        <f>MONTH(H102)</f>
        <v/>
      </c>
    </row>
    <row r="103">
      <c r="A103" s="58" t="inlineStr">
        <is>
          <t>徐汇区</t>
        </is>
      </c>
      <c r="B103" s="58" t="inlineStr">
        <is>
          <t>微信用户
微信用户
微信用户</t>
        </is>
      </c>
      <c r="C103" s="58" t="inlineStr">
        <is>
          <t>餐饮</t>
        </is>
      </c>
      <c r="D103" s="58" t="inlineStr">
        <is>
          <t>TYQCY64</t>
        </is>
      </c>
      <c r="E103" s="58" t="inlineStr">
        <is>
          <t>敦煌小亭</t>
        </is>
      </c>
      <c r="F103" s="58" t="inlineStr">
        <is>
          <t>https://fyami.com.cn/images/commitments/2021-02/d06sKWlaxNfbOqxo/Screenshot_20210219_190401_com.flightfeather.taizhang.jpg</t>
        </is>
      </c>
      <c r="G103" s="58" t="n"/>
      <c r="H103" s="59" t="n">
        <v>44965.57484953704</v>
      </c>
      <c r="I103" s="58" t="n">
        <v>241</v>
      </c>
      <c r="J103" s="58" t="inlineStr">
        <is>
          <t>否</t>
        </is>
      </c>
      <c r="K103" s="58">
        <f>YEAR(H103)</f>
        <v/>
      </c>
      <c r="L103" s="58">
        <f>MONTH(H103)</f>
        <v/>
      </c>
    </row>
    <row r="104">
      <c r="A104" s="58" t="inlineStr">
        <is>
          <t>徐汇区</t>
        </is>
      </c>
      <c r="B104" s="58" t="n"/>
      <c r="C104" s="58" t="inlineStr">
        <is>
          <t>餐饮</t>
        </is>
      </c>
      <c r="D104" s="58" t="inlineStr">
        <is>
          <t>TYQCY87</t>
        </is>
      </c>
      <c r="E104" s="58" t="inlineStr">
        <is>
          <t>年糕李</t>
        </is>
      </c>
      <c r="F104" s="58" t="inlineStr">
        <is>
          <t>https://fyami.com.cn/images/commitments/2021-02/s3pDDgg2nKt8Jnec/commitment_1613715210088.png</t>
        </is>
      </c>
      <c r="G104" s="58" t="n"/>
      <c r="H104" s="59" t="n">
        <v>44246.59277777778</v>
      </c>
      <c r="I104" s="58" t="n">
        <v>960</v>
      </c>
      <c r="J104" s="58" t="inlineStr">
        <is>
          <t>是</t>
        </is>
      </c>
      <c r="K104" s="58">
        <f>YEAR(H104)</f>
        <v/>
      </c>
      <c r="L104" s="58">
        <f>MONTH(H104)</f>
        <v/>
      </c>
    </row>
    <row r="105">
      <c r="A105" s="58" t="inlineStr">
        <is>
          <t>徐汇区</t>
        </is>
      </c>
      <c r="B105" s="58" t="inlineStr">
        <is>
          <t>微信用户
微信用户
微信用户
微信用户
微信用户
微信用户
微信用户
微信用户
微信用户
微信用户
微信用户
微信用户</t>
        </is>
      </c>
      <c r="C105" s="58" t="inlineStr">
        <is>
          <t>餐饮</t>
        </is>
      </c>
      <c r="D105" s="58" t="inlineStr">
        <is>
          <t>TYQCY6</t>
        </is>
      </c>
      <c r="E105" s="58" t="inlineStr">
        <is>
          <t>付小姐在成都</t>
        </is>
      </c>
      <c r="F105" s="58" t="inlineStr">
        <is>
          <t>https://fyami.com.cn/images/commitments/2021-02/JHS2edh8v0hlAceB/commitment_1613707577125.png</t>
        </is>
      </c>
      <c r="G105" s="58" t="n"/>
      <c r="H105" s="59" t="n">
        <v>45102.65550925926</v>
      </c>
      <c r="I105" s="58" t="n">
        <v>104</v>
      </c>
      <c r="J105" s="58" t="inlineStr">
        <is>
          <t>否</t>
        </is>
      </c>
      <c r="K105" s="58">
        <f>YEAR(H105)</f>
        <v/>
      </c>
      <c r="L105" s="58">
        <f>MONTH(H105)</f>
        <v/>
      </c>
    </row>
    <row r="106">
      <c r="A106" s="58" t="inlineStr">
        <is>
          <t>徐汇区</t>
        </is>
      </c>
      <c r="B106" s="58" t="n"/>
      <c r="C106" s="58" t="inlineStr">
        <is>
          <t>餐饮</t>
        </is>
      </c>
      <c r="D106" s="58" t="inlineStr">
        <is>
          <t>TYQCY86</t>
        </is>
      </c>
      <c r="E106" s="58" t="inlineStr">
        <is>
          <t>厚味香辣馆</t>
        </is>
      </c>
      <c r="F106" s="58" t="inlineStr">
        <is>
          <t>https://fyami.com.cn/images/commitments/2020-11/zu0YMUr4uMpfZ6ea/commitment_1605957745444.png</t>
        </is>
      </c>
      <c r="G106" s="58" t="n"/>
      <c r="H106" s="59" t="n">
        <v>44156.80746527778</v>
      </c>
      <c r="I106" s="58" t="n">
        <v>1050</v>
      </c>
      <c r="J106" s="58" t="inlineStr">
        <is>
          <t>是</t>
        </is>
      </c>
      <c r="K106" s="58">
        <f>YEAR(H106)</f>
        <v/>
      </c>
      <c r="L106" s="58">
        <f>MONTH(H106)</f>
        <v/>
      </c>
    </row>
    <row r="107">
      <c r="A107" s="58" t="inlineStr">
        <is>
          <t>徐汇区</t>
        </is>
      </c>
      <c r="B107" s="58" t="n"/>
      <c r="C107" s="58" t="inlineStr">
        <is>
          <t>餐饮</t>
        </is>
      </c>
      <c r="D107" s="58" t="inlineStr">
        <is>
          <t>TYQCY7</t>
        </is>
      </c>
      <c r="E107" s="58" t="inlineStr">
        <is>
          <t>大龙燚</t>
        </is>
      </c>
      <c r="F107" s="58" t="inlineStr">
        <is>
          <t>https://fyami.com.cn/images/commitments/2020-11/12laGfd9EBq8WQ2k/commitment_1604814878220.png</t>
        </is>
      </c>
      <c r="G107" s="58" t="n"/>
      <c r="H107" s="59" t="n">
        <v>44143.57961805556</v>
      </c>
      <c r="I107" s="58" t="n">
        <v>1063</v>
      </c>
      <c r="J107" s="58" t="inlineStr">
        <is>
          <t>是</t>
        </is>
      </c>
      <c r="K107" s="58">
        <f>YEAR(H107)</f>
        <v/>
      </c>
      <c r="L107" s="58">
        <f>MONTH(H107)</f>
        <v/>
      </c>
    </row>
    <row r="108">
      <c r="A108" s="58" t="inlineStr">
        <is>
          <t>徐汇区</t>
        </is>
      </c>
      <c r="B108" s="58" t="n"/>
      <c r="C108" s="58" t="inlineStr">
        <is>
          <t>餐饮</t>
        </is>
      </c>
      <c r="D108" s="58" t="inlineStr">
        <is>
          <t>TYQCY8</t>
        </is>
      </c>
      <c r="E108" s="58" t="inlineStr">
        <is>
          <t>粉面桃花土豆粉</t>
        </is>
      </c>
      <c r="F108" s="58" t="inlineStr">
        <is>
          <t>https://fyami.com.cn/images/commitments/2020-11/eMDJCarsXjatg1wT/IMG_20201106_115529.jpg</t>
        </is>
      </c>
      <c r="G108" s="58" t="n"/>
      <c r="H108" s="59" t="n">
        <v>44405.64449074074</v>
      </c>
      <c r="I108" s="58" t="n">
        <v>801</v>
      </c>
      <c r="J108" s="58" t="inlineStr">
        <is>
          <t>是</t>
        </is>
      </c>
      <c r="K108" s="58">
        <f>YEAR(H108)</f>
        <v/>
      </c>
      <c r="L108" s="58">
        <f>MONTH(H108)</f>
        <v/>
      </c>
    </row>
    <row r="109">
      <c r="A109" s="58" t="inlineStr">
        <is>
          <t>徐汇区</t>
        </is>
      </c>
      <c r="B109" s="58" t="n"/>
      <c r="C109" s="58" t="inlineStr">
        <is>
          <t>餐饮</t>
        </is>
      </c>
      <c r="D109" s="58" t="inlineStr">
        <is>
          <t>TSFCY4</t>
        </is>
      </c>
      <c r="E109" s="58" t="inlineStr">
        <is>
          <t>老北京</t>
        </is>
      </c>
      <c r="F109" s="58" t="inlineStr">
        <is>
          <t>https://fyami.com.cn/images/commitments/2020-11/0kqSRbqhIt1CZfUp/commitment_1604567964087.png</t>
        </is>
      </c>
      <c r="G109" s="58" t="n"/>
      <c r="H109" s="59" t="n">
        <v>44140.7218287037</v>
      </c>
      <c r="I109" s="58" t="n">
        <v>1066</v>
      </c>
      <c r="J109" s="58" t="inlineStr">
        <is>
          <t>是</t>
        </is>
      </c>
      <c r="K109" s="58">
        <f>YEAR(H109)</f>
        <v/>
      </c>
      <c r="L109" s="58">
        <f>MONTH(H109)</f>
        <v/>
      </c>
    </row>
    <row r="110">
      <c r="A110" s="58" t="inlineStr">
        <is>
          <t>徐汇区</t>
        </is>
      </c>
      <c r="B110" s="58" t="n"/>
      <c r="C110" s="58" t="inlineStr">
        <is>
          <t>餐饮</t>
        </is>
      </c>
      <c r="D110" s="58" t="inlineStr">
        <is>
          <t>TYQCY100</t>
        </is>
      </c>
      <c r="E110" s="58" t="inlineStr">
        <is>
          <t>名羊天下</t>
        </is>
      </c>
      <c r="F110" s="58" t="inlineStr">
        <is>
          <t>https://fyami.com.cn/images/commitments/2020-11/c5Xdnkiz9RPeWbFs/commitment_1604479212366.png</t>
        </is>
      </c>
      <c r="G110" s="58" t="n"/>
      <c r="H110" s="59" t="n">
        <v>44139.69460648148</v>
      </c>
      <c r="I110" s="58" t="n">
        <v>1067</v>
      </c>
      <c r="J110" s="58" t="inlineStr">
        <is>
          <t>是</t>
        </is>
      </c>
      <c r="K110" s="58">
        <f>YEAR(H110)</f>
        <v/>
      </c>
      <c r="L110" s="58">
        <f>MONTH(H110)</f>
        <v/>
      </c>
    </row>
    <row r="111">
      <c r="A111" s="58" t="inlineStr">
        <is>
          <t>徐汇区</t>
        </is>
      </c>
      <c r="B111" s="58" t="n"/>
      <c r="C111" s="58" t="inlineStr">
        <is>
          <t>餐饮</t>
        </is>
      </c>
      <c r="D111" s="58" t="inlineStr">
        <is>
          <t>TYQCY73</t>
        </is>
      </c>
      <c r="E111" s="58" t="inlineStr">
        <is>
          <t>大班小鲜</t>
        </is>
      </c>
      <c r="F111" s="58" t="inlineStr">
        <is>
          <t>https://fyami.com.cn/images/commitments/2020-09/8hVTedh1wbflQjeS/上海味豪美记餐饮管理有限公司.jpg</t>
        </is>
      </c>
      <c r="G111" s="58" t="n"/>
      <c r="H111" s="59" t="n">
        <v>44426.54575231481</v>
      </c>
      <c r="I111" s="58" t="n">
        <v>780</v>
      </c>
      <c r="J111" s="58" t="inlineStr">
        <is>
          <t>是</t>
        </is>
      </c>
      <c r="K111" s="58">
        <f>YEAR(H111)</f>
        <v/>
      </c>
      <c r="L111" s="58">
        <f>MONTH(H111)</f>
        <v/>
      </c>
    </row>
    <row r="112">
      <c r="A112" s="58" t="inlineStr">
        <is>
          <t>徐汇区</t>
        </is>
      </c>
      <c r="B112" s="58" t="n"/>
      <c r="C112" s="58" t="inlineStr">
        <is>
          <t>餐饮</t>
        </is>
      </c>
      <c r="D112" s="58" t="inlineStr">
        <is>
          <t>TYQCY91</t>
        </is>
      </c>
      <c r="E112" s="58" t="inlineStr">
        <is>
          <t>牛信亭</t>
        </is>
      </c>
      <c r="F112" s="58" t="inlineStr">
        <is>
          <t>https://fyami.com.cn/images/commitments/2020-09/GeWRA7cStd426mVA/上海彩望餐饮管理有限公司.jpg</t>
        </is>
      </c>
      <c r="G112" s="58" t="n"/>
      <c r="H112" s="59" t="n">
        <v>44102.88824074074</v>
      </c>
      <c r="I112" s="58" t="n">
        <v>1104</v>
      </c>
      <c r="J112" s="58" t="inlineStr">
        <is>
          <t>是</t>
        </is>
      </c>
      <c r="K112" s="58">
        <f>YEAR(H112)</f>
        <v/>
      </c>
      <c r="L112" s="58">
        <f>MONTH(H112)</f>
        <v/>
      </c>
    </row>
    <row r="113">
      <c r="A113" s="58" t="inlineStr">
        <is>
          <t>徐汇区</t>
        </is>
      </c>
      <c r="B113" s="58" t="n"/>
      <c r="C113" s="58" t="inlineStr">
        <is>
          <t>餐饮</t>
        </is>
      </c>
      <c r="D113" s="58" t="inlineStr">
        <is>
          <t>TYQCY28</t>
        </is>
      </c>
      <c r="E113" s="58" t="inlineStr">
        <is>
          <t>白玉兰家常菜</t>
        </is>
      </c>
      <c r="F113" s="58" t="inlineStr">
        <is>
          <t>https://fyami.com.cn/images/commitments/2020-09/drqv9seRUHw4nzM9/上海白玉兰面包食品有限公司.jpg</t>
        </is>
      </c>
      <c r="G113" s="58" t="n"/>
      <c r="H113" s="59" t="n">
        <v>44102.8875</v>
      </c>
      <c r="I113" s="58" t="n">
        <v>1104</v>
      </c>
      <c r="J113" s="58" t="inlineStr">
        <is>
          <t>是</t>
        </is>
      </c>
      <c r="K113" s="58">
        <f>YEAR(H113)</f>
        <v/>
      </c>
      <c r="L113" s="58">
        <f>MONTH(H113)</f>
        <v/>
      </c>
    </row>
    <row r="114">
      <c r="A114" s="58" t="inlineStr">
        <is>
          <t>徐汇区</t>
        </is>
      </c>
      <c r="B114" s="58" t="inlineStr">
        <is>
          <t>微信用户
微信用户
微信用户
微信用户</t>
        </is>
      </c>
      <c r="C114" s="58" t="inlineStr">
        <is>
          <t>餐饮</t>
        </is>
      </c>
      <c r="D114" s="58" t="inlineStr">
        <is>
          <t>TSFCY3</t>
        </is>
      </c>
      <c r="E114" s="58" t="inlineStr">
        <is>
          <t>大成海鲜烧烤</t>
        </is>
      </c>
      <c r="F114" s="58" t="inlineStr">
        <is>
          <t>https://fyami.com.cn/images/commitments/2020-09/9PKVXojscnLSV400/commitment_1601296774996.png</t>
        </is>
      </c>
      <c r="G114" s="58" t="n"/>
      <c r="H114" s="59" t="n">
        <v>45008.77241898148</v>
      </c>
      <c r="I114" s="58" t="n">
        <v>198</v>
      </c>
      <c r="J114" s="58" t="inlineStr">
        <is>
          <t>否</t>
        </is>
      </c>
      <c r="K114" s="58">
        <f>YEAR(H114)</f>
        <v/>
      </c>
      <c r="L114" s="58">
        <f>MONTH(H114)</f>
        <v/>
      </c>
    </row>
    <row r="115">
      <c r="A115" s="58" t="inlineStr">
        <is>
          <t>徐汇区</t>
        </is>
      </c>
      <c r="B115" s="58" t="n"/>
      <c r="C115" s="58" t="inlineStr">
        <is>
          <t>餐饮</t>
        </is>
      </c>
      <c r="D115" s="58" t="inlineStr">
        <is>
          <t>TSFCY34</t>
        </is>
      </c>
      <c r="E115" s="58" t="inlineStr">
        <is>
          <t>二筒老火锅</t>
        </is>
      </c>
      <c r="F115" s="58" t="inlineStr">
        <is>
          <t>https://fyami.com.cn/images/commitments/2020-09/F0fD0YdbfWbWunaK/commitment_1601296571954.png</t>
        </is>
      </c>
      <c r="G115" s="58" t="n"/>
      <c r="H115" s="59" t="n">
        <v>44102.85847222222</v>
      </c>
      <c r="I115" s="58" t="n">
        <v>1104</v>
      </c>
      <c r="J115" s="58" t="inlineStr">
        <is>
          <t>是</t>
        </is>
      </c>
      <c r="K115" s="58">
        <f>YEAR(H115)</f>
        <v/>
      </c>
      <c r="L115" s="58">
        <f>MONTH(H115)</f>
        <v/>
      </c>
    </row>
  </sheetData>
  <autoFilter ref="A1:T115"/>
  <conditionalFormatting sqref="E1:E1048576">
    <cfRule type="duplicateValues" priority="1" dxfId="1"/>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X286"/>
  <sheetViews>
    <sheetView workbookViewId="0">
      <selection activeCell="D22" sqref="D22"/>
    </sheetView>
  </sheetViews>
  <sheetFormatPr baseColWidth="8" defaultColWidth="9" defaultRowHeight="14"/>
  <cols>
    <col width="5.37272727272727" customWidth="1" style="58" min="1" max="1"/>
    <col width="22.3636363636364" customWidth="1" style="58" min="2" max="2"/>
    <col width="7.5" customWidth="1" style="58" min="3" max="3"/>
    <col width="20.5" customWidth="1" style="58" min="4" max="4"/>
    <col width="9.372727272727269" customWidth="1" style="58" min="5" max="5"/>
    <col width="19.7272727272727" customWidth="1" style="58" min="6" max="6"/>
    <col width="9.372727272727269" customWidth="1" style="58" min="7" max="7"/>
    <col width="9.872727272727269" customWidth="1" style="58" min="8" max="8"/>
    <col width="12.7545454545455" customWidth="1" style="29" min="9" max="9"/>
    <col width="9.372727272727269" customWidth="1" style="29" min="10" max="10"/>
    <col width="19.7545454545455" customWidth="1" style="29" min="11" max="11"/>
    <col width="7" customWidth="1" style="29" min="12" max="12"/>
    <col width="9.372727272727269" customWidth="1" style="29" min="13" max="13"/>
    <col width="12.2727272727273" customWidth="1" style="58" min="14" max="14"/>
    <col width="9" customWidth="1" style="30" min="15" max="15"/>
    <col width="8.872727272727269" customWidth="1" style="30" min="16" max="16"/>
    <col width="5.37272727272727" customWidth="1" style="111" min="17" max="18"/>
    <col width="11.5" customWidth="1" style="111" min="19" max="21"/>
    <col width="9.75454545454545" customWidth="1" style="111" min="22" max="22"/>
    <col width="11.5" customWidth="1" style="111" min="23" max="24"/>
  </cols>
  <sheetData>
    <row r="1" ht="56" customFormat="1" customHeight="1" s="27">
      <c r="A1" s="31" t="inlineStr">
        <is>
          <t>类型</t>
        </is>
      </c>
      <c r="B1" s="31" t="inlineStr">
        <is>
          <t>账户</t>
        </is>
      </c>
      <c r="C1" s="31" t="inlineStr">
        <is>
          <t>用户名</t>
        </is>
      </c>
      <c r="D1" s="31" t="inlineStr">
        <is>
          <t>场景名称</t>
        </is>
      </c>
      <c r="E1" s="31" t="inlineStr">
        <is>
          <t>场景认证</t>
        </is>
      </c>
      <c r="F1" s="31" t="inlineStr">
        <is>
          <t>企业名称</t>
        </is>
      </c>
      <c r="G1" s="31" t="inlineStr">
        <is>
          <t>企业认证</t>
        </is>
      </c>
      <c r="H1" s="31" t="inlineStr">
        <is>
          <t>微信昵称</t>
        </is>
      </c>
      <c r="I1" s="33" t="inlineStr">
        <is>
          <t>微信用户实名</t>
        </is>
      </c>
      <c r="J1" s="33" t="inlineStr">
        <is>
          <t>证件类型</t>
        </is>
      </c>
      <c r="K1" s="33" t="inlineStr">
        <is>
          <t>证件号</t>
        </is>
      </c>
      <c r="L1" s="31" t="inlineStr">
        <is>
          <t>职位</t>
        </is>
      </c>
      <c r="M1" s="31" t="inlineStr">
        <is>
          <t>个人认证</t>
        </is>
      </c>
      <c r="N1" s="31" t="inlineStr">
        <is>
          <t>辅助列1（是否没有已认证的用户）</t>
        </is>
      </c>
      <c r="O1" s="31" t="inlineStr">
        <is>
          <t>辅助列2（工地个人认证数）</t>
        </is>
      </c>
      <c r="P1" s="31" t="inlineStr">
        <is>
          <t>辅助列3（汽修个人认证数）</t>
        </is>
      </c>
      <c r="Q1" s="36" t="inlineStr">
        <is>
          <t>类型</t>
        </is>
      </c>
      <c r="R1" s="37" t="inlineStr">
        <is>
          <t>总数</t>
        </is>
      </c>
      <c r="S1" s="38" t="inlineStr">
        <is>
          <t>场景认证数</t>
        </is>
      </c>
      <c r="T1" s="38" t="inlineStr">
        <is>
          <t>企业认证数</t>
        </is>
      </c>
      <c r="U1" s="38" t="inlineStr">
        <is>
          <t>个人认证数</t>
        </is>
      </c>
      <c r="V1" s="39" t="inlineStr">
        <is>
          <t>未认证数</t>
        </is>
      </c>
      <c r="W1" s="40" t="inlineStr">
        <is>
          <t>部分认证数</t>
        </is>
      </c>
      <c r="X1" s="41" t="inlineStr">
        <is>
          <t>全部认证数</t>
        </is>
      </c>
    </row>
    <row r="2" ht="42" customHeight="1" s="111">
      <c r="A2" s="58" t="n">
        <v>1</v>
      </c>
      <c r="B2" s="58" t="inlineStr">
        <is>
          <t>HMHB0JS0100026</t>
        </is>
      </c>
      <c r="C2" s="58" t="n">
        <v>0.715</v>
      </c>
      <c r="D2" s="58" t="n">
        <v>39.8</v>
      </c>
      <c r="E2" s="112" t="n">
        <v>45113.13541666666</v>
      </c>
      <c r="F2" s="58" t="inlineStr">
        <is>
          <t>中</t>
        </is>
      </c>
      <c r="G2" s="58" t="n">
        <v>2</v>
      </c>
      <c r="H2" s="29" t="inlineStr">
        <is>
          <t>N</t>
        </is>
      </c>
      <c r="I2" s="29" t="inlineStr">
        <is>
          <t>/
姜兴政
/</t>
        </is>
      </c>
      <c r="J2" s="29" t="inlineStr">
        <is>
          <t>/
身份证
/</t>
        </is>
      </c>
      <c r="K2" s="34" t="inlineStr">
        <is>
          <t>/
411524199906154716
/</t>
        </is>
      </c>
      <c r="L2" s="29" t="inlineStr">
        <is>
          <t>/
管理员
/</t>
        </is>
      </c>
      <c r="M2" s="29" t="inlineStr">
        <is>
          <t>未认证
已认证
未认证</t>
        </is>
      </c>
      <c r="N2" s="58">
        <f>IF(ISNUMBER(FIND("已认证",M2)),"否","是")</f>
        <v/>
      </c>
      <c r="Q2" s="48" t="inlineStr">
        <is>
          <t>工地</t>
        </is>
      </c>
      <c r="R2" s="43">
        <f>COUNTIF(A:A,Q2)</f>
        <v/>
      </c>
      <c r="S2" s="44">
        <f>COUNTIFS($A:$A,$Q2,$E:$E,"已认证")</f>
        <v/>
      </c>
      <c r="T2" s="44">
        <f>COUNTIFS($A:$A,$Q2,G:G,"已认证")</f>
        <v/>
      </c>
      <c r="U2" s="44">
        <f>COUNTIFS(O:O,"已认证")</f>
        <v/>
      </c>
      <c r="V2" s="45">
        <f>COUNTIFS($A:$A,Q2,$E:$E,"未认证",$G:$G,"未认证",$N:$N,"是")</f>
        <v/>
      </c>
      <c r="W2" s="46">
        <f>R2-V2-X2</f>
        <v/>
      </c>
      <c r="X2" s="47">
        <f>COUNTIFS($A:$A,Q2,$E:$E,"已认证",$G:$G,"已认证",$N:$N,"否")</f>
        <v/>
      </c>
    </row>
    <row r="3">
      <c r="A3" s="58" t="n">
        <v>2</v>
      </c>
      <c r="B3" s="58" t="inlineStr">
        <is>
          <t>HMHB0JS0100026</t>
        </is>
      </c>
      <c r="C3" s="58" t="n">
        <v>0.715</v>
      </c>
      <c r="D3" s="58" t="n">
        <v>40.5</v>
      </c>
      <c r="E3" s="112" t="n">
        <v>45113.17708333334</v>
      </c>
      <c r="F3" s="58" t="inlineStr">
        <is>
          <t>中</t>
        </is>
      </c>
      <c r="G3" s="58" t="n">
        <v>2</v>
      </c>
      <c r="H3" s="29" t="inlineStr">
        <is>
          <t>N</t>
        </is>
      </c>
      <c r="I3" s="29" t="inlineStr">
        <is>
          <t>/</t>
        </is>
      </c>
      <c r="J3" s="29" t="inlineStr">
        <is>
          <t>/</t>
        </is>
      </c>
      <c r="K3" s="34" t="inlineStr">
        <is>
          <t>/</t>
        </is>
      </c>
      <c r="L3" s="29" t="inlineStr">
        <is>
          <t>/</t>
        </is>
      </c>
      <c r="M3" s="29" t="inlineStr">
        <is>
          <t>未认证</t>
        </is>
      </c>
      <c r="N3" s="58">
        <f>IF(ISNUMBER(FIND("已认证",M3)),"否","是")</f>
        <v/>
      </c>
      <c r="Q3" s="48" t="inlineStr">
        <is>
          <t>汽修</t>
        </is>
      </c>
      <c r="R3" s="43">
        <f>COUNTIF(A:A,Q3)</f>
        <v/>
      </c>
      <c r="S3" s="44">
        <f>COUNTIFS($A:$A,$Q3,$E:$E,"已认证")</f>
        <v/>
      </c>
      <c r="T3" s="44">
        <f>COUNTIFS($A:$A,$Q3,G:G,"已认证")</f>
        <v/>
      </c>
      <c r="U3" s="44">
        <f>COUNTIFS(P:P,"已认证")</f>
        <v/>
      </c>
      <c r="V3" s="45">
        <f>COUNTIFS($A:$A,Q3,$E:$E,"未认证",$G:$G,"未认证",$N:$N,"是")</f>
        <v/>
      </c>
      <c r="W3" s="46">
        <f>R3-V3-X3</f>
        <v/>
      </c>
      <c r="X3" s="47">
        <f>COUNTIFS($A:$A,Q3,$E:$E,"已认证",$G:$G,"已认证",$N:$N,"否")</f>
        <v/>
      </c>
    </row>
    <row r="4">
      <c r="A4" s="58" t="n">
        <v>3</v>
      </c>
      <c r="B4" s="58" t="inlineStr">
        <is>
          <t>HMHB0JS0100026</t>
        </is>
      </c>
      <c r="C4" s="58" t="n">
        <v>0.715</v>
      </c>
      <c r="D4" s="58" t="n">
        <v>43.4</v>
      </c>
      <c r="E4" s="112" t="n">
        <v>45113.15625</v>
      </c>
      <c r="F4" s="58" t="inlineStr">
        <is>
          <t>中</t>
        </is>
      </c>
      <c r="G4" s="58" t="n">
        <v>2</v>
      </c>
      <c r="H4" s="29" t="inlineStr">
        <is>
          <t>N</t>
        </is>
      </c>
      <c r="I4" s="29" t="inlineStr">
        <is>
          <t>俞德邻</t>
        </is>
      </c>
      <c r="J4" s="29" t="inlineStr">
        <is>
          <t>身份证</t>
        </is>
      </c>
      <c r="K4" s="34" t="inlineStr">
        <is>
          <t>310101194709091214</t>
        </is>
      </c>
      <c r="L4" s="29" t="inlineStr">
        <is>
          <t>管理员</t>
        </is>
      </c>
      <c r="M4" s="29" t="inlineStr">
        <is>
          <t>已认证</t>
        </is>
      </c>
      <c r="N4" s="58">
        <f>IF(ISNUMBER(FIND("已认证",M4)),"否","是")</f>
        <v/>
      </c>
    </row>
    <row r="5">
      <c r="A5" s="58" t="n">
        <v>4</v>
      </c>
      <c r="B5" s="58" t="inlineStr">
        <is>
          <t>HMHB0JS0100026</t>
        </is>
      </c>
      <c r="C5" s="58" t="n">
        <v>0.715</v>
      </c>
      <c r="D5" s="58" t="n">
        <v>37.9</v>
      </c>
      <c r="E5" s="112" t="n">
        <v>45113.125</v>
      </c>
      <c r="F5" s="58" t="inlineStr">
        <is>
          <t>中</t>
        </is>
      </c>
      <c r="G5" s="58" t="n">
        <v>2</v>
      </c>
      <c r="H5" s="29" t="inlineStr">
        <is>
          <t>N</t>
        </is>
      </c>
      <c r="I5" s="29" t="inlineStr">
        <is>
          <t>孙骏</t>
        </is>
      </c>
      <c r="J5" s="29" t="inlineStr">
        <is>
          <t>身份证</t>
        </is>
      </c>
      <c r="K5" s="34" t="inlineStr">
        <is>
          <t>310107198301174434</t>
        </is>
      </c>
      <c r="L5" s="29" t="inlineStr">
        <is>
          <t>职员</t>
        </is>
      </c>
      <c r="M5" s="29" t="inlineStr">
        <is>
          <t>已认证</t>
        </is>
      </c>
      <c r="N5" s="58">
        <f>IF(ISNUMBER(FIND("已认证",M5)),"否","是")</f>
        <v/>
      </c>
    </row>
    <row r="6" ht="28" customHeight="1" s="111">
      <c r="A6" s="58" t="n">
        <v>5</v>
      </c>
      <c r="B6" s="58" t="inlineStr">
        <is>
          <t>HMHB0JS0100026</t>
        </is>
      </c>
      <c r="C6" s="58" t="n">
        <v>0.715</v>
      </c>
      <c r="D6" s="58" t="n">
        <v>42.1</v>
      </c>
      <c r="E6" s="112" t="n">
        <v>45113.16666666666</v>
      </c>
      <c r="F6" s="58" t="inlineStr">
        <is>
          <t>中</t>
        </is>
      </c>
      <c r="G6" s="58" t="n">
        <v>2</v>
      </c>
      <c r="H6" s="29" t="inlineStr">
        <is>
          <t>N</t>
        </is>
      </c>
      <c r="I6" s="29" t="inlineStr">
        <is>
          <t>/
程晓云</t>
        </is>
      </c>
      <c r="J6" s="29" t="inlineStr">
        <is>
          <t>/
身份证</t>
        </is>
      </c>
      <c r="K6" s="34" t="inlineStr">
        <is>
          <t>/
341225198910161027</t>
        </is>
      </c>
      <c r="L6" s="29" t="inlineStr">
        <is>
          <t>/
管理员</t>
        </is>
      </c>
      <c r="M6" s="29" t="inlineStr">
        <is>
          <t>未认证
已认证</t>
        </is>
      </c>
      <c r="N6" s="58">
        <f>IF(ISNUMBER(FIND("已认证",M6)),"否","是")</f>
        <v/>
      </c>
    </row>
    <row r="7">
      <c r="A7" s="58" t="n">
        <v>6</v>
      </c>
      <c r="B7" s="58" t="inlineStr">
        <is>
          <t>HMHB0JS0100026</t>
        </is>
      </c>
      <c r="C7" s="58" t="n">
        <v>0.715</v>
      </c>
      <c r="D7" s="58" t="n">
        <v>39.8</v>
      </c>
      <c r="E7" s="112" t="n">
        <v>45113.10416666666</v>
      </c>
      <c r="F7" s="58" t="inlineStr">
        <is>
          <t>中</t>
        </is>
      </c>
      <c r="G7" s="58" t="n">
        <v>2</v>
      </c>
      <c r="H7" s="29" t="inlineStr">
        <is>
          <t>N</t>
        </is>
      </c>
      <c r="I7" s="29" t="inlineStr">
        <is>
          <t>吴帝</t>
        </is>
      </c>
      <c r="J7" s="29" t="inlineStr">
        <is>
          <t>身份证</t>
        </is>
      </c>
      <c r="K7" s="34" t="inlineStr">
        <is>
          <t>362232199410020458</t>
        </is>
      </c>
      <c r="L7" s="29" t="inlineStr">
        <is>
          <t>管理员</t>
        </is>
      </c>
      <c r="M7" s="29" t="inlineStr">
        <is>
          <t>已认证</t>
        </is>
      </c>
      <c r="N7" s="58">
        <f>IF(ISNUMBER(FIND("已认证",M7)),"否","是")</f>
        <v/>
      </c>
    </row>
    <row r="8" ht="42" customHeight="1" s="111">
      <c r="A8" s="58" t="n">
        <v>7</v>
      </c>
      <c r="B8" s="58" t="inlineStr">
        <is>
          <t>HMHB0JS0100026</t>
        </is>
      </c>
      <c r="C8" s="58" t="n">
        <v>0.715</v>
      </c>
      <c r="D8" s="58" t="n">
        <v>42.3</v>
      </c>
      <c r="E8" s="112" t="n">
        <v>45113.14583333334</v>
      </c>
      <c r="F8" s="58" t="inlineStr">
        <is>
          <t>中</t>
        </is>
      </c>
      <c r="G8" s="58" t="n">
        <v>2</v>
      </c>
      <c r="H8" s="29" t="inlineStr">
        <is>
          <t>N</t>
        </is>
      </c>
      <c r="I8" s="29" t="inlineStr">
        <is>
          <t>朱亮
朱亮
黄新华</t>
        </is>
      </c>
      <c r="J8" s="29" t="inlineStr">
        <is>
          <t>身份证
身份证
身份证</t>
        </is>
      </c>
      <c r="K8" s="34" t="inlineStr">
        <is>
          <t>411524199701247230
411524199701247230
412726199210087193</t>
        </is>
      </c>
      <c r="L8" s="29" t="inlineStr">
        <is>
          <t>职员
管理员
管理员</t>
        </is>
      </c>
      <c r="M8" s="29" t="inlineStr">
        <is>
          <t>已认证
已认证
已认证</t>
        </is>
      </c>
      <c r="N8" s="58">
        <f>IF(ISNUMBER(FIND("已认证",M8)),"否","是")</f>
        <v/>
      </c>
    </row>
    <row r="9" ht="28" customHeight="1" s="111">
      <c r="A9" s="58" t="n">
        <v>8</v>
      </c>
      <c r="B9" s="58" t="inlineStr">
        <is>
          <t>HMHB0JS0100026</t>
        </is>
      </c>
      <c r="C9" s="58" t="n">
        <v>0.715</v>
      </c>
      <c r="D9" s="58" t="n">
        <v>38.1</v>
      </c>
      <c r="E9" s="112" t="n">
        <v>45113.11458333334</v>
      </c>
      <c r="F9" s="58" t="inlineStr">
        <is>
          <t>中</t>
        </is>
      </c>
      <c r="G9" s="58" t="n">
        <v>2</v>
      </c>
      <c r="H9" s="29" t="inlineStr">
        <is>
          <t>N</t>
        </is>
      </c>
      <c r="I9" s="29" t="inlineStr">
        <is>
          <t>谢思琪
张得强</t>
        </is>
      </c>
      <c r="J9" s="29" t="inlineStr">
        <is>
          <t>身份证
身份证</t>
        </is>
      </c>
      <c r="K9" s="34" t="inlineStr">
        <is>
          <t>420525199508052826
341226199510251593</t>
        </is>
      </c>
      <c r="L9" s="29" t="inlineStr">
        <is>
          <t>管理员
管理员</t>
        </is>
      </c>
      <c r="M9" s="29" t="inlineStr">
        <is>
          <t>已认证
已认证</t>
        </is>
      </c>
      <c r="N9" s="58">
        <f>IF(ISNUMBER(FIND("已认证",M9)),"否","是")</f>
        <v/>
      </c>
    </row>
    <row r="10">
      <c r="A10" s="58" t="n">
        <v>9</v>
      </c>
      <c r="B10" s="58" t="inlineStr">
        <is>
          <t>HMHB0JS0100026</t>
        </is>
      </c>
      <c r="C10" s="58" t="n">
        <v>0.715</v>
      </c>
      <c r="D10" s="58" t="n">
        <v>41.4</v>
      </c>
      <c r="E10" s="112" t="n">
        <v>45113.09375</v>
      </c>
      <c r="F10" s="58" t="inlineStr">
        <is>
          <t>中</t>
        </is>
      </c>
      <c r="G10" s="58" t="n">
        <v>2</v>
      </c>
      <c r="H10" s="29" t="inlineStr">
        <is>
          <t>N</t>
        </is>
      </c>
      <c r="I10" s="29" t="inlineStr">
        <is>
          <t>李玉春</t>
        </is>
      </c>
      <c r="J10" s="29" t="inlineStr">
        <is>
          <t>身份证</t>
        </is>
      </c>
      <c r="K10" s="34" t="inlineStr">
        <is>
          <t>32102619790213363X</t>
        </is>
      </c>
      <c r="L10" s="29" t="inlineStr">
        <is>
          <t>管理员</t>
        </is>
      </c>
      <c r="M10" s="29" t="inlineStr">
        <is>
          <t>已认证</t>
        </is>
      </c>
      <c r="N10" s="58">
        <f>IF(ISNUMBER(FIND("已认证",M10)),"否","是")</f>
        <v/>
      </c>
    </row>
    <row r="11">
      <c r="A11" s="58" t="n">
        <v>10</v>
      </c>
      <c r="B11" s="58" t="inlineStr">
        <is>
          <t>HMHB0JS0100026</t>
        </is>
      </c>
      <c r="C11" s="58" t="n">
        <v>0.709</v>
      </c>
      <c r="D11" s="58" t="n">
        <v>41.4</v>
      </c>
      <c r="E11" s="112" t="n">
        <v>45113.08333333334</v>
      </c>
      <c r="F11" s="58" t="inlineStr">
        <is>
          <t>中</t>
        </is>
      </c>
      <c r="G11" s="58" t="n">
        <v>2</v>
      </c>
      <c r="H11" s="29" t="inlineStr">
        <is>
          <t>N</t>
        </is>
      </c>
      <c r="I11" s="29" t="inlineStr">
        <is>
          <t>郑江南</t>
        </is>
      </c>
      <c r="J11" s="29" t="inlineStr">
        <is>
          <t>身份证</t>
        </is>
      </c>
      <c r="K11" s="34" t="inlineStr">
        <is>
          <t>342201199209056733</t>
        </is>
      </c>
      <c r="L11" s="29" t="inlineStr">
        <is>
          <t>管理员</t>
        </is>
      </c>
      <c r="M11" s="29" t="inlineStr">
        <is>
          <t>已认证</t>
        </is>
      </c>
      <c r="N11" s="58">
        <f>IF(ISNUMBER(FIND("已认证",M11)),"否","是")</f>
        <v/>
      </c>
    </row>
    <row r="12" ht="28" customHeight="1" s="111">
      <c r="A12" s="58" t="inlineStr">
        <is>
          <t>餐饮</t>
        </is>
      </c>
      <c r="B12" s="58" t="inlineStr">
        <is>
          <t>TYQCY25</t>
        </is>
      </c>
      <c r="C12" s="58" t="inlineStr">
        <is>
          <t>平成屋123</t>
        </is>
      </c>
      <c r="D12" s="58" t="inlineStr">
        <is>
          <t>平成屋123</t>
        </is>
      </c>
      <c r="E12" s="58" t="inlineStr">
        <is>
          <t>已认证</t>
        </is>
      </c>
      <c r="F12" s="58" t="inlineStr">
        <is>
          <t>上海福助餐饮管理有限公司第三分公司</t>
        </is>
      </c>
      <c r="G12" s="58" t="inlineStr">
        <is>
          <t>已认证</t>
        </is>
      </c>
      <c r="H12" s="29" t="inlineStr">
        <is>
          <t>微信用户
微信用户</t>
        </is>
      </c>
      <c r="I12" s="29" t="inlineStr">
        <is>
          <t>/
童维悦</t>
        </is>
      </c>
      <c r="J12" s="29" t="inlineStr">
        <is>
          <t>/
身份证</t>
        </is>
      </c>
      <c r="K12" s="34" t="inlineStr">
        <is>
          <t>/
340421199812155829</t>
        </is>
      </c>
      <c r="L12" s="29" t="inlineStr">
        <is>
          <t>/
管理员</t>
        </is>
      </c>
      <c r="M12" s="29" t="inlineStr">
        <is>
          <t>未认证
已认证</t>
        </is>
      </c>
      <c r="N12" s="58">
        <f>IF(ISNUMBER(FIND("已认证",M12)),"否","是")</f>
        <v/>
      </c>
    </row>
    <row r="13" ht="28" customHeight="1" s="111">
      <c r="A13" s="58" t="inlineStr">
        <is>
          <t>餐饮</t>
        </is>
      </c>
      <c r="B13" s="58" t="inlineStr">
        <is>
          <t>TYQCY45</t>
        </is>
      </c>
      <c r="C13" s="58" t="inlineStr">
        <is>
          <t>小胖面馆</t>
        </is>
      </c>
      <c r="D13" s="58" t="inlineStr">
        <is>
          <t>小胖面馆</t>
        </is>
      </c>
      <c r="E13" s="58" t="inlineStr">
        <is>
          <t>已认证</t>
        </is>
      </c>
      <c r="F13" s="58" t="inlineStr">
        <is>
          <t>上海市徐汇区天天小吃部</t>
        </is>
      </c>
      <c r="G13" s="58" t="inlineStr">
        <is>
          <t>已认证</t>
        </is>
      </c>
      <c r="H13" s="29" t="inlineStr">
        <is>
          <t>微信用户
微信用户</t>
        </is>
      </c>
      <c r="I13" s="29" t="inlineStr">
        <is>
          <t>/
徐军委</t>
        </is>
      </c>
      <c r="J13" s="29" t="inlineStr">
        <is>
          <t>/
身份证</t>
        </is>
      </c>
      <c r="K13" s="34" t="inlineStr">
        <is>
          <t>/
331003198309090837</t>
        </is>
      </c>
      <c r="L13" s="29" t="inlineStr">
        <is>
          <t>/
职员</t>
        </is>
      </c>
      <c r="M13" s="29" t="inlineStr">
        <is>
          <t>未认证
已认证</t>
        </is>
      </c>
      <c r="N13" s="58">
        <f>IF(ISNUMBER(FIND("已认证",M13)),"否","是")</f>
        <v/>
      </c>
    </row>
    <row r="14" ht="28" customHeight="1" s="111">
      <c r="A14" s="58" t="inlineStr">
        <is>
          <t>餐饮</t>
        </is>
      </c>
      <c r="B14" s="58" t="inlineStr">
        <is>
          <t>TSFCY3</t>
        </is>
      </c>
      <c r="C14" s="58" t="inlineStr">
        <is>
          <t>大成海鲜烧烤</t>
        </is>
      </c>
      <c r="D14" s="58" t="inlineStr">
        <is>
          <t>大成海鲜烧烤</t>
        </is>
      </c>
      <c r="E14" s="58" t="inlineStr">
        <is>
          <t>已认证</t>
        </is>
      </c>
      <c r="F14" s="58" t="inlineStr">
        <is>
          <t>上海仙荣餐饮管理有限公司钦州北路店</t>
        </is>
      </c>
      <c r="G14" s="58" t="inlineStr">
        <is>
          <t>已认证</t>
        </is>
      </c>
      <c r="H14" s="29" t="inlineStr">
        <is>
          <t>微信用户
微信用户</t>
        </is>
      </c>
      <c r="I14" s="29" t="inlineStr">
        <is>
          <t>陈恩富
/</t>
        </is>
      </c>
      <c r="J14" s="29" t="inlineStr">
        <is>
          <t>身份证
/</t>
        </is>
      </c>
      <c r="K14" s="34" t="inlineStr">
        <is>
          <t>411528199502115812
/</t>
        </is>
      </c>
      <c r="L14" s="29" t="inlineStr">
        <is>
          <t>管理员
/</t>
        </is>
      </c>
      <c r="M14" s="29" t="inlineStr">
        <is>
          <t>已认证
未认证</t>
        </is>
      </c>
      <c r="N14" s="58">
        <f>IF(ISNUMBER(FIND("已认证",M14)),"否","是")</f>
        <v/>
      </c>
    </row>
    <row r="15" ht="42" customHeight="1" s="111">
      <c r="A15" s="58" t="inlineStr">
        <is>
          <t>餐饮</t>
        </is>
      </c>
      <c r="B15" s="58" t="inlineStr">
        <is>
          <t>TYQCY79</t>
        </is>
      </c>
      <c r="C15" s="58" t="inlineStr">
        <is>
          <t>兴蜀府</t>
        </is>
      </c>
      <c r="D15" s="58" t="inlineStr">
        <is>
          <t>兴蜀府</t>
        </is>
      </c>
      <c r="E15" s="58" t="inlineStr">
        <is>
          <t>已认证</t>
        </is>
      </c>
      <c r="F15" s="58" t="inlineStr">
        <is>
          <t>上海蜀乐人家餐饮有限公司</t>
        </is>
      </c>
      <c r="G15" s="58" t="inlineStr">
        <is>
          <t>已认证</t>
        </is>
      </c>
      <c r="H15" s="29" t="inlineStr">
        <is>
          <t>微信用户
微信用户
微信用户</t>
        </is>
      </c>
      <c r="I15" s="29" t="inlineStr">
        <is>
          <t>/
/
/</t>
        </is>
      </c>
      <c r="J15" s="29" t="inlineStr">
        <is>
          <t>/
/
/</t>
        </is>
      </c>
      <c r="K15" s="34" t="inlineStr">
        <is>
          <t>/
/
/</t>
        </is>
      </c>
      <c r="L15" s="29" t="inlineStr">
        <is>
          <t>/
/
/</t>
        </is>
      </c>
      <c r="M15" s="29" t="inlineStr">
        <is>
          <t>未认证
未认证
未认证</t>
        </is>
      </c>
      <c r="N15" s="58">
        <f>IF(ISNUMBER(FIND("已认证",M15)),"否","是")</f>
        <v/>
      </c>
    </row>
    <row r="16">
      <c r="A16" s="58" t="inlineStr">
        <is>
          <t>餐饮</t>
        </is>
      </c>
      <c r="B16" s="58" t="inlineStr">
        <is>
          <t>TSFCY57</t>
        </is>
      </c>
      <c r="C16" s="58" t="inlineStr">
        <is>
          <t>丽华快餐</t>
        </is>
      </c>
      <c r="D16" s="58" t="inlineStr">
        <is>
          <t>丽华快餐</t>
        </is>
      </c>
      <c r="E16" s="58" t="inlineStr">
        <is>
          <t>已认证</t>
        </is>
      </c>
      <c r="F16" s="58" t="inlineStr">
        <is>
          <t>上海常州丽华快餐有限公司（徐汇分公司）</t>
        </is>
      </c>
      <c r="G16" s="58" t="inlineStr">
        <is>
          <t>已认证</t>
        </is>
      </c>
      <c r="H16" s="29" t="inlineStr">
        <is>
          <t>微信用户</t>
        </is>
      </c>
      <c r="I16" s="29" t="inlineStr">
        <is>
          <t>王伟</t>
        </is>
      </c>
      <c r="J16" s="29" t="inlineStr">
        <is>
          <t>身份证</t>
        </is>
      </c>
      <c r="K16" s="34" t="inlineStr">
        <is>
          <t>341204198504032631</t>
        </is>
      </c>
      <c r="L16" s="29" t="inlineStr">
        <is>
          <t>管理员</t>
        </is>
      </c>
      <c r="M16" s="29" t="inlineStr">
        <is>
          <t>已认证</t>
        </is>
      </c>
      <c r="N16" s="58">
        <f>IF(ISNUMBER(FIND("已认证",M16)),"否","是")</f>
        <v/>
      </c>
    </row>
    <row r="17">
      <c r="A17" s="58" t="inlineStr">
        <is>
          <t>餐饮</t>
        </is>
      </c>
      <c r="B17" s="58" t="inlineStr">
        <is>
          <t>TYQCY63</t>
        </is>
      </c>
      <c r="C17" s="58" t="inlineStr">
        <is>
          <t>小杨生煎（星游城）</t>
        </is>
      </c>
      <c r="D17" s="58" t="inlineStr">
        <is>
          <t>小杨生煎（星游城）</t>
        </is>
      </c>
      <c r="E17" s="58" t="inlineStr">
        <is>
          <t>已认证</t>
        </is>
      </c>
      <c r="F17" s="58" t="inlineStr">
        <is>
          <t>上海朋利来餐饮管理有限公司徐汇第四分公司</t>
        </is>
      </c>
      <c r="G17" s="58" t="inlineStr">
        <is>
          <t>已认证</t>
        </is>
      </c>
      <c r="H17" s="29" t="inlineStr">
        <is>
          <t>微信用户</t>
        </is>
      </c>
      <c r="I17" s="29" t="inlineStr">
        <is>
          <t>刘双双</t>
        </is>
      </c>
      <c r="J17" s="29" t="inlineStr">
        <is>
          <t>身份证</t>
        </is>
      </c>
      <c r="K17" s="34" t="inlineStr">
        <is>
          <t>342201199201016745</t>
        </is>
      </c>
      <c r="L17" s="29" t="inlineStr">
        <is>
          <t>管理员</t>
        </is>
      </c>
      <c r="M17" s="29" t="inlineStr">
        <is>
          <t>已认证</t>
        </is>
      </c>
      <c r="N17" s="58">
        <f>IF(ISNUMBER(FIND("已认证",M17)),"否","是")</f>
        <v/>
      </c>
    </row>
    <row r="18" ht="42" customHeight="1" s="111">
      <c r="A18" s="58" t="inlineStr">
        <is>
          <t>餐饮</t>
        </is>
      </c>
      <c r="B18" s="58" t="inlineStr">
        <is>
          <t>TYQCY80</t>
        </is>
      </c>
      <c r="C18" s="58" t="inlineStr">
        <is>
          <t>牛NEW寿喜烧</t>
        </is>
      </c>
      <c r="D18" s="58" t="inlineStr">
        <is>
          <t>牛NEW寿喜烧</t>
        </is>
      </c>
      <c r="E18" s="58" t="inlineStr">
        <is>
          <t>已认证</t>
        </is>
      </c>
      <c r="F18" s="58" t="inlineStr">
        <is>
          <t>上海引匠企业管理有限公司第八分公司</t>
        </is>
      </c>
      <c r="G18" s="58" t="inlineStr">
        <is>
          <t>已认证</t>
        </is>
      </c>
      <c r="H18" s="29" t="inlineStr">
        <is>
          <t>微信用户
微信用户
微信用户</t>
        </is>
      </c>
      <c r="I18" s="29" t="inlineStr">
        <is>
          <t>/
凌京旭
/</t>
        </is>
      </c>
      <c r="J18" s="29" t="inlineStr">
        <is>
          <t>/
身份证
/</t>
        </is>
      </c>
      <c r="K18" s="34" t="inlineStr">
        <is>
          <t>/
342623199302102319
/</t>
        </is>
      </c>
      <c r="L18" s="29" t="inlineStr">
        <is>
          <t>/
管理员
/</t>
        </is>
      </c>
      <c r="M18" s="29" t="inlineStr">
        <is>
          <t>未认证
已认证
未认证</t>
        </is>
      </c>
      <c r="N18" s="58">
        <f>IF(ISNUMBER(FIND("已认证",M18)),"否","是")</f>
        <v/>
      </c>
    </row>
    <row r="19" ht="42" customHeight="1" s="111">
      <c r="A19" s="58" t="inlineStr">
        <is>
          <t>餐饮</t>
        </is>
      </c>
      <c r="B19" s="58" t="inlineStr">
        <is>
          <t>TSFCY12</t>
        </is>
      </c>
      <c r="C19" s="58" t="inlineStr">
        <is>
          <t>食其家(田上坊)</t>
        </is>
      </c>
      <c r="D19" s="58" t="inlineStr">
        <is>
          <t>食其家(田上坊)</t>
        </is>
      </c>
      <c r="E19" s="58" t="inlineStr">
        <is>
          <t>已认证</t>
        </is>
      </c>
      <c r="F19" s="58" t="inlineStr">
        <is>
          <t>泉盛餐饮（上海）有限公司徐汇第八分公司</t>
        </is>
      </c>
      <c r="G19" s="58" t="inlineStr">
        <is>
          <t>已认证</t>
        </is>
      </c>
      <c r="H19" s="29" t="inlineStr">
        <is>
          <t>微信用户
微信用户
微信用户</t>
        </is>
      </c>
      <c r="I19" s="29" t="inlineStr">
        <is>
          <t>/
陈福云
/</t>
        </is>
      </c>
      <c r="J19" s="29" t="inlineStr">
        <is>
          <t>/
身份证
/</t>
        </is>
      </c>
      <c r="K19" s="34" t="inlineStr">
        <is>
          <t>/
321323199307153640
/</t>
        </is>
      </c>
      <c r="L19" s="29" t="inlineStr">
        <is>
          <t>/
管理员
/</t>
        </is>
      </c>
      <c r="M19" s="29" t="inlineStr">
        <is>
          <t>未认证
已认证
未认证</t>
        </is>
      </c>
      <c r="N19" s="58">
        <f>IF(ISNUMBER(FIND("已认证",M19)),"否","是")</f>
        <v/>
      </c>
    </row>
    <row r="20">
      <c r="A20" s="58" t="inlineStr">
        <is>
          <t>餐饮</t>
        </is>
      </c>
      <c r="B20" s="58" t="inlineStr">
        <is>
          <t>TYQCY55</t>
        </is>
      </c>
      <c r="C20" s="58" t="inlineStr">
        <is>
          <t>粗菜馆</t>
        </is>
      </c>
      <c r="D20" s="58" t="inlineStr">
        <is>
          <t>粗菜馆</t>
        </is>
      </c>
      <c r="E20" s="58" t="inlineStr">
        <is>
          <t>已认证</t>
        </is>
      </c>
      <c r="F20" s="58" t="inlineStr">
        <is>
          <t>上海堃澎餐饮有限公司</t>
        </is>
      </c>
      <c r="G20" s="58" t="inlineStr">
        <is>
          <t>已认证</t>
        </is>
      </c>
      <c r="H20" s="29" t="inlineStr">
        <is>
          <t>微信用户</t>
        </is>
      </c>
      <c r="I20" s="29" t="inlineStr">
        <is>
          <t>唐娇</t>
        </is>
      </c>
      <c r="J20" s="29" t="inlineStr">
        <is>
          <t>身份证</t>
        </is>
      </c>
      <c r="K20" s="34" t="inlineStr">
        <is>
          <t>340823198701144449</t>
        </is>
      </c>
      <c r="L20" s="29" t="inlineStr">
        <is>
          <t>管理员</t>
        </is>
      </c>
      <c r="M20" s="29" t="inlineStr">
        <is>
          <t>已认证</t>
        </is>
      </c>
      <c r="N20" s="58">
        <f>IF(ISNUMBER(FIND("已认证",M20)),"否","是")</f>
        <v/>
      </c>
    </row>
    <row r="21">
      <c r="A21" s="58" t="inlineStr">
        <is>
          <t>餐饮</t>
        </is>
      </c>
      <c r="B21" s="58" t="inlineStr">
        <is>
          <t>TSFCY9</t>
        </is>
      </c>
      <c r="C21" s="58" t="inlineStr">
        <is>
          <t>小铁君</t>
        </is>
      </c>
      <c r="D21" s="58" t="inlineStr">
        <is>
          <t>小铁君</t>
        </is>
      </c>
      <c r="E21" s="58" t="inlineStr">
        <is>
          <t>已认证</t>
        </is>
      </c>
      <c r="F21" s="58" t="inlineStr">
        <is>
          <t>上海市徐汇区辰熙餐馆</t>
        </is>
      </c>
      <c r="G21" s="58" t="inlineStr">
        <is>
          <t>已认证</t>
        </is>
      </c>
      <c r="H21" s="29" t="inlineStr">
        <is>
          <t>微信用户</t>
        </is>
      </c>
      <c r="I21" s="29" t="inlineStr">
        <is>
          <t>徐雪敏</t>
        </is>
      </c>
      <c r="J21" s="29" t="inlineStr">
        <is>
          <t>身份证</t>
        </is>
      </c>
      <c r="K21" s="34" t="inlineStr">
        <is>
          <t>310106197202083229</t>
        </is>
      </c>
      <c r="L21" s="29" t="inlineStr">
        <is>
          <t>管理员</t>
        </is>
      </c>
      <c r="M21" s="29" t="inlineStr">
        <is>
          <t>已认证</t>
        </is>
      </c>
      <c r="N21" s="58">
        <f>IF(ISNUMBER(FIND("已认证",M21)),"否","是")</f>
        <v/>
      </c>
    </row>
    <row r="22" ht="42" customHeight="1" s="111">
      <c r="A22" s="58" t="inlineStr">
        <is>
          <t>餐饮</t>
        </is>
      </c>
      <c r="B22" s="58" t="inlineStr">
        <is>
          <t>TYQCY129</t>
        </is>
      </c>
      <c r="C22" s="58" t="inlineStr">
        <is>
          <t>利芳</t>
        </is>
      </c>
      <c r="D22" s="58" t="inlineStr">
        <is>
          <t>利芳</t>
        </is>
      </c>
      <c r="E22" s="58" t="inlineStr">
        <is>
          <t>已认证</t>
        </is>
      </c>
      <c r="F22" s="58" t="inlineStr">
        <is>
          <t>上海肥掌门餐饮管理有限公司</t>
        </is>
      </c>
      <c r="G22" s="58" t="inlineStr">
        <is>
          <t>已认证</t>
        </is>
      </c>
      <c r="H22" s="29" t="inlineStr">
        <is>
          <t>微信用户
微信用户
微信用户</t>
        </is>
      </c>
      <c r="I22" s="29" t="inlineStr">
        <is>
          <t>/
/
李渊</t>
        </is>
      </c>
      <c r="J22" s="29" t="inlineStr">
        <is>
          <t>/
/
身份证</t>
        </is>
      </c>
      <c r="K22" s="34" t="inlineStr">
        <is>
          <t>/
/
341226199711102754</t>
        </is>
      </c>
      <c r="L22" s="29" t="inlineStr">
        <is>
          <t>/
/
管理员</t>
        </is>
      </c>
      <c r="M22" s="29" t="inlineStr">
        <is>
          <t>未认证
未认证
已认证</t>
        </is>
      </c>
      <c r="N22" s="58">
        <f>IF(ISNUMBER(FIND("已认证",M22)),"否","是")</f>
        <v/>
      </c>
    </row>
    <row r="23">
      <c r="A23" s="58" t="inlineStr">
        <is>
          <t>餐饮</t>
        </is>
      </c>
      <c r="B23" s="58" t="inlineStr">
        <is>
          <t>TYQCY124</t>
        </is>
      </c>
      <c r="C23" s="58" t="inlineStr">
        <is>
          <t>老长沙臭豆腐</t>
        </is>
      </c>
      <c r="D23" s="58" t="inlineStr">
        <is>
          <t>老长沙臭豆腐</t>
        </is>
      </c>
      <c r="E23" s="58" t="inlineStr">
        <is>
          <t>已认证</t>
        </is>
      </c>
      <c r="F23" s="58" t="inlineStr">
        <is>
          <t>上海金喆士餐饮有限公司</t>
        </is>
      </c>
      <c r="G23" s="58" t="inlineStr">
        <is>
          <t>已认证</t>
        </is>
      </c>
      <c r="H23" s="29" t="inlineStr">
        <is>
          <t>微信用户</t>
        </is>
      </c>
      <c r="I23" s="29" t="inlineStr">
        <is>
          <t>樊城铭</t>
        </is>
      </c>
      <c r="J23" s="29" t="inlineStr">
        <is>
          <t>身份证</t>
        </is>
      </c>
      <c r="K23" s="34" t="inlineStr">
        <is>
          <t>530125200202032717</t>
        </is>
      </c>
      <c r="L23" s="29" t="inlineStr">
        <is>
          <t>管理员</t>
        </is>
      </c>
      <c r="M23" s="29" t="inlineStr">
        <is>
          <t>已认证</t>
        </is>
      </c>
      <c r="N23" s="58">
        <f>IF(ISNUMBER(FIND("已认证",M23)),"否","是")</f>
        <v/>
      </c>
    </row>
    <row r="24" ht="42" customHeight="1" s="111">
      <c r="A24" s="58" t="inlineStr">
        <is>
          <t>餐饮</t>
        </is>
      </c>
      <c r="B24" s="58" t="inlineStr">
        <is>
          <t>TYQCY50</t>
        </is>
      </c>
      <c r="C24" s="58" t="inlineStr">
        <is>
          <t>缘家</t>
        </is>
      </c>
      <c r="D24" s="58" t="inlineStr">
        <is>
          <t>缘家</t>
        </is>
      </c>
      <c r="E24" s="58" t="inlineStr">
        <is>
          <t>已认证</t>
        </is>
      </c>
      <c r="F24" s="58" t="inlineStr">
        <is>
          <t>上海钟路餐饮管理有限公司徐汇第一分公司</t>
        </is>
      </c>
      <c r="G24" s="58" t="inlineStr">
        <is>
          <t>已认证</t>
        </is>
      </c>
      <c r="H24" s="29" t="inlineStr">
        <is>
          <t>微信用户
微信用户
微信用户</t>
        </is>
      </c>
      <c r="I24" s="29" t="inlineStr">
        <is>
          <t>/
姜力
/</t>
        </is>
      </c>
      <c r="J24" s="29" t="inlineStr">
        <is>
          <t>/
身份证
/</t>
        </is>
      </c>
      <c r="K24" s="34" t="inlineStr">
        <is>
          <t>/
34262619980812491X
/</t>
        </is>
      </c>
      <c r="L24" s="29" t="inlineStr">
        <is>
          <t>/
管理员
/</t>
        </is>
      </c>
      <c r="M24" s="29" t="inlineStr">
        <is>
          <t>未认证
已认证
未认证</t>
        </is>
      </c>
      <c r="N24" s="58">
        <f>IF(ISNUMBER(FIND("已认证",M24)),"否","是")</f>
        <v/>
      </c>
    </row>
    <row r="25" ht="28" customHeight="1" s="111">
      <c r="A25" s="58" t="inlineStr">
        <is>
          <t>餐饮</t>
        </is>
      </c>
      <c r="B25" s="58" t="inlineStr">
        <is>
          <t>TYQCY84</t>
        </is>
      </c>
      <c r="C25" s="58" t="inlineStr">
        <is>
          <t>天钥小馆</t>
        </is>
      </c>
      <c r="D25" s="58" t="inlineStr">
        <is>
          <t>天钥小馆</t>
        </is>
      </c>
      <c r="E25" s="58" t="inlineStr">
        <is>
          <t>已认证</t>
        </is>
      </c>
      <c r="F25" s="58" t="inlineStr">
        <is>
          <t>上海江钤餐饮管理有限公司</t>
        </is>
      </c>
      <c r="G25" s="58" t="inlineStr">
        <is>
          <t>已认证</t>
        </is>
      </c>
      <c r="H25" s="29" t="inlineStr">
        <is>
          <t>微信用户
微信用户</t>
        </is>
      </c>
      <c r="I25" s="29" t="inlineStr">
        <is>
          <t>/
/</t>
        </is>
      </c>
      <c r="J25" s="29" t="inlineStr">
        <is>
          <t>/
/</t>
        </is>
      </c>
      <c r="K25" s="34" t="inlineStr">
        <is>
          <t>/
/</t>
        </is>
      </c>
      <c r="L25" s="29" t="inlineStr">
        <is>
          <t>/
/</t>
        </is>
      </c>
      <c r="M25" s="29" t="inlineStr">
        <is>
          <t>未认证
未认证</t>
        </is>
      </c>
      <c r="N25" s="58">
        <f>IF(ISNUMBER(FIND("已认证",M25)),"否","是")</f>
        <v/>
      </c>
    </row>
    <row r="26">
      <c r="A26" s="58" t="inlineStr">
        <is>
          <t>餐饮</t>
        </is>
      </c>
      <c r="B26" s="58" t="inlineStr">
        <is>
          <t>TYQCY38</t>
        </is>
      </c>
      <c r="C26" s="58" t="inlineStr">
        <is>
          <t>肥汁米兰</t>
        </is>
      </c>
      <c r="D26" s="58" t="inlineStr">
        <is>
          <t>肥汁米兰</t>
        </is>
      </c>
      <c r="E26" s="58" t="inlineStr">
        <is>
          <t>已认证</t>
        </is>
      </c>
      <c r="F26" s="58" t="inlineStr">
        <is>
          <t>上海市徐汇区天钥小吃店</t>
        </is>
      </c>
      <c r="G26" s="58" t="inlineStr">
        <is>
          <t>已认证</t>
        </is>
      </c>
      <c r="H26" s="58" t="inlineStr">
        <is>
          <t>微信用户</t>
        </is>
      </c>
      <c r="I26" s="58" t="inlineStr">
        <is>
          <t>/</t>
        </is>
      </c>
      <c r="J26" s="58" t="inlineStr">
        <is>
          <t>/</t>
        </is>
      </c>
      <c r="K26" s="35" t="inlineStr">
        <is>
          <t>/</t>
        </is>
      </c>
      <c r="L26" s="58" t="inlineStr">
        <is>
          <t>/</t>
        </is>
      </c>
      <c r="M26" s="58" t="inlineStr">
        <is>
          <t>未认证</t>
        </is>
      </c>
      <c r="N26" s="58">
        <f>IF(ISNUMBER(FIND("已认证",M26)),"否","是")</f>
        <v/>
      </c>
    </row>
    <row r="27">
      <c r="A27" s="58" t="inlineStr">
        <is>
          <t>餐饮</t>
        </is>
      </c>
      <c r="B27" s="58" t="inlineStr">
        <is>
          <t>TYQCY64</t>
        </is>
      </c>
      <c r="C27" s="58" t="inlineStr">
        <is>
          <t>敦煌小亭</t>
        </is>
      </c>
      <c r="D27" s="58" t="inlineStr">
        <is>
          <t>敦煌小亭</t>
        </is>
      </c>
      <c r="E27" s="58" t="inlineStr">
        <is>
          <t>已认证</t>
        </is>
      </c>
      <c r="F27" s="58" t="inlineStr">
        <is>
          <t>上海市徐汇珑晖小吃店</t>
        </is>
      </c>
      <c r="G27" s="58" t="inlineStr">
        <is>
          <t>已认证</t>
        </is>
      </c>
      <c r="H27" s="29" t="inlineStr">
        <is>
          <t>微信用户</t>
        </is>
      </c>
      <c r="I27" s="29" t="inlineStr">
        <is>
          <t>李霞</t>
        </is>
      </c>
      <c r="J27" s="29" t="inlineStr">
        <is>
          <t>身份证</t>
        </is>
      </c>
      <c r="K27" s="34" t="inlineStr">
        <is>
          <t>622201197005100323</t>
        </is>
      </c>
      <c r="L27" s="29" t="inlineStr">
        <is>
          <t>管理员</t>
        </is>
      </c>
      <c r="M27" s="29" t="inlineStr">
        <is>
          <t>已认证</t>
        </is>
      </c>
      <c r="N27" s="58">
        <f>IF(ISNUMBER(FIND("已认证",M27)),"否","是")</f>
        <v/>
      </c>
    </row>
    <row r="28">
      <c r="A28" s="58" t="inlineStr">
        <is>
          <t>餐饮</t>
        </is>
      </c>
      <c r="B28" s="58" t="inlineStr">
        <is>
          <t>TYQCY23</t>
        </is>
      </c>
      <c r="C28" s="58" t="inlineStr">
        <is>
          <t>平成屋323</t>
        </is>
      </c>
      <c r="D28" s="58" t="inlineStr">
        <is>
          <t>平成屋323</t>
        </is>
      </c>
      <c r="E28" s="58" t="inlineStr">
        <is>
          <t>已认证</t>
        </is>
      </c>
      <c r="F28" s="58" t="inlineStr">
        <is>
          <t>上海福助餐饮管理有限公司</t>
        </is>
      </c>
      <c r="G28" s="58" t="inlineStr">
        <is>
          <t>已认证</t>
        </is>
      </c>
      <c r="H28" s="58" t="inlineStr">
        <is>
          <t>微信用户</t>
        </is>
      </c>
      <c r="I28" s="58" t="inlineStr">
        <is>
          <t>王瑞雪</t>
        </is>
      </c>
      <c r="J28" s="58" t="inlineStr">
        <is>
          <t>身份证</t>
        </is>
      </c>
      <c r="K28" s="35" t="inlineStr">
        <is>
          <t>34112619970117752X</t>
        </is>
      </c>
      <c r="L28" s="58" t="inlineStr">
        <is>
          <t>管理员</t>
        </is>
      </c>
      <c r="M28" s="58" t="inlineStr">
        <is>
          <t>已认证</t>
        </is>
      </c>
      <c r="N28" s="58">
        <f>IF(ISNUMBER(FIND("已认证",M28)),"否","是")</f>
        <v/>
      </c>
    </row>
    <row r="29">
      <c r="A29" s="58" t="inlineStr">
        <is>
          <t>餐饮</t>
        </is>
      </c>
      <c r="B29" s="58" t="inlineStr">
        <is>
          <t>TSFCY14</t>
        </is>
      </c>
      <c r="C29" s="58" t="inlineStr">
        <is>
          <t>弄堂咪道</t>
        </is>
      </c>
      <c r="D29" s="58" t="inlineStr">
        <is>
          <t>弄堂咪道</t>
        </is>
      </c>
      <c r="E29" s="58" t="inlineStr">
        <is>
          <t>已认证</t>
        </is>
      </c>
      <c r="F29" s="58" t="inlineStr">
        <is>
          <t>上海市徐汇区田弄餐馆</t>
        </is>
      </c>
      <c r="G29" s="58" t="inlineStr">
        <is>
          <t>已认证</t>
        </is>
      </c>
      <c r="H29" s="29" t="inlineStr">
        <is>
          <t>微信用户</t>
        </is>
      </c>
      <c r="I29" s="29" t="inlineStr">
        <is>
          <t>张凤春</t>
        </is>
      </c>
      <c r="J29" s="29" t="inlineStr">
        <is>
          <t>身份证</t>
        </is>
      </c>
      <c r="K29" s="34" t="inlineStr">
        <is>
          <t>530325198908081941</t>
        </is>
      </c>
      <c r="L29" s="29" t="inlineStr">
        <is>
          <t>职员</t>
        </is>
      </c>
      <c r="M29" s="29" t="inlineStr">
        <is>
          <t>已认证</t>
        </is>
      </c>
      <c r="N29" s="58">
        <f>IF(ISNUMBER(FIND("已认证",M29)),"否","是")</f>
        <v/>
      </c>
    </row>
    <row r="30" ht="28" customHeight="1" s="111">
      <c r="A30" s="58" t="inlineStr">
        <is>
          <t>餐饮</t>
        </is>
      </c>
      <c r="B30" s="58" t="inlineStr">
        <is>
          <t>TYQCY37</t>
        </is>
      </c>
      <c r="C30" s="58" t="inlineStr">
        <is>
          <t>狼来了</t>
        </is>
      </c>
      <c r="D30" s="58" t="inlineStr">
        <is>
          <t>狼来了</t>
        </is>
      </c>
      <c r="E30" s="58" t="inlineStr">
        <is>
          <t>已认证</t>
        </is>
      </c>
      <c r="F30" s="58" t="inlineStr">
        <is>
          <t>上海范唐餐饮管理有限公司</t>
        </is>
      </c>
      <c r="G30" s="58" t="inlineStr">
        <is>
          <t>已认证</t>
        </is>
      </c>
      <c r="H30" s="29" t="inlineStr">
        <is>
          <t>微信用户
微信用户</t>
        </is>
      </c>
      <c r="I30" s="29" t="inlineStr">
        <is>
          <t>/
/</t>
        </is>
      </c>
      <c r="J30" s="29" t="inlineStr">
        <is>
          <t>/
/</t>
        </is>
      </c>
      <c r="K30" s="34" t="inlineStr">
        <is>
          <t>/
/</t>
        </is>
      </c>
      <c r="L30" s="29" t="inlineStr">
        <is>
          <t>/
/</t>
        </is>
      </c>
      <c r="M30" s="29" t="inlineStr">
        <is>
          <t>未认证
未认证</t>
        </is>
      </c>
      <c r="N30" s="58">
        <f>IF(ISNUMBER(FIND("已认证",M30)),"否","是")</f>
        <v/>
      </c>
    </row>
    <row r="31" ht="28" customHeight="1" s="111">
      <c r="A31" s="58" t="inlineStr">
        <is>
          <t>餐饮</t>
        </is>
      </c>
      <c r="B31" s="58" t="inlineStr">
        <is>
          <t>TSFCY38</t>
        </is>
      </c>
      <c r="C31" s="58" t="inlineStr">
        <is>
          <t>杨记齐齐哈尔</t>
        </is>
      </c>
      <c r="D31" s="58" t="inlineStr">
        <is>
          <t>杨记齐齐哈尔</t>
        </is>
      </c>
      <c r="E31" s="58" t="inlineStr">
        <is>
          <t>已认证</t>
        </is>
      </c>
      <c r="F31" s="58" t="inlineStr">
        <is>
          <t>上海小丹餐饮管理有限公司</t>
        </is>
      </c>
      <c r="G31" s="58" t="inlineStr">
        <is>
          <t>已认证</t>
        </is>
      </c>
      <c r="H31" s="29" t="inlineStr">
        <is>
          <t>微信用户
微信用户</t>
        </is>
      </c>
      <c r="I31" s="29" t="inlineStr">
        <is>
          <t>/
吴思灿</t>
        </is>
      </c>
      <c r="J31" s="29" t="inlineStr">
        <is>
          <t>/
身份证</t>
        </is>
      </c>
      <c r="K31" s="34" t="inlineStr">
        <is>
          <t>/
220881196311201919</t>
        </is>
      </c>
      <c r="L31" s="29" t="inlineStr">
        <is>
          <t>/
管理员</t>
        </is>
      </c>
      <c r="M31" s="29" t="inlineStr">
        <is>
          <t>未认证
已认证</t>
        </is>
      </c>
      <c r="N31" s="58">
        <f>IF(ISNUMBER(FIND("已认证",M31)),"否","是")</f>
        <v/>
      </c>
    </row>
    <row r="32" ht="42" customHeight="1" s="111">
      <c r="A32" s="58" t="inlineStr">
        <is>
          <t>餐饮</t>
        </is>
      </c>
      <c r="B32" s="58" t="inlineStr">
        <is>
          <t>TYQCY21</t>
        </is>
      </c>
      <c r="C32" s="58" t="inlineStr">
        <is>
          <t>有喜屋</t>
        </is>
      </c>
      <c r="D32" s="58" t="inlineStr">
        <is>
          <t>有喜屋</t>
        </is>
      </c>
      <c r="E32" s="58" t="inlineStr">
        <is>
          <t>已认证</t>
        </is>
      </c>
      <c r="F32" s="58" t="inlineStr">
        <is>
          <t>上海汇星辰餐饮有限公司</t>
        </is>
      </c>
      <c r="G32" s="58" t="inlineStr">
        <is>
          <t>已认证</t>
        </is>
      </c>
      <c r="H32" s="29" t="inlineStr">
        <is>
          <t>微信用户
园园
微信用户</t>
        </is>
      </c>
      <c r="I32" s="29" t="inlineStr">
        <is>
          <t>/
/
陈彭辉</t>
        </is>
      </c>
      <c r="J32" s="29" t="inlineStr">
        <is>
          <t>/
/
身份证</t>
        </is>
      </c>
      <c r="K32" s="34" t="inlineStr">
        <is>
          <t>/
/
411526198602061914</t>
        </is>
      </c>
      <c r="L32" s="29" t="inlineStr">
        <is>
          <t>/
/
职员</t>
        </is>
      </c>
      <c r="M32" s="29" t="inlineStr">
        <is>
          <t>未认证
未认证
已认证</t>
        </is>
      </c>
      <c r="N32" s="58">
        <f>IF(ISNUMBER(FIND("已认证",M32)),"否","是")</f>
        <v/>
      </c>
    </row>
    <row r="33">
      <c r="A33" s="58" t="inlineStr">
        <is>
          <t>餐饮</t>
        </is>
      </c>
      <c r="B33" s="58" t="inlineStr">
        <is>
          <t>TSFCY8</t>
        </is>
      </c>
      <c r="C33" s="58" t="inlineStr">
        <is>
          <t>麦当劳</t>
        </is>
      </c>
      <c r="D33" s="58" t="inlineStr">
        <is>
          <t>麦当劳</t>
        </is>
      </c>
      <c r="E33" s="58" t="inlineStr">
        <is>
          <t>已认证</t>
        </is>
      </c>
      <c r="F33" s="58" t="inlineStr">
        <is>
          <t>上海金拱门食品有限公司徐家汇餐厅</t>
        </is>
      </c>
      <c r="G33" s="58" t="inlineStr">
        <is>
          <t>已认证</t>
        </is>
      </c>
      <c r="H33" s="29" t="inlineStr">
        <is>
          <t>微信用户</t>
        </is>
      </c>
      <c r="I33" s="29" t="inlineStr">
        <is>
          <t>余瑾</t>
        </is>
      </c>
      <c r="J33" s="29" t="inlineStr">
        <is>
          <t>身份证</t>
        </is>
      </c>
      <c r="K33" s="34" t="inlineStr">
        <is>
          <t>310103197501290827</t>
        </is>
      </c>
      <c r="L33" s="29" t="inlineStr">
        <is>
          <t>管理员</t>
        </is>
      </c>
      <c r="M33" s="29" t="inlineStr">
        <is>
          <t>已认证</t>
        </is>
      </c>
      <c r="N33" s="58">
        <f>IF(ISNUMBER(FIND("已认证",M33)),"否","是")</f>
        <v/>
      </c>
    </row>
    <row r="34" ht="42" customHeight="1" s="111">
      <c r="A34" s="58" t="inlineStr">
        <is>
          <t>餐饮</t>
        </is>
      </c>
      <c r="B34" s="58" t="inlineStr">
        <is>
          <t>TYQCY89</t>
        </is>
      </c>
      <c r="C34" s="58" t="inlineStr">
        <is>
          <t>老娘舅(天钥桥)</t>
        </is>
      </c>
      <c r="D34" s="58" t="inlineStr">
        <is>
          <t>老娘舅(天钥桥)</t>
        </is>
      </c>
      <c r="E34" s="58" t="inlineStr">
        <is>
          <t>已认证</t>
        </is>
      </c>
      <c r="F34" s="58" t="inlineStr">
        <is>
          <t>上海策广餐饮有限公司天钥桥路分公司</t>
        </is>
      </c>
      <c r="G34" s="58" t="inlineStr">
        <is>
          <t>已认证</t>
        </is>
      </c>
      <c r="H34" s="29" t="inlineStr">
        <is>
          <t>微信用户
微信用户
微信用户</t>
        </is>
      </c>
      <c r="I34" s="29" t="inlineStr">
        <is>
          <t>林星宇
/
/</t>
        </is>
      </c>
      <c r="J34" s="29" t="inlineStr">
        <is>
          <t>身份证
/
/</t>
        </is>
      </c>
      <c r="K34" s="34" t="inlineStr">
        <is>
          <t>33108119991227401X
/
/</t>
        </is>
      </c>
      <c r="L34" s="29" t="inlineStr">
        <is>
          <t>管理员
/
/</t>
        </is>
      </c>
      <c r="M34" s="29" t="inlineStr">
        <is>
          <t>已认证
未认证
未认证</t>
        </is>
      </c>
      <c r="N34" s="58">
        <f>IF(ISNUMBER(FIND("已认证",M34)),"否","是")</f>
        <v/>
      </c>
    </row>
    <row r="35">
      <c r="A35" s="58" t="inlineStr">
        <is>
          <t>餐饮</t>
        </is>
      </c>
      <c r="B35" s="58" t="inlineStr">
        <is>
          <t>TYQCY70</t>
        </is>
      </c>
      <c r="C35" s="58" t="inlineStr">
        <is>
          <t>半步颠小酒馆</t>
        </is>
      </c>
      <c r="D35" s="58" t="inlineStr">
        <is>
          <t>半步颠小酒馆</t>
        </is>
      </c>
      <c r="E35" s="58" t="inlineStr">
        <is>
          <t>已认证</t>
        </is>
      </c>
      <c r="F35" s="58" t="inlineStr">
        <is>
          <t>上海鸭歌餐饮管理有限公司</t>
        </is>
      </c>
      <c r="G35" s="58" t="inlineStr">
        <is>
          <t>已认证</t>
        </is>
      </c>
      <c r="H35" s="29" t="inlineStr">
        <is>
          <t>微信用户</t>
        </is>
      </c>
      <c r="I35" s="29" t="inlineStr">
        <is>
          <t>康兰</t>
        </is>
      </c>
      <c r="J35" s="29" t="inlineStr">
        <is>
          <t>身份证</t>
        </is>
      </c>
      <c r="K35" s="34" t="inlineStr">
        <is>
          <t>500234198708300965</t>
        </is>
      </c>
      <c r="L35" s="29" t="inlineStr">
        <is>
          <t>管理员</t>
        </is>
      </c>
      <c r="M35" s="29" t="inlineStr">
        <is>
          <t>已认证</t>
        </is>
      </c>
      <c r="N35" s="58">
        <f>IF(ISNUMBER(FIND("已认证",M35)),"否","是")</f>
        <v/>
      </c>
    </row>
    <row r="36" ht="28" customHeight="1" s="111">
      <c r="A36" s="58" t="inlineStr">
        <is>
          <t>餐饮</t>
        </is>
      </c>
      <c r="B36" s="58" t="inlineStr">
        <is>
          <t>TSFCY15</t>
        </is>
      </c>
      <c r="C36" s="58" t="inlineStr">
        <is>
          <t>小杨生煎</t>
        </is>
      </c>
      <c r="D36" s="58" t="inlineStr">
        <is>
          <t>小杨生煎</t>
        </is>
      </c>
      <c r="E36" s="58" t="inlineStr">
        <is>
          <t>已认证</t>
        </is>
      </c>
      <c r="F36" s="58" t="inlineStr">
        <is>
          <t>小杨生煎企业管理发展（上海）有限公司徐汇第一分公司</t>
        </is>
      </c>
      <c r="G36" s="58" t="inlineStr">
        <is>
          <t>已认证</t>
        </is>
      </c>
      <c r="H36" s="29" t="inlineStr">
        <is>
          <t>微信用户
微信用户</t>
        </is>
      </c>
      <c r="I36" s="29" t="inlineStr">
        <is>
          <t>/
姚李平</t>
        </is>
      </c>
      <c r="J36" s="29" t="inlineStr">
        <is>
          <t>/
身份证</t>
        </is>
      </c>
      <c r="K36" s="34" t="inlineStr">
        <is>
          <t>/
410426199504010521</t>
        </is>
      </c>
      <c r="L36" s="29" t="inlineStr">
        <is>
          <t>/
管理员</t>
        </is>
      </c>
      <c r="M36" s="29" t="inlineStr">
        <is>
          <t>未认证
已认证</t>
        </is>
      </c>
      <c r="N36" s="58">
        <f>IF(ISNUMBER(FIND("已认证",M36)),"否","是")</f>
        <v/>
      </c>
    </row>
    <row r="37">
      <c r="A37" s="58" t="inlineStr">
        <is>
          <t>餐饮</t>
        </is>
      </c>
      <c r="B37" s="58" t="inlineStr">
        <is>
          <t>TYQCY56</t>
        </is>
      </c>
      <c r="C37" s="58" t="inlineStr">
        <is>
          <t>吉刻联盟</t>
        </is>
      </c>
      <c r="D37" s="58" t="inlineStr">
        <is>
          <t>吉刻联盟</t>
        </is>
      </c>
      <c r="E37" s="58" t="inlineStr">
        <is>
          <t>已认证</t>
        </is>
      </c>
      <c r="F37" s="58" t="inlineStr">
        <is>
          <t>上海吉征餐饮管理有限公司</t>
        </is>
      </c>
      <c r="G37" s="58" t="inlineStr">
        <is>
          <t>已认证</t>
        </is>
      </c>
      <c r="H37" s="29" t="inlineStr">
        <is>
          <t>微信用户</t>
        </is>
      </c>
      <c r="I37" s="29" t="inlineStr">
        <is>
          <t>赵林林</t>
        </is>
      </c>
      <c r="J37" s="29" t="inlineStr">
        <is>
          <t>身份证</t>
        </is>
      </c>
      <c r="K37" s="34" t="inlineStr">
        <is>
          <t>412702198901051418</t>
        </is>
      </c>
      <c r="L37" s="29" t="inlineStr">
        <is>
          <t>管理员</t>
        </is>
      </c>
      <c r="M37" s="29" t="inlineStr">
        <is>
          <t>已认证</t>
        </is>
      </c>
      <c r="N37" s="58">
        <f>IF(ISNUMBER(FIND("已认证",M37)),"否","是")</f>
        <v/>
      </c>
    </row>
    <row r="38" ht="42" customHeight="1" s="111">
      <c r="A38" s="58" t="inlineStr">
        <is>
          <t>餐饮</t>
        </is>
      </c>
      <c r="B38" s="58" t="inlineStr">
        <is>
          <t>TYQCY117</t>
        </is>
      </c>
      <c r="C38" s="58" t="inlineStr">
        <is>
          <t>人生一串</t>
        </is>
      </c>
      <c r="D38" s="58" t="inlineStr">
        <is>
          <t>人生一串</t>
        </is>
      </c>
      <c r="E38" s="58" t="inlineStr">
        <is>
          <t>已认证</t>
        </is>
      </c>
      <c r="F38" s="58" t="inlineStr">
        <is>
          <t>上海稔传餐饮管理有限公司</t>
        </is>
      </c>
      <c r="G38" s="58" t="inlineStr">
        <is>
          <t>已认证</t>
        </is>
      </c>
      <c r="H38" s="29" t="inlineStr">
        <is>
          <t>微信用户
微信用户
微信用户</t>
        </is>
      </c>
      <c r="I38" s="29" t="inlineStr">
        <is>
          <t>/
/
柴国峰</t>
        </is>
      </c>
      <c r="J38" s="29" t="inlineStr">
        <is>
          <t>/
/
身份证</t>
        </is>
      </c>
      <c r="K38" s="34" t="inlineStr">
        <is>
          <t>/
/
62052119941118041X</t>
        </is>
      </c>
      <c r="L38" s="29" t="inlineStr">
        <is>
          <t>/
/
管理员</t>
        </is>
      </c>
      <c r="M38" s="29" t="inlineStr">
        <is>
          <t>未认证
未认证
已认证</t>
        </is>
      </c>
      <c r="N38" s="58">
        <f>IF(ISNUMBER(FIND("已认证",M38)),"否","是")</f>
        <v/>
      </c>
    </row>
    <row r="39" ht="28" customHeight="1" s="111">
      <c r="A39" s="58" t="inlineStr">
        <is>
          <t>餐饮</t>
        </is>
      </c>
      <c r="B39" s="58" t="inlineStr">
        <is>
          <t>TYQCY62</t>
        </is>
      </c>
      <c r="C39" s="58" t="inlineStr">
        <is>
          <t>食其家</t>
        </is>
      </c>
      <c r="D39" s="58" t="inlineStr">
        <is>
          <t>食其家</t>
        </is>
      </c>
      <c r="E39" s="58" t="inlineStr">
        <is>
          <t>已认证</t>
        </is>
      </c>
      <c r="F39" s="58" t="inlineStr">
        <is>
          <t>泉盛二餐饮管理（上海）有限公司徐汇第四分公司</t>
        </is>
      </c>
      <c r="G39" s="58" t="inlineStr">
        <is>
          <t>已认证</t>
        </is>
      </c>
      <c r="H39" s="29" t="inlineStr">
        <is>
          <t>微信用户
微信用户</t>
        </is>
      </c>
      <c r="I39" s="29" t="inlineStr">
        <is>
          <t>钱自强
/</t>
        </is>
      </c>
      <c r="J39" s="29" t="inlineStr">
        <is>
          <t>身份证
/</t>
        </is>
      </c>
      <c r="K39" s="34" t="inlineStr">
        <is>
          <t>412726199201026217
/</t>
        </is>
      </c>
      <c r="L39" s="29" t="inlineStr">
        <is>
          <t>管理员
/</t>
        </is>
      </c>
      <c r="M39" s="29" t="inlineStr">
        <is>
          <t>已认证
未认证</t>
        </is>
      </c>
      <c r="N39" s="58">
        <f>IF(ISNUMBER(FIND("已认证",M39)),"否","是")</f>
        <v/>
      </c>
    </row>
    <row r="40">
      <c r="A40" s="58" t="inlineStr">
        <is>
          <t>餐饮</t>
        </is>
      </c>
      <c r="B40" s="58" t="inlineStr">
        <is>
          <t>TYQCY20</t>
        </is>
      </c>
      <c r="C40" s="58" t="inlineStr">
        <is>
          <t>泰醉</t>
        </is>
      </c>
      <c r="D40" s="58" t="inlineStr">
        <is>
          <t>泰醉</t>
        </is>
      </c>
      <c r="E40" s="58" t="inlineStr">
        <is>
          <t>已认证</t>
        </is>
      </c>
      <c r="F40" s="58" t="inlineStr">
        <is>
          <t>上海泽斯特餐饮有限公司</t>
        </is>
      </c>
      <c r="G40" s="58" t="inlineStr">
        <is>
          <t>已认证</t>
        </is>
      </c>
      <c r="H40" s="29" t="inlineStr">
        <is>
          <t>微信用户</t>
        </is>
      </c>
      <c r="I40" s="29" t="inlineStr">
        <is>
          <t>王娟</t>
        </is>
      </c>
      <c r="J40" s="29" t="inlineStr">
        <is>
          <t>身份证</t>
        </is>
      </c>
      <c r="K40" s="34" t="inlineStr">
        <is>
          <t>320925198810154560</t>
        </is>
      </c>
      <c r="L40" s="29" t="inlineStr">
        <is>
          <t>管理员</t>
        </is>
      </c>
      <c r="M40" s="29" t="inlineStr">
        <is>
          <t>已认证</t>
        </is>
      </c>
      <c r="N40" s="58">
        <f>IF(ISNUMBER(FIND("已认证",M40)),"否","是")</f>
        <v/>
      </c>
    </row>
    <row r="41">
      <c r="A41" s="58" t="inlineStr">
        <is>
          <t>餐饮</t>
        </is>
      </c>
      <c r="B41" s="58" t="inlineStr">
        <is>
          <t>TYQCY125</t>
        </is>
      </c>
      <c r="C41" s="58" t="inlineStr">
        <is>
          <t>珮姐重庆火锅</t>
        </is>
      </c>
      <c r="D41" s="58" t="inlineStr">
        <is>
          <t>珮姐重庆火锅</t>
        </is>
      </c>
      <c r="E41" s="58" t="inlineStr">
        <is>
          <t>已认证</t>
        </is>
      </c>
      <c r="F41" s="58" t="inlineStr">
        <is>
          <t>上海曲驰餐饮管理有限公司</t>
        </is>
      </c>
      <c r="G41" s="58" t="inlineStr">
        <is>
          <t>已认证</t>
        </is>
      </c>
      <c r="H41" s="29" t="inlineStr">
        <is>
          <t>微信用户</t>
        </is>
      </c>
      <c r="I41" s="29" t="inlineStr">
        <is>
          <t>王林</t>
        </is>
      </c>
      <c r="J41" s="29" t="inlineStr">
        <is>
          <t>身份证</t>
        </is>
      </c>
      <c r="K41" s="34" t="inlineStr">
        <is>
          <t>511623199301174290</t>
        </is>
      </c>
      <c r="L41" s="29" t="inlineStr">
        <is>
          <t>管理员</t>
        </is>
      </c>
      <c r="M41" s="29" t="inlineStr">
        <is>
          <t>已认证</t>
        </is>
      </c>
      <c r="N41" s="58">
        <f>IF(ISNUMBER(FIND("已认证",M41)),"否","是")</f>
        <v/>
      </c>
    </row>
    <row r="42" ht="28" customHeight="1" s="111">
      <c r="A42" s="58" t="inlineStr">
        <is>
          <t>餐饮</t>
        </is>
      </c>
      <c r="B42" s="58" t="inlineStr">
        <is>
          <t>TYQCY116</t>
        </is>
      </c>
      <c r="C42" s="58" t="inlineStr">
        <is>
          <t>大肆撸串</t>
        </is>
      </c>
      <c r="D42" s="58" t="inlineStr">
        <is>
          <t>大肆撸串</t>
        </is>
      </c>
      <c r="E42" s="58" t="inlineStr">
        <is>
          <t>已认证</t>
        </is>
      </c>
      <c r="F42" s="58" t="inlineStr">
        <is>
          <t>上海古弗兰餐饮管理有限公司徐汇第一分公司</t>
        </is>
      </c>
      <c r="G42" s="58" t="inlineStr">
        <is>
          <t>已认证</t>
        </is>
      </c>
      <c r="H42" s="29" t="inlineStr">
        <is>
          <t>微信用户
微信用户</t>
        </is>
      </c>
      <c r="I42" s="29" t="inlineStr">
        <is>
          <t>葛杭
张晨</t>
        </is>
      </c>
      <c r="J42" s="29" t="inlineStr">
        <is>
          <t>身份证
身份证</t>
        </is>
      </c>
      <c r="K42" s="34" t="inlineStr">
        <is>
          <t>321323199509132119
320928200311151054</t>
        </is>
      </c>
      <c r="L42" s="29" t="inlineStr">
        <is>
          <t>管理员
管理员</t>
        </is>
      </c>
      <c r="M42" s="29" t="inlineStr">
        <is>
          <t>已认证
已认证</t>
        </is>
      </c>
      <c r="N42" s="58">
        <f>IF(ISNUMBER(FIND("已认证",M42)),"否","是")</f>
        <v/>
      </c>
    </row>
    <row r="43">
      <c r="A43" s="58" t="inlineStr">
        <is>
          <t>餐饮</t>
        </is>
      </c>
      <c r="B43" s="58" t="inlineStr">
        <is>
          <t>TYQCY106</t>
        </is>
      </c>
      <c r="C43" s="58" t="inlineStr">
        <is>
          <t>璟宴</t>
        </is>
      </c>
      <c r="D43" s="58" t="inlineStr">
        <is>
          <t>璟宴</t>
        </is>
      </c>
      <c r="E43" s="58" t="inlineStr">
        <is>
          <t>已认证</t>
        </is>
      </c>
      <c r="F43" s="58" t="inlineStr">
        <is>
          <t>上海璟宴餐饮管理有限公司</t>
        </is>
      </c>
      <c r="G43" s="58" t="inlineStr">
        <is>
          <t>已认证</t>
        </is>
      </c>
      <c r="H43" s="29" t="inlineStr">
        <is>
          <t>微信用户</t>
        </is>
      </c>
      <c r="I43" s="29" t="inlineStr">
        <is>
          <t>/</t>
        </is>
      </c>
      <c r="J43" s="29" t="inlineStr">
        <is>
          <t>/</t>
        </is>
      </c>
      <c r="K43" s="34" t="inlineStr">
        <is>
          <t>/</t>
        </is>
      </c>
      <c r="L43" s="29" t="inlineStr">
        <is>
          <t>/</t>
        </is>
      </c>
      <c r="M43" s="29" t="inlineStr">
        <is>
          <t>未认证</t>
        </is>
      </c>
      <c r="N43" s="58">
        <f>IF(ISNUMBER(FIND("已认证",M43)),"否","是")</f>
        <v/>
      </c>
    </row>
    <row r="44" ht="28" customHeight="1" s="111">
      <c r="A44" s="58" t="inlineStr">
        <is>
          <t>餐饮</t>
        </is>
      </c>
      <c r="B44" s="58" t="inlineStr">
        <is>
          <t>TYQCY93</t>
        </is>
      </c>
      <c r="C44" s="58" t="inlineStr">
        <is>
          <t>厚贞</t>
        </is>
      </c>
      <c r="D44" s="58" t="inlineStr">
        <is>
          <t>厚贞</t>
        </is>
      </c>
      <c r="E44" s="58" t="inlineStr">
        <is>
          <t>已认证</t>
        </is>
      </c>
      <c r="F44" s="58" t="inlineStr">
        <is>
          <t>上海听说过餐饮企业管理有限公司天钥桥路分公司</t>
        </is>
      </c>
      <c r="G44" s="58" t="inlineStr">
        <is>
          <t>已认证</t>
        </is>
      </c>
      <c r="H44" s="29" t="inlineStr">
        <is>
          <t>微信用户
微信用户</t>
        </is>
      </c>
      <c r="I44" s="29" t="inlineStr">
        <is>
          <t>/
/</t>
        </is>
      </c>
      <c r="J44" s="29" t="inlineStr">
        <is>
          <t>/
/</t>
        </is>
      </c>
      <c r="K44" s="34" t="inlineStr">
        <is>
          <t>/
/</t>
        </is>
      </c>
      <c r="L44" s="29" t="inlineStr">
        <is>
          <t>/
/</t>
        </is>
      </c>
      <c r="M44" s="29" t="inlineStr">
        <is>
          <t>未认证
未认证</t>
        </is>
      </c>
      <c r="N44" s="58">
        <f>IF(ISNUMBER(FIND("已认证",M44)),"否","是")</f>
        <v/>
      </c>
    </row>
    <row r="45" ht="56" customHeight="1" s="111">
      <c r="A45" s="58" t="inlineStr">
        <is>
          <t>餐饮</t>
        </is>
      </c>
      <c r="B45" s="58" t="inlineStr">
        <is>
          <t>TYQCY6</t>
        </is>
      </c>
      <c r="C45" s="58" t="inlineStr">
        <is>
          <t>付小姐在成都</t>
        </is>
      </c>
      <c r="D45" s="58" t="inlineStr">
        <is>
          <t>付小姐在成都</t>
        </is>
      </c>
      <c r="E45" s="58" t="inlineStr">
        <is>
          <t>已认证</t>
        </is>
      </c>
      <c r="F45" s="58" t="inlineStr">
        <is>
          <t>上海三不猴餐饮管理有限公司第二分公司</t>
        </is>
      </c>
      <c r="G45" s="58" t="inlineStr">
        <is>
          <t>已认证</t>
        </is>
      </c>
      <c r="H45" s="29" t="inlineStr">
        <is>
          <t>微信用户
微信用户
微信用户
微信用户</t>
        </is>
      </c>
      <c r="I45" s="29" t="inlineStr">
        <is>
          <t>/
/
李芳
/</t>
        </is>
      </c>
      <c r="J45" s="29" t="inlineStr">
        <is>
          <t>/
/
身份证
/</t>
        </is>
      </c>
      <c r="K45" s="34" t="inlineStr">
        <is>
          <t>/
/
412826198711247264
/</t>
        </is>
      </c>
      <c r="L45" s="29" t="inlineStr">
        <is>
          <t>/
/
管理员
/</t>
        </is>
      </c>
      <c r="M45" s="29" t="inlineStr">
        <is>
          <t>未认证
未认证
已认证
未认证</t>
        </is>
      </c>
      <c r="N45" s="58">
        <f>IF(ISNUMBER(FIND("已认证",M45)),"否","是")</f>
        <v/>
      </c>
    </row>
    <row r="46" ht="56" customHeight="1" s="111">
      <c r="A46" s="58" t="inlineStr">
        <is>
          <t>餐饮</t>
        </is>
      </c>
      <c r="B46" s="58" t="inlineStr">
        <is>
          <t>TYQCY2</t>
        </is>
      </c>
      <c r="C46" s="58" t="inlineStr">
        <is>
          <t>馨远美食小镇（哈尼美食广场）</t>
        </is>
      </c>
      <c r="D46" s="58" t="inlineStr">
        <is>
          <t>馨远美食小镇（哈尼美食广场）</t>
        </is>
      </c>
      <c r="E46" s="58" t="inlineStr">
        <is>
          <t>已认证</t>
        </is>
      </c>
      <c r="F46" s="58" t="inlineStr">
        <is>
          <t>上海馨远餐饮管理有限公司</t>
        </is>
      </c>
      <c r="G46" s="58" t="inlineStr">
        <is>
          <t>已认证</t>
        </is>
      </c>
      <c r="H46" s="29" t="inlineStr">
        <is>
          <t>微信用户
微信用户
微信用户
微信用户</t>
        </is>
      </c>
      <c r="I46" s="29" t="inlineStr">
        <is>
          <t>岳展
张荣祥
/
/</t>
        </is>
      </c>
      <c r="J46" s="29" t="inlineStr">
        <is>
          <t>身份证
身份证
/
/</t>
        </is>
      </c>
      <c r="K46" s="34" t="inlineStr">
        <is>
          <t>310104196308290878
321283199610015815
/
/</t>
        </is>
      </c>
      <c r="L46" s="29" t="inlineStr">
        <is>
          <t>管理员
管理员
/
/</t>
        </is>
      </c>
      <c r="M46" s="29" t="inlineStr">
        <is>
          <t>已认证
已认证
未认证
未认证</t>
        </is>
      </c>
      <c r="N46" s="58">
        <f>IF(ISNUMBER(FIND("已认证",M46)),"否","是")</f>
        <v/>
      </c>
    </row>
    <row r="47">
      <c r="A47" s="58" t="inlineStr">
        <is>
          <t>餐饮</t>
        </is>
      </c>
      <c r="B47" s="58" t="inlineStr">
        <is>
          <t>TYQCY113</t>
        </is>
      </c>
      <c r="C47" s="58" t="inlineStr">
        <is>
          <t>桂林米粉177</t>
        </is>
      </c>
      <c r="D47" s="58" t="inlineStr">
        <is>
          <t>桂林米粉177</t>
        </is>
      </c>
      <c r="E47" s="58" t="inlineStr">
        <is>
          <t>已认证</t>
        </is>
      </c>
      <c r="F47" s="58" t="inlineStr">
        <is>
          <t>上海市徐汇区天天小吃部</t>
        </is>
      </c>
      <c r="G47" s="58" t="inlineStr">
        <is>
          <t>已认证</t>
        </is>
      </c>
      <c r="H47" s="29" t="inlineStr">
        <is>
          <t>微信用户</t>
        </is>
      </c>
      <c r="I47" s="29" t="inlineStr">
        <is>
          <t>蔡元兵</t>
        </is>
      </c>
      <c r="J47" s="29" t="inlineStr">
        <is>
          <t>身份证</t>
        </is>
      </c>
      <c r="K47" s="34" t="inlineStr">
        <is>
          <t>452131196604160017</t>
        </is>
      </c>
      <c r="L47" s="29" t="inlineStr">
        <is>
          <t>管理员</t>
        </is>
      </c>
      <c r="M47" s="29" t="inlineStr">
        <is>
          <t>已认证</t>
        </is>
      </c>
      <c r="N47" s="58">
        <f>IF(ISNUMBER(FIND("已认证",M47)),"否","是")</f>
        <v/>
      </c>
    </row>
    <row r="48" ht="42" customHeight="1" s="111">
      <c r="A48" s="58" t="inlineStr">
        <is>
          <t>餐饮</t>
        </is>
      </c>
      <c r="B48" s="58" t="inlineStr">
        <is>
          <t>TYQCY118</t>
        </is>
      </c>
      <c r="C48" s="58" t="inlineStr">
        <is>
          <t>周师兄重庆火锅</t>
        </is>
      </c>
      <c r="D48" s="58" t="inlineStr">
        <is>
          <t>周师兄重庆火锅</t>
        </is>
      </c>
      <c r="E48" s="58" t="inlineStr">
        <is>
          <t>已认证</t>
        </is>
      </c>
      <c r="F48" s="58" t="inlineStr">
        <is>
          <t>上海周师兄餐饮管理合伙企业（有限公司）第一分公司</t>
        </is>
      </c>
      <c r="G48" s="58" t="inlineStr">
        <is>
          <t>已认证</t>
        </is>
      </c>
      <c r="H48" s="29" t="inlineStr">
        <is>
          <t>微信用户
微信用户
微信用户</t>
        </is>
      </c>
      <c r="I48" s="29" t="inlineStr">
        <is>
          <t>/
/
邱飞</t>
        </is>
      </c>
      <c r="J48" s="29" t="inlineStr">
        <is>
          <t>/
/
身份证</t>
        </is>
      </c>
      <c r="K48" s="34" t="inlineStr">
        <is>
          <t>/
/
522424199010052419</t>
        </is>
      </c>
      <c r="L48" s="29" t="inlineStr">
        <is>
          <t>/
/
管理员</t>
        </is>
      </c>
      <c r="M48" s="29" t="inlineStr">
        <is>
          <t>未认证
未认证
已认证</t>
        </is>
      </c>
      <c r="N48" s="58">
        <f>IF(ISNUMBER(FIND("已认证",M48)),"否","是")</f>
        <v/>
      </c>
    </row>
    <row r="49">
      <c r="A49" s="58" t="inlineStr">
        <is>
          <t>餐饮</t>
        </is>
      </c>
      <c r="B49" s="58" t="inlineStr">
        <is>
          <t>TYQCY66</t>
        </is>
      </c>
      <c r="C49" s="58" t="inlineStr">
        <is>
          <t>鸿瑞兴</t>
        </is>
      </c>
      <c r="D49" s="58" t="inlineStr">
        <is>
          <t>鸿瑞兴</t>
        </is>
      </c>
      <c r="E49" s="58" t="inlineStr">
        <is>
          <t>已认证</t>
        </is>
      </c>
      <c r="F49" s="58" t="inlineStr">
        <is>
          <t>上海鸿瑞兴餐饮管理有限公司</t>
        </is>
      </c>
      <c r="G49" s="58" t="inlineStr">
        <is>
          <t>已认证</t>
        </is>
      </c>
      <c r="H49" s="29" t="inlineStr">
        <is>
          <t>微信用户</t>
        </is>
      </c>
      <c r="I49" s="29" t="inlineStr">
        <is>
          <t>/</t>
        </is>
      </c>
      <c r="J49" s="29" t="inlineStr">
        <is>
          <t>/</t>
        </is>
      </c>
      <c r="K49" s="34" t="inlineStr">
        <is>
          <t>/</t>
        </is>
      </c>
      <c r="L49" s="29" t="inlineStr">
        <is>
          <t>/</t>
        </is>
      </c>
      <c r="M49" s="29" t="inlineStr">
        <is>
          <t>未认证</t>
        </is>
      </c>
      <c r="N49" s="58">
        <f>IF(ISNUMBER(FIND("已认证",M49)),"否","是")</f>
        <v/>
      </c>
    </row>
    <row r="50">
      <c r="A50" s="58" t="inlineStr">
        <is>
          <t>餐饮</t>
        </is>
      </c>
      <c r="B50" s="58" t="inlineStr">
        <is>
          <t>TYQCY24</t>
        </is>
      </c>
      <c r="C50" s="58" t="inlineStr">
        <is>
          <t>松乃家</t>
        </is>
      </c>
      <c r="D50" s="58" t="inlineStr">
        <is>
          <t>松乃家</t>
        </is>
      </c>
      <c r="E50" s="58" t="inlineStr">
        <is>
          <t>已认证</t>
        </is>
      </c>
      <c r="F50" s="58" t="inlineStr">
        <is>
          <t>上海松屋餐饮管理有限公司天钥桥路店</t>
        </is>
      </c>
      <c r="G50" s="58" t="inlineStr">
        <is>
          <t>已认证</t>
        </is>
      </c>
      <c r="H50" s="29" t="inlineStr">
        <is>
          <t>微信用户</t>
        </is>
      </c>
      <c r="I50" s="29" t="inlineStr">
        <is>
          <t>丁春浩</t>
        </is>
      </c>
      <c r="J50" s="29" t="inlineStr">
        <is>
          <t>身份证</t>
        </is>
      </c>
      <c r="K50" s="34" t="inlineStr">
        <is>
          <t>320681199603042258</t>
        </is>
      </c>
      <c r="L50" s="29" t="inlineStr">
        <is>
          <t>管理员</t>
        </is>
      </c>
      <c r="M50" s="29" t="inlineStr">
        <is>
          <t>已认证</t>
        </is>
      </c>
      <c r="N50" s="58">
        <f>IF(ISNUMBER(FIND("已认证",M50)),"否","是")</f>
        <v/>
      </c>
    </row>
    <row r="51">
      <c r="A51" s="58" t="inlineStr">
        <is>
          <t>餐饮</t>
        </is>
      </c>
      <c r="B51" s="58" t="inlineStr">
        <is>
          <t>TSFCY10</t>
        </is>
      </c>
      <c r="C51" s="58" t="inlineStr">
        <is>
          <t>头牌农家菜</t>
        </is>
      </c>
      <c r="D51" s="58" t="inlineStr">
        <is>
          <t>头牌农家菜</t>
        </is>
      </c>
      <c r="E51" s="58" t="inlineStr">
        <is>
          <t>已认证</t>
        </is>
      </c>
      <c r="F51" s="58" t="inlineStr">
        <is>
          <t>上海汪叶邵餐饮管理有限公司</t>
        </is>
      </c>
      <c r="G51" s="58" t="inlineStr">
        <is>
          <t>已认证</t>
        </is>
      </c>
      <c r="H51" s="58" t="inlineStr">
        <is>
          <t>微信用户</t>
        </is>
      </c>
      <c r="I51" s="29" t="inlineStr">
        <is>
          <t>赵庆波</t>
        </is>
      </c>
      <c r="J51" s="29" t="inlineStr">
        <is>
          <t>身份证</t>
        </is>
      </c>
      <c r="K51" s="29" t="n">
        <v>4.12328198308131e+17</v>
      </c>
      <c r="L51" s="29" t="inlineStr">
        <is>
          <t>管理员</t>
        </is>
      </c>
      <c r="M51" s="29" t="inlineStr">
        <is>
          <t>已认证</t>
        </is>
      </c>
      <c r="N51" s="58">
        <f>IF(ISNUMBER(FIND("已认证",M51)),"否","是")</f>
        <v/>
      </c>
    </row>
    <row r="52">
      <c r="A52" s="58" t="inlineStr">
        <is>
          <t>餐饮</t>
        </is>
      </c>
      <c r="B52" s="58" t="inlineStr">
        <is>
          <t>TSFCY11</t>
        </is>
      </c>
      <c r="C52" s="58" t="inlineStr">
        <is>
          <t>泰煌鸡</t>
        </is>
      </c>
      <c r="D52" s="58" t="inlineStr">
        <is>
          <t>泰煌鸡</t>
        </is>
      </c>
      <c r="E52" s="58" t="inlineStr">
        <is>
          <t>已认证</t>
        </is>
      </c>
      <c r="F52" s="58" t="inlineStr">
        <is>
          <t>上海泰煌餐饮管理有限公司钦州北路店</t>
        </is>
      </c>
      <c r="G52" s="58" t="inlineStr">
        <is>
          <t>已认证</t>
        </is>
      </c>
      <c r="H52" s="29" t="inlineStr">
        <is>
          <t>微信用户</t>
        </is>
      </c>
      <c r="I52" s="29" t="inlineStr">
        <is>
          <t>蒋曼曼</t>
        </is>
      </c>
      <c r="J52" s="29" t="inlineStr">
        <is>
          <t>身份证</t>
        </is>
      </c>
      <c r="K52" s="29" t="n">
        <v>3.42422198612291e+17</v>
      </c>
      <c r="L52" s="29" t="inlineStr">
        <is>
          <t>管理员</t>
        </is>
      </c>
      <c r="M52" s="29" t="inlineStr">
        <is>
          <t>已认证</t>
        </is>
      </c>
      <c r="N52" s="58">
        <f>IF(ISNUMBER(FIND("已认证",M52)),"否","是")</f>
        <v/>
      </c>
    </row>
    <row r="53" ht="28" customHeight="1" s="111">
      <c r="A53" s="58" t="inlineStr">
        <is>
          <t>餐饮</t>
        </is>
      </c>
      <c r="B53" s="58" t="inlineStr">
        <is>
          <t>TSFCY56</t>
        </is>
      </c>
      <c r="C53" s="58" t="inlineStr">
        <is>
          <t>泸溪河</t>
        </is>
      </c>
      <c r="D53" s="58" t="inlineStr">
        <is>
          <t>泸溪河</t>
        </is>
      </c>
      <c r="E53" s="58" t="inlineStr">
        <is>
          <t>已认证</t>
        </is>
      </c>
      <c r="F53" s="58" t="inlineStr">
        <is>
          <t>龙河（上海）食品有限公司钦州北路分公司</t>
        </is>
      </c>
      <c r="G53" s="58" t="inlineStr">
        <is>
          <t>已认证</t>
        </is>
      </c>
      <c r="H53" s="29" t="inlineStr">
        <is>
          <t>微信用户
微信用户</t>
        </is>
      </c>
      <c r="I53" s="29" t="inlineStr">
        <is>
          <t>晏宵
/</t>
        </is>
      </c>
      <c r="J53" s="29" t="inlineStr">
        <is>
          <t>身份证
/</t>
        </is>
      </c>
      <c r="K53" s="29" t="inlineStr">
        <is>
          <t>320381199604016717
/</t>
        </is>
      </c>
      <c r="L53" s="29" t="inlineStr">
        <is>
          <t>管理员
/</t>
        </is>
      </c>
      <c r="M53" s="29" t="inlineStr">
        <is>
          <t>已认证
未认证</t>
        </is>
      </c>
      <c r="N53" s="58">
        <f>IF(ISNUMBER(FIND("已认证",M53)),"否","是")</f>
        <v/>
      </c>
    </row>
    <row r="54" ht="42" customHeight="1" s="111">
      <c r="A54" s="58" t="inlineStr">
        <is>
          <t>餐饮</t>
        </is>
      </c>
      <c r="B54" s="58" t="inlineStr">
        <is>
          <t>TYQCY94</t>
        </is>
      </c>
      <c r="C54" s="58" t="inlineStr">
        <is>
          <t>振鼎鸡</t>
        </is>
      </c>
      <c r="D54" s="58" t="inlineStr">
        <is>
          <t>振鼎鸡</t>
        </is>
      </c>
      <c r="E54" s="58" t="inlineStr">
        <is>
          <t>已认证</t>
        </is>
      </c>
      <c r="F54" s="58" t="inlineStr">
        <is>
          <t>上海振鼎鸡实业发展有限公司徐汇店</t>
        </is>
      </c>
      <c r="G54" s="58" t="inlineStr">
        <is>
          <t>已认证</t>
        </is>
      </c>
      <c r="H54" s="29" t="inlineStr">
        <is>
          <t>微信用户
微信用户
微信用户</t>
        </is>
      </c>
      <c r="I54" s="29" t="inlineStr">
        <is>
          <t>/
/
周称雄</t>
        </is>
      </c>
      <c r="J54" s="29" t="inlineStr">
        <is>
          <t>/
/
身份证</t>
        </is>
      </c>
      <c r="K54" s="29" t="inlineStr">
        <is>
          <t>/
/
310108198311050538</t>
        </is>
      </c>
      <c r="L54" s="29" t="inlineStr">
        <is>
          <t>/
/
管理员</t>
        </is>
      </c>
      <c r="M54" s="29" t="inlineStr">
        <is>
          <t>未认证
未认证
已认证</t>
        </is>
      </c>
      <c r="N54" s="58">
        <f>IF(ISNUMBER(FIND("已认证",M54)),"否","是")</f>
        <v/>
      </c>
    </row>
    <row r="55">
      <c r="A55" s="58" t="inlineStr">
        <is>
          <t>餐饮</t>
        </is>
      </c>
      <c r="B55" s="58" t="inlineStr">
        <is>
          <t>TYQCY13</t>
        </is>
      </c>
      <c r="C55" s="58" t="inlineStr">
        <is>
          <t>肯德基（城开YOYO）</t>
        </is>
      </c>
      <c r="D55" s="58" t="inlineStr">
        <is>
          <t>肯德基（城开YOYO）</t>
        </is>
      </c>
      <c r="E55" s="58" t="inlineStr">
        <is>
          <t>已认证</t>
        </is>
      </c>
      <c r="F55" s="58" t="inlineStr">
        <is>
          <t>上海肯德基有限公司天钥桥路店</t>
        </is>
      </c>
      <c r="G55" s="58" t="inlineStr">
        <is>
          <t>已认证</t>
        </is>
      </c>
      <c r="H55" s="29" t="inlineStr">
        <is>
          <t>微信用户</t>
        </is>
      </c>
      <c r="I55" s="29" t="inlineStr">
        <is>
          <t>周楠楠</t>
        </is>
      </c>
      <c r="J55" s="29" t="inlineStr">
        <is>
          <t>身份证</t>
        </is>
      </c>
      <c r="K55" s="29" t="n">
        <v>3.41126198808157e+17</v>
      </c>
      <c r="L55" s="29" t="inlineStr">
        <is>
          <t>管理员</t>
        </is>
      </c>
      <c r="M55" s="29" t="inlineStr">
        <is>
          <t>已认证</t>
        </is>
      </c>
      <c r="N55" s="58">
        <f>IF(ISNUMBER(FIND("已认证",M55)),"否","是")</f>
        <v/>
      </c>
    </row>
    <row r="56">
      <c r="A56" s="58" t="inlineStr">
        <is>
          <t>餐饮</t>
        </is>
      </c>
      <c r="B56" s="58" t="inlineStr">
        <is>
          <t>TYQCY133</t>
        </is>
      </c>
      <c r="C56" s="58" t="inlineStr">
        <is>
          <t>破店肥哈</t>
        </is>
      </c>
      <c r="D56" s="58" t="inlineStr">
        <is>
          <t>破店肥哈</t>
        </is>
      </c>
      <c r="E56" s="58" t="inlineStr">
        <is>
          <t>已认证</t>
        </is>
      </c>
      <c r="F56" s="58" t="inlineStr">
        <is>
          <t>上海市徐汇区蒋治餐厅</t>
        </is>
      </c>
      <c r="G56" s="58" t="inlineStr">
        <is>
          <t>已认证</t>
        </is>
      </c>
      <c r="H56" s="58" t="inlineStr">
        <is>
          <t>微信用户</t>
        </is>
      </c>
      <c r="I56" s="29" t="inlineStr">
        <is>
          <t>张明生</t>
        </is>
      </c>
      <c r="J56" s="29" t="inlineStr">
        <is>
          <t>身份证</t>
        </is>
      </c>
      <c r="K56" s="29" t="n">
        <v>2.10881198501143e+17</v>
      </c>
      <c r="L56" s="29" t="inlineStr">
        <is>
          <t>管理员</t>
        </is>
      </c>
      <c r="M56" s="29" t="inlineStr">
        <is>
          <t>已认证</t>
        </is>
      </c>
      <c r="N56" s="58">
        <f>IF(ISNUMBER(FIND("已认证",M56)),"否","是")</f>
        <v/>
      </c>
    </row>
    <row r="57">
      <c r="A57" s="58" t="inlineStr">
        <is>
          <t>餐饮</t>
        </is>
      </c>
      <c r="B57" s="58" t="inlineStr">
        <is>
          <t>TYQCY40</t>
        </is>
      </c>
      <c r="C57" s="58" t="inlineStr">
        <is>
          <t>大发越南粉</t>
        </is>
      </c>
      <c r="D57" s="58" t="inlineStr">
        <is>
          <t>大发越南粉</t>
        </is>
      </c>
      <c r="E57" s="58" t="inlineStr">
        <is>
          <t>已认证</t>
        </is>
      </c>
      <c r="F57" s="58" t="inlineStr">
        <is>
          <t>上海澳发餐饮有限公司</t>
        </is>
      </c>
      <c r="G57" s="58" t="inlineStr">
        <is>
          <t>已认证</t>
        </is>
      </c>
      <c r="H57" s="29" t="inlineStr">
        <is>
          <t>微信用户</t>
        </is>
      </c>
      <c r="I57" s="29" t="inlineStr">
        <is>
          <t>李虎</t>
        </is>
      </c>
      <c r="J57" s="29" t="inlineStr">
        <is>
          <t>身份证</t>
        </is>
      </c>
      <c r="K57" s="29" t="n">
        <v>3.20324199811015e+17</v>
      </c>
      <c r="L57" s="29" t="inlineStr">
        <is>
          <t>管理员</t>
        </is>
      </c>
      <c r="M57" s="29" t="inlineStr">
        <is>
          <t>已认证</t>
        </is>
      </c>
      <c r="N57" s="58">
        <f>IF(ISNUMBER(FIND("已认证",M57)),"否","是")</f>
        <v/>
      </c>
    </row>
    <row r="58" ht="28" customHeight="1" s="111">
      <c r="A58" s="58" t="inlineStr">
        <is>
          <t>餐饮</t>
        </is>
      </c>
      <c r="B58" s="58" t="inlineStr">
        <is>
          <t>TSFCY45</t>
        </is>
      </c>
      <c r="C58" s="58" t="inlineStr">
        <is>
          <t>老娘舅</t>
        </is>
      </c>
      <c r="D58" s="58" t="inlineStr">
        <is>
          <t>老娘舅</t>
        </is>
      </c>
      <c r="E58" s="58" t="inlineStr">
        <is>
          <t>已认证</t>
        </is>
      </c>
      <c r="F58" s="58" t="inlineStr">
        <is>
          <t>上海策广餐饮有限公司钦州北路分公司</t>
        </is>
      </c>
      <c r="G58" s="58" t="inlineStr">
        <is>
          <t>已认证</t>
        </is>
      </c>
      <c r="H58" s="29" t="inlineStr">
        <is>
          <t>微信用户
微信用户</t>
        </is>
      </c>
      <c r="I58" s="29" t="inlineStr">
        <is>
          <t>/
王前进</t>
        </is>
      </c>
      <c r="J58" s="29" t="inlineStr">
        <is>
          <t>/
身份证</t>
        </is>
      </c>
      <c r="K58" s="29" t="inlineStr">
        <is>
          <t>/
341281199505046098</t>
        </is>
      </c>
      <c r="L58" s="29" t="inlineStr">
        <is>
          <t>/
管理员</t>
        </is>
      </c>
      <c r="M58" s="29" t="inlineStr">
        <is>
          <t>未认证
已认证</t>
        </is>
      </c>
      <c r="N58" s="58">
        <f>IF(ISNUMBER(FIND("已认证",M58)),"否","是")</f>
        <v/>
      </c>
    </row>
    <row r="59">
      <c r="A59" s="58" t="inlineStr">
        <is>
          <t>餐饮</t>
        </is>
      </c>
      <c r="B59" s="58" t="inlineStr">
        <is>
          <t>TYQCY54</t>
        </is>
      </c>
      <c r="C59" s="58" t="inlineStr">
        <is>
          <t>橡木郡</t>
        </is>
      </c>
      <c r="D59" s="58" t="inlineStr">
        <is>
          <t>橡木郡</t>
        </is>
      </c>
      <c r="E59" s="58" t="inlineStr">
        <is>
          <t>已认证</t>
        </is>
      </c>
      <c r="F59" s="58" t="inlineStr">
        <is>
          <t>上海智锐教育科技有限公司</t>
        </is>
      </c>
      <c r="G59" s="58" t="inlineStr">
        <is>
          <t>已认证</t>
        </is>
      </c>
      <c r="H59" s="29" t="inlineStr">
        <is>
          <t>微信用户</t>
        </is>
      </c>
      <c r="I59" s="29" t="inlineStr">
        <is>
          <t>李磊</t>
        </is>
      </c>
      <c r="J59" s="29" t="inlineStr">
        <is>
          <t>身份证</t>
        </is>
      </c>
      <c r="K59" s="29" t="inlineStr">
        <is>
          <t>37292919890427691X</t>
        </is>
      </c>
      <c r="L59" s="29" t="inlineStr">
        <is>
          <t>管理员</t>
        </is>
      </c>
      <c r="M59" s="29" t="inlineStr">
        <is>
          <t>已认证</t>
        </is>
      </c>
      <c r="N59" s="58">
        <f>IF(ISNUMBER(FIND("已认证",M59)),"否","是")</f>
        <v/>
      </c>
    </row>
    <row r="60" ht="28" customHeight="1" s="111">
      <c r="A60" s="58" t="inlineStr">
        <is>
          <t>餐饮</t>
        </is>
      </c>
      <c r="B60" s="58" t="inlineStr">
        <is>
          <t>TSFCY51</t>
        </is>
      </c>
      <c r="C60" s="58" t="inlineStr">
        <is>
          <t>蜀谭记</t>
        </is>
      </c>
      <c r="D60" s="58" t="inlineStr">
        <is>
          <t>蜀谭记</t>
        </is>
      </c>
      <c r="E60" s="58" t="inlineStr">
        <is>
          <t>已认证</t>
        </is>
      </c>
      <c r="F60" s="58" t="inlineStr">
        <is>
          <t>上海沁亦坊餐饮有限公司</t>
        </is>
      </c>
      <c r="G60" s="58" t="inlineStr">
        <is>
          <t>已认证</t>
        </is>
      </c>
      <c r="H60" s="29" t="inlineStr">
        <is>
          <t>微信用户
微信用户</t>
        </is>
      </c>
      <c r="I60" s="29" t="inlineStr">
        <is>
          <t>郝进
/</t>
        </is>
      </c>
      <c r="J60" s="29" t="inlineStr">
        <is>
          <t>身份证
/</t>
        </is>
      </c>
      <c r="K60" s="29" t="inlineStr">
        <is>
          <t>510321199711270912
/</t>
        </is>
      </c>
      <c r="L60" s="29" t="inlineStr">
        <is>
          <t>管理员
/</t>
        </is>
      </c>
      <c r="M60" s="29" t="inlineStr">
        <is>
          <t>已认证
未认证</t>
        </is>
      </c>
      <c r="N60" s="58">
        <f>IF(ISNUMBER(FIND("已认证",M60)),"否","是")</f>
        <v/>
      </c>
    </row>
    <row r="61">
      <c r="A61" s="58" t="inlineStr">
        <is>
          <t>餐饮</t>
        </is>
      </c>
      <c r="B61" s="58" t="inlineStr">
        <is>
          <t>TYQCY65</t>
        </is>
      </c>
      <c r="C61" s="58" t="inlineStr">
        <is>
          <t>掌上韩品</t>
        </is>
      </c>
      <c r="D61" s="58" t="inlineStr">
        <is>
          <t>掌上韩品</t>
        </is>
      </c>
      <c r="E61" s="58" t="inlineStr">
        <is>
          <t>已认证</t>
        </is>
      </c>
      <c r="F61" s="58" t="inlineStr">
        <is>
          <t>上海信韩餐饮有限公司第五分公司</t>
        </is>
      </c>
      <c r="G61" s="58" t="inlineStr">
        <is>
          <t>已认证</t>
        </is>
      </c>
      <c r="H61" s="29" t="inlineStr">
        <is>
          <t>微信用户</t>
        </is>
      </c>
      <c r="I61" s="29" t="inlineStr">
        <is>
          <t>平宝琳</t>
        </is>
      </c>
      <c r="J61" s="29" t="inlineStr">
        <is>
          <t>身份证</t>
        </is>
      </c>
      <c r="K61" s="29" t="n">
        <v>3.20122198903162e+17</v>
      </c>
      <c r="L61" s="29" t="inlineStr">
        <is>
          <t>管理员</t>
        </is>
      </c>
      <c r="M61" s="29" t="inlineStr">
        <is>
          <t>已认证</t>
        </is>
      </c>
      <c r="N61" s="58">
        <f>IF(ISNUMBER(FIND("已认证",M61)),"否","是")</f>
        <v/>
      </c>
    </row>
    <row r="62">
      <c r="A62" s="58" t="inlineStr">
        <is>
          <t>餐饮</t>
        </is>
      </c>
      <c r="B62" s="58" t="inlineStr">
        <is>
          <t>TYQCY119</t>
        </is>
      </c>
      <c r="C62" s="58" t="inlineStr">
        <is>
          <t>汕苑</t>
        </is>
      </c>
      <c r="D62" s="58" t="inlineStr">
        <is>
          <t>汕苑</t>
        </is>
      </c>
      <c r="E62" s="58" t="inlineStr">
        <is>
          <t>已认证</t>
        </is>
      </c>
      <c r="F62" s="58" t="inlineStr">
        <is>
          <t>上海御汕坊餐饮管理有限公司</t>
        </is>
      </c>
      <c r="G62" s="58" t="inlineStr">
        <is>
          <t>已认证</t>
        </is>
      </c>
      <c r="H62" s="29" t="inlineStr">
        <is>
          <t>微信用户</t>
        </is>
      </c>
      <c r="I62" s="29" t="inlineStr">
        <is>
          <t>陈萍</t>
        </is>
      </c>
      <c r="J62" s="29" t="inlineStr">
        <is>
          <t>身份证</t>
        </is>
      </c>
      <c r="K62" s="29" t="n">
        <v>3.41226198412096e+17</v>
      </c>
      <c r="L62" s="29" t="inlineStr">
        <is>
          <t>管理员</t>
        </is>
      </c>
      <c r="M62" s="29" t="inlineStr">
        <is>
          <t>已认证</t>
        </is>
      </c>
      <c r="N62" s="58">
        <f>IF(ISNUMBER(FIND("已认证",M62)),"否","是")</f>
        <v/>
      </c>
    </row>
    <row r="63" ht="42" customHeight="1" s="111">
      <c r="A63" s="58" t="inlineStr">
        <is>
          <t>餐饮</t>
        </is>
      </c>
      <c r="B63" s="58" t="inlineStr">
        <is>
          <t>TYQCY16</t>
        </is>
      </c>
      <c r="C63" s="58" t="inlineStr">
        <is>
          <t>乐凯撒</t>
        </is>
      </c>
      <c r="D63" s="58" t="inlineStr">
        <is>
          <t>乐凯撒</t>
        </is>
      </c>
      <c r="E63" s="58" t="inlineStr">
        <is>
          <t>已认证</t>
        </is>
      </c>
      <c r="F63" s="58" t="inlineStr">
        <is>
          <t>上海无乐不作餐饮管理有限公司天钥桥路分公司</t>
        </is>
      </c>
      <c r="G63" s="58" t="inlineStr">
        <is>
          <t>已认证</t>
        </is>
      </c>
      <c r="H63" s="29" t="inlineStr">
        <is>
          <t>微信用户
微信用户
微信用户</t>
        </is>
      </c>
      <c r="I63" s="29" t="inlineStr">
        <is>
          <t>/
/
/</t>
        </is>
      </c>
      <c r="J63" s="29" t="inlineStr">
        <is>
          <t>/
/
/</t>
        </is>
      </c>
      <c r="K63" s="29" t="inlineStr">
        <is>
          <t>/
/
/</t>
        </is>
      </c>
      <c r="L63" s="29" t="inlineStr">
        <is>
          <t>/
/
/</t>
        </is>
      </c>
      <c r="M63" s="29" t="inlineStr">
        <is>
          <t>未认证
未认证
未认证</t>
        </is>
      </c>
      <c r="N63" s="58">
        <f>IF(ISNUMBER(FIND("已认证",M63)),"否","是")</f>
        <v/>
      </c>
    </row>
    <row r="64">
      <c r="A64" s="58" t="inlineStr">
        <is>
          <t>餐饮</t>
        </is>
      </c>
      <c r="B64" s="58" t="inlineStr">
        <is>
          <t>TSFCY62</t>
        </is>
      </c>
      <c r="C64" s="58" t="inlineStr">
        <is>
          <t>盐绿市集</t>
        </is>
      </c>
      <c r="D64" s="58" t="inlineStr">
        <is>
          <t>盐绿市集</t>
        </is>
      </c>
      <c r="E64" s="58" t="inlineStr">
        <is>
          <t>已认证</t>
        </is>
      </c>
      <c r="F64" s="58" t="inlineStr">
        <is>
          <t>优沃餐饮管理（上海）有限公司钦州北路分公司</t>
        </is>
      </c>
      <c r="G64" s="58" t="inlineStr">
        <is>
          <t>已认证</t>
        </is>
      </c>
      <c r="H64" s="29" t="inlineStr">
        <is>
          <t>微信用户</t>
        </is>
      </c>
      <c r="I64" s="29" t="inlineStr">
        <is>
          <t>苏东旭</t>
        </is>
      </c>
      <c r="J64" s="29" t="inlineStr">
        <is>
          <t>身份证</t>
        </is>
      </c>
      <c r="K64" s="29" t="n">
        <v>3.10225198310314e+17</v>
      </c>
      <c r="L64" s="29" t="inlineStr">
        <is>
          <t>管理员</t>
        </is>
      </c>
      <c r="M64" s="29" t="inlineStr">
        <is>
          <t>已认证</t>
        </is>
      </c>
      <c r="N64" s="58">
        <f>IF(ISNUMBER(FIND("已认证",M64)),"否","是")</f>
        <v/>
      </c>
    </row>
    <row r="65">
      <c r="A65" s="58" t="inlineStr">
        <is>
          <t>餐饮</t>
        </is>
      </c>
      <c r="B65" s="58" t="inlineStr">
        <is>
          <t>TYQCY5</t>
        </is>
      </c>
      <c r="C65" s="58" t="inlineStr">
        <is>
          <t>沪小胖</t>
        </is>
      </c>
      <c r="D65" s="58" t="inlineStr">
        <is>
          <t>沪小胖</t>
        </is>
      </c>
      <c r="E65" s="58" t="inlineStr">
        <is>
          <t>已认证</t>
        </is>
      </c>
      <c r="F65" s="58" t="inlineStr">
        <is>
          <t>上海市徐汇区晓昕餐馆</t>
        </is>
      </c>
      <c r="G65" s="58" t="inlineStr">
        <is>
          <t>已认证</t>
        </is>
      </c>
      <c r="H65" s="29" t="inlineStr">
        <is>
          <t>微信用户</t>
        </is>
      </c>
      <c r="I65" s="29" t="inlineStr">
        <is>
          <t>/</t>
        </is>
      </c>
      <c r="J65" s="29" t="inlineStr">
        <is>
          <t>/</t>
        </is>
      </c>
      <c r="K65" s="29" t="inlineStr">
        <is>
          <t>/</t>
        </is>
      </c>
      <c r="L65" s="29" t="inlineStr">
        <is>
          <t>/</t>
        </is>
      </c>
      <c r="M65" s="29" t="inlineStr">
        <is>
          <t>未认证</t>
        </is>
      </c>
      <c r="N65" s="58">
        <f>IF(ISNUMBER(FIND("已认证",M65)),"否","是")</f>
        <v/>
      </c>
    </row>
    <row r="66">
      <c r="A66" s="58" t="inlineStr">
        <is>
          <t>餐饮</t>
        </is>
      </c>
      <c r="B66" s="58" t="inlineStr">
        <is>
          <t>TYQCY72</t>
        </is>
      </c>
      <c r="C66" s="58" t="inlineStr">
        <is>
          <t>麦当劳（永新坊）</t>
        </is>
      </c>
      <c r="D66" s="58" t="inlineStr">
        <is>
          <t>麦当劳（永新坊）</t>
        </is>
      </c>
      <c r="E66" s="58" t="inlineStr">
        <is>
          <t>已认证</t>
        </is>
      </c>
      <c r="F66" s="58" t="inlineStr">
        <is>
          <t>上海金拱门食品有限公司天钥桥路三号店</t>
        </is>
      </c>
      <c r="G66" s="58" t="inlineStr">
        <is>
          <t>已认证</t>
        </is>
      </c>
      <c r="H66" s="29" t="inlineStr">
        <is>
          <t>微信用户</t>
        </is>
      </c>
      <c r="I66" s="29" t="inlineStr">
        <is>
          <t>王苏州</t>
        </is>
      </c>
      <c r="J66" s="29" t="inlineStr">
        <is>
          <t>身份证</t>
        </is>
      </c>
      <c r="K66" s="29" t="n">
        <v>3.20721199203042e+17</v>
      </c>
      <c r="L66" s="29" t="inlineStr">
        <is>
          <t>管理员</t>
        </is>
      </c>
      <c r="M66" s="29" t="inlineStr">
        <is>
          <t>已认证</t>
        </is>
      </c>
      <c r="N66" s="58">
        <f>IF(ISNUMBER(FIND("已认证",M66)),"否","是")</f>
        <v/>
      </c>
    </row>
    <row r="67" ht="28" customHeight="1" s="111">
      <c r="A67" s="58" t="inlineStr">
        <is>
          <t>餐饮</t>
        </is>
      </c>
      <c r="B67" s="58" t="inlineStr">
        <is>
          <t>TYQCY82</t>
        </is>
      </c>
      <c r="C67" s="58" t="inlineStr">
        <is>
          <t>家在塔啦</t>
        </is>
      </c>
      <c r="D67" s="58" t="inlineStr">
        <is>
          <t>家在塔啦</t>
        </is>
      </c>
      <c r="E67" s="58" t="inlineStr">
        <is>
          <t>已认证</t>
        </is>
      </c>
      <c r="F67" s="58" t="inlineStr">
        <is>
          <t>上海徐汇肥得捞餐饮管理有限公司</t>
        </is>
      </c>
      <c r="G67" s="58" t="inlineStr">
        <is>
          <t>已认证</t>
        </is>
      </c>
      <c r="H67" s="29" t="inlineStr">
        <is>
          <t>微信用户
微信用户</t>
        </is>
      </c>
      <c r="I67" s="29" t="inlineStr">
        <is>
          <t>王建平
/</t>
        </is>
      </c>
      <c r="J67" s="29" t="inlineStr">
        <is>
          <t>身份证
/</t>
        </is>
      </c>
      <c r="K67" s="29" t="inlineStr">
        <is>
          <t>150121197401151910
/</t>
        </is>
      </c>
      <c r="L67" s="29" t="inlineStr">
        <is>
          <t>管理员
/</t>
        </is>
      </c>
      <c r="M67" s="29" t="inlineStr">
        <is>
          <t>已认证
未认证</t>
        </is>
      </c>
      <c r="N67" s="58">
        <f>IF(ISNUMBER(FIND("已认证",M67)),"否","是")</f>
        <v/>
      </c>
    </row>
    <row r="68" ht="28" customHeight="1" s="111">
      <c r="A68" s="58" t="inlineStr">
        <is>
          <t>餐饮</t>
        </is>
      </c>
      <c r="B68" s="58" t="inlineStr">
        <is>
          <t>TYQCY98</t>
        </is>
      </c>
      <c r="C68" s="58" t="inlineStr">
        <is>
          <t>一棠龙虾</t>
        </is>
      </c>
      <c r="D68" s="58" t="inlineStr">
        <is>
          <t>一棠龙虾</t>
        </is>
      </c>
      <c r="E68" s="58" t="inlineStr">
        <is>
          <t>已认证</t>
        </is>
      </c>
      <c r="F68" s="58" t="inlineStr">
        <is>
          <t>上海壹棠餐饮管理有限责任公司天钥桥路分公司</t>
        </is>
      </c>
      <c r="G68" s="58" t="inlineStr">
        <is>
          <t>已认证</t>
        </is>
      </c>
      <c r="H68" s="29" t="inlineStr">
        <is>
          <t>微信用户
微信用户</t>
        </is>
      </c>
      <c r="I68" s="29" t="inlineStr">
        <is>
          <t>喻惠
/</t>
        </is>
      </c>
      <c r="J68" s="29" t="inlineStr">
        <is>
          <t>身份证
/</t>
        </is>
      </c>
      <c r="K68" s="29" t="inlineStr">
        <is>
          <t>420923197908260421
/</t>
        </is>
      </c>
      <c r="L68" s="29" t="inlineStr">
        <is>
          <t>管理员
/</t>
        </is>
      </c>
      <c r="M68" s="29" t="inlineStr">
        <is>
          <t>已认证
未认证</t>
        </is>
      </c>
      <c r="N68" s="58">
        <f>IF(ISNUMBER(FIND("已认证",M68)),"否","是")</f>
        <v/>
      </c>
    </row>
    <row r="69" ht="84" customHeight="1" s="111">
      <c r="A69" s="58" t="inlineStr">
        <is>
          <t>餐饮</t>
        </is>
      </c>
      <c r="B69" s="58" t="inlineStr">
        <is>
          <t>TSFCY63</t>
        </is>
      </c>
      <c r="C69" s="58" t="inlineStr">
        <is>
          <t>故乡妈妈</t>
        </is>
      </c>
      <c r="D69" s="58" t="inlineStr">
        <is>
          <t>故乡妈妈</t>
        </is>
      </c>
      <c r="E69" s="58" t="inlineStr">
        <is>
          <t>已认证</t>
        </is>
      </c>
      <c r="F69" s="58" t="inlineStr">
        <is>
          <t>上海市徐汇区金泰坤餐饮店</t>
        </is>
      </c>
      <c r="G69" s="58" t="inlineStr">
        <is>
          <t>已认证</t>
        </is>
      </c>
      <c r="H69" s="29" t="inlineStr">
        <is>
          <t>微信用户
微信用户
微信用户
微信用户
微信用户
微信用户</t>
        </is>
      </c>
      <c r="I69" s="29" t="inlineStr">
        <is>
          <t>/
/
/
/
/
李颖</t>
        </is>
      </c>
      <c r="J69" s="29" t="inlineStr">
        <is>
          <t>/
/
/
/
/
身份证</t>
        </is>
      </c>
      <c r="K69" s="29" t="inlineStr">
        <is>
          <t>/
/
/
/
/
230523199606010429</t>
        </is>
      </c>
      <c r="L69" s="29" t="inlineStr">
        <is>
          <t>/
/
/
/
/
管理员</t>
        </is>
      </c>
      <c r="M69" s="29" t="inlineStr">
        <is>
          <t>未认证
未认证
未认证
未认证
未认证
已认证</t>
        </is>
      </c>
      <c r="N69" s="58">
        <f>IF(ISNUMBER(FIND("已认证",M69)),"否","是")</f>
        <v/>
      </c>
    </row>
    <row r="70">
      <c r="A70" s="58" t="inlineStr">
        <is>
          <t>餐饮</t>
        </is>
      </c>
      <c r="B70" s="58" t="inlineStr">
        <is>
          <t>TYQCY76</t>
        </is>
      </c>
      <c r="C70" s="58" t="inlineStr">
        <is>
          <t>柠檬草</t>
        </is>
      </c>
      <c r="D70" s="58" t="inlineStr">
        <is>
          <t>柠檬草</t>
        </is>
      </c>
      <c r="E70" s="58" t="inlineStr">
        <is>
          <t>已认证</t>
        </is>
      </c>
      <c r="F70" s="58" t="inlineStr">
        <is>
          <t>上海富阔餐饮有限公司</t>
        </is>
      </c>
      <c r="G70" s="58" t="inlineStr">
        <is>
          <t>已认证</t>
        </is>
      </c>
      <c r="H70" s="29" t="inlineStr">
        <is>
          <t>微信用户</t>
        </is>
      </c>
      <c r="I70" s="29" t="inlineStr">
        <is>
          <t>姚家凤</t>
        </is>
      </c>
      <c r="J70" s="29" t="inlineStr">
        <is>
          <t>身份证</t>
        </is>
      </c>
      <c r="K70" s="29" t="n">
        <v>3.41226199012224e+17</v>
      </c>
      <c r="L70" s="29" t="inlineStr">
        <is>
          <t>管理员</t>
        </is>
      </c>
      <c r="M70" s="29" t="inlineStr">
        <is>
          <t>已认证</t>
        </is>
      </c>
      <c r="N70" s="58">
        <f>IF(ISNUMBER(FIND("已认证",M70)),"否","是")</f>
        <v/>
      </c>
    </row>
    <row r="71" ht="56" customHeight="1" s="111">
      <c r="A71" s="58" t="inlineStr">
        <is>
          <t>餐饮</t>
        </is>
      </c>
      <c r="B71" s="58" t="inlineStr">
        <is>
          <t>TSFCY6</t>
        </is>
      </c>
      <c r="C71" s="58" t="inlineStr">
        <is>
          <t>金锚传菜</t>
        </is>
      </c>
      <c r="D71" s="58" t="inlineStr">
        <is>
          <t>金锚传菜</t>
        </is>
      </c>
      <c r="E71" s="58" t="inlineStr">
        <is>
          <t>已认证</t>
        </is>
      </c>
      <c r="F71" s="58" t="inlineStr">
        <is>
          <t>上海金茆餐饮管理有限公司</t>
        </is>
      </c>
      <c r="G71" s="58" t="inlineStr">
        <is>
          <t>已认证</t>
        </is>
      </c>
      <c r="H71" s="29" t="inlineStr">
        <is>
          <t>微信用户
微信用户
微信用户
微信用户</t>
        </is>
      </c>
      <c r="I71" s="29" t="inlineStr">
        <is>
          <t>/
/
/
杨文定</t>
        </is>
      </c>
      <c r="J71" s="29" t="inlineStr">
        <is>
          <t>/
/
/
身份证</t>
        </is>
      </c>
      <c r="K71" s="29" t="inlineStr">
        <is>
          <t>/
/
/
321088198209187510</t>
        </is>
      </c>
      <c r="L71" s="29" t="inlineStr">
        <is>
          <t>/
/
/
管理员</t>
        </is>
      </c>
      <c r="M71" s="29" t="inlineStr">
        <is>
          <t>未认证
未认证
未认证
已认证</t>
        </is>
      </c>
      <c r="N71" s="58">
        <f>IF(ISNUMBER(FIND("已认证",M71)),"否","是")</f>
        <v/>
      </c>
    </row>
    <row r="72">
      <c r="A72" s="58" t="inlineStr">
        <is>
          <t>餐饮</t>
        </is>
      </c>
      <c r="B72" s="58" t="inlineStr">
        <is>
          <t>TSFCY46</t>
        </is>
      </c>
      <c r="C72" s="58" t="inlineStr">
        <is>
          <t>猫儿滩</t>
        </is>
      </c>
      <c r="D72" s="58" t="inlineStr">
        <is>
          <t>猫儿滩</t>
        </is>
      </c>
      <c r="E72" s="58" t="inlineStr">
        <is>
          <t>已认证</t>
        </is>
      </c>
      <c r="F72" s="58" t="inlineStr">
        <is>
          <t>上海拾门餐饮管理有限公司</t>
        </is>
      </c>
      <c r="G72" s="58" t="inlineStr">
        <is>
          <t>已认证</t>
        </is>
      </c>
      <c r="H72" s="58" t="inlineStr">
        <is>
          <t>微信用户</t>
        </is>
      </c>
      <c r="I72" s="29" t="inlineStr">
        <is>
          <t>刘菊平</t>
        </is>
      </c>
      <c r="J72" s="29" t="inlineStr">
        <is>
          <t>身份证</t>
        </is>
      </c>
      <c r="K72" s="29" t="n">
        <v>5.00238198810111e+17</v>
      </c>
      <c r="L72" s="29" t="inlineStr">
        <is>
          <t>管理员</t>
        </is>
      </c>
      <c r="M72" s="29" t="inlineStr">
        <is>
          <t>已认证</t>
        </is>
      </c>
      <c r="N72" s="58">
        <f>IF(ISNUMBER(FIND("已认证",M72)),"否","是")</f>
        <v/>
      </c>
    </row>
    <row r="73">
      <c r="A73" s="58" t="inlineStr">
        <is>
          <t>餐饮</t>
        </is>
      </c>
      <c r="B73" s="58" t="inlineStr">
        <is>
          <t>TYQCY9</t>
        </is>
      </c>
      <c r="C73" s="58" t="inlineStr">
        <is>
          <t>红盔甲323</t>
        </is>
      </c>
      <c r="D73" s="58" t="inlineStr">
        <is>
          <t>红盔甲323</t>
        </is>
      </c>
      <c r="E73" s="58" t="inlineStr">
        <is>
          <t>已认证</t>
        </is>
      </c>
      <c r="F73" s="58" t="inlineStr">
        <is>
          <t>兆达（上海）餐饮管理有限公司天钥桥路第一分公司</t>
        </is>
      </c>
      <c r="G73" s="58" t="inlineStr">
        <is>
          <t>已认证</t>
        </is>
      </c>
      <c r="H73" s="29" t="inlineStr">
        <is>
          <t>微信用户</t>
        </is>
      </c>
      <c r="I73" s="29" t="inlineStr">
        <is>
          <t>/</t>
        </is>
      </c>
      <c r="J73" s="29" t="inlineStr">
        <is>
          <t>/</t>
        </is>
      </c>
      <c r="K73" s="29" t="inlineStr">
        <is>
          <t>/</t>
        </is>
      </c>
      <c r="L73" s="29" t="inlineStr">
        <is>
          <t>/</t>
        </is>
      </c>
      <c r="M73" s="29" t="inlineStr">
        <is>
          <t>未认证</t>
        </is>
      </c>
      <c r="N73" s="58">
        <f>IF(ISNUMBER(FIND("已认证",M73)),"否","是")</f>
        <v/>
      </c>
    </row>
    <row r="74">
      <c r="A74" s="58" t="inlineStr">
        <is>
          <t>餐饮</t>
        </is>
      </c>
      <c r="B74" s="58" t="inlineStr">
        <is>
          <t>TYQCY1</t>
        </is>
      </c>
      <c r="C74" s="58" t="inlineStr">
        <is>
          <t>蘑咕美食空间</t>
        </is>
      </c>
      <c r="D74" s="58" t="inlineStr">
        <is>
          <t>蘑咕美食空间</t>
        </is>
      </c>
      <c r="E74" s="58" t="inlineStr">
        <is>
          <t>已认证</t>
        </is>
      </c>
      <c r="F74" s="58" t="inlineStr">
        <is>
          <t>上海御荣餐饮管理有限公司</t>
        </is>
      </c>
      <c r="G74" s="58" t="inlineStr">
        <is>
          <t>已认证</t>
        </is>
      </c>
      <c r="H74" s="29" t="inlineStr">
        <is>
          <t>任飞翔</t>
        </is>
      </c>
      <c r="I74" s="29" t="inlineStr">
        <is>
          <t>/</t>
        </is>
      </c>
      <c r="J74" s="29" t="inlineStr">
        <is>
          <t>/</t>
        </is>
      </c>
      <c r="K74" s="29" t="inlineStr">
        <is>
          <t>/</t>
        </is>
      </c>
      <c r="L74" s="29" t="inlineStr">
        <is>
          <t>/</t>
        </is>
      </c>
      <c r="M74" s="29" t="inlineStr">
        <is>
          <t>未认证</t>
        </is>
      </c>
      <c r="N74" s="58">
        <f>IF(ISNUMBER(FIND("已认证",M74)),"否","是")</f>
        <v/>
      </c>
    </row>
    <row r="75" ht="28" customHeight="1" s="111">
      <c r="A75" s="58" t="inlineStr">
        <is>
          <t>餐饮</t>
        </is>
      </c>
      <c r="B75" s="58" t="inlineStr">
        <is>
          <t>TYQCY36</t>
        </is>
      </c>
      <c r="C75" s="58" t="inlineStr">
        <is>
          <t>羊舞狼</t>
        </is>
      </c>
      <c r="D75" s="58" t="inlineStr">
        <is>
          <t>羊舞狼</t>
        </is>
      </c>
      <c r="E75" s="58" t="inlineStr">
        <is>
          <t>已认证</t>
        </is>
      </c>
      <c r="F75" s="58" t="inlineStr">
        <is>
          <t>上海市徐汇区洪龙餐厅</t>
        </is>
      </c>
      <c r="G75" s="58" t="inlineStr">
        <is>
          <t>已认证</t>
        </is>
      </c>
      <c r="H75" s="29" t="inlineStr">
        <is>
          <t>微信用户
微信用户</t>
        </is>
      </c>
      <c r="I75" s="29" t="inlineStr">
        <is>
          <t>段选民
韩辉</t>
        </is>
      </c>
      <c r="J75" s="29" t="inlineStr">
        <is>
          <t>身份证
身份证</t>
        </is>
      </c>
      <c r="K75" s="29" t="inlineStr">
        <is>
          <t>622827198311134936
632128199901201515</t>
        </is>
      </c>
      <c r="L75" s="29" t="inlineStr">
        <is>
          <t>职员
管理员</t>
        </is>
      </c>
      <c r="M75" s="29" t="inlineStr">
        <is>
          <t>已认证
已认证</t>
        </is>
      </c>
      <c r="N75" s="58">
        <f>IF(ISNUMBER(FIND("已认证",M75)),"否","是")</f>
        <v/>
      </c>
    </row>
    <row r="76" ht="42" customHeight="1" s="111">
      <c r="A76" s="58" t="inlineStr">
        <is>
          <t>餐饮</t>
        </is>
      </c>
      <c r="B76" s="58" t="inlineStr">
        <is>
          <t>TYQCY75</t>
        </is>
      </c>
      <c r="C76" s="58" t="inlineStr">
        <is>
          <t>蓝蛙</t>
        </is>
      </c>
      <c r="D76" s="58" t="inlineStr">
        <is>
          <t>蓝蛙</t>
        </is>
      </c>
      <c r="E76" s="58" t="inlineStr">
        <is>
          <t>已认证</t>
        </is>
      </c>
      <c r="F76" s="58" t="inlineStr">
        <is>
          <t>蓝蛙餐饮管理（上海）有限公司天钥桥路分公司</t>
        </is>
      </c>
      <c r="G76" s="58" t="inlineStr">
        <is>
          <t>已认证</t>
        </is>
      </c>
      <c r="H76" s="29" t="inlineStr">
        <is>
          <t>微信用户
微信用户
微信用户</t>
        </is>
      </c>
      <c r="I76" s="29" t="inlineStr">
        <is>
          <t>/
/
朱惠</t>
        </is>
      </c>
      <c r="J76" s="29" t="inlineStr">
        <is>
          <t>/
/
身份证</t>
        </is>
      </c>
      <c r="K76" s="29" t="inlineStr">
        <is>
          <t>/
/
42282219910715402X</t>
        </is>
      </c>
      <c r="L76" s="29" t="inlineStr">
        <is>
          <t>/
/
管理员</t>
        </is>
      </c>
      <c r="M76" s="29" t="inlineStr">
        <is>
          <t>未认证
未认证
已认证</t>
        </is>
      </c>
      <c r="N76" s="58">
        <f>IF(ISNUMBER(FIND("已认证",M76)),"否","是")</f>
        <v/>
      </c>
    </row>
    <row r="77" ht="28" customHeight="1" s="111">
      <c r="A77" s="58" t="inlineStr">
        <is>
          <t>餐饮</t>
        </is>
      </c>
      <c r="B77" s="58" t="inlineStr">
        <is>
          <t>TYQCY128</t>
        </is>
      </c>
      <c r="C77" s="58" t="inlineStr">
        <is>
          <t>京悦南门涮肉</t>
        </is>
      </c>
      <c r="D77" s="58" t="inlineStr">
        <is>
          <t>京悦南门涮肉</t>
        </is>
      </c>
      <c r="E77" s="58" t="inlineStr">
        <is>
          <t>已认证</t>
        </is>
      </c>
      <c r="F77" s="58" t="inlineStr">
        <is>
          <t>上海品稻餐饮管理有限公司</t>
        </is>
      </c>
      <c r="G77" s="58" t="inlineStr">
        <is>
          <t>已认证</t>
        </is>
      </c>
      <c r="H77" s="29" t="inlineStr">
        <is>
          <t>微信用户
微信用户</t>
        </is>
      </c>
      <c r="I77" s="29" t="inlineStr">
        <is>
          <t>陈会伶
/</t>
        </is>
      </c>
      <c r="J77" s="29" t="inlineStr">
        <is>
          <t>身份证
/</t>
        </is>
      </c>
      <c r="K77" s="29" t="inlineStr">
        <is>
          <t>130824199201156023
/</t>
        </is>
      </c>
      <c r="L77" s="29" t="inlineStr">
        <is>
          <t>管理员
/</t>
        </is>
      </c>
      <c r="M77" s="29" t="inlineStr">
        <is>
          <t>已认证
未认证</t>
        </is>
      </c>
      <c r="N77" s="58">
        <f>IF(ISNUMBER(FIND("已认证",M77)),"否","是")</f>
        <v/>
      </c>
    </row>
    <row r="78">
      <c r="A78" s="58" t="inlineStr">
        <is>
          <t>餐饮</t>
        </is>
      </c>
      <c r="B78" s="58" t="inlineStr">
        <is>
          <t>TYQCY44</t>
        </is>
      </c>
      <c r="C78" s="58" t="inlineStr">
        <is>
          <t>山城重庆小面</t>
        </is>
      </c>
      <c r="D78" s="58" t="inlineStr">
        <is>
          <t>山城重庆小面</t>
        </is>
      </c>
      <c r="E78" s="58" t="inlineStr">
        <is>
          <t>已认证</t>
        </is>
      </c>
      <c r="F78" s="58" t="inlineStr">
        <is>
          <t>上海市徐汇区天天小吃部</t>
        </is>
      </c>
      <c r="G78" s="58" t="inlineStr">
        <is>
          <t>已认证</t>
        </is>
      </c>
      <c r="H78" s="29" t="inlineStr">
        <is>
          <t>微信用户</t>
        </is>
      </c>
      <c r="I78" s="29" t="inlineStr">
        <is>
          <t>/</t>
        </is>
      </c>
      <c r="J78" s="29" t="inlineStr">
        <is>
          <t>/</t>
        </is>
      </c>
      <c r="K78" s="29" t="inlineStr">
        <is>
          <t>/</t>
        </is>
      </c>
      <c r="L78" s="29" t="inlineStr">
        <is>
          <t>/</t>
        </is>
      </c>
      <c r="M78" s="29" t="inlineStr">
        <is>
          <t>未认证</t>
        </is>
      </c>
      <c r="N78" s="58">
        <f>IF(ISNUMBER(FIND("已认证",M78)),"否","是")</f>
        <v/>
      </c>
    </row>
    <row r="79" ht="42" customHeight="1" s="111">
      <c r="A79" s="58" t="inlineStr">
        <is>
          <t>餐饮</t>
        </is>
      </c>
      <c r="B79" s="58" t="inlineStr">
        <is>
          <t>TSFCY58</t>
        </is>
      </c>
      <c r="C79" s="58" t="inlineStr">
        <is>
          <t>老厨家东北铁锅炖</t>
        </is>
      </c>
      <c r="D79" s="58" t="inlineStr">
        <is>
          <t>老厨家东北铁锅炖</t>
        </is>
      </c>
      <c r="E79" s="58" t="inlineStr">
        <is>
          <t>已认证</t>
        </is>
      </c>
      <c r="F79" s="58" t="inlineStr">
        <is>
          <t>上海市徐汇区智远餐厅</t>
        </is>
      </c>
      <c r="G79" s="58" t="inlineStr">
        <is>
          <t>已认证</t>
        </is>
      </c>
      <c r="H79" s="29" t="inlineStr">
        <is>
          <t>微信用户
微信用户
微信用户</t>
        </is>
      </c>
      <c r="I79" s="29" t="inlineStr">
        <is>
          <t>/
成宏煜
/</t>
        </is>
      </c>
      <c r="J79" s="29" t="inlineStr">
        <is>
          <t>/
身份证
/</t>
        </is>
      </c>
      <c r="K79" s="29" t="inlineStr">
        <is>
          <t>/
14273319910401211
/</t>
        </is>
      </c>
      <c r="L79" s="29" t="inlineStr">
        <is>
          <t>/
管理员
/</t>
        </is>
      </c>
      <c r="M79" s="29" t="inlineStr">
        <is>
          <t>未认证
已认证
未认证</t>
        </is>
      </c>
      <c r="N79" s="58">
        <f>IF(ISNUMBER(FIND("已认证",M79)),"否","是")</f>
        <v/>
      </c>
    </row>
    <row r="80">
      <c r="A80" s="58" t="inlineStr">
        <is>
          <t>餐饮</t>
        </is>
      </c>
      <c r="B80" s="58" t="inlineStr">
        <is>
          <t>TYQCY17</t>
        </is>
      </c>
      <c r="C80" s="58" t="inlineStr">
        <is>
          <t>君東记</t>
        </is>
      </c>
      <c r="D80" s="58" t="inlineStr">
        <is>
          <t>君東记</t>
        </is>
      </c>
      <c r="E80" s="58" t="inlineStr">
        <is>
          <t>已认证</t>
        </is>
      </c>
      <c r="F80" s="58" t="inlineStr">
        <is>
          <t>上海金喆士餐饮有限公司</t>
        </is>
      </c>
      <c r="G80" s="58" t="inlineStr">
        <is>
          <t>已认证</t>
        </is>
      </c>
      <c r="H80" s="29" t="inlineStr">
        <is>
          <t>微信用户</t>
        </is>
      </c>
      <c r="I80" s="29" t="inlineStr">
        <is>
          <t>/</t>
        </is>
      </c>
      <c r="J80" s="29" t="inlineStr">
        <is>
          <t>/</t>
        </is>
      </c>
      <c r="K80" s="29" t="inlineStr">
        <is>
          <t>/</t>
        </is>
      </c>
      <c r="L80" s="29" t="inlineStr">
        <is>
          <t>/</t>
        </is>
      </c>
      <c r="M80" s="29" t="inlineStr">
        <is>
          <t>未认证</t>
        </is>
      </c>
      <c r="N80" s="58">
        <f>IF(ISNUMBER(FIND("已认证",M80)),"否","是")</f>
        <v/>
      </c>
    </row>
    <row r="81">
      <c r="A81" s="58" t="inlineStr">
        <is>
          <t>餐饮</t>
        </is>
      </c>
      <c r="B81" s="58" t="inlineStr">
        <is>
          <t>TYQCY140</t>
        </is>
      </c>
      <c r="C81" s="58" t="inlineStr">
        <is>
          <t>赵大刀</t>
        </is>
      </c>
      <c r="D81" s="58" t="inlineStr">
        <is>
          <t>赵大刀</t>
        </is>
      </c>
      <c r="E81" s="58" t="inlineStr">
        <is>
          <t>未认证</t>
        </is>
      </c>
      <c r="F81" s="58" t="inlineStr">
        <is>
          <t>上海庆沐餐饮管理有限公司天钥桥路第二分公司</t>
        </is>
      </c>
      <c r="G81" s="58" t="inlineStr">
        <is>
          <t>未认证</t>
        </is>
      </c>
      <c r="H81" s="29" t="inlineStr">
        <is>
          <t>微信用户</t>
        </is>
      </c>
      <c r="I81" s="29" t="inlineStr">
        <is>
          <t>/</t>
        </is>
      </c>
      <c r="J81" s="29" t="inlineStr">
        <is>
          <t>/</t>
        </is>
      </c>
      <c r="K81" s="29" t="inlineStr">
        <is>
          <t>/</t>
        </is>
      </c>
      <c r="L81" s="29" t="inlineStr">
        <is>
          <t>/</t>
        </is>
      </c>
      <c r="M81" s="29" t="inlineStr">
        <is>
          <t>未认证</t>
        </is>
      </c>
      <c r="N81" s="58">
        <f>IF(ISNUMBER(FIND("已认证",M81)),"否","是")</f>
        <v/>
      </c>
    </row>
    <row r="82" ht="70" customHeight="1" s="111">
      <c r="A82" s="58" t="inlineStr">
        <is>
          <t>餐饮</t>
        </is>
      </c>
      <c r="B82" s="58" t="inlineStr">
        <is>
          <t>TYQCY127</t>
        </is>
      </c>
      <c r="C82" s="58" t="inlineStr">
        <is>
          <t>很久以前羊肉串</t>
        </is>
      </c>
      <c r="D82" s="58" t="inlineStr">
        <is>
          <t>很久以前羊肉串</t>
        </is>
      </c>
      <c r="E82" s="58" t="inlineStr">
        <is>
          <t>已认证</t>
        </is>
      </c>
      <c r="F82" s="58" t="inlineStr">
        <is>
          <t>很久以前餐饮管理（上海）有限公司天钥桥路分公司</t>
        </is>
      </c>
      <c r="G82" s="58" t="inlineStr">
        <is>
          <t>已认证</t>
        </is>
      </c>
      <c r="H82" s="29" t="inlineStr">
        <is>
          <t>微信用户
微信用户
微信用户
微信用户
微信用户</t>
        </is>
      </c>
      <c r="I82" s="29" t="inlineStr">
        <is>
          <t>/
/
/
/
申海洋</t>
        </is>
      </c>
      <c r="J82" s="29" t="inlineStr">
        <is>
          <t>/
/
/
/
身份证</t>
        </is>
      </c>
      <c r="K82" s="29" t="inlineStr">
        <is>
          <t>/
/
/
/
410526199208019615</t>
        </is>
      </c>
      <c r="L82" s="29" t="inlineStr">
        <is>
          <t>/
/
/
/
管理员</t>
        </is>
      </c>
      <c r="M82" s="29" t="inlineStr">
        <is>
          <t>未认证
未认证
未认证
未认证
已认证</t>
        </is>
      </c>
      <c r="N82" s="58">
        <f>IF(ISNUMBER(FIND("已认证",M82)),"否","是")</f>
        <v/>
      </c>
    </row>
    <row r="83">
      <c r="A83" s="58" t="inlineStr">
        <is>
          <t>餐饮</t>
        </is>
      </c>
      <c r="B83" s="58" t="inlineStr">
        <is>
          <t>TYQCY130</t>
        </is>
      </c>
      <c r="C83" s="58" t="inlineStr">
        <is>
          <t>稻探食堂</t>
        </is>
      </c>
      <c r="D83" s="58" t="inlineStr">
        <is>
          <t>稻探食堂</t>
        </is>
      </c>
      <c r="E83" s="58" t="inlineStr">
        <is>
          <t>未认证</t>
        </is>
      </c>
      <c r="F83" s="58" t="inlineStr">
        <is>
          <t>上海稻探餐饮有限管理有限公司</t>
        </is>
      </c>
      <c r="G83" s="58" t="inlineStr">
        <is>
          <t>未认证</t>
        </is>
      </c>
      <c r="H83" s="58" t="inlineStr">
        <is>
          <t>微信用户</t>
        </is>
      </c>
      <c r="I83" s="29" t="inlineStr">
        <is>
          <t>/</t>
        </is>
      </c>
      <c r="J83" s="29" t="inlineStr">
        <is>
          <t>/</t>
        </is>
      </c>
      <c r="K83" s="29" t="inlineStr">
        <is>
          <t>/</t>
        </is>
      </c>
      <c r="L83" s="29" t="inlineStr">
        <is>
          <t>/</t>
        </is>
      </c>
      <c r="M83" s="29" t="inlineStr">
        <is>
          <t>未认证</t>
        </is>
      </c>
      <c r="N83" s="58">
        <f>IF(ISNUMBER(FIND("已认证",M83)),"否","是")</f>
        <v/>
      </c>
    </row>
    <row r="84" ht="28" customHeight="1" s="111">
      <c r="A84" s="58" t="inlineStr">
        <is>
          <t>餐饮</t>
        </is>
      </c>
      <c r="B84" s="58" t="inlineStr">
        <is>
          <t>TYQCY120</t>
        </is>
      </c>
      <c r="C84" s="58" t="inlineStr">
        <is>
          <t>五爷拌面</t>
        </is>
      </c>
      <c r="D84" s="58" t="inlineStr">
        <is>
          <t>五爷拌面</t>
        </is>
      </c>
      <c r="E84" s="58" t="inlineStr">
        <is>
          <t>已认证</t>
        </is>
      </c>
      <c r="F84" s="58" t="inlineStr">
        <is>
          <t>上海品玺胜餐饮管理有限公司</t>
        </is>
      </c>
      <c r="G84" s="58" t="inlineStr">
        <is>
          <t>已认证</t>
        </is>
      </c>
      <c r="H84" s="29" t="inlineStr">
        <is>
          <t>微信用户
微信用户</t>
        </is>
      </c>
      <c r="I84" s="29" t="inlineStr">
        <is>
          <t>李春红
李春红</t>
        </is>
      </c>
      <c r="J84" s="29" t="inlineStr">
        <is>
          <t>身份证
身份证</t>
        </is>
      </c>
      <c r="K84" s="29" t="inlineStr">
        <is>
          <t>232326196811124122
232326196811124122</t>
        </is>
      </c>
      <c r="L84" s="29" t="inlineStr">
        <is>
          <t>管理员
管理员</t>
        </is>
      </c>
      <c r="M84" s="29" t="inlineStr">
        <is>
          <t>已认证
已认证</t>
        </is>
      </c>
      <c r="N84" s="58">
        <f>IF(ISNUMBER(FIND("已认证",M84)),"否","是")</f>
        <v/>
      </c>
    </row>
    <row r="85">
      <c r="A85" s="58" t="inlineStr">
        <is>
          <t>餐饮</t>
        </is>
      </c>
      <c r="B85" s="58" t="inlineStr">
        <is>
          <t>TYQCY122</t>
        </is>
      </c>
      <c r="C85" s="58" t="inlineStr">
        <is>
          <t>羊香约</t>
        </is>
      </c>
      <c r="D85" s="58" t="inlineStr">
        <is>
          <t>羊香约</t>
        </is>
      </c>
      <c r="E85" s="58" t="inlineStr">
        <is>
          <t>已认证</t>
        </is>
      </c>
      <c r="F85" s="58" t="inlineStr">
        <is>
          <t>上海庆沐餐饮管理有限公司天钥桥分公司</t>
        </is>
      </c>
      <c r="G85" s="58" t="inlineStr">
        <is>
          <t>已认证</t>
        </is>
      </c>
      <c r="H85" s="58" t="inlineStr">
        <is>
          <t>微信用户</t>
        </is>
      </c>
      <c r="I85" s="29" t="inlineStr">
        <is>
          <t>周新灶</t>
        </is>
      </c>
      <c r="J85" s="29" t="inlineStr">
        <is>
          <t>身份证</t>
        </is>
      </c>
      <c r="K85" s="29" t="n">
        <v>3.52129197505113e+17</v>
      </c>
      <c r="L85" s="29" t="inlineStr">
        <is>
          <t>管理员</t>
        </is>
      </c>
      <c r="M85" s="29" t="inlineStr">
        <is>
          <t>已认证</t>
        </is>
      </c>
      <c r="N85" s="58" t="n"/>
    </row>
    <row r="86">
      <c r="A86" s="58" t="inlineStr">
        <is>
          <t>餐饮</t>
        </is>
      </c>
      <c r="B86" s="58" t="inlineStr">
        <is>
          <t>TYQCY68</t>
        </is>
      </c>
      <c r="C86" s="58" t="inlineStr">
        <is>
          <t>蜀天上</t>
        </is>
      </c>
      <c r="D86" s="58" t="inlineStr">
        <is>
          <t>蜀天上</t>
        </is>
      </c>
      <c r="E86" s="58" t="inlineStr">
        <is>
          <t>已认证</t>
        </is>
      </c>
      <c r="F86" s="58" t="inlineStr">
        <is>
          <t>上海市徐汇之知味饭店</t>
        </is>
      </c>
      <c r="G86" s="58" t="inlineStr">
        <is>
          <t>已认证</t>
        </is>
      </c>
      <c r="H86" s="58" t="inlineStr">
        <is>
          <t>微信用户</t>
        </is>
      </c>
      <c r="I86" s="29" t="inlineStr">
        <is>
          <t>李明波</t>
        </is>
      </c>
      <c r="J86" s="29" t="inlineStr">
        <is>
          <t>身份证</t>
        </is>
      </c>
      <c r="K86" s="29" t="n">
        <v>5.10525198911057e+17</v>
      </c>
      <c r="L86" s="29" t="inlineStr">
        <is>
          <t>管理员</t>
        </is>
      </c>
      <c r="M86" s="29" t="inlineStr">
        <is>
          <t>已认证</t>
        </is>
      </c>
      <c r="N86" s="58" t="n"/>
    </row>
    <row r="87">
      <c r="N87" s="58" t="n"/>
    </row>
    <row r="88">
      <c r="N88" s="58" t="n"/>
    </row>
    <row r="89">
      <c r="N89" s="58" t="n"/>
    </row>
    <row r="90">
      <c r="N90" s="58" t="n"/>
    </row>
    <row r="91">
      <c r="N91" s="58" t="n"/>
    </row>
    <row r="92">
      <c r="N92" s="58" t="n"/>
    </row>
    <row r="93">
      <c r="N93" s="58" t="n"/>
    </row>
    <row r="94">
      <c r="H94" s="29" t="n"/>
      <c r="N94" s="58" t="n"/>
    </row>
    <row r="95">
      <c r="N95" s="58" t="n"/>
    </row>
    <row r="96">
      <c r="N96" s="58" t="n"/>
    </row>
    <row r="97">
      <c r="N97" s="58" t="n"/>
    </row>
    <row r="98">
      <c r="N98" s="58" t="n"/>
    </row>
    <row r="99">
      <c r="N99" s="58" t="n"/>
    </row>
    <row r="100">
      <c r="N100" s="58" t="n"/>
    </row>
    <row r="101">
      <c r="N101" s="58" t="n"/>
    </row>
    <row r="102">
      <c r="N102" s="58" t="n"/>
    </row>
    <row r="103">
      <c r="N103" s="58" t="n"/>
    </row>
    <row r="104">
      <c r="N104" s="58" t="n"/>
    </row>
    <row r="105">
      <c r="N105" s="58" t="n"/>
    </row>
    <row r="106">
      <c r="N106" s="58" t="n"/>
    </row>
    <row r="107">
      <c r="N107" s="58" t="n"/>
    </row>
    <row r="108">
      <c r="N108" s="58" t="n"/>
    </row>
    <row r="109">
      <c r="N109" s="58" t="n"/>
    </row>
    <row r="110">
      <c r="N110" s="58" t="n"/>
    </row>
    <row r="111">
      <c r="N111" s="58" t="n"/>
    </row>
    <row r="112">
      <c r="N112" s="58" t="n"/>
    </row>
    <row r="113">
      <c r="N113" s="58" t="n"/>
    </row>
    <row r="114">
      <c r="N114" s="58" t="n"/>
    </row>
    <row r="115">
      <c r="N115" s="58" t="n"/>
    </row>
    <row r="116">
      <c r="N116" s="58" t="n"/>
    </row>
    <row r="117">
      <c r="N117" s="58" t="n"/>
    </row>
    <row r="118">
      <c r="N118" s="58" t="n"/>
    </row>
    <row r="119">
      <c r="N119" s="58" t="n"/>
    </row>
    <row r="120">
      <c r="H120" s="29" t="n"/>
      <c r="N120" s="58" t="n"/>
    </row>
    <row r="121">
      <c r="N121" s="58" t="n"/>
    </row>
    <row r="122">
      <c r="N122" s="58" t="n"/>
    </row>
    <row r="123">
      <c r="N123" s="58" t="n"/>
    </row>
    <row r="124">
      <c r="H124" s="29" t="n"/>
      <c r="N124" s="58" t="n"/>
    </row>
    <row r="125">
      <c r="N125" s="58" t="n"/>
    </row>
    <row r="126">
      <c r="N126" s="58" t="n"/>
    </row>
    <row r="127">
      <c r="N127" s="58" t="n"/>
    </row>
    <row r="128">
      <c r="N128" s="58" t="n"/>
    </row>
    <row r="129">
      <c r="N129" s="58" t="n"/>
    </row>
    <row r="130">
      <c r="N130" s="58" t="n"/>
    </row>
    <row r="131">
      <c r="N131" s="58" t="n"/>
    </row>
    <row r="132">
      <c r="N132" s="58" t="n"/>
    </row>
    <row r="133">
      <c r="N133" s="58" t="n"/>
    </row>
    <row r="134">
      <c r="N134" s="58" t="n"/>
    </row>
    <row r="135">
      <c r="N135" s="58" t="n"/>
    </row>
    <row r="136">
      <c r="N136" s="58" t="n"/>
    </row>
    <row r="137">
      <c r="N137" s="58" t="n"/>
    </row>
    <row r="138">
      <c r="N138" s="58" t="n"/>
    </row>
    <row r="139">
      <c r="N139" s="58" t="n"/>
    </row>
    <row r="140">
      <c r="N140" s="58" t="n"/>
    </row>
    <row r="141">
      <c r="N141" s="58" t="n"/>
    </row>
    <row r="142">
      <c r="N142" s="58" t="n"/>
    </row>
    <row r="143">
      <c r="N143" s="58" t="n"/>
    </row>
    <row r="144">
      <c r="N144" s="58" t="n"/>
    </row>
    <row r="145">
      <c r="N145" s="58" t="n"/>
    </row>
    <row r="146">
      <c r="H146" s="29" t="n"/>
      <c r="N146" s="58" t="n"/>
    </row>
    <row r="147">
      <c r="N147" s="58" t="n"/>
    </row>
    <row r="148">
      <c r="H148" s="29" t="n"/>
      <c r="N148" s="58" t="n"/>
    </row>
    <row r="149">
      <c r="N149" s="58" t="n"/>
    </row>
    <row r="150">
      <c r="N150" s="58" t="n"/>
    </row>
    <row r="151">
      <c r="N151" s="58" t="n"/>
    </row>
    <row r="152">
      <c r="N152" s="58" t="n"/>
    </row>
    <row r="153">
      <c r="H153" s="29" t="n"/>
      <c r="N153" s="58" t="n"/>
    </row>
    <row r="154">
      <c r="N154" s="58" t="n"/>
    </row>
    <row r="155">
      <c r="N155" s="58" t="n"/>
    </row>
    <row r="156">
      <c r="N156" s="58" t="n"/>
    </row>
    <row r="157">
      <c r="N157" s="58" t="n"/>
    </row>
    <row r="158">
      <c r="N158" s="58" t="n"/>
    </row>
    <row r="159">
      <c r="N159" s="58" t="n"/>
    </row>
    <row r="160">
      <c r="N160" s="58" t="n"/>
    </row>
    <row r="161">
      <c r="N161" s="58" t="n"/>
    </row>
    <row r="162">
      <c r="N162" s="58" t="n"/>
    </row>
    <row r="163">
      <c r="N163" s="58" t="n"/>
    </row>
    <row r="164">
      <c r="N164" s="58" t="n"/>
    </row>
    <row r="165">
      <c r="N165" s="58" t="n"/>
    </row>
    <row r="166">
      <c r="N166" s="58" t="n"/>
    </row>
    <row r="167">
      <c r="N167" s="58" t="n"/>
    </row>
    <row r="168">
      <c r="N168" s="58" t="n"/>
    </row>
    <row r="169">
      <c r="N169" s="58" t="n"/>
    </row>
    <row r="170">
      <c r="N170" s="58" t="n"/>
    </row>
    <row r="171">
      <c r="N171" s="58" t="n"/>
    </row>
    <row r="172">
      <c r="N172" s="58" t="n"/>
    </row>
    <row r="173">
      <c r="N173" s="58" t="n"/>
    </row>
    <row r="174">
      <c r="N174" s="58" t="n"/>
    </row>
    <row r="175">
      <c r="N175" s="58" t="n"/>
    </row>
    <row r="176">
      <c r="N176" s="58" t="n"/>
    </row>
    <row r="177">
      <c r="N177" s="58" t="n"/>
    </row>
    <row r="178">
      <c r="N178" s="58" t="n"/>
    </row>
    <row r="179">
      <c r="N179" s="58" t="n"/>
    </row>
    <row r="180">
      <c r="N180" s="58" t="n"/>
    </row>
    <row r="181">
      <c r="N181" s="58" t="n"/>
    </row>
    <row r="182">
      <c r="N182" s="58" t="n"/>
    </row>
    <row r="183">
      <c r="N183" s="58" t="n"/>
    </row>
    <row r="184">
      <c r="N184" s="58" t="n"/>
    </row>
    <row r="185">
      <c r="N185" s="58" t="n"/>
    </row>
    <row r="186">
      <c r="N186" s="58" t="n"/>
    </row>
    <row r="187">
      <c r="N187" s="58" t="n"/>
    </row>
    <row r="188">
      <c r="N188" s="58" t="n"/>
    </row>
    <row r="189">
      <c r="N189" s="58" t="n"/>
    </row>
    <row r="190">
      <c r="N190" s="58" t="n"/>
    </row>
    <row r="191">
      <c r="N191" s="58" t="n"/>
    </row>
    <row r="192">
      <c r="N192" s="58" t="n"/>
    </row>
    <row r="193">
      <c r="N193" s="58" t="n"/>
    </row>
    <row r="194">
      <c r="N194" s="58" t="n"/>
    </row>
    <row r="195">
      <c r="N195" s="58" t="n"/>
    </row>
    <row r="196">
      <c r="N196" s="58" t="n"/>
    </row>
    <row r="197">
      <c r="N197" s="58" t="n"/>
    </row>
    <row r="198">
      <c r="N198" s="58" t="n"/>
    </row>
    <row r="199">
      <c r="N199" s="58" t="n"/>
    </row>
    <row r="200">
      <c r="N200" s="58" t="n"/>
    </row>
    <row r="201">
      <c r="N201" s="58" t="n"/>
    </row>
    <row r="202">
      <c r="N202" s="58" t="n"/>
    </row>
    <row r="203">
      <c r="N203" s="58" t="n"/>
    </row>
    <row r="204">
      <c r="N204" s="58" t="n"/>
    </row>
    <row r="205">
      <c r="N205" s="58" t="n"/>
    </row>
    <row r="206">
      <c r="N206" s="58" t="n"/>
    </row>
    <row r="207">
      <c r="N207" s="58" t="n"/>
    </row>
    <row r="208">
      <c r="N208" s="58" t="n"/>
    </row>
    <row r="209">
      <c r="N209" s="58" t="n"/>
    </row>
    <row r="210">
      <c r="N210" s="58" t="n"/>
    </row>
    <row r="211">
      <c r="N211" s="58" t="n"/>
    </row>
    <row r="212">
      <c r="N212" s="58" t="n"/>
    </row>
    <row r="213">
      <c r="N213" s="58" t="n"/>
    </row>
    <row r="214">
      <c r="N214" s="58" t="n"/>
    </row>
    <row r="215">
      <c r="N215" s="58" t="n"/>
    </row>
    <row r="216">
      <c r="N216" s="58" t="n"/>
    </row>
    <row r="217">
      <c r="N217" s="58" t="n"/>
    </row>
    <row r="218">
      <c r="N218" s="58" t="n"/>
    </row>
    <row r="219">
      <c r="N219" s="58" t="n"/>
    </row>
    <row r="220">
      <c r="N220" s="58" t="n"/>
    </row>
    <row r="221">
      <c r="N221" s="58" t="n"/>
    </row>
    <row r="222">
      <c r="H222" s="29" t="n"/>
      <c r="N222" s="58" t="n"/>
    </row>
    <row r="223">
      <c r="N223" s="58" t="n"/>
    </row>
    <row r="224">
      <c r="N224" s="58" t="n"/>
    </row>
    <row r="225">
      <c r="N225" s="58" t="n"/>
    </row>
    <row r="226">
      <c r="N226" s="58" t="n"/>
    </row>
    <row r="227">
      <c r="N227" s="58" t="n"/>
    </row>
    <row r="228">
      <c r="N228" s="58" t="n"/>
    </row>
    <row r="229">
      <c r="N229" s="58" t="n"/>
    </row>
    <row r="230">
      <c r="N230" s="58" t="n"/>
    </row>
    <row r="231">
      <c r="N231" s="58" t="n"/>
    </row>
    <row r="232">
      <c r="N232" s="58" t="n"/>
    </row>
    <row r="233">
      <c r="N233" s="58" t="n"/>
    </row>
    <row r="234">
      <c r="N234" s="58" t="n"/>
    </row>
    <row r="235">
      <c r="N235" s="58" t="n"/>
    </row>
    <row r="236">
      <c r="N236" s="58" t="n"/>
    </row>
    <row r="237">
      <c r="N237" s="58" t="n"/>
    </row>
    <row r="238">
      <c r="N238" s="58" t="n"/>
    </row>
    <row r="239">
      <c r="N239" s="58" t="n"/>
    </row>
    <row r="240">
      <c r="N240" s="58" t="n"/>
    </row>
    <row r="241">
      <c r="N241" s="58" t="n"/>
    </row>
    <row r="242">
      <c r="N242" s="58" t="n"/>
    </row>
    <row r="243">
      <c r="N243" s="58" t="n"/>
    </row>
    <row r="244">
      <c r="N244" s="58" t="n"/>
    </row>
    <row r="245">
      <c r="N245" s="58" t="n"/>
    </row>
    <row r="246">
      <c r="N246" s="58" t="n"/>
    </row>
    <row r="247">
      <c r="N247" s="58" t="n"/>
    </row>
    <row r="248">
      <c r="N248" s="58" t="n"/>
    </row>
    <row r="249">
      <c r="N249" s="58" t="n"/>
    </row>
    <row r="250">
      <c r="N250" s="58" t="n"/>
    </row>
    <row r="251">
      <c r="N251" s="58" t="n"/>
    </row>
    <row r="252">
      <c r="N252" s="58" t="n"/>
    </row>
    <row r="253">
      <c r="N253" s="58" t="n"/>
    </row>
    <row r="254">
      <c r="N254" s="58" t="n"/>
    </row>
    <row r="255">
      <c r="N255" s="58" t="n"/>
    </row>
    <row r="256">
      <c r="N256" s="58" t="n"/>
    </row>
    <row r="257">
      <c r="N257" s="58" t="n"/>
    </row>
    <row r="258">
      <c r="N258" s="58" t="n"/>
    </row>
    <row r="259">
      <c r="N259" s="58" t="n"/>
    </row>
    <row r="260">
      <c r="N260" s="58" t="n"/>
    </row>
    <row r="261">
      <c r="N261" s="58" t="n"/>
    </row>
    <row r="262">
      <c r="N262" s="58" t="n"/>
    </row>
    <row r="263">
      <c r="N263" s="58" t="n"/>
    </row>
    <row r="264">
      <c r="N264" s="58" t="n"/>
    </row>
    <row r="265">
      <c r="N265" s="58" t="n"/>
    </row>
    <row r="266">
      <c r="H266" s="29" t="n"/>
      <c r="N266" s="58" t="n"/>
    </row>
    <row r="267">
      <c r="N267" s="58" t="n"/>
    </row>
    <row r="268">
      <c r="N268" s="58" t="n"/>
    </row>
    <row r="269">
      <c r="N269" s="58" t="n"/>
    </row>
    <row r="270">
      <c r="N270" s="58" t="n"/>
    </row>
    <row r="271">
      <c r="N271" s="58" t="n"/>
    </row>
    <row r="272">
      <c r="N272" s="58" t="n"/>
    </row>
    <row r="273">
      <c r="N273" s="58" t="n"/>
    </row>
    <row r="274">
      <c r="N274" s="58" t="n"/>
    </row>
    <row r="275">
      <c r="N275" s="58" t="n"/>
    </row>
    <row r="276">
      <c r="N276" s="58" t="n"/>
    </row>
    <row r="277">
      <c r="N277" s="58" t="n"/>
    </row>
    <row r="278">
      <c r="N278" s="58" t="n"/>
    </row>
    <row r="279">
      <c r="N279" s="58" t="n"/>
    </row>
    <row r="280">
      <c r="N280" s="58" t="n"/>
    </row>
    <row r="281">
      <c r="N281" s="58" t="n"/>
    </row>
    <row r="282">
      <c r="N282" s="58" t="n"/>
    </row>
    <row r="283">
      <c r="N283" s="58" t="n"/>
    </row>
    <row r="284">
      <c r="N284" s="58" t="n"/>
    </row>
    <row r="285">
      <c r="N285" s="58" t="n"/>
    </row>
    <row r="286">
      <c r="N286" s="58" t="n"/>
    </row>
  </sheetData>
  <autoFilter ref="A1:M286"/>
  <conditionalFormatting sqref="D1:D17 D19:D1048576">
    <cfRule type="duplicateValues" priority="1" dxfId="1"/>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A86"/>
  <sheetViews>
    <sheetView tabSelected="1" topLeftCell="A17" workbookViewId="0">
      <selection activeCell="H69" sqref="H69"/>
    </sheetView>
  </sheetViews>
  <sheetFormatPr baseColWidth="8" defaultColWidth="9" defaultRowHeight="14"/>
  <cols>
    <col width="5.56363636363636" customWidth="1" style="56" min="1" max="1"/>
    <col width="26.1363636363636" customWidth="1" style="2" min="2" max="2"/>
    <col width="12.1545454545455" customWidth="1" style="2" min="3" max="3"/>
    <col width="15.3363636363636" customWidth="1" style="3" min="4" max="4"/>
    <col width="14.5" customWidth="1" style="89" min="5" max="5"/>
    <col width="14.8727272727273" customWidth="1" style="89" min="6" max="8"/>
    <col width="15.7545454545455" customWidth="1" style="89" min="9" max="9"/>
    <col width="17.1272727272727" customWidth="1" style="5" min="10" max="10"/>
    <col width="15.3727272727273" customWidth="1" style="89" min="11" max="11"/>
    <col width="14" customWidth="1" style="89" min="12" max="12"/>
    <col width="12.3818181818182" customWidth="1" style="25" min="13" max="13"/>
    <col width="8.86363636363636" customWidth="1" style="56" min="14" max="14"/>
    <col width="17.6090909090909" customWidth="1" style="56" min="15" max="15"/>
    <col width="9" customWidth="1" style="56" min="16" max="16"/>
    <col width="12.1545454545455" customWidth="1" style="56" min="17" max="17"/>
    <col width="11.7" customWidth="1" style="56" min="18" max="18"/>
    <col width="24.5454545454545" customWidth="1" style="56" min="19" max="19"/>
    <col width="14.4272727272727" customWidth="1" style="56" min="20" max="21"/>
    <col width="18.4" customWidth="1" style="25" min="22" max="22"/>
    <col width="18.1727272727273" customWidth="1" style="56" min="23" max="24"/>
    <col width="18.8545454545455" customWidth="1" style="56" min="25" max="25"/>
    <col width="9" customWidth="1" style="56" min="26" max="16384"/>
  </cols>
  <sheetData>
    <row r="1" ht="15.25" customFormat="1" customHeight="1" s="56">
      <c r="A1" s="7" t="inlineStr">
        <is>
          <t>序号</t>
        </is>
      </c>
      <c r="B1" s="7" t="inlineStr">
        <is>
          <t>店铺名称</t>
        </is>
      </c>
      <c r="C1" s="7" t="inlineStr">
        <is>
          <t>账号</t>
        </is>
      </c>
      <c r="D1" s="7" t="inlineStr">
        <is>
          <t>集中区</t>
        </is>
      </c>
      <c r="E1" s="8" t="inlineStr">
        <is>
          <t>小程序登录情况</t>
        </is>
      </c>
      <c r="F1" s="8" t="inlineStr">
        <is>
          <t>企业认证情况</t>
        </is>
      </c>
      <c r="G1" s="8" t="inlineStr">
        <is>
          <t>店铺认证情况</t>
        </is>
      </c>
      <c r="H1" s="8" t="inlineStr">
        <is>
          <t>个人认证情况</t>
        </is>
      </c>
      <c r="I1" s="8" t="inlineStr">
        <is>
          <t>承诺情况</t>
        </is>
      </c>
      <c r="J1" s="8" t="inlineStr">
        <is>
          <t>必填台账提交率</t>
        </is>
      </c>
      <c r="K1" s="8" t="inlineStr">
        <is>
          <t>自巡查提交率</t>
        </is>
      </c>
      <c r="L1" s="8" t="inlineStr">
        <is>
          <t>自评情况</t>
        </is>
      </c>
      <c r="M1" s="13" t="inlineStr">
        <is>
          <t>备注</t>
        </is>
      </c>
      <c r="V1" s="25" t="n"/>
    </row>
    <row r="2" ht="15.25" customFormat="1" customHeight="1" s="56">
      <c r="A2" s="9" t="n">
        <v>1</v>
      </c>
      <c r="B2" s="10" t="inlineStr">
        <is>
          <t>蘑咕美食空间</t>
        </is>
      </c>
      <c r="C2" s="11" t="inlineStr">
        <is>
          <t>TYQCY1</t>
        </is>
      </c>
      <c r="D2" s="12" t="inlineStr">
        <is>
          <t>天钥桥</t>
        </is>
      </c>
      <c r="E2" s="9">
        <f>_xlfn.IFNA(VLOOKUP(C2,用户登录情况!A:H,8,FALSE),"未登录")</f>
        <v/>
      </c>
      <c r="F2" s="9">
        <f>_xlfn.IFNA(VLOOKUP(C2,认证情况!B:N,6,FALSE),"未认证")</f>
        <v/>
      </c>
      <c r="G2" s="9">
        <f>_xlfn.IFNA(VLOOKUP(C2,认证情况!B:N,4,FALSE),"未认证")</f>
        <v/>
      </c>
      <c r="H2" s="9">
        <f>_xlfn.IFNA(IF(VLOOKUP(C2,认证情况!B:N,13,FALSE)="是","未认证","已认证"),"未认证")</f>
        <v/>
      </c>
      <c r="I2" s="9">
        <f>_xlfn.IFNA(IF(VLOOKUP(C2,承诺情况!D:L,7,FALSE)="是","已失效","生效中"),"未承诺")</f>
        <v/>
      </c>
      <c r="J2" s="14">
        <f>_xlfn.IFNA(VLOOKUP(C2,台账和自巡查提交情况!V:Z,5,FALSE),0)</f>
        <v/>
      </c>
      <c r="K2" s="14">
        <f>_xlfn.IFNA(VLOOKUP(C2,台账和自巡查提交情况!V:Z,4,FALSE),0)</f>
        <v/>
      </c>
      <c r="L2" s="9">
        <f>_xlfn.IFNA(VLOOKUP(C2,自评情况!C:J,8,FALSE),"未自评")</f>
        <v/>
      </c>
      <c r="M2" s="15" t="n"/>
      <c r="V2" s="25" t="n"/>
    </row>
    <row r="3" ht="15.25" customFormat="1" customHeight="1" s="56">
      <c r="A3" s="9" t="n">
        <v>2</v>
      </c>
      <c r="B3" s="10" t="inlineStr">
        <is>
          <t>馨远美食小镇（哈尼美食广场）</t>
        </is>
      </c>
      <c r="C3" s="11" t="inlineStr">
        <is>
          <t>TYQCY2</t>
        </is>
      </c>
      <c r="D3" s="12" t="inlineStr">
        <is>
          <t>天钥桥</t>
        </is>
      </c>
      <c r="E3" s="9">
        <f>_xlfn.IFNA(VLOOKUP(C3,用户登录情况!A:H,8,FALSE),"未登录")</f>
        <v/>
      </c>
      <c r="F3" s="9">
        <f>_xlfn.IFNA(VLOOKUP(C3,认证情况!B:N,6,FALSE),"未认证")</f>
        <v/>
      </c>
      <c r="G3" s="9">
        <f>_xlfn.IFNA(VLOOKUP(C3,认证情况!B:N,4,FALSE),"未认证")</f>
        <v/>
      </c>
      <c r="H3" s="9">
        <f>_xlfn.IFNA(IF(VLOOKUP(C3,认证情况!B:N,13,FALSE)="是","未认证","已认证"),"未认证")</f>
        <v/>
      </c>
      <c r="I3" s="9">
        <f>_xlfn.IFNA(IF(VLOOKUP(C3,承诺情况!D:L,7,FALSE)="是","已失效","生效中"),"未承诺")</f>
        <v/>
      </c>
      <c r="J3" s="14">
        <f>_xlfn.IFNA(VLOOKUP(C3,台账和自巡查提交情况!V:Z,5,FALSE),0)</f>
        <v/>
      </c>
      <c r="K3" s="14">
        <f>_xlfn.IFNA(VLOOKUP(C3,台账和自巡查提交情况!V:Z,4,FALSE),0)</f>
        <v/>
      </c>
      <c r="L3" s="9">
        <f>_xlfn.IFNA(VLOOKUP(C3,自评情况!C:J,8,FALSE),"未自评")</f>
        <v/>
      </c>
      <c r="M3" s="15" t="n"/>
      <c r="V3" s="25" t="n"/>
    </row>
    <row r="4" ht="15.25" customFormat="1" customHeight="1" s="56">
      <c r="A4" s="9" t="n">
        <v>3</v>
      </c>
      <c r="B4" s="10" t="inlineStr">
        <is>
          <t>沪小胖</t>
        </is>
      </c>
      <c r="C4" s="11" t="inlineStr">
        <is>
          <t>TYQCY5</t>
        </is>
      </c>
      <c r="D4" s="12" t="inlineStr">
        <is>
          <t>天钥桥</t>
        </is>
      </c>
      <c r="E4" s="9">
        <f>_xlfn.IFNA(VLOOKUP(C4,用户登录情况!A:H,8,FALSE),"未登录")</f>
        <v/>
      </c>
      <c r="F4" s="9">
        <f>_xlfn.IFNA(VLOOKUP(C4,认证情况!B:N,6,FALSE),"未认证")</f>
        <v/>
      </c>
      <c r="G4" s="9">
        <f>_xlfn.IFNA(VLOOKUP(C4,认证情况!B:N,4,FALSE),"未认证")</f>
        <v/>
      </c>
      <c r="H4" s="9">
        <f>_xlfn.IFNA(IF(VLOOKUP(C4,认证情况!B:N,13,FALSE)="是","未认证","已认证"),"未认证")</f>
        <v/>
      </c>
      <c r="I4" s="9">
        <f>_xlfn.IFNA(IF(VLOOKUP(C4,承诺情况!D:L,7,FALSE)="是","已失效","生效中"),"未承诺")</f>
        <v/>
      </c>
      <c r="J4" s="14">
        <f>_xlfn.IFNA(VLOOKUP(C4,台账和自巡查提交情况!V:Z,5,FALSE),0)</f>
        <v/>
      </c>
      <c r="K4" s="14">
        <f>_xlfn.IFNA(VLOOKUP(C4,台账和自巡查提交情况!V:Z,4,FALSE),0)</f>
        <v/>
      </c>
      <c r="L4" s="9">
        <f>_xlfn.IFNA(VLOOKUP(C4,自评情况!C:J,8,FALSE),"未自评")</f>
        <v/>
      </c>
      <c r="M4" s="15" t="n"/>
      <c r="V4" s="25" t="n"/>
    </row>
    <row r="5" ht="15.25" customFormat="1" customHeight="1" s="56">
      <c r="A5" s="9" t="n">
        <v>4</v>
      </c>
      <c r="B5" s="10" t="inlineStr">
        <is>
          <t>付小姐在成都</t>
        </is>
      </c>
      <c r="C5" s="11" t="inlineStr">
        <is>
          <t>TYQCY6</t>
        </is>
      </c>
      <c r="D5" s="12" t="inlineStr">
        <is>
          <t>天钥桥</t>
        </is>
      </c>
      <c r="E5" s="9">
        <f>_xlfn.IFNA(VLOOKUP(C5,用户登录情况!A:H,8,FALSE),"未登录")</f>
        <v/>
      </c>
      <c r="F5" s="9">
        <f>_xlfn.IFNA(VLOOKUP(C5,认证情况!B:N,6,FALSE),"未认证")</f>
        <v/>
      </c>
      <c r="G5" s="9">
        <f>_xlfn.IFNA(VLOOKUP(C5,认证情况!B:N,4,FALSE),"未认证")</f>
        <v/>
      </c>
      <c r="H5" s="9">
        <f>_xlfn.IFNA(IF(VLOOKUP(C5,认证情况!B:N,13,FALSE)="是","未认证","已认证"),"未认证")</f>
        <v/>
      </c>
      <c r="I5" s="9">
        <f>_xlfn.IFNA(IF(VLOOKUP(C5,承诺情况!D:L,7,FALSE)="是","已失效","生效中"),"未承诺")</f>
        <v/>
      </c>
      <c r="J5" s="14">
        <f>_xlfn.IFNA(VLOOKUP(C5,台账和自巡查提交情况!V:Z,5,FALSE),0)</f>
        <v/>
      </c>
      <c r="K5" s="14">
        <f>_xlfn.IFNA(VLOOKUP(C5,台账和自巡查提交情况!V:Z,4,FALSE),0)</f>
        <v/>
      </c>
      <c r="L5" s="9">
        <f>_xlfn.IFNA(VLOOKUP(C5,自评情况!C:J,8,FALSE),"未自评")</f>
        <v/>
      </c>
      <c r="M5" s="15" t="n"/>
      <c r="V5" s="25" t="n"/>
    </row>
    <row r="6" ht="15.25" customFormat="1" customHeight="1" s="56">
      <c r="A6" s="9" t="n">
        <v>5</v>
      </c>
      <c r="B6" s="10" t="inlineStr">
        <is>
          <t>红盔甲323</t>
        </is>
      </c>
      <c r="C6" s="11" t="inlineStr">
        <is>
          <t>TYQCY9</t>
        </is>
      </c>
      <c r="D6" s="12" t="inlineStr">
        <is>
          <t>天钥桥</t>
        </is>
      </c>
      <c r="E6" s="9">
        <f>_xlfn.IFNA(VLOOKUP(C6,用户登录情况!A:H,8,FALSE),"未登录")</f>
        <v/>
      </c>
      <c r="F6" s="9">
        <f>_xlfn.IFNA(VLOOKUP(C6,认证情况!B:N,6,FALSE),"未认证")</f>
        <v/>
      </c>
      <c r="G6" s="9">
        <f>_xlfn.IFNA(VLOOKUP(C6,认证情况!B:N,4,FALSE),"未认证")</f>
        <v/>
      </c>
      <c r="H6" s="9">
        <f>_xlfn.IFNA(IF(VLOOKUP(C6,认证情况!B:N,13,FALSE)="是","未认证","已认证"),"未认证")</f>
        <v/>
      </c>
      <c r="I6" s="9">
        <f>_xlfn.IFNA(IF(VLOOKUP(C6,承诺情况!D:L,7,FALSE)="是","已失效","生效中"),"未承诺")</f>
        <v/>
      </c>
      <c r="J6" s="14">
        <f>_xlfn.IFNA(VLOOKUP(C6,台账和自巡查提交情况!V:Z,5,FALSE),0)</f>
        <v/>
      </c>
      <c r="K6" s="14">
        <f>_xlfn.IFNA(VLOOKUP(C6,台账和自巡查提交情况!V:Z,4,FALSE),0)</f>
        <v/>
      </c>
      <c r="L6" s="9">
        <f>_xlfn.IFNA(VLOOKUP(C6,自评情况!C:J,8,FALSE),"未自评")</f>
        <v/>
      </c>
      <c r="M6" s="13" t="n"/>
      <c r="V6" s="25" t="n"/>
    </row>
    <row r="7" ht="15.25" customFormat="1" customHeight="1" s="56">
      <c r="A7" s="9" t="n">
        <v>6</v>
      </c>
      <c r="B7" s="10" t="inlineStr">
        <is>
          <t>麦当劳（天钥桥1号）</t>
        </is>
      </c>
      <c r="C7" s="11" t="inlineStr">
        <is>
          <t>TYQCY12</t>
        </is>
      </c>
      <c r="D7" s="12" t="inlineStr">
        <is>
          <t>天钥桥</t>
        </is>
      </c>
      <c r="E7" s="9">
        <f>_xlfn.IFNA(VLOOKUP(C7,用户登录情况!A:H,8,FALSE),"未登录")</f>
        <v/>
      </c>
      <c r="F7" s="9">
        <f>_xlfn.IFNA(VLOOKUP(C7,认证情况!B:N,6,FALSE),"未认证")</f>
        <v/>
      </c>
      <c r="G7" s="9">
        <f>_xlfn.IFNA(VLOOKUP(C7,认证情况!B:N,4,FALSE),"未认证")</f>
        <v/>
      </c>
      <c r="H7" s="9">
        <f>_xlfn.IFNA(IF(VLOOKUP(C7,认证情况!B:N,13,FALSE)="是","未认证","已认证"),"未认证")</f>
        <v/>
      </c>
      <c r="I7" s="9">
        <f>_xlfn.IFNA(IF(VLOOKUP(C7,承诺情况!D:L,7,FALSE)="是","已失效","生效中"),"未承诺")</f>
        <v/>
      </c>
      <c r="J7" s="14">
        <f>_xlfn.IFNA(VLOOKUP(C7,台账和自巡查提交情况!V:Z,5,FALSE),0)</f>
        <v/>
      </c>
      <c r="K7" s="14">
        <f>_xlfn.IFNA(VLOOKUP(C7,台账和自巡查提交情况!V:Z,4,FALSE),0)</f>
        <v/>
      </c>
      <c r="L7" s="9">
        <f>_xlfn.IFNA(VLOOKUP(C7,自评情况!C:J,8,FALSE),"未自评")</f>
        <v/>
      </c>
      <c r="M7" s="16" t="inlineStr">
        <is>
          <t>停业装修</t>
        </is>
      </c>
      <c r="Q7" s="25" t="inlineStr">
        <is>
          <t>天钥桥加田尚坊</t>
        </is>
      </c>
      <c r="U7" s="25" t="n"/>
      <c r="V7" s="25" t="n"/>
    </row>
    <row r="8" ht="15.25" customFormat="1" customHeight="1" s="56">
      <c r="A8" s="9" t="n">
        <v>7</v>
      </c>
      <c r="B8" s="10" t="inlineStr">
        <is>
          <t>肯德基（城开YOYO）</t>
        </is>
      </c>
      <c r="C8" s="11" t="inlineStr">
        <is>
          <t>TYQCY13</t>
        </is>
      </c>
      <c r="D8" s="12" t="inlineStr">
        <is>
          <t>天钥桥</t>
        </is>
      </c>
      <c r="E8" s="9">
        <f>_xlfn.IFNA(VLOOKUP(C8,用户登录情况!A:H,8,FALSE),"未登录")</f>
        <v/>
      </c>
      <c r="F8" s="9">
        <f>_xlfn.IFNA(VLOOKUP(C8,认证情况!B:N,6,FALSE),"未认证")</f>
        <v/>
      </c>
      <c r="G8" s="9">
        <f>_xlfn.IFNA(VLOOKUP(C8,认证情况!B:N,4,FALSE),"未认证")</f>
        <v/>
      </c>
      <c r="H8" s="9">
        <f>_xlfn.IFNA(IF(VLOOKUP(C8,认证情况!B:N,13,FALSE)="是","未认证","已认证"),"未认证")</f>
        <v/>
      </c>
      <c r="I8" s="9">
        <f>_xlfn.IFNA(IF(VLOOKUP(C8,承诺情况!D:L,7,FALSE)="是","已失效","生效中"),"未承诺")</f>
        <v/>
      </c>
      <c r="J8" s="14">
        <f>_xlfn.IFNA(VLOOKUP(C8,台账和自巡查提交情况!V:Z,5,FALSE),0)</f>
        <v/>
      </c>
      <c r="K8" s="14">
        <f>_xlfn.IFNA(VLOOKUP(C8,台账和自巡查提交情况!V:Z,4,FALSE),0)</f>
        <v/>
      </c>
      <c r="L8" s="9">
        <f>_xlfn.IFNA(VLOOKUP(C8,自评情况!C:J,8,FALSE),"未自评")</f>
        <v/>
      </c>
      <c r="M8" s="15" t="n"/>
      <c r="S8" s="18" t="inlineStr">
        <is>
          <t>徐汇餐饮合并</t>
        </is>
      </c>
      <c r="T8" s="113" t="n"/>
      <c r="U8" s="16" t="n"/>
      <c r="V8" s="25" t="n"/>
    </row>
    <row r="9" ht="15.25" customFormat="1" customHeight="1" s="56">
      <c r="A9" s="9" t="n">
        <v>8</v>
      </c>
      <c r="B9" s="10" t="inlineStr">
        <is>
          <t>乐凯撒</t>
        </is>
      </c>
      <c r="C9" s="11" t="inlineStr">
        <is>
          <t>TYQCY16</t>
        </is>
      </c>
      <c r="D9" s="12" t="inlineStr">
        <is>
          <t>天钥桥</t>
        </is>
      </c>
      <c r="E9" s="9">
        <f>_xlfn.IFNA(VLOOKUP(C9,用户登录情况!A:H,8,FALSE),"未登录")</f>
        <v/>
      </c>
      <c r="F9" s="9">
        <f>_xlfn.IFNA(VLOOKUP(C9,认证情况!B:N,6,FALSE),"未认证")</f>
        <v/>
      </c>
      <c r="G9" s="9">
        <f>_xlfn.IFNA(VLOOKUP(C9,认证情况!B:N,4,FALSE),"未认证")</f>
        <v/>
      </c>
      <c r="H9" s="9">
        <f>_xlfn.IFNA(IF(VLOOKUP(C9,认证情况!B:N,13,FALSE)="是","未认证","已认证"),"未认证")</f>
        <v/>
      </c>
      <c r="I9" s="9">
        <f>_xlfn.IFNA(IF(VLOOKUP(C9,承诺情况!D:L,7,FALSE)="是","已失效","生效中"),"未承诺")</f>
        <v/>
      </c>
      <c r="J9" s="14">
        <f>_xlfn.IFNA(VLOOKUP(C9,台账和自巡查提交情况!V:Z,5,FALSE),0)</f>
        <v/>
      </c>
      <c r="K9" s="14">
        <f>_xlfn.IFNA(VLOOKUP(C9,台账和自巡查提交情况!V:Z,4,FALSE),0)</f>
        <v/>
      </c>
      <c r="L9" s="9">
        <f>_xlfn.IFNA(VLOOKUP(C9,自评情况!C:J,8,FALSE),"未自评")</f>
        <v/>
      </c>
      <c r="M9" s="15" t="n"/>
      <c r="O9" s="17" t="n"/>
      <c r="P9" s="18" t="inlineStr">
        <is>
          <t>登录</t>
        </is>
      </c>
      <c r="Q9" s="18" t="inlineStr">
        <is>
          <t>企业认证</t>
        </is>
      </c>
      <c r="R9" s="18" t="inlineStr">
        <is>
          <t>店铺认证</t>
        </is>
      </c>
      <c r="S9" s="18" t="inlineStr">
        <is>
          <t>台账提交&gt;0%</t>
        </is>
      </c>
      <c r="T9" s="18" t="inlineStr">
        <is>
          <t>台账提交≥60%</t>
        </is>
      </c>
      <c r="U9" s="18" t="inlineStr">
        <is>
          <t>台账提交=100%</t>
        </is>
      </c>
      <c r="V9" s="18" t="inlineStr">
        <is>
          <t>自巡查提交&gt;0%</t>
        </is>
      </c>
      <c r="W9" s="18" t="inlineStr">
        <is>
          <t>自巡查提交≥60%</t>
        </is>
      </c>
      <c r="X9" s="18" t="inlineStr">
        <is>
          <t>自巡查提交=100%</t>
        </is>
      </c>
      <c r="Y9" s="18" t="inlineStr">
        <is>
          <t>已自评</t>
        </is>
      </c>
      <c r="Z9" s="18" t="inlineStr">
        <is>
          <t>已承诺</t>
        </is>
      </c>
    </row>
    <row r="10" ht="15.25" customFormat="1" customHeight="1" s="56">
      <c r="A10" s="9" t="n">
        <v>9</v>
      </c>
      <c r="B10" s="10" t="inlineStr">
        <is>
          <t>君東记</t>
        </is>
      </c>
      <c r="C10" s="11" t="inlineStr">
        <is>
          <t>TYQCY17</t>
        </is>
      </c>
      <c r="D10" s="12" t="inlineStr">
        <is>
          <t>天钥桥</t>
        </is>
      </c>
      <c r="E10" s="9">
        <f>_xlfn.IFNA(VLOOKUP(C10,用户登录情况!A:H,8,FALSE),"未登录")</f>
        <v/>
      </c>
      <c r="F10" s="9">
        <f>_xlfn.IFNA(VLOOKUP(C10,认证情况!B:N,6,FALSE),"未认证")</f>
        <v/>
      </c>
      <c r="G10" s="9">
        <f>_xlfn.IFNA(VLOOKUP(C10,认证情况!B:N,4,FALSE),"未认证")</f>
        <v/>
      </c>
      <c r="H10" s="9">
        <f>_xlfn.IFNA(IF(VLOOKUP(C10,认证情况!B:N,13,FALSE)="是","未认证","已认证"),"未认证")</f>
        <v/>
      </c>
      <c r="I10" s="9">
        <f>_xlfn.IFNA(IF(VLOOKUP(C10,承诺情况!D:L,7,FALSE)="是","已失效","生效中"),"未承诺")</f>
        <v/>
      </c>
      <c r="J10" s="14">
        <f>_xlfn.IFNA(VLOOKUP(C10,台账和自巡查提交情况!V:Z,5,FALSE),0)</f>
        <v/>
      </c>
      <c r="K10" s="14">
        <f>_xlfn.IFNA(VLOOKUP(C10,台账和自巡查提交情况!V:Z,4,FALSE),0)</f>
        <v/>
      </c>
      <c r="L10" s="9">
        <f>_xlfn.IFNA(VLOOKUP(C10,自评情况!C:J,8,FALSE),"未自评")</f>
        <v/>
      </c>
      <c r="M10" s="15" t="n"/>
      <c r="O10" s="19" t="inlineStr">
        <is>
          <t>月度实操数</t>
        </is>
      </c>
      <c r="P10" s="13">
        <f>P77+P32</f>
        <v/>
      </c>
      <c r="Q10" s="13">
        <f>Q77+Q32</f>
        <v/>
      </c>
      <c r="R10" s="13">
        <f>R77+R32</f>
        <v/>
      </c>
      <c r="S10" s="13">
        <f>S77+S32</f>
        <v/>
      </c>
      <c r="T10" s="13">
        <f>T77+T32</f>
        <v/>
      </c>
      <c r="U10" s="13">
        <f>U77+U32</f>
        <v/>
      </c>
      <c r="V10" s="13">
        <f>V77+V32</f>
        <v/>
      </c>
      <c r="W10" s="13">
        <f>W77+W32</f>
        <v/>
      </c>
      <c r="X10" s="13">
        <f>X77+X32</f>
        <v/>
      </c>
      <c r="Y10" s="13">
        <f>Y77+Y32</f>
        <v/>
      </c>
      <c r="Z10" s="13">
        <f>Z77+Z32</f>
        <v/>
      </c>
    </row>
    <row r="11" ht="15.25" customFormat="1" customHeight="1" s="56">
      <c r="A11" s="9" t="n">
        <v>10</v>
      </c>
      <c r="B11" s="10" t="inlineStr">
        <is>
          <t>泰醉</t>
        </is>
      </c>
      <c r="C11" s="11" t="inlineStr">
        <is>
          <t>TYQCY20</t>
        </is>
      </c>
      <c r="D11" s="12" t="inlineStr">
        <is>
          <t>天钥桥</t>
        </is>
      </c>
      <c r="E11" s="9">
        <f>_xlfn.IFNA(VLOOKUP(C11,用户登录情况!A:H,8,FALSE),"未登录")</f>
        <v/>
      </c>
      <c r="F11" s="9">
        <f>_xlfn.IFNA(VLOOKUP(C11,认证情况!B:N,6,FALSE),"未认证")</f>
        <v/>
      </c>
      <c r="G11" s="9">
        <f>_xlfn.IFNA(VLOOKUP(C11,认证情况!B:N,4,FALSE),"未认证")</f>
        <v/>
      </c>
      <c r="H11" s="9">
        <f>_xlfn.IFNA(IF(VLOOKUP(C11,认证情况!B:N,13,FALSE)="是","未认证","已认证"),"未认证")</f>
        <v/>
      </c>
      <c r="I11" s="9">
        <f>_xlfn.IFNA(IF(VLOOKUP(C11,承诺情况!D:L,7,FALSE)="是","已失效","生效中"),"未承诺")</f>
        <v/>
      </c>
      <c r="J11" s="14">
        <f>_xlfn.IFNA(VLOOKUP(C11,台账和自巡查提交情况!V:Z,5,FALSE),0)</f>
        <v/>
      </c>
      <c r="K11" s="14">
        <f>_xlfn.IFNA(VLOOKUP(C11,台账和自巡查提交情况!V:Z,4,FALSE),0)</f>
        <v/>
      </c>
      <c r="L11" s="9">
        <f>_xlfn.IFNA(VLOOKUP(C11,自评情况!C:J,8,FALSE),"未自评")</f>
        <v/>
      </c>
      <c r="M11" s="13" t="n"/>
      <c r="O11" s="19" t="inlineStr">
        <is>
          <t>店铺总数</t>
        </is>
      </c>
      <c r="P11" s="13" t="n">
        <v>82</v>
      </c>
      <c r="Q11" s="13" t="n">
        <v>82</v>
      </c>
      <c r="R11" s="13" t="n">
        <v>82</v>
      </c>
      <c r="S11" s="13" t="n">
        <v>82</v>
      </c>
      <c r="T11" s="13" t="n">
        <v>82</v>
      </c>
      <c r="U11" s="13" t="n">
        <v>82</v>
      </c>
      <c r="V11" s="13" t="n">
        <v>82</v>
      </c>
      <c r="W11" s="13" t="n">
        <v>82</v>
      </c>
      <c r="X11" s="13" t="n">
        <v>82</v>
      </c>
      <c r="Y11" s="13" t="n">
        <v>82</v>
      </c>
      <c r="Z11" s="13" t="n">
        <v>82</v>
      </c>
    </row>
    <row r="12" ht="15.25" customFormat="1" customHeight="1" s="56">
      <c r="A12" s="9" t="n">
        <v>11</v>
      </c>
      <c r="B12" s="10" t="inlineStr">
        <is>
          <t>有喜屋</t>
        </is>
      </c>
      <c r="C12" s="11" t="inlineStr">
        <is>
          <t>TYQCY21</t>
        </is>
      </c>
      <c r="D12" s="12" t="inlineStr">
        <is>
          <t>天钥桥</t>
        </is>
      </c>
      <c r="E12" s="9">
        <f>_xlfn.IFNA(VLOOKUP(C12,用户登录情况!A:H,8,FALSE),"未登录")</f>
        <v/>
      </c>
      <c r="F12" s="9">
        <f>_xlfn.IFNA(VLOOKUP(C12,认证情况!B:N,6,FALSE),"未认证")</f>
        <v/>
      </c>
      <c r="G12" s="9">
        <f>_xlfn.IFNA(VLOOKUP(C12,认证情况!B:N,4,FALSE),"未认证")</f>
        <v/>
      </c>
      <c r="H12" s="9">
        <f>_xlfn.IFNA(IF(VLOOKUP(C12,认证情况!B:N,13,FALSE)="是","未认证","已认证"),"未认证")</f>
        <v/>
      </c>
      <c r="I12" s="9">
        <f>_xlfn.IFNA(IF(VLOOKUP(C12,承诺情况!D:L,7,FALSE)="是","已失效","生效中"),"未承诺")</f>
        <v/>
      </c>
      <c r="J12" s="14">
        <f>_xlfn.IFNA(VLOOKUP(C12,台账和自巡查提交情况!V:Z,5,FALSE),0)</f>
        <v/>
      </c>
      <c r="K12" s="14">
        <f>_xlfn.IFNA(VLOOKUP(C12,台账和自巡查提交情况!V:Z,4,FALSE),0)</f>
        <v/>
      </c>
      <c r="L12" s="9">
        <f>_xlfn.IFNA(VLOOKUP(C12,自评情况!C:J,8,FALSE),"未自评")</f>
        <v/>
      </c>
      <c r="M12" s="13" t="n"/>
      <c r="O12" s="19" t="inlineStr">
        <is>
          <t>实操数占比</t>
        </is>
      </c>
      <c r="P12" s="20">
        <f>P10/P11</f>
        <v/>
      </c>
      <c r="Q12" s="20">
        <f>Q10/Q11</f>
        <v/>
      </c>
      <c r="R12" s="20">
        <f>R10/R11</f>
        <v/>
      </c>
      <c r="S12" s="20">
        <f>S10/S11</f>
        <v/>
      </c>
      <c r="T12" s="20">
        <f>T10/T11</f>
        <v/>
      </c>
      <c r="U12" s="20">
        <f>U10/U11</f>
        <v/>
      </c>
      <c r="V12" s="20">
        <f>V10/V11</f>
        <v/>
      </c>
      <c r="W12" s="20">
        <f>W10/W11</f>
        <v/>
      </c>
      <c r="X12" s="20">
        <f>X10/X11</f>
        <v/>
      </c>
      <c r="Y12" s="20">
        <f>Y10/Y11</f>
        <v/>
      </c>
      <c r="Z12" s="20">
        <f>Z10/Z11</f>
        <v/>
      </c>
    </row>
    <row r="13" ht="15.25" customFormat="1" customHeight="1" s="56">
      <c r="A13" s="9" t="n">
        <v>12</v>
      </c>
      <c r="B13" s="10" t="inlineStr">
        <is>
          <t>小杨生煎（蘑咕空间）</t>
        </is>
      </c>
      <c r="C13" s="11" t="inlineStr">
        <is>
          <t>TYQCY22</t>
        </is>
      </c>
      <c r="D13" s="12" t="inlineStr">
        <is>
          <t>天钥桥</t>
        </is>
      </c>
      <c r="E13" s="9">
        <f>_xlfn.IFNA(VLOOKUP(C13,用户登录情况!A:H,8,FALSE),"未登录")</f>
        <v/>
      </c>
      <c r="F13" s="9">
        <f>_xlfn.IFNA(VLOOKUP(C13,认证情况!B:N,6,FALSE),"未认证")</f>
        <v/>
      </c>
      <c r="G13" s="9">
        <f>_xlfn.IFNA(VLOOKUP(C13,认证情况!B:N,4,FALSE),"未认证")</f>
        <v/>
      </c>
      <c r="H13" s="9">
        <f>_xlfn.IFNA(IF(VLOOKUP(C13,认证情况!B:N,13,FALSE)="是","未认证","已认证"),"未认证")</f>
        <v/>
      </c>
      <c r="I13" s="9">
        <f>_xlfn.IFNA(IF(VLOOKUP(C13,承诺情况!D:L,7,FALSE)="是","已失效","生效中"),"未承诺")</f>
        <v/>
      </c>
      <c r="J13" s="14">
        <f>_xlfn.IFNA(VLOOKUP(C13,台账和自巡查提交情况!V:Z,5,FALSE),0)</f>
        <v/>
      </c>
      <c r="K13" s="14">
        <f>_xlfn.IFNA(VLOOKUP(C13,台账和自巡查提交情况!V:Z,4,FALSE),0)</f>
        <v/>
      </c>
      <c r="L13" s="9">
        <f>_xlfn.IFNA(VLOOKUP(C13,自评情况!C:J,8,FALSE),"未自评")</f>
        <v/>
      </c>
      <c r="M13" s="13" t="n"/>
      <c r="V13" s="25" t="n"/>
    </row>
    <row r="14" ht="15.25" customFormat="1" customHeight="1" s="56">
      <c r="A14" s="9" t="n">
        <v>13</v>
      </c>
      <c r="B14" s="10" t="inlineStr">
        <is>
          <t>平成屋323</t>
        </is>
      </c>
      <c r="C14" s="11" t="inlineStr">
        <is>
          <t>TYQCY23</t>
        </is>
      </c>
      <c r="D14" s="12" t="inlineStr">
        <is>
          <t>天钥桥</t>
        </is>
      </c>
      <c r="E14" s="9">
        <f>_xlfn.IFNA(VLOOKUP(C14,用户登录情况!A:H,8,FALSE),"未登录")</f>
        <v/>
      </c>
      <c r="F14" s="9">
        <f>_xlfn.IFNA(VLOOKUP(C14,认证情况!B:N,6,FALSE),"未认证")</f>
        <v/>
      </c>
      <c r="G14" s="9">
        <f>_xlfn.IFNA(VLOOKUP(C14,认证情况!B:N,4,FALSE),"未认证")</f>
        <v/>
      </c>
      <c r="H14" s="9">
        <f>_xlfn.IFNA(IF(VLOOKUP(C14,认证情况!B:N,13,FALSE)="是","未认证","已认证"),"未认证")</f>
        <v/>
      </c>
      <c r="I14" s="9">
        <f>_xlfn.IFNA(IF(VLOOKUP(C14,承诺情况!D:L,7,FALSE)="是","已失效","生效中"),"未承诺")</f>
        <v/>
      </c>
      <c r="J14" s="14">
        <f>_xlfn.IFNA(VLOOKUP(C14,台账和自巡查提交情况!V:Z,5,FALSE),0)</f>
        <v/>
      </c>
      <c r="K14" s="14">
        <f>_xlfn.IFNA(VLOOKUP(C14,台账和自巡查提交情况!V:Z,4,FALSE),0)</f>
        <v/>
      </c>
      <c r="L14" s="9">
        <f>_xlfn.IFNA(VLOOKUP(C14,自评情况!C:J,8,FALSE),"未自评")</f>
        <v/>
      </c>
      <c r="M14" s="15" t="n"/>
      <c r="V14" s="25" t="n"/>
    </row>
    <row r="15" ht="15.25" customFormat="1" customHeight="1" s="56">
      <c r="A15" s="9" t="n">
        <v>14</v>
      </c>
      <c r="B15" s="10" t="inlineStr">
        <is>
          <t>松乃家</t>
        </is>
      </c>
      <c r="C15" s="11" t="inlineStr">
        <is>
          <t>TYQCY24</t>
        </is>
      </c>
      <c r="D15" s="12" t="inlineStr">
        <is>
          <t>天钥桥</t>
        </is>
      </c>
      <c r="E15" s="9">
        <f>_xlfn.IFNA(VLOOKUP(C15,用户登录情况!A:H,8,FALSE),"未登录")</f>
        <v/>
      </c>
      <c r="F15" s="9">
        <f>_xlfn.IFNA(VLOOKUP(C15,认证情况!B:N,6,FALSE),"未认证")</f>
        <v/>
      </c>
      <c r="G15" s="9">
        <f>_xlfn.IFNA(VLOOKUP(C15,认证情况!B:N,4,FALSE),"未认证")</f>
        <v/>
      </c>
      <c r="H15" s="9">
        <f>_xlfn.IFNA(IF(VLOOKUP(C15,认证情况!B:N,13,FALSE)="是","未认证","已认证"),"未认证")</f>
        <v/>
      </c>
      <c r="I15" s="9">
        <f>_xlfn.IFNA(IF(VLOOKUP(C15,承诺情况!D:L,7,FALSE)="是","已失效","生效中"),"未承诺")</f>
        <v/>
      </c>
      <c r="J15" s="14">
        <f>_xlfn.IFNA(VLOOKUP(C15,台账和自巡查提交情况!V:Z,5,FALSE),0)</f>
        <v/>
      </c>
      <c r="K15" s="14">
        <f>_xlfn.IFNA(VLOOKUP(C15,台账和自巡查提交情况!V:Z,4,FALSE),0)</f>
        <v/>
      </c>
      <c r="L15" s="9">
        <f>_xlfn.IFNA(VLOOKUP(C15,自评情况!C:J,8,FALSE),"未自评")</f>
        <v/>
      </c>
      <c r="M15" s="15" t="n"/>
      <c r="V15" s="25" t="n"/>
    </row>
    <row r="16" ht="15.25" customFormat="1" customHeight="1" s="56">
      <c r="A16" s="9" t="n">
        <v>15</v>
      </c>
      <c r="B16" s="10" t="inlineStr">
        <is>
          <t>平成屋123</t>
        </is>
      </c>
      <c r="C16" s="11" t="inlineStr">
        <is>
          <t>TYQCY25</t>
        </is>
      </c>
      <c r="D16" s="12" t="inlineStr">
        <is>
          <t>天钥桥</t>
        </is>
      </c>
      <c r="E16" s="9">
        <f>_xlfn.IFNA(VLOOKUP(C16,用户登录情况!A:H,8,FALSE),"未登录")</f>
        <v/>
      </c>
      <c r="F16" s="9">
        <f>_xlfn.IFNA(VLOOKUP(C16,认证情况!B:N,6,FALSE),"未认证")</f>
        <v/>
      </c>
      <c r="G16" s="9">
        <f>_xlfn.IFNA(VLOOKUP(C16,认证情况!B:N,4,FALSE),"未认证")</f>
        <v/>
      </c>
      <c r="H16" s="9">
        <f>_xlfn.IFNA(IF(VLOOKUP(C16,认证情况!B:N,13,FALSE)="是","未认证","已认证"),"未认证")</f>
        <v/>
      </c>
      <c r="I16" s="9">
        <f>_xlfn.IFNA(IF(VLOOKUP(C16,承诺情况!D:L,7,FALSE)="是","已失效","生效中"),"未承诺")</f>
        <v/>
      </c>
      <c r="J16" s="14">
        <f>_xlfn.IFNA(VLOOKUP(C16,台账和自巡查提交情况!V:Z,5,FALSE),0)</f>
        <v/>
      </c>
      <c r="K16" s="14">
        <f>_xlfn.IFNA(VLOOKUP(C16,台账和自巡查提交情况!V:Z,4,FALSE),0)</f>
        <v/>
      </c>
      <c r="L16" s="9">
        <f>_xlfn.IFNA(VLOOKUP(C16,自评情况!C:J,8,FALSE),"未自评")</f>
        <v/>
      </c>
      <c r="M16" s="15" t="n"/>
      <c r="V16" s="25" t="n"/>
    </row>
    <row r="17" ht="15.25" customFormat="1" customHeight="1" s="56">
      <c r="A17" s="9" t="n">
        <v>16</v>
      </c>
      <c r="B17" s="10" t="inlineStr">
        <is>
          <t>超级鸡车</t>
        </is>
      </c>
      <c r="C17" s="11" t="inlineStr">
        <is>
          <t>TYQCY34</t>
        </is>
      </c>
      <c r="D17" s="12" t="inlineStr">
        <is>
          <t>天钥桥</t>
        </is>
      </c>
      <c r="E17" s="9">
        <f>_xlfn.IFNA(VLOOKUP(C17,用户登录情况!A:H,8,FALSE),"未登录")</f>
        <v/>
      </c>
      <c r="F17" s="9">
        <f>_xlfn.IFNA(VLOOKUP(C17,认证情况!B:N,6,FALSE),"未认证")</f>
        <v/>
      </c>
      <c r="G17" s="9">
        <f>_xlfn.IFNA(VLOOKUP(C17,认证情况!B:N,4,FALSE),"未认证")</f>
        <v/>
      </c>
      <c r="H17" s="9">
        <f>_xlfn.IFNA(IF(VLOOKUP(C17,认证情况!B:N,13,FALSE)="是","未认证","已认证"),"未认证")</f>
        <v/>
      </c>
      <c r="I17" s="9">
        <f>_xlfn.IFNA(IF(VLOOKUP(C17,承诺情况!D:L,7,FALSE)="是","已失效","生效中"),"未承诺")</f>
        <v/>
      </c>
      <c r="J17" s="14">
        <f>_xlfn.IFNA(VLOOKUP(C17,台账和自巡查提交情况!V:Z,5,FALSE),0)</f>
        <v/>
      </c>
      <c r="K17" s="14">
        <f>_xlfn.IFNA(VLOOKUP(C17,台账和自巡查提交情况!V:Z,4,FALSE),0)</f>
        <v/>
      </c>
      <c r="L17" s="9">
        <f>_xlfn.IFNA(VLOOKUP(C17,自评情况!C:J,8,FALSE),"未自评")</f>
        <v/>
      </c>
      <c r="M17" s="16" t="inlineStr">
        <is>
          <t>停业装修</t>
        </is>
      </c>
      <c r="V17" s="25" t="n"/>
    </row>
    <row r="18" ht="15.25" customFormat="1" customHeight="1" s="56">
      <c r="A18" s="9" t="n">
        <v>17</v>
      </c>
      <c r="B18" s="10" t="inlineStr">
        <is>
          <t>羊舞狼</t>
        </is>
      </c>
      <c r="C18" s="11" t="inlineStr">
        <is>
          <t>TYQCY36</t>
        </is>
      </c>
      <c r="D18" s="12" t="inlineStr">
        <is>
          <t>天钥桥</t>
        </is>
      </c>
      <c r="E18" s="9">
        <f>_xlfn.IFNA(VLOOKUP(C18,用户登录情况!A:H,8,FALSE),"未登录")</f>
        <v/>
      </c>
      <c r="F18" s="9">
        <f>_xlfn.IFNA(VLOOKUP(C18,认证情况!B:N,6,FALSE),"未认证")</f>
        <v/>
      </c>
      <c r="G18" s="9">
        <f>_xlfn.IFNA(VLOOKUP(C18,认证情况!B:N,4,FALSE),"未认证")</f>
        <v/>
      </c>
      <c r="H18" s="9">
        <f>_xlfn.IFNA(IF(VLOOKUP(C18,认证情况!B:N,13,FALSE)="是","未认证","已认证"),"未认证")</f>
        <v/>
      </c>
      <c r="I18" s="9">
        <f>_xlfn.IFNA(IF(VLOOKUP(C18,承诺情况!D:L,7,FALSE)="是","已失效","生效中"),"未承诺")</f>
        <v/>
      </c>
      <c r="J18" s="14">
        <f>_xlfn.IFNA(VLOOKUP(C18,台账和自巡查提交情况!V:Z,5,FALSE),0)</f>
        <v/>
      </c>
      <c r="K18" s="14">
        <f>_xlfn.IFNA(VLOOKUP(C18,台账和自巡查提交情况!V:Z,4,FALSE),0)</f>
        <v/>
      </c>
      <c r="L18" s="9">
        <f>_xlfn.IFNA(VLOOKUP(C18,自评情况!C:J,8,FALSE),"未自评")</f>
        <v/>
      </c>
      <c r="M18" s="13" t="n"/>
      <c r="V18" s="25" t="n"/>
    </row>
    <row r="19" ht="15.25" customFormat="1" customHeight="1" s="56">
      <c r="A19" s="9" t="n">
        <v>18</v>
      </c>
      <c r="B19" s="10" t="inlineStr">
        <is>
          <t>狼来了</t>
        </is>
      </c>
      <c r="C19" s="11" t="inlineStr">
        <is>
          <t>TYQCY37</t>
        </is>
      </c>
      <c r="D19" s="12" t="inlineStr">
        <is>
          <t>天钥桥</t>
        </is>
      </c>
      <c r="E19" s="9">
        <f>_xlfn.IFNA(VLOOKUP(C19,用户登录情况!A:H,8,FALSE),"未登录")</f>
        <v/>
      </c>
      <c r="F19" s="9">
        <f>_xlfn.IFNA(VLOOKUP(C19,认证情况!B:N,6,FALSE),"未认证")</f>
        <v/>
      </c>
      <c r="G19" s="9">
        <f>_xlfn.IFNA(VLOOKUP(C19,认证情况!B:N,4,FALSE),"未认证")</f>
        <v/>
      </c>
      <c r="H19" s="9">
        <f>_xlfn.IFNA(IF(VLOOKUP(C19,认证情况!B:N,13,FALSE)="是","未认证","已认证"),"未认证")</f>
        <v/>
      </c>
      <c r="I19" s="9">
        <f>_xlfn.IFNA(IF(VLOOKUP(C19,承诺情况!D:L,7,FALSE)="是","已失效","生效中"),"未承诺")</f>
        <v/>
      </c>
      <c r="J19" s="14">
        <f>_xlfn.IFNA(VLOOKUP(C19,台账和自巡查提交情况!V:Z,5,FALSE),0)</f>
        <v/>
      </c>
      <c r="K19" s="14">
        <f>_xlfn.IFNA(VLOOKUP(C19,台账和自巡查提交情况!V:Z,4,FALSE),0)</f>
        <v/>
      </c>
      <c r="L19" s="9">
        <f>_xlfn.IFNA(VLOOKUP(C19,自评情况!C:J,8,FALSE),"未自评")</f>
        <v/>
      </c>
      <c r="M19" s="15" t="n"/>
    </row>
    <row r="20" customFormat="1" s="56">
      <c r="A20" s="9" t="n">
        <v>19</v>
      </c>
      <c r="B20" s="10" t="inlineStr">
        <is>
          <t>肥汁米兰</t>
        </is>
      </c>
      <c r="C20" s="11" t="inlineStr">
        <is>
          <t>TYQCY38</t>
        </is>
      </c>
      <c r="D20" s="12" t="inlineStr">
        <is>
          <t>天钥桥</t>
        </is>
      </c>
      <c r="E20" s="9">
        <f>_xlfn.IFNA(VLOOKUP(C20,用户登录情况!A:H,8,FALSE),"未登录")</f>
        <v/>
      </c>
      <c r="F20" s="9">
        <f>_xlfn.IFNA(VLOOKUP(C20,认证情况!B:N,6,FALSE),"未认证")</f>
        <v/>
      </c>
      <c r="G20" s="9">
        <f>_xlfn.IFNA(VLOOKUP(C20,认证情况!B:N,4,FALSE),"未认证")</f>
        <v/>
      </c>
      <c r="H20" s="9">
        <f>_xlfn.IFNA(IF(VLOOKUP(C20,认证情况!B:N,13,FALSE)="是","未认证","已认证"),"未认证")</f>
        <v/>
      </c>
      <c r="I20" s="9">
        <f>_xlfn.IFNA(IF(VLOOKUP(C20,承诺情况!D:L,7,FALSE)="是","已失效","生效中"),"未承诺")</f>
        <v/>
      </c>
      <c r="J20" s="14">
        <f>_xlfn.IFNA(VLOOKUP(C20,台账和自巡查提交情况!V:Z,5,FALSE),0)</f>
        <v/>
      </c>
      <c r="K20" s="14">
        <f>_xlfn.IFNA(VLOOKUP(C20,台账和自巡查提交情况!V:Z,4,FALSE),0)</f>
        <v/>
      </c>
      <c r="L20" s="9">
        <f>_xlfn.IFNA(VLOOKUP(C20,自评情况!C:J,8,FALSE),"未自评")</f>
        <v/>
      </c>
      <c r="M20" s="13" t="n"/>
    </row>
    <row r="21" ht="15.25" customFormat="1" customHeight="1" s="56">
      <c r="A21" s="9" t="n">
        <v>20</v>
      </c>
      <c r="B21" s="10" t="inlineStr">
        <is>
          <t>红汤面馆</t>
        </is>
      </c>
      <c r="C21" s="11" t="inlineStr">
        <is>
          <t>TYQCY39</t>
        </is>
      </c>
      <c r="D21" s="12" t="inlineStr">
        <is>
          <t>天钥桥</t>
        </is>
      </c>
      <c r="E21" s="9">
        <f>_xlfn.IFNA(VLOOKUP(C21,用户登录情况!A:H,8,FALSE),"未登录")</f>
        <v/>
      </c>
      <c r="F21" s="9">
        <f>_xlfn.IFNA(VLOOKUP(C21,认证情况!B:N,6,FALSE),"未认证")</f>
        <v/>
      </c>
      <c r="G21" s="9">
        <f>_xlfn.IFNA(VLOOKUP(C21,认证情况!B:N,4,FALSE),"未认证")</f>
        <v/>
      </c>
      <c r="H21" s="9">
        <f>_xlfn.IFNA(IF(VLOOKUP(C21,认证情况!B:N,13,FALSE)="是","未认证","已认证"),"未认证")</f>
        <v/>
      </c>
      <c r="I21" s="9">
        <f>_xlfn.IFNA(IF(VLOOKUP(C21,承诺情况!D:L,7,FALSE)="是","已失效","生效中"),"未承诺")</f>
        <v/>
      </c>
      <c r="J21" s="14">
        <f>_xlfn.IFNA(VLOOKUP(C21,台账和自巡查提交情况!V:Z,5,FALSE),0)</f>
        <v/>
      </c>
      <c r="K21" s="14">
        <f>_xlfn.IFNA(VLOOKUP(C21,台账和自巡查提交情况!V:Z,4,FALSE),0)</f>
        <v/>
      </c>
      <c r="L21" s="9">
        <f>_xlfn.IFNA(VLOOKUP(C21,自评情况!C:J,8,FALSE),"未自评")</f>
        <v/>
      </c>
      <c r="M21" s="16" t="inlineStr">
        <is>
          <t>停业装修</t>
        </is>
      </c>
    </row>
    <row r="22" ht="15.25" customFormat="1" customHeight="1" s="56">
      <c r="A22" s="9" t="n">
        <v>21</v>
      </c>
      <c r="B22" s="10" t="inlineStr">
        <is>
          <t>大发越南粉</t>
        </is>
      </c>
      <c r="C22" s="11" t="inlineStr">
        <is>
          <t>TYQCY40</t>
        </is>
      </c>
      <c r="D22" s="12" t="inlineStr">
        <is>
          <t>天钥桥</t>
        </is>
      </c>
      <c r="E22" s="9">
        <f>_xlfn.IFNA(VLOOKUP(C22,用户登录情况!A:H,8,FALSE),"未登录")</f>
        <v/>
      </c>
      <c r="F22" s="9">
        <f>_xlfn.IFNA(VLOOKUP(C22,认证情况!B:N,6,FALSE),"未认证")</f>
        <v/>
      </c>
      <c r="G22" s="9">
        <f>_xlfn.IFNA(VLOOKUP(C22,认证情况!B:N,4,FALSE),"未认证")</f>
        <v/>
      </c>
      <c r="H22" s="9">
        <f>_xlfn.IFNA(IF(VLOOKUP(C22,认证情况!B:N,13,FALSE)="是","未认证","已认证"),"未认证")</f>
        <v/>
      </c>
      <c r="I22" s="9">
        <f>_xlfn.IFNA(IF(VLOOKUP(C22,承诺情况!D:L,7,FALSE)="是","已失效","生效中"),"未承诺")</f>
        <v/>
      </c>
      <c r="J22" s="14">
        <f>_xlfn.IFNA(VLOOKUP(C22,台账和自巡查提交情况!V:Z,5,FALSE),0)</f>
        <v/>
      </c>
      <c r="K22" s="14">
        <f>_xlfn.IFNA(VLOOKUP(C22,台账和自巡查提交情况!V:Z,4,FALSE),0)</f>
        <v/>
      </c>
      <c r="L22" s="9">
        <f>_xlfn.IFNA(VLOOKUP(C22,自评情况!C:J,8,FALSE),"未自评")</f>
        <v/>
      </c>
      <c r="M22" s="15" t="n"/>
    </row>
    <row r="23" ht="15.25" customFormat="1" customHeight="1" s="56">
      <c r="A23" s="9" t="n">
        <v>22</v>
      </c>
      <c r="B23" s="10" t="inlineStr">
        <is>
          <t>桂林米粉177</t>
        </is>
      </c>
      <c r="C23" s="11" t="inlineStr">
        <is>
          <t>TYQCY113</t>
        </is>
      </c>
      <c r="D23" s="12" t="inlineStr">
        <is>
          <t>天钥桥</t>
        </is>
      </c>
      <c r="E23" s="9">
        <f>_xlfn.IFNA(VLOOKUP(C23,用户登录情况!A:H,8,FALSE),"未登录")</f>
        <v/>
      </c>
      <c r="F23" s="9">
        <f>_xlfn.IFNA(VLOOKUP(C23,认证情况!B:N,6,FALSE),"未认证")</f>
        <v/>
      </c>
      <c r="G23" s="9">
        <f>_xlfn.IFNA(VLOOKUP(C23,认证情况!B:N,4,FALSE),"未认证")</f>
        <v/>
      </c>
      <c r="H23" s="9">
        <f>_xlfn.IFNA(IF(VLOOKUP(C23,认证情况!B:N,13,FALSE)="是","未认证","已认证"),"未认证")</f>
        <v/>
      </c>
      <c r="I23" s="9">
        <f>_xlfn.IFNA(IF(VLOOKUP(C23,承诺情况!D:L,7,FALSE)="是","已失效","生效中"),"未承诺")</f>
        <v/>
      </c>
      <c r="J23" s="14">
        <f>_xlfn.IFNA(VLOOKUP(C23,台账和自巡查提交情况!V:Z,5,FALSE),0)</f>
        <v/>
      </c>
      <c r="K23" s="14">
        <f>_xlfn.IFNA(VLOOKUP(C23,台账和自巡查提交情况!V:Z,4,FALSE),0)</f>
        <v/>
      </c>
      <c r="L23" s="9">
        <f>_xlfn.IFNA(VLOOKUP(C23,自评情况!C:J,8,FALSE),"未自评")</f>
        <v/>
      </c>
      <c r="M23" s="15" t="n"/>
    </row>
    <row r="24" ht="15.25" customFormat="1" customHeight="1" s="56">
      <c r="A24" s="9" t="n">
        <v>23</v>
      </c>
      <c r="B24" s="10" t="inlineStr">
        <is>
          <t>山城重庆小面</t>
        </is>
      </c>
      <c r="C24" s="11" t="inlineStr">
        <is>
          <t>TYQCY44</t>
        </is>
      </c>
      <c r="D24" s="12" t="inlineStr">
        <is>
          <t>天钥桥</t>
        </is>
      </c>
      <c r="E24" s="9">
        <f>_xlfn.IFNA(VLOOKUP(C24,用户登录情况!A:H,8,FALSE),"未登录")</f>
        <v/>
      </c>
      <c r="F24" s="9">
        <f>_xlfn.IFNA(VLOOKUP(C24,认证情况!B:N,6,FALSE),"未认证")</f>
        <v/>
      </c>
      <c r="G24" s="9">
        <f>_xlfn.IFNA(VLOOKUP(C24,认证情况!B:N,4,FALSE),"未认证")</f>
        <v/>
      </c>
      <c r="H24" s="9">
        <f>_xlfn.IFNA(IF(VLOOKUP(C24,认证情况!B:N,13,FALSE)="是","未认证","已认证"),"未认证")</f>
        <v/>
      </c>
      <c r="I24" s="9">
        <f>_xlfn.IFNA(IF(VLOOKUP(C24,承诺情况!D:L,7,FALSE)="是","已失效","生效中"),"未承诺")</f>
        <v/>
      </c>
      <c r="J24" s="14">
        <f>_xlfn.IFNA(VLOOKUP(C24,台账和自巡查提交情况!V:Z,5,FALSE),0)</f>
        <v/>
      </c>
      <c r="K24" s="14">
        <f>_xlfn.IFNA(VLOOKUP(C24,台账和自巡查提交情况!V:Z,4,FALSE),0)</f>
        <v/>
      </c>
      <c r="L24" s="9">
        <f>_xlfn.IFNA(VLOOKUP(C24,自评情况!C:J,8,FALSE),"未自评")</f>
        <v/>
      </c>
      <c r="M24" s="13" t="n"/>
    </row>
    <row r="25" ht="15.25" customFormat="1" customHeight="1" s="56">
      <c r="A25" s="9" t="n">
        <v>24</v>
      </c>
      <c r="B25" s="10" t="inlineStr">
        <is>
          <t>小胖面馆</t>
        </is>
      </c>
      <c r="C25" s="11" t="inlineStr">
        <is>
          <t>TYQCY45</t>
        </is>
      </c>
      <c r="D25" s="12" t="inlineStr">
        <is>
          <t>天钥桥</t>
        </is>
      </c>
      <c r="E25" s="9">
        <f>_xlfn.IFNA(VLOOKUP(C25,用户登录情况!A:H,8,FALSE),"未登录")</f>
        <v/>
      </c>
      <c r="F25" s="9">
        <f>_xlfn.IFNA(VLOOKUP(C25,认证情况!B:N,6,FALSE),"未认证")</f>
        <v/>
      </c>
      <c r="G25" s="9">
        <f>_xlfn.IFNA(VLOOKUP(C25,认证情况!B:N,4,FALSE),"未认证")</f>
        <v/>
      </c>
      <c r="H25" s="9">
        <f>_xlfn.IFNA(IF(VLOOKUP(C25,认证情况!B:N,13,FALSE)="是","未认证","已认证"),"未认证")</f>
        <v/>
      </c>
      <c r="I25" s="9">
        <f>_xlfn.IFNA(IF(VLOOKUP(C25,承诺情况!D:L,7,FALSE)="是","已失效","生效中"),"未承诺")</f>
        <v/>
      </c>
      <c r="J25" s="14">
        <f>_xlfn.IFNA(VLOOKUP(C25,台账和自巡查提交情况!V:Z,5,FALSE),0)</f>
        <v/>
      </c>
      <c r="K25" s="14">
        <f>_xlfn.IFNA(VLOOKUP(C25,台账和自巡查提交情况!V:Z,4,FALSE),0)</f>
        <v/>
      </c>
      <c r="L25" s="9">
        <f>_xlfn.IFNA(VLOOKUP(C25,自评情况!C:J,8,FALSE),"未自评")</f>
        <v/>
      </c>
      <c r="M25" s="15" t="n"/>
      <c r="V25" s="25" t="n"/>
    </row>
    <row r="26" ht="15.25" customFormat="1" customHeight="1" s="56">
      <c r="A26" s="9" t="n">
        <v>25</v>
      </c>
      <c r="B26" s="10" t="inlineStr">
        <is>
          <t>缘家</t>
        </is>
      </c>
      <c r="C26" s="11" t="inlineStr">
        <is>
          <t>TYQCY50</t>
        </is>
      </c>
      <c r="D26" s="12" t="inlineStr">
        <is>
          <t>天钥桥</t>
        </is>
      </c>
      <c r="E26" s="9">
        <f>_xlfn.IFNA(VLOOKUP(C26,用户登录情况!A:H,8,FALSE),"未登录")</f>
        <v/>
      </c>
      <c r="F26" s="9">
        <f>_xlfn.IFNA(VLOOKUP(C26,认证情况!B:N,6,FALSE),"未认证")</f>
        <v/>
      </c>
      <c r="G26" s="9">
        <f>_xlfn.IFNA(VLOOKUP(C26,认证情况!B:N,4,FALSE),"未认证")</f>
        <v/>
      </c>
      <c r="H26" s="9">
        <f>_xlfn.IFNA(IF(VLOOKUP(C26,认证情况!B:N,13,FALSE)="是","未认证","已认证"),"未认证")</f>
        <v/>
      </c>
      <c r="I26" s="9">
        <f>_xlfn.IFNA(IF(VLOOKUP(C26,承诺情况!D:L,7,FALSE)="是","已失效","生效中"),"未承诺")</f>
        <v/>
      </c>
      <c r="J26" s="14">
        <f>_xlfn.IFNA(VLOOKUP(C26,台账和自巡查提交情况!V:Z,5,FALSE),0)</f>
        <v/>
      </c>
      <c r="K26" s="14">
        <f>_xlfn.IFNA(VLOOKUP(C26,台账和自巡查提交情况!V:Z,4,FALSE),0)</f>
        <v/>
      </c>
      <c r="L26" s="9">
        <f>_xlfn.IFNA(VLOOKUP(C26,自评情况!C:J,8,FALSE),"未自评")</f>
        <v/>
      </c>
      <c r="M26" s="13" t="n"/>
      <c r="V26" s="25" t="n"/>
    </row>
    <row r="27" ht="15.25" customFormat="1" customHeight="1" s="56">
      <c r="A27" s="9" t="n">
        <v>26</v>
      </c>
      <c r="B27" s="10" t="inlineStr">
        <is>
          <t>德林酸菜鱼</t>
        </is>
      </c>
      <c r="C27" s="11" t="inlineStr">
        <is>
          <t>TYQCY52</t>
        </is>
      </c>
      <c r="D27" s="12" t="inlineStr">
        <is>
          <t>天钥桥</t>
        </is>
      </c>
      <c r="E27" s="9">
        <f>_xlfn.IFNA(VLOOKUP(C27,用户登录情况!A:H,8,FALSE),"未登录")</f>
        <v/>
      </c>
      <c r="F27" s="9">
        <f>_xlfn.IFNA(VLOOKUP(C27,认证情况!B:N,6,FALSE),"未认证")</f>
        <v/>
      </c>
      <c r="G27" s="9">
        <f>_xlfn.IFNA(VLOOKUP(C27,认证情况!B:N,4,FALSE),"未认证")</f>
        <v/>
      </c>
      <c r="H27" s="9">
        <f>_xlfn.IFNA(IF(VLOOKUP(C27,认证情况!B:N,13,FALSE)="是","未认证","已认证"),"未认证")</f>
        <v/>
      </c>
      <c r="I27" s="9">
        <f>_xlfn.IFNA(IF(VLOOKUP(C27,承诺情况!D:L,7,FALSE)="是","已失效","生效中"),"未承诺")</f>
        <v/>
      </c>
      <c r="J27" s="14">
        <f>_xlfn.IFNA(VLOOKUP(C27,台账和自巡查提交情况!V:Z,5,FALSE),0)</f>
        <v/>
      </c>
      <c r="K27" s="14">
        <f>_xlfn.IFNA(VLOOKUP(C27,台账和自巡查提交情况!V:Z,4,FALSE),0)</f>
        <v/>
      </c>
      <c r="L27" s="9">
        <f>_xlfn.IFNA(VLOOKUP(C27,自评情况!C:J,8,FALSE),"未自评")</f>
        <v/>
      </c>
      <c r="M27" s="15" t="n"/>
      <c r="V27" s="25" t="n"/>
    </row>
    <row r="28" ht="15.25" customFormat="1" customHeight="1" s="56">
      <c r="A28" s="9" t="n">
        <v>27</v>
      </c>
      <c r="B28" s="10" t="inlineStr">
        <is>
          <t>橡木郡</t>
        </is>
      </c>
      <c r="C28" s="11" t="inlineStr">
        <is>
          <t>TYQCY54</t>
        </is>
      </c>
      <c r="D28" s="12" t="inlineStr">
        <is>
          <t>天钥桥</t>
        </is>
      </c>
      <c r="E28" s="9">
        <f>_xlfn.IFNA(VLOOKUP(C28,用户登录情况!A:H,8,FALSE),"未登录")</f>
        <v/>
      </c>
      <c r="F28" s="9">
        <f>_xlfn.IFNA(VLOOKUP(C28,认证情况!B:N,6,FALSE),"未认证")</f>
        <v/>
      </c>
      <c r="G28" s="9">
        <f>_xlfn.IFNA(VLOOKUP(C28,认证情况!B:N,4,FALSE),"未认证")</f>
        <v/>
      </c>
      <c r="H28" s="9">
        <f>_xlfn.IFNA(IF(VLOOKUP(C28,认证情况!B:N,13,FALSE)="是","未认证","已认证"),"未认证")</f>
        <v/>
      </c>
      <c r="I28" s="9">
        <f>_xlfn.IFNA(IF(VLOOKUP(C28,承诺情况!D:L,7,FALSE)="是","已失效","生效中"),"未承诺")</f>
        <v/>
      </c>
      <c r="J28" s="14">
        <f>_xlfn.IFNA(VLOOKUP(C28,台账和自巡查提交情况!V:Z,5,FALSE),0)</f>
        <v/>
      </c>
      <c r="K28" s="14">
        <f>_xlfn.IFNA(VLOOKUP(C28,台账和自巡查提交情况!V:Z,4,FALSE),0)</f>
        <v/>
      </c>
      <c r="L28" s="9">
        <f>_xlfn.IFNA(VLOOKUP(C28,自评情况!C:J,8,FALSE),"未自评")</f>
        <v/>
      </c>
      <c r="M28" s="13" t="n"/>
      <c r="V28" s="25" t="n"/>
    </row>
    <row r="29" ht="15.25" customFormat="1" customHeight="1" s="56">
      <c r="A29" s="9" t="n">
        <v>28</v>
      </c>
      <c r="B29" s="10" t="inlineStr">
        <is>
          <t>粗菜馆</t>
        </is>
      </c>
      <c r="C29" s="11" t="inlineStr">
        <is>
          <t>TYQCY55</t>
        </is>
      </c>
      <c r="D29" s="12" t="inlineStr">
        <is>
          <t>天钥桥</t>
        </is>
      </c>
      <c r="E29" s="9">
        <f>_xlfn.IFNA(VLOOKUP(C29,用户登录情况!A:H,8,FALSE),"未登录")</f>
        <v/>
      </c>
      <c r="F29" s="9">
        <f>_xlfn.IFNA(VLOOKUP(C29,认证情况!B:N,6,FALSE),"未认证")</f>
        <v/>
      </c>
      <c r="G29" s="9">
        <f>_xlfn.IFNA(VLOOKUP(C29,认证情况!B:N,4,FALSE),"未认证")</f>
        <v/>
      </c>
      <c r="H29" s="9">
        <f>_xlfn.IFNA(IF(VLOOKUP(C29,认证情况!B:N,13,FALSE)="是","未认证","已认证"),"未认证")</f>
        <v/>
      </c>
      <c r="I29" s="9">
        <f>_xlfn.IFNA(IF(VLOOKUP(C29,承诺情况!D:L,7,FALSE)="是","已失效","生效中"),"未承诺")</f>
        <v/>
      </c>
      <c r="J29" s="14">
        <f>_xlfn.IFNA(VLOOKUP(C29,台账和自巡查提交情况!V:Z,5,FALSE),0)</f>
        <v/>
      </c>
      <c r="K29" s="14">
        <f>_xlfn.IFNA(VLOOKUP(C29,台账和自巡查提交情况!V:Z,4,FALSE),0)</f>
        <v/>
      </c>
      <c r="L29" s="9">
        <f>_xlfn.IFNA(VLOOKUP(C29,自评情况!C:J,8,FALSE),"未自评")</f>
        <v/>
      </c>
      <c r="M29" s="15" t="n"/>
      <c r="V29" s="25" t="n"/>
    </row>
    <row r="30" ht="15.25" customFormat="1" customHeight="1" s="56">
      <c r="A30" s="9" t="n">
        <v>29</v>
      </c>
      <c r="B30" s="10" t="inlineStr">
        <is>
          <t>吉刻联盟</t>
        </is>
      </c>
      <c r="C30" s="11" t="inlineStr">
        <is>
          <t>TYQCY56</t>
        </is>
      </c>
      <c r="D30" s="12" t="inlineStr">
        <is>
          <t>天钥桥</t>
        </is>
      </c>
      <c r="E30" s="9">
        <f>_xlfn.IFNA(VLOOKUP(C30,用户登录情况!A:H,8,FALSE),"未登录")</f>
        <v/>
      </c>
      <c r="F30" s="9">
        <f>_xlfn.IFNA(VLOOKUP(C30,认证情况!B:N,6,FALSE),"未认证")</f>
        <v/>
      </c>
      <c r="G30" s="9">
        <f>_xlfn.IFNA(VLOOKUP(C30,认证情况!B:N,4,FALSE),"未认证")</f>
        <v/>
      </c>
      <c r="H30" s="9">
        <f>_xlfn.IFNA(IF(VLOOKUP(C30,认证情况!B:N,13,FALSE)="是","未认证","已认证"),"未认证")</f>
        <v/>
      </c>
      <c r="I30" s="9">
        <f>_xlfn.IFNA(IF(VLOOKUP(C30,承诺情况!D:L,7,FALSE)="是","已失效","生效中"),"未承诺")</f>
        <v/>
      </c>
      <c r="J30" s="14">
        <f>_xlfn.IFNA(VLOOKUP(C30,台账和自巡查提交情况!V:Z,5,FALSE),0)</f>
        <v/>
      </c>
      <c r="K30" s="14">
        <f>_xlfn.IFNA(VLOOKUP(C30,台账和自巡查提交情况!V:Z,4,FALSE),0)</f>
        <v/>
      </c>
      <c r="L30" s="9">
        <f>_xlfn.IFNA(VLOOKUP(C30,自评情况!C:J,8,FALSE),"未自评")</f>
        <v/>
      </c>
      <c r="M30" s="15" t="n"/>
      <c r="S30" s="18" t="inlineStr">
        <is>
          <t>天钥桥</t>
        </is>
      </c>
      <c r="T30" s="113" t="n"/>
      <c r="U30" s="16" t="n"/>
      <c r="V30" s="25" t="n"/>
    </row>
    <row r="31" ht="15.25" customFormat="1" customHeight="1" s="56">
      <c r="A31" s="9" t="n">
        <v>30</v>
      </c>
      <c r="B31" s="10" t="inlineStr">
        <is>
          <t>汕苑</t>
        </is>
      </c>
      <c r="C31" s="11" t="inlineStr">
        <is>
          <t>TYQCY119</t>
        </is>
      </c>
      <c r="D31" s="12" t="inlineStr">
        <is>
          <t>天钥桥</t>
        </is>
      </c>
      <c r="E31" s="9">
        <f>_xlfn.IFNA(VLOOKUP(C31,用户登录情况!A:H,8,FALSE),"未登录")</f>
        <v/>
      </c>
      <c r="F31" s="9">
        <f>_xlfn.IFNA(VLOOKUP(C31,认证情况!B:N,6,FALSE),"未认证")</f>
        <v/>
      </c>
      <c r="G31" s="9">
        <f>_xlfn.IFNA(VLOOKUP(C31,认证情况!B:N,4,FALSE),"未认证")</f>
        <v/>
      </c>
      <c r="H31" s="9">
        <f>_xlfn.IFNA(IF(VLOOKUP(C31,认证情况!B:N,13,FALSE)="是","未认证","已认证"),"未认证")</f>
        <v/>
      </c>
      <c r="I31" s="9">
        <f>_xlfn.IFNA(IF(VLOOKUP(C31,承诺情况!D:L,7,FALSE)="是","已失效","生效中"),"未承诺")</f>
        <v/>
      </c>
      <c r="J31" s="14">
        <f>_xlfn.IFNA(VLOOKUP(C31,台账和自巡查提交情况!V:Z,5,FALSE),0)</f>
        <v/>
      </c>
      <c r="K31" s="14">
        <f>_xlfn.IFNA(VLOOKUP(C31,台账和自巡查提交情况!V:Z,4,FALSE),0)</f>
        <v/>
      </c>
      <c r="L31" s="9">
        <f>_xlfn.IFNA(VLOOKUP(C31,自评情况!C:J,8,FALSE),"未自评")</f>
        <v/>
      </c>
      <c r="M31" s="15" t="n"/>
      <c r="O31" s="17" t="n"/>
      <c r="P31" s="18" t="inlineStr">
        <is>
          <t>登录</t>
        </is>
      </c>
      <c r="Q31" s="18" t="inlineStr">
        <is>
          <t>企业认证</t>
        </is>
      </c>
      <c r="R31" s="18" t="inlineStr">
        <is>
          <t>店铺认证</t>
        </is>
      </c>
      <c r="S31" s="18" t="inlineStr">
        <is>
          <t>台账提交&gt;0%</t>
        </is>
      </c>
      <c r="T31" s="18" t="inlineStr">
        <is>
          <t>台账提交≥60%</t>
        </is>
      </c>
      <c r="U31" s="18" t="inlineStr">
        <is>
          <t>台账提交=100%</t>
        </is>
      </c>
      <c r="V31" s="18" t="inlineStr">
        <is>
          <t>自巡查提交&gt;0%</t>
        </is>
      </c>
      <c r="W31" s="18" t="inlineStr">
        <is>
          <t>自巡查提交≥60%</t>
        </is>
      </c>
      <c r="X31" s="18" t="inlineStr">
        <is>
          <t>自巡查提交=100%</t>
        </is>
      </c>
      <c r="Y31" s="18" t="inlineStr">
        <is>
          <t>已自评</t>
        </is>
      </c>
      <c r="Z31" s="18" t="inlineStr">
        <is>
          <t>已承诺</t>
        </is>
      </c>
    </row>
    <row r="32" ht="15.25" customFormat="1" customHeight="1" s="56">
      <c r="A32" s="9" t="n">
        <v>31</v>
      </c>
      <c r="B32" s="10" t="inlineStr">
        <is>
          <t>敦煌小亭</t>
        </is>
      </c>
      <c r="C32" s="11" t="inlineStr">
        <is>
          <t>TYQCY64</t>
        </is>
      </c>
      <c r="D32" s="12" t="inlineStr">
        <is>
          <t>天钥桥</t>
        </is>
      </c>
      <c r="E32" s="9">
        <f>_xlfn.IFNA(VLOOKUP(C32,用户登录情况!A:H,8,FALSE),"未登录")</f>
        <v/>
      </c>
      <c r="F32" s="9">
        <f>_xlfn.IFNA(VLOOKUP(C32,认证情况!B:N,6,FALSE),"未认证")</f>
        <v/>
      </c>
      <c r="G32" s="9">
        <f>_xlfn.IFNA(VLOOKUP(C32,认证情况!B:N,4,FALSE),"未认证")</f>
        <v/>
      </c>
      <c r="H32" s="9">
        <f>_xlfn.IFNA(IF(VLOOKUP(C32,认证情况!B:N,13,FALSE)="是","未认证","已认证"),"未认证")</f>
        <v/>
      </c>
      <c r="I32" s="9">
        <f>_xlfn.IFNA(IF(VLOOKUP(C32,承诺情况!D:L,7,FALSE)="是","已失效","生效中"),"未承诺")</f>
        <v/>
      </c>
      <c r="J32" s="14">
        <f>_xlfn.IFNA(VLOOKUP(C32,台账和自巡查提交情况!V:Z,5,FALSE),0)</f>
        <v/>
      </c>
      <c r="K32" s="14">
        <f>_xlfn.IFNA(VLOOKUP(C32,台账和自巡查提交情况!V:Z,4,FALSE),0)</f>
        <v/>
      </c>
      <c r="L32" s="9">
        <f>_xlfn.IFNA(VLOOKUP(C32,自评情况!C:J,8,FALSE),"未自评")</f>
        <v/>
      </c>
      <c r="M32" s="15" t="n"/>
      <c r="O32" s="19" t="inlineStr">
        <is>
          <t>月度实操数</t>
        </is>
      </c>
      <c r="P32" s="13" t="n">
        <v>53</v>
      </c>
      <c r="Q32" s="13" t="n">
        <v>60</v>
      </c>
      <c r="R32" s="13" t="n">
        <v>60</v>
      </c>
      <c r="S32" s="13" t="n">
        <v>59</v>
      </c>
      <c r="T32" s="13" t="n">
        <v>46</v>
      </c>
      <c r="U32" s="13" t="n">
        <v>38</v>
      </c>
      <c r="V32" s="13" t="n">
        <v>34</v>
      </c>
      <c r="W32" s="13" t="n">
        <v>34</v>
      </c>
      <c r="X32" s="13" t="n">
        <v>33</v>
      </c>
      <c r="Y32" s="13" t="n">
        <v>39</v>
      </c>
      <c r="Z32" s="13" t="n">
        <v>47</v>
      </c>
    </row>
    <row r="33" ht="15.25" customFormat="1" customHeight="1" s="56">
      <c r="A33" s="9" t="n">
        <v>32</v>
      </c>
      <c r="B33" s="10" t="inlineStr">
        <is>
          <t>食其家</t>
        </is>
      </c>
      <c r="C33" s="11" t="inlineStr">
        <is>
          <t>TYQCY62</t>
        </is>
      </c>
      <c r="D33" s="12" t="inlineStr">
        <is>
          <t>天钥桥</t>
        </is>
      </c>
      <c r="E33" s="9">
        <f>_xlfn.IFNA(VLOOKUP(C33,用户登录情况!A:H,8,FALSE),"未登录")</f>
        <v/>
      </c>
      <c r="F33" s="9">
        <f>_xlfn.IFNA(VLOOKUP(C33,认证情况!B:N,6,FALSE),"未认证")</f>
        <v/>
      </c>
      <c r="G33" s="9">
        <f>_xlfn.IFNA(VLOOKUP(C33,认证情况!B:N,4,FALSE),"未认证")</f>
        <v/>
      </c>
      <c r="H33" s="9">
        <f>_xlfn.IFNA(IF(VLOOKUP(C33,认证情况!B:N,13,FALSE)="是","未认证","已认证"),"未认证")</f>
        <v/>
      </c>
      <c r="I33" s="9">
        <f>_xlfn.IFNA(IF(VLOOKUP(C33,承诺情况!D:L,7,FALSE)="是","已失效","生效中"),"未承诺")</f>
        <v/>
      </c>
      <c r="J33" s="14">
        <f>_xlfn.IFNA(VLOOKUP(C33,台账和自巡查提交情况!V:Z,5,FALSE),0)</f>
        <v/>
      </c>
      <c r="K33" s="14">
        <f>_xlfn.IFNA(VLOOKUP(C33,台账和自巡查提交情况!V:Z,4,FALSE),0)</f>
        <v/>
      </c>
      <c r="L33" s="9">
        <f>_xlfn.IFNA(VLOOKUP(C33,自评情况!C:J,8,FALSE),"未自评")</f>
        <v/>
      </c>
      <c r="M33" s="15" t="n"/>
      <c r="O33" s="19" t="inlineStr">
        <is>
          <t>店铺总数</t>
        </is>
      </c>
      <c r="P33" s="13" t="n">
        <v>60</v>
      </c>
      <c r="Q33" s="13" t="n">
        <v>60</v>
      </c>
      <c r="R33" s="13" t="n">
        <v>60</v>
      </c>
      <c r="S33" s="13" t="n">
        <v>60</v>
      </c>
      <c r="T33" s="13" t="n">
        <v>60</v>
      </c>
      <c r="U33" s="13" t="n">
        <v>60</v>
      </c>
      <c r="V33" s="13" t="n">
        <v>60</v>
      </c>
      <c r="W33" s="13" t="n">
        <v>60</v>
      </c>
      <c r="X33" s="13" t="n">
        <v>60</v>
      </c>
      <c r="Y33" s="13" t="n">
        <v>60</v>
      </c>
      <c r="Z33" s="13" t="n">
        <v>60</v>
      </c>
    </row>
    <row r="34" ht="15.25" customFormat="1" customHeight="1" s="56">
      <c r="A34" s="9" t="n">
        <v>33</v>
      </c>
      <c r="B34" s="10" t="inlineStr">
        <is>
          <t>鸿瑞兴</t>
        </is>
      </c>
      <c r="C34" s="11" t="inlineStr">
        <is>
          <t>TYQCY66</t>
        </is>
      </c>
      <c r="D34" s="12" t="inlineStr">
        <is>
          <t>天钥桥</t>
        </is>
      </c>
      <c r="E34" s="9">
        <f>_xlfn.IFNA(VLOOKUP(C34,用户登录情况!A:H,8,FALSE),"未登录")</f>
        <v/>
      </c>
      <c r="F34" s="9">
        <f>_xlfn.IFNA(VLOOKUP(C34,认证情况!B:N,6,FALSE),"未认证")</f>
        <v/>
      </c>
      <c r="G34" s="9">
        <f>_xlfn.IFNA(VLOOKUP(C34,认证情况!B:N,4,FALSE),"未认证")</f>
        <v/>
      </c>
      <c r="H34" s="9">
        <f>_xlfn.IFNA(IF(VLOOKUP(C34,认证情况!B:N,13,FALSE)="是","未认证","已认证"),"未认证")</f>
        <v/>
      </c>
      <c r="I34" s="9">
        <f>_xlfn.IFNA(IF(VLOOKUP(C34,承诺情况!D:L,7,FALSE)="是","已失效","生效中"),"未承诺")</f>
        <v/>
      </c>
      <c r="J34" s="14">
        <f>_xlfn.IFNA(VLOOKUP(C34,台账和自巡查提交情况!V:Z,5,FALSE),0)</f>
        <v/>
      </c>
      <c r="K34" s="14">
        <f>_xlfn.IFNA(VLOOKUP(C34,台账和自巡查提交情况!V:Z,4,FALSE),0)</f>
        <v/>
      </c>
      <c r="L34" s="9">
        <f>_xlfn.IFNA(VLOOKUP(C34,自评情况!C:J,8,FALSE),"未自评")</f>
        <v/>
      </c>
      <c r="M34" s="13" t="n"/>
      <c r="O34" s="19" t="inlineStr">
        <is>
          <t>实操数占比</t>
        </is>
      </c>
      <c r="P34" s="20">
        <f>P32/P33</f>
        <v/>
      </c>
      <c r="Q34" s="20">
        <f>Q32/Q33</f>
        <v/>
      </c>
      <c r="R34" s="20">
        <f>R32/R33</f>
        <v/>
      </c>
      <c r="S34" s="20">
        <f>S32/S33</f>
        <v/>
      </c>
      <c r="T34" s="20">
        <f>T32/T33</f>
        <v/>
      </c>
      <c r="U34" s="20">
        <f>U32/U33</f>
        <v/>
      </c>
      <c r="V34" s="20">
        <f>V32/V33</f>
        <v/>
      </c>
      <c r="W34" s="20">
        <f>W32/W33</f>
        <v/>
      </c>
      <c r="X34" s="20">
        <f>X32/X33</f>
        <v/>
      </c>
      <c r="Y34" s="20">
        <f>Y32/Y33</f>
        <v/>
      </c>
      <c r="Z34" s="20">
        <f>Z32/Z33</f>
        <v/>
      </c>
    </row>
    <row r="35" ht="15.25" customFormat="1" customHeight="1" s="56">
      <c r="A35" s="9" t="n">
        <v>34</v>
      </c>
      <c r="B35" s="10" t="inlineStr">
        <is>
          <t>小杨生煎（星游城）</t>
        </is>
      </c>
      <c r="C35" s="11" t="inlineStr">
        <is>
          <t>TYQCY63</t>
        </is>
      </c>
      <c r="D35" s="12" t="inlineStr">
        <is>
          <t>天钥桥</t>
        </is>
      </c>
      <c r="E35" s="9">
        <f>_xlfn.IFNA(VLOOKUP(C35,用户登录情况!A:H,8,FALSE),"未登录")</f>
        <v/>
      </c>
      <c r="F35" s="9">
        <f>_xlfn.IFNA(VLOOKUP(C35,认证情况!B:N,6,FALSE),"未认证")</f>
        <v/>
      </c>
      <c r="G35" s="9">
        <f>_xlfn.IFNA(VLOOKUP(C35,认证情况!B:N,4,FALSE),"未认证")</f>
        <v/>
      </c>
      <c r="H35" s="9">
        <f>_xlfn.IFNA(IF(VLOOKUP(C35,认证情况!B:N,13,FALSE)="是","未认证","已认证"),"未认证")</f>
        <v/>
      </c>
      <c r="I35" s="9">
        <f>_xlfn.IFNA(IF(VLOOKUP(C35,承诺情况!D:L,7,FALSE)="是","已失效","生效中"),"未承诺")</f>
        <v/>
      </c>
      <c r="J35" s="14">
        <f>_xlfn.IFNA(VLOOKUP(C35,台账和自巡查提交情况!V:Z,5,FALSE),0)</f>
        <v/>
      </c>
      <c r="K35" s="14">
        <f>_xlfn.IFNA(VLOOKUP(C35,台账和自巡查提交情况!V:Z,4,FALSE),0)</f>
        <v/>
      </c>
      <c r="L35" s="9">
        <f>_xlfn.IFNA(VLOOKUP(C35,自评情况!C:J,8,FALSE),"未自评")</f>
        <v/>
      </c>
      <c r="M35" s="13" t="n"/>
      <c r="V35" s="25" t="n"/>
    </row>
    <row r="36" ht="15.25" customFormat="1" customHeight="1" s="56">
      <c r="A36" s="9" t="n">
        <v>35</v>
      </c>
      <c r="B36" s="10" t="inlineStr">
        <is>
          <t>掌上韩品</t>
        </is>
      </c>
      <c r="C36" s="11" t="inlineStr">
        <is>
          <t>TYQCY65</t>
        </is>
      </c>
      <c r="D36" s="12" t="inlineStr">
        <is>
          <t>天钥桥</t>
        </is>
      </c>
      <c r="E36" s="9">
        <f>_xlfn.IFNA(VLOOKUP(C36,用户登录情况!A:H,8,FALSE),"未登录")</f>
        <v/>
      </c>
      <c r="F36" s="9">
        <f>_xlfn.IFNA(VLOOKUP(C36,认证情况!B:N,6,FALSE),"未认证")</f>
        <v/>
      </c>
      <c r="G36" s="9">
        <f>_xlfn.IFNA(VLOOKUP(C36,认证情况!B:N,4,FALSE),"未认证")</f>
        <v/>
      </c>
      <c r="H36" s="9">
        <f>_xlfn.IFNA(IF(VLOOKUP(C36,认证情况!B:N,13,FALSE)="是","未认证","已认证"),"未认证")</f>
        <v/>
      </c>
      <c r="I36" s="9">
        <f>_xlfn.IFNA(IF(VLOOKUP(C36,承诺情况!D:L,7,FALSE)="是","已失效","生效中"),"未承诺")</f>
        <v/>
      </c>
      <c r="J36" s="14">
        <f>_xlfn.IFNA(VLOOKUP(C36,台账和自巡查提交情况!V:Z,5,FALSE),0)</f>
        <v/>
      </c>
      <c r="K36" s="14">
        <f>_xlfn.IFNA(VLOOKUP(C36,台账和自巡查提交情况!V:Z,4,FALSE),0)</f>
        <v/>
      </c>
      <c r="L36" s="9">
        <f>_xlfn.IFNA(VLOOKUP(C36,自评情况!C:J,8,FALSE),"未自评")</f>
        <v/>
      </c>
      <c r="M36" s="15" t="inlineStr">
        <is>
          <t>关闭</t>
        </is>
      </c>
      <c r="V36" s="25" t="n"/>
    </row>
    <row r="37" ht="15.25" customFormat="1" customHeight="1" s="56">
      <c r="A37" s="9" t="n">
        <v>36</v>
      </c>
      <c r="B37" s="10" t="inlineStr">
        <is>
          <t>蜀天上</t>
        </is>
      </c>
      <c r="C37" s="11" t="inlineStr">
        <is>
          <t>TYQCY68</t>
        </is>
      </c>
      <c r="D37" s="12" t="inlineStr">
        <is>
          <t>天钥桥</t>
        </is>
      </c>
      <c r="E37" s="9">
        <f>_xlfn.IFNA(VLOOKUP(C37,用户登录情况!A:H,8,FALSE),"未登录")</f>
        <v/>
      </c>
      <c r="F37" s="9">
        <f>_xlfn.IFNA(VLOOKUP(C37,认证情况!B:N,6,FALSE),"未认证")</f>
        <v/>
      </c>
      <c r="G37" s="9">
        <f>_xlfn.IFNA(VLOOKUP(C37,认证情况!B:N,4,FALSE),"未认证")</f>
        <v/>
      </c>
      <c r="H37" s="9">
        <f>_xlfn.IFNA(IF(VLOOKUP(C37,认证情况!B:N,13,FALSE)="是","未认证","已认证"),"未认证")</f>
        <v/>
      </c>
      <c r="I37" s="9">
        <f>_xlfn.IFNA(IF(VLOOKUP(C37,承诺情况!D:L,7,FALSE)="是","已失效","生效中"),"未承诺")</f>
        <v/>
      </c>
      <c r="J37" s="14">
        <f>_xlfn.IFNA(VLOOKUP(C37,台账和自巡查提交情况!V:Z,5,FALSE),0)</f>
        <v/>
      </c>
      <c r="K37" s="14">
        <f>_xlfn.IFNA(VLOOKUP(C37,台账和自巡查提交情况!V:Z,4,FALSE),0)</f>
        <v/>
      </c>
      <c r="L37" s="9">
        <f>_xlfn.IFNA(VLOOKUP(C37,自评情况!C:J,8,FALSE),"未自评")</f>
        <v/>
      </c>
      <c r="M37" s="15" t="n"/>
      <c r="V37" s="25" t="n"/>
    </row>
    <row r="38" ht="15.25" customFormat="1" customHeight="1" s="56">
      <c r="A38" s="9" t="n">
        <v>37</v>
      </c>
      <c r="B38" s="10" t="inlineStr">
        <is>
          <t>半步颠小酒馆</t>
        </is>
      </c>
      <c r="C38" s="11" t="inlineStr">
        <is>
          <t>TYQCY70</t>
        </is>
      </c>
      <c r="D38" s="12" t="inlineStr">
        <is>
          <t>天钥桥</t>
        </is>
      </c>
      <c r="E38" s="9">
        <f>_xlfn.IFNA(VLOOKUP(C38,用户登录情况!A:H,8,FALSE),"未登录")</f>
        <v/>
      </c>
      <c r="F38" s="9">
        <f>_xlfn.IFNA(VLOOKUP(C38,认证情况!B:N,6,FALSE),"未认证")</f>
        <v/>
      </c>
      <c r="G38" s="9">
        <f>_xlfn.IFNA(VLOOKUP(C38,认证情况!B:N,4,FALSE),"未认证")</f>
        <v/>
      </c>
      <c r="H38" s="9">
        <f>_xlfn.IFNA(IF(VLOOKUP(C38,认证情况!B:N,13,FALSE)="是","未认证","已认证"),"未认证")</f>
        <v/>
      </c>
      <c r="I38" s="9">
        <f>_xlfn.IFNA(IF(VLOOKUP(C38,承诺情况!D:L,7,FALSE)="是","已失效","生效中"),"未承诺")</f>
        <v/>
      </c>
      <c r="J38" s="14">
        <f>_xlfn.IFNA(VLOOKUP(C38,台账和自巡查提交情况!V:Z,5,FALSE),0)</f>
        <v/>
      </c>
      <c r="K38" s="14">
        <f>_xlfn.IFNA(VLOOKUP(C38,台账和自巡查提交情况!V:Z,4,FALSE),0)</f>
        <v/>
      </c>
      <c r="L38" s="9">
        <f>_xlfn.IFNA(VLOOKUP(C38,自评情况!C:J,8,FALSE),"未自评")</f>
        <v/>
      </c>
      <c r="M38" s="15" t="n"/>
      <c r="V38" s="25" t="n"/>
    </row>
    <row r="39" ht="15.25" customFormat="1" customHeight="1" s="56">
      <c r="A39" s="9" t="n">
        <v>38</v>
      </c>
      <c r="B39" s="10" t="inlineStr">
        <is>
          <t>麦当劳（永新坊）</t>
        </is>
      </c>
      <c r="C39" s="11" t="inlineStr">
        <is>
          <t>TYQCY72</t>
        </is>
      </c>
      <c r="D39" s="12" t="inlineStr">
        <is>
          <t>天钥桥</t>
        </is>
      </c>
      <c r="E39" s="9">
        <f>_xlfn.IFNA(VLOOKUP(C39,用户登录情况!A:H,8,FALSE),"未登录")</f>
        <v/>
      </c>
      <c r="F39" s="9">
        <f>_xlfn.IFNA(VLOOKUP(C39,认证情况!B:N,6,FALSE),"未认证")</f>
        <v/>
      </c>
      <c r="G39" s="9">
        <f>_xlfn.IFNA(VLOOKUP(C39,认证情况!B:N,4,FALSE),"未认证")</f>
        <v/>
      </c>
      <c r="H39" s="9">
        <f>_xlfn.IFNA(IF(VLOOKUP(C39,认证情况!B:N,13,FALSE)="是","未认证","已认证"),"未认证")</f>
        <v/>
      </c>
      <c r="I39" s="9">
        <f>_xlfn.IFNA(IF(VLOOKUP(C39,承诺情况!D:L,7,FALSE)="是","已失效","生效中"),"未承诺")</f>
        <v/>
      </c>
      <c r="J39" s="14">
        <f>_xlfn.IFNA(VLOOKUP(C39,台账和自巡查提交情况!V:Z,5,FALSE),0)</f>
        <v/>
      </c>
      <c r="K39" s="14">
        <f>_xlfn.IFNA(VLOOKUP(C39,台账和自巡查提交情况!V:Z,4,FALSE),0)</f>
        <v/>
      </c>
      <c r="L39" s="9">
        <f>_xlfn.IFNA(VLOOKUP(C39,自评情况!C:J,8,FALSE),"未自评")</f>
        <v/>
      </c>
      <c r="M39" s="13" t="n"/>
      <c r="V39" s="25" t="n"/>
    </row>
    <row r="40" ht="15.25" customFormat="1" customHeight="1" s="56">
      <c r="A40" s="9" t="n">
        <v>39</v>
      </c>
      <c r="B40" s="10" t="inlineStr">
        <is>
          <t>蓝蛙</t>
        </is>
      </c>
      <c r="C40" s="11" t="inlineStr">
        <is>
          <t>TYQCY75</t>
        </is>
      </c>
      <c r="D40" s="12" t="inlineStr">
        <is>
          <t>天钥桥</t>
        </is>
      </c>
      <c r="E40" s="9">
        <f>_xlfn.IFNA(VLOOKUP(C40,用户登录情况!A:H,8,FALSE),"未登录")</f>
        <v/>
      </c>
      <c r="F40" s="9">
        <f>_xlfn.IFNA(VLOOKUP(C40,认证情况!B:N,6,FALSE),"未认证")</f>
        <v/>
      </c>
      <c r="G40" s="9">
        <f>_xlfn.IFNA(VLOOKUP(C40,认证情况!B:N,4,FALSE),"未认证")</f>
        <v/>
      </c>
      <c r="H40" s="9">
        <f>_xlfn.IFNA(IF(VLOOKUP(C40,认证情况!B:N,13,FALSE)="是","未认证","已认证"),"未认证")</f>
        <v/>
      </c>
      <c r="I40" s="9">
        <f>_xlfn.IFNA(IF(VLOOKUP(C40,承诺情况!D:L,7,FALSE)="是","已失效","生效中"),"未承诺")</f>
        <v/>
      </c>
      <c r="J40" s="14">
        <f>_xlfn.IFNA(VLOOKUP(C40,台账和自巡查提交情况!V:Z,5,FALSE),0)</f>
        <v/>
      </c>
      <c r="K40" s="14">
        <f>_xlfn.IFNA(VLOOKUP(C40,台账和自巡查提交情况!V:Z,4,FALSE),0)</f>
        <v/>
      </c>
      <c r="L40" s="9">
        <f>_xlfn.IFNA(VLOOKUP(C40,自评情况!C:J,8,FALSE),"未自评")</f>
        <v/>
      </c>
      <c r="M40" s="15" t="n"/>
      <c r="V40" s="25" t="n"/>
    </row>
    <row r="41" ht="15.25" customFormat="1" customHeight="1" s="56">
      <c r="A41" s="9" t="n">
        <v>40</v>
      </c>
      <c r="B41" s="10" t="inlineStr">
        <is>
          <t>柠檬草</t>
        </is>
      </c>
      <c r="C41" s="11" t="inlineStr">
        <is>
          <t>TYQCY76</t>
        </is>
      </c>
      <c r="D41" s="12" t="inlineStr">
        <is>
          <t>天钥桥</t>
        </is>
      </c>
      <c r="E41" s="9">
        <f>_xlfn.IFNA(VLOOKUP(C41,用户登录情况!A:H,8,FALSE),"未登录")</f>
        <v/>
      </c>
      <c r="F41" s="9">
        <f>_xlfn.IFNA(VLOOKUP(C41,认证情况!B:N,6,FALSE),"未认证")</f>
        <v/>
      </c>
      <c r="G41" s="9">
        <f>_xlfn.IFNA(VLOOKUP(C41,认证情况!B:N,4,FALSE),"未认证")</f>
        <v/>
      </c>
      <c r="H41" s="9">
        <f>_xlfn.IFNA(IF(VLOOKUP(C41,认证情况!B:N,13,FALSE)="是","未认证","已认证"),"未认证")</f>
        <v/>
      </c>
      <c r="I41" s="9">
        <f>_xlfn.IFNA(IF(VLOOKUP(C41,承诺情况!D:L,7,FALSE)="是","已失效","生效中"),"未承诺")</f>
        <v/>
      </c>
      <c r="J41" s="14">
        <f>_xlfn.IFNA(VLOOKUP(C41,台账和自巡查提交情况!V:Z,5,FALSE),0)</f>
        <v/>
      </c>
      <c r="K41" s="14">
        <f>_xlfn.IFNA(VLOOKUP(C41,台账和自巡查提交情况!V:Z,4,FALSE),0)</f>
        <v/>
      </c>
      <c r="L41" s="9">
        <f>_xlfn.IFNA(VLOOKUP(C41,自评情况!C:J,8,FALSE),"未自评")</f>
        <v/>
      </c>
      <c r="M41" s="13" t="n"/>
      <c r="V41" s="25" t="n"/>
    </row>
    <row r="42" ht="15.25" customFormat="1" customHeight="1" s="56">
      <c r="A42" s="9" t="n">
        <v>41</v>
      </c>
      <c r="B42" s="10" t="inlineStr">
        <is>
          <t>兴蜀府</t>
        </is>
      </c>
      <c r="C42" s="11" t="inlineStr">
        <is>
          <t>TYQCY79</t>
        </is>
      </c>
      <c r="D42" s="12" t="inlineStr">
        <is>
          <t>天钥桥</t>
        </is>
      </c>
      <c r="E42" s="9">
        <f>_xlfn.IFNA(VLOOKUP(C42,用户登录情况!A:H,8,FALSE),"未登录")</f>
        <v/>
      </c>
      <c r="F42" s="9">
        <f>_xlfn.IFNA(VLOOKUP(C42,认证情况!B:N,6,FALSE),"未认证")</f>
        <v/>
      </c>
      <c r="G42" s="9">
        <f>_xlfn.IFNA(VLOOKUP(C42,认证情况!B:N,4,FALSE),"未认证")</f>
        <v/>
      </c>
      <c r="H42" s="9">
        <f>_xlfn.IFNA(IF(VLOOKUP(C42,认证情况!B:N,13,FALSE)="是","未认证","已认证"),"未认证")</f>
        <v/>
      </c>
      <c r="I42" s="9">
        <f>_xlfn.IFNA(IF(VLOOKUP(C42,承诺情况!D:L,7,FALSE)="是","已失效","生效中"),"未承诺")</f>
        <v/>
      </c>
      <c r="J42" s="14">
        <f>_xlfn.IFNA(VLOOKUP(C42,台账和自巡查提交情况!V:Z,5,FALSE),0)</f>
        <v/>
      </c>
      <c r="K42" s="14">
        <f>_xlfn.IFNA(VLOOKUP(C42,台账和自巡查提交情况!V:Z,4,FALSE),0)</f>
        <v/>
      </c>
      <c r="L42" s="9">
        <f>_xlfn.IFNA(VLOOKUP(C42,自评情况!C:J,8,FALSE),"未自评")</f>
        <v/>
      </c>
      <c r="M42" s="15" t="n"/>
      <c r="V42" s="25" t="n"/>
    </row>
    <row r="43" ht="15.25" customFormat="1" customHeight="1" s="56">
      <c r="A43" s="9" t="n">
        <v>42</v>
      </c>
      <c r="B43" s="10" t="inlineStr">
        <is>
          <t>牛NEW寿喜烧</t>
        </is>
      </c>
      <c r="C43" s="11" t="inlineStr">
        <is>
          <t>TYQCY80</t>
        </is>
      </c>
      <c r="D43" s="12" t="inlineStr">
        <is>
          <t>天钥桥</t>
        </is>
      </c>
      <c r="E43" s="9">
        <f>_xlfn.IFNA(VLOOKUP(C43,用户登录情况!A:H,8,FALSE),"未登录")</f>
        <v/>
      </c>
      <c r="F43" s="9">
        <f>_xlfn.IFNA(VLOOKUP(C43,认证情况!B:N,6,FALSE),"未认证")</f>
        <v/>
      </c>
      <c r="G43" s="9">
        <f>_xlfn.IFNA(VLOOKUP(C43,认证情况!B:N,4,FALSE),"未认证")</f>
        <v/>
      </c>
      <c r="H43" s="9">
        <f>_xlfn.IFNA(IF(VLOOKUP(C43,认证情况!B:N,13,FALSE)="是","未认证","已认证"),"未认证")</f>
        <v/>
      </c>
      <c r="I43" s="9">
        <f>_xlfn.IFNA(IF(VLOOKUP(C43,承诺情况!D:L,7,FALSE)="是","已失效","生效中"),"未承诺")</f>
        <v/>
      </c>
      <c r="J43" s="14">
        <f>_xlfn.IFNA(VLOOKUP(C43,台账和自巡查提交情况!V:Z,5,FALSE),0)</f>
        <v/>
      </c>
      <c r="K43" s="14">
        <f>_xlfn.IFNA(VLOOKUP(C43,台账和自巡查提交情况!V:Z,4,FALSE),0)</f>
        <v/>
      </c>
      <c r="L43" s="9">
        <f>_xlfn.IFNA(VLOOKUP(C43,自评情况!C:J,8,FALSE),"未自评")</f>
        <v/>
      </c>
      <c r="M43" s="15" t="n"/>
      <c r="V43" s="25" t="n"/>
    </row>
    <row r="44" ht="15.25" customFormat="1" customHeight="1" s="56">
      <c r="A44" s="9" t="n">
        <v>43</v>
      </c>
      <c r="B44" s="10" t="inlineStr">
        <is>
          <t>家在塔啦</t>
        </is>
      </c>
      <c r="C44" s="11" t="inlineStr">
        <is>
          <t>TYQCY82</t>
        </is>
      </c>
      <c r="D44" s="12" t="inlineStr">
        <is>
          <t>天钥桥</t>
        </is>
      </c>
      <c r="E44" s="9">
        <f>_xlfn.IFNA(VLOOKUP(C44,用户登录情况!A:H,8,FALSE),"未登录")</f>
        <v/>
      </c>
      <c r="F44" s="9">
        <f>_xlfn.IFNA(VLOOKUP(C44,认证情况!B:N,6,FALSE),"未认证")</f>
        <v/>
      </c>
      <c r="G44" s="9">
        <f>_xlfn.IFNA(VLOOKUP(C44,认证情况!B:N,4,FALSE),"未认证")</f>
        <v/>
      </c>
      <c r="H44" s="9">
        <f>_xlfn.IFNA(IF(VLOOKUP(C44,认证情况!B:N,13,FALSE)="是","未认证","已认证"),"未认证")</f>
        <v/>
      </c>
      <c r="I44" s="9">
        <f>_xlfn.IFNA(IF(VLOOKUP(C44,承诺情况!D:L,7,FALSE)="是","已失效","生效中"),"未承诺")</f>
        <v/>
      </c>
      <c r="J44" s="14">
        <f>_xlfn.IFNA(VLOOKUP(C44,台账和自巡查提交情况!V:Z,5,FALSE),0)</f>
        <v/>
      </c>
      <c r="K44" s="14">
        <f>_xlfn.IFNA(VLOOKUP(C44,台账和自巡查提交情况!V:Z,4,FALSE),0)</f>
        <v/>
      </c>
      <c r="L44" s="9">
        <f>_xlfn.IFNA(VLOOKUP(C44,自评情况!C:J,8,FALSE),"未自评")</f>
        <v/>
      </c>
      <c r="M44" s="15" t="n"/>
      <c r="V44" s="25" t="n"/>
    </row>
    <row r="45" ht="15.25" customFormat="1" customHeight="1" s="56">
      <c r="A45" s="9" t="n">
        <v>44</v>
      </c>
      <c r="B45" s="10" t="inlineStr">
        <is>
          <t>天钥小馆</t>
        </is>
      </c>
      <c r="C45" s="11" t="inlineStr">
        <is>
          <t>TYQCY84</t>
        </is>
      </c>
      <c r="D45" s="12" t="inlineStr">
        <is>
          <t>天钥桥</t>
        </is>
      </c>
      <c r="E45" s="9">
        <f>_xlfn.IFNA(VLOOKUP(C45,用户登录情况!A:H,8,FALSE),"未登录")</f>
        <v/>
      </c>
      <c r="F45" s="9">
        <f>_xlfn.IFNA(VLOOKUP(C45,认证情况!B:N,6,FALSE),"未认证")</f>
        <v/>
      </c>
      <c r="G45" s="9">
        <f>_xlfn.IFNA(VLOOKUP(C45,认证情况!B:N,4,FALSE),"未认证")</f>
        <v/>
      </c>
      <c r="H45" s="9">
        <f>_xlfn.IFNA(IF(VLOOKUP(C45,认证情况!B:N,13,FALSE)="是","未认证","已认证"),"未认证")</f>
        <v/>
      </c>
      <c r="I45" s="9">
        <f>_xlfn.IFNA(IF(VLOOKUP(C45,承诺情况!D:L,7,FALSE)="是","已失效","生效中"),"未承诺")</f>
        <v/>
      </c>
      <c r="J45" s="14">
        <f>_xlfn.IFNA(VLOOKUP(C45,台账和自巡查提交情况!V:Z,5,FALSE),0)</f>
        <v/>
      </c>
      <c r="K45" s="14">
        <f>_xlfn.IFNA(VLOOKUP(C45,台账和自巡查提交情况!V:Z,4,FALSE),0)</f>
        <v/>
      </c>
      <c r="L45" s="9">
        <f>_xlfn.IFNA(VLOOKUP(C45,自评情况!C:J,8,FALSE),"未自评")</f>
        <v/>
      </c>
      <c r="M45" s="13" t="n"/>
      <c r="V45" s="25" t="n"/>
    </row>
    <row r="46" ht="15.25" customFormat="1" customHeight="1" s="56">
      <c r="A46" s="9" t="n">
        <v>45</v>
      </c>
      <c r="B46" s="10" t="inlineStr">
        <is>
          <t>老娘舅(天钥桥)</t>
        </is>
      </c>
      <c r="C46" s="11" t="inlineStr">
        <is>
          <t>TYQCY89</t>
        </is>
      </c>
      <c r="D46" s="12" t="inlineStr">
        <is>
          <t>天钥桥</t>
        </is>
      </c>
      <c r="E46" s="9">
        <f>_xlfn.IFNA(VLOOKUP(C46,用户登录情况!A:H,8,FALSE),"未登录")</f>
        <v/>
      </c>
      <c r="F46" s="9">
        <f>_xlfn.IFNA(VLOOKUP(C46,认证情况!B:N,6,FALSE),"未认证")</f>
        <v/>
      </c>
      <c r="G46" s="9">
        <f>_xlfn.IFNA(VLOOKUP(C46,认证情况!B:N,4,FALSE),"未认证")</f>
        <v/>
      </c>
      <c r="H46" s="9">
        <f>_xlfn.IFNA(IF(VLOOKUP(C46,认证情况!B:N,13,FALSE)="是","未认证","已认证"),"未认证")</f>
        <v/>
      </c>
      <c r="I46" s="9">
        <f>_xlfn.IFNA(IF(VLOOKUP(C46,承诺情况!D:L,7,FALSE)="是","已失效","生效中"),"未承诺")</f>
        <v/>
      </c>
      <c r="J46" s="14">
        <f>_xlfn.IFNA(VLOOKUP(C46,台账和自巡查提交情况!V:Z,5,FALSE),0)</f>
        <v/>
      </c>
      <c r="K46" s="14">
        <f>_xlfn.IFNA(VLOOKUP(C46,台账和自巡查提交情况!V:Z,4,FALSE),0)</f>
        <v/>
      </c>
      <c r="L46" s="9">
        <f>_xlfn.IFNA(VLOOKUP(C46,自评情况!C:J,8,FALSE),"未自评")</f>
        <v/>
      </c>
      <c r="M46" s="15" t="n"/>
      <c r="V46" s="25" t="n"/>
    </row>
    <row r="47" ht="15.25" customFormat="1" customHeight="1" s="56">
      <c r="A47" s="9" t="n">
        <v>46</v>
      </c>
      <c r="B47" s="10" t="inlineStr">
        <is>
          <t>璟宴</t>
        </is>
      </c>
      <c r="C47" s="11" t="inlineStr">
        <is>
          <t>TYQCY106</t>
        </is>
      </c>
      <c r="D47" s="12" t="inlineStr">
        <is>
          <t>天钥桥</t>
        </is>
      </c>
      <c r="E47" s="9">
        <f>_xlfn.IFNA(VLOOKUP(C47,用户登录情况!A:H,8,FALSE),"未登录")</f>
        <v/>
      </c>
      <c r="F47" s="9">
        <f>_xlfn.IFNA(VLOOKUP(C47,认证情况!B:N,6,FALSE),"未认证")</f>
        <v/>
      </c>
      <c r="G47" s="9">
        <f>_xlfn.IFNA(VLOOKUP(C47,认证情况!B:N,4,FALSE),"未认证")</f>
        <v/>
      </c>
      <c r="H47" s="9">
        <f>_xlfn.IFNA(IF(VLOOKUP(C47,认证情况!B:N,13,FALSE)="是","未认证","已认证"),"未认证")</f>
        <v/>
      </c>
      <c r="I47" s="9">
        <f>_xlfn.IFNA(IF(VLOOKUP(C47,承诺情况!D:L,7,FALSE)="是","已失效","生效中"),"未承诺")</f>
        <v/>
      </c>
      <c r="J47" s="14">
        <f>_xlfn.IFNA(VLOOKUP(C47,台账和自巡查提交情况!V:Z,5,FALSE),0)</f>
        <v/>
      </c>
      <c r="K47" s="14">
        <f>_xlfn.IFNA(VLOOKUP(C47,台账和自巡查提交情况!V:Z,4,FALSE),0)</f>
        <v/>
      </c>
      <c r="L47" s="9">
        <f>_xlfn.IFNA(VLOOKUP(C47,自评情况!C:J,8,FALSE),"未自评")</f>
        <v/>
      </c>
      <c r="M47" s="15" t="n"/>
      <c r="V47" s="25" t="n"/>
    </row>
    <row r="48" ht="15.25" customFormat="1" customHeight="1" s="56">
      <c r="A48" s="9" t="n">
        <v>47</v>
      </c>
      <c r="B48" s="10" t="inlineStr">
        <is>
          <t>厚贞</t>
        </is>
      </c>
      <c r="C48" s="11" t="inlineStr">
        <is>
          <t>TYQCY93</t>
        </is>
      </c>
      <c r="D48" s="12" t="inlineStr">
        <is>
          <t>天钥桥</t>
        </is>
      </c>
      <c r="E48" s="9">
        <f>_xlfn.IFNA(VLOOKUP(C48,用户登录情况!A:H,8,FALSE),"未登录")</f>
        <v/>
      </c>
      <c r="F48" s="9">
        <f>_xlfn.IFNA(VLOOKUP(C48,认证情况!B:N,6,FALSE),"未认证")</f>
        <v/>
      </c>
      <c r="G48" s="9">
        <f>_xlfn.IFNA(VLOOKUP(C48,认证情况!B:N,4,FALSE),"未认证")</f>
        <v/>
      </c>
      <c r="H48" s="9">
        <f>_xlfn.IFNA(IF(VLOOKUP(C48,认证情况!B:N,13,FALSE)="是","未认证","已认证"),"未认证")</f>
        <v/>
      </c>
      <c r="I48" s="9">
        <f>_xlfn.IFNA(IF(VLOOKUP(C48,承诺情况!D:L,7,FALSE)="是","已失效","生效中"),"未承诺")</f>
        <v/>
      </c>
      <c r="J48" s="14">
        <f>_xlfn.IFNA(VLOOKUP(C48,台账和自巡查提交情况!V:Z,5,FALSE),0)</f>
        <v/>
      </c>
      <c r="K48" s="14">
        <f>_xlfn.IFNA(VLOOKUP(C48,台账和自巡查提交情况!V:Z,4,FALSE),0)</f>
        <v/>
      </c>
      <c r="L48" s="9">
        <f>_xlfn.IFNA(VLOOKUP(C48,自评情况!C:J,8,FALSE),"未自评")</f>
        <v/>
      </c>
      <c r="M48" s="15" t="n"/>
      <c r="V48" s="25" t="n"/>
    </row>
    <row r="49" ht="15.25" customFormat="1" customHeight="1" s="56">
      <c r="A49" s="9" t="n">
        <v>48</v>
      </c>
      <c r="B49" s="10" t="inlineStr">
        <is>
          <t>振鼎鸡</t>
        </is>
      </c>
      <c r="C49" s="11" t="inlineStr">
        <is>
          <t>TYQCY94</t>
        </is>
      </c>
      <c r="D49" s="12" t="inlineStr">
        <is>
          <t>天钥桥</t>
        </is>
      </c>
      <c r="E49" s="9">
        <f>_xlfn.IFNA(VLOOKUP(C49,用户登录情况!A:H,8,FALSE),"未登录")</f>
        <v/>
      </c>
      <c r="F49" s="9">
        <f>_xlfn.IFNA(VLOOKUP(C49,认证情况!B:N,6,FALSE),"未认证")</f>
        <v/>
      </c>
      <c r="G49" s="9">
        <f>_xlfn.IFNA(VLOOKUP(C49,认证情况!B:N,4,FALSE),"未认证")</f>
        <v/>
      </c>
      <c r="H49" s="9">
        <f>_xlfn.IFNA(IF(VLOOKUP(C49,认证情况!B:N,13,FALSE)="是","未认证","已认证"),"未认证")</f>
        <v/>
      </c>
      <c r="I49" s="9">
        <f>_xlfn.IFNA(IF(VLOOKUP(C49,承诺情况!D:L,7,FALSE)="是","已失效","生效中"),"未承诺")</f>
        <v/>
      </c>
      <c r="J49" s="14">
        <f>_xlfn.IFNA(VLOOKUP(C49,台账和自巡查提交情况!V:Z,5,FALSE),0)</f>
        <v/>
      </c>
      <c r="K49" s="14">
        <f>_xlfn.IFNA(VLOOKUP(C49,台账和自巡查提交情况!V:Z,4,FALSE),0)</f>
        <v/>
      </c>
      <c r="L49" s="9">
        <f>_xlfn.IFNA(VLOOKUP(C49,自评情况!C:J,8,FALSE),"未自评")</f>
        <v/>
      </c>
      <c r="M49" s="15" t="n"/>
      <c r="V49" s="25" t="n"/>
    </row>
    <row r="50" ht="15.25" customFormat="1" customHeight="1" s="56">
      <c r="A50" s="9" t="n">
        <v>49</v>
      </c>
      <c r="B50" s="10" t="inlineStr">
        <is>
          <t>大肆撸串</t>
        </is>
      </c>
      <c r="C50" s="11" t="inlineStr">
        <is>
          <t>TYQCY116</t>
        </is>
      </c>
      <c r="D50" s="12" t="inlineStr">
        <is>
          <t>天钥桥</t>
        </is>
      </c>
      <c r="E50" s="9">
        <f>_xlfn.IFNA(VLOOKUP(C50,用户登录情况!A:H,8,FALSE),"未登录")</f>
        <v/>
      </c>
      <c r="F50" s="9">
        <f>_xlfn.IFNA(VLOOKUP(C50,认证情况!B:N,6,FALSE),"未认证")</f>
        <v/>
      </c>
      <c r="G50" s="9">
        <f>_xlfn.IFNA(VLOOKUP(C50,认证情况!B:N,4,FALSE),"未认证")</f>
        <v/>
      </c>
      <c r="H50" s="9">
        <f>_xlfn.IFNA(IF(VLOOKUP(C50,认证情况!B:N,13,FALSE)="是","未认证","已认证"),"未认证")</f>
        <v/>
      </c>
      <c r="I50" s="9">
        <f>_xlfn.IFNA(IF(VLOOKUP(C50,承诺情况!D:L,7,FALSE)="是","已失效","生效中"),"未承诺")</f>
        <v/>
      </c>
      <c r="J50" s="14">
        <f>_xlfn.IFNA(VLOOKUP(C50,台账和自巡查提交情况!V:Z,5,FALSE),0)</f>
        <v/>
      </c>
      <c r="K50" s="14">
        <f>_xlfn.IFNA(VLOOKUP(C50,台账和自巡查提交情况!V:Z,4,FALSE),0)</f>
        <v/>
      </c>
      <c r="L50" s="9">
        <f>_xlfn.IFNA(VLOOKUP(C50,自评情况!C:J,8,FALSE),"未自评")</f>
        <v/>
      </c>
      <c r="M50" s="13" t="n"/>
      <c r="V50" s="25" t="n"/>
    </row>
    <row r="51" ht="15.25" customFormat="1" customHeight="1" s="56">
      <c r="A51" s="9" t="n">
        <v>50</v>
      </c>
      <c r="B51" s="10" t="inlineStr">
        <is>
          <t>一棠龙虾</t>
        </is>
      </c>
      <c r="C51" s="11" t="inlineStr">
        <is>
          <t>TYQCY98</t>
        </is>
      </c>
      <c r="D51" s="12" t="inlineStr">
        <is>
          <t>天钥桥</t>
        </is>
      </c>
      <c r="E51" s="9">
        <f>_xlfn.IFNA(VLOOKUP(C51,用户登录情况!A:H,8,FALSE),"未登录")</f>
        <v/>
      </c>
      <c r="F51" s="9">
        <f>_xlfn.IFNA(VLOOKUP(C51,认证情况!B:N,6,FALSE),"未认证")</f>
        <v/>
      </c>
      <c r="G51" s="9">
        <f>_xlfn.IFNA(VLOOKUP(C51,认证情况!B:N,4,FALSE),"未认证")</f>
        <v/>
      </c>
      <c r="H51" s="9">
        <f>_xlfn.IFNA(IF(VLOOKUP(C51,认证情况!B:N,13,FALSE)="是","未认证","已认证"),"未认证")</f>
        <v/>
      </c>
      <c r="I51" s="9">
        <f>_xlfn.IFNA(IF(VLOOKUP(C51,承诺情况!D:L,7,FALSE)="是","已失效","生效中"),"未承诺")</f>
        <v/>
      </c>
      <c r="J51" s="14">
        <f>_xlfn.IFNA(VLOOKUP(C51,台账和自巡查提交情况!V:Z,5,FALSE),0)</f>
        <v/>
      </c>
      <c r="K51" s="14">
        <f>_xlfn.IFNA(VLOOKUP(C51,台账和自巡查提交情况!V:Z,4,FALSE),0)</f>
        <v/>
      </c>
      <c r="L51" s="9">
        <f>_xlfn.IFNA(VLOOKUP(C51,自评情况!C:J,8,FALSE),"未自评")</f>
        <v/>
      </c>
      <c r="M51" s="15" t="inlineStr">
        <is>
          <t>关停</t>
        </is>
      </c>
      <c r="V51" s="25" t="n"/>
    </row>
    <row r="52" ht="15.25" customFormat="1" customHeight="1" s="56">
      <c r="A52" s="9" t="n">
        <v>51</v>
      </c>
      <c r="B52" s="10" t="inlineStr">
        <is>
          <t>新辣道</t>
        </is>
      </c>
      <c r="C52" s="11" t="inlineStr">
        <is>
          <t>TYQCY101</t>
        </is>
      </c>
      <c r="D52" s="12" t="inlineStr">
        <is>
          <t>天钥桥</t>
        </is>
      </c>
      <c r="E52" s="9">
        <f>_xlfn.IFNA(VLOOKUP(C52,用户登录情况!A:H,8,FALSE),"未登录")</f>
        <v/>
      </c>
      <c r="F52" s="9">
        <f>_xlfn.IFNA(VLOOKUP(C52,认证情况!B:N,6,FALSE),"未认证")</f>
        <v/>
      </c>
      <c r="G52" s="9">
        <f>_xlfn.IFNA(VLOOKUP(C52,认证情况!B:N,4,FALSE),"未认证")</f>
        <v/>
      </c>
      <c r="H52" s="9">
        <f>_xlfn.IFNA(IF(VLOOKUP(C52,认证情况!B:N,13,FALSE)="是","未认证","已认证"),"未认证")</f>
        <v/>
      </c>
      <c r="I52" s="9">
        <f>_xlfn.IFNA(IF(VLOOKUP(C52,承诺情况!D:L,7,FALSE)="是","已失效","生效中"),"未承诺")</f>
        <v/>
      </c>
      <c r="J52" s="14">
        <f>_xlfn.IFNA(VLOOKUP(C52,台账和自巡查提交情况!V:Z,5,FALSE),0)</f>
        <v/>
      </c>
      <c r="K52" s="14">
        <f>_xlfn.IFNA(VLOOKUP(C52,台账和自巡查提交情况!V:Z,4,FALSE),0)</f>
        <v/>
      </c>
      <c r="L52" s="9">
        <f>_xlfn.IFNA(VLOOKUP(C52,自评情况!C:J,8,FALSE),"未自评")</f>
        <v/>
      </c>
      <c r="M52" s="13" t="n"/>
      <c r="V52" s="25" t="n"/>
    </row>
    <row r="53" ht="15.25" customFormat="1" customHeight="1" s="56">
      <c r="A53" s="9" t="n">
        <v>52</v>
      </c>
      <c r="B53" s="10" t="inlineStr">
        <is>
          <t>五爷拌面</t>
        </is>
      </c>
      <c r="C53" s="11" t="inlineStr">
        <is>
          <t>TYQCY120</t>
        </is>
      </c>
      <c r="D53" s="12" t="inlineStr">
        <is>
          <t>天钥桥</t>
        </is>
      </c>
      <c r="E53" s="9">
        <f>_xlfn.IFNA(VLOOKUP(C53,用户登录情况!A:H,8,FALSE),"未登录")</f>
        <v/>
      </c>
      <c r="F53" s="9">
        <f>_xlfn.IFNA(VLOOKUP(C53,认证情况!B:N,6,FALSE),"未认证")</f>
        <v/>
      </c>
      <c r="G53" s="9">
        <f>_xlfn.IFNA(VLOOKUP(C53,认证情况!B:N,4,FALSE),"未认证")</f>
        <v/>
      </c>
      <c r="H53" s="9">
        <f>_xlfn.IFNA(IF(VLOOKUP(C53,认证情况!B:N,13,FALSE)="是","未认证","已认证"),"未认证")</f>
        <v/>
      </c>
      <c r="I53" s="9">
        <f>_xlfn.IFNA(IF(VLOOKUP(C53,承诺情况!D:L,7,FALSE)="是","已失效","生效中"),"未承诺")</f>
        <v/>
      </c>
      <c r="J53" s="14">
        <f>_xlfn.IFNA(VLOOKUP(C53,台账和自巡查提交情况!V:Z,5,FALSE),0)</f>
        <v/>
      </c>
      <c r="K53" s="14">
        <f>_xlfn.IFNA(VLOOKUP(C53,台账和自巡查提交情况!V:Z,4,FALSE),0)</f>
        <v/>
      </c>
      <c r="L53" s="9">
        <f>_xlfn.IFNA(VLOOKUP(C53,自评情况!C:J,8,FALSE),"未自评")</f>
        <v/>
      </c>
      <c r="M53" s="13" t="n"/>
      <c r="V53" s="25" t="n"/>
    </row>
    <row r="54" ht="15.25" customFormat="1" customHeight="1" s="56">
      <c r="A54" s="9" t="n">
        <v>53</v>
      </c>
      <c r="B54" s="10" t="inlineStr">
        <is>
          <t>周师兄重庆火锅</t>
        </is>
      </c>
      <c r="C54" s="11" t="inlineStr">
        <is>
          <t>TYQCY118</t>
        </is>
      </c>
      <c r="D54" s="12" t="inlineStr">
        <is>
          <t>天钥桥</t>
        </is>
      </c>
      <c r="E54" s="9">
        <f>_xlfn.IFNA(VLOOKUP(C54,用户登录情况!A:H,8,FALSE),"未登录")</f>
        <v/>
      </c>
      <c r="F54" s="9">
        <f>_xlfn.IFNA(VLOOKUP(C54,认证情况!B:N,6,FALSE),"未认证")</f>
        <v/>
      </c>
      <c r="G54" s="9">
        <f>_xlfn.IFNA(VLOOKUP(C54,认证情况!B:N,4,FALSE),"未认证")</f>
        <v/>
      </c>
      <c r="H54" s="9">
        <f>_xlfn.IFNA(IF(VLOOKUP(C54,认证情况!B:N,13,FALSE)="是","未认证","已认证"),"未认证")</f>
        <v/>
      </c>
      <c r="I54" s="9">
        <f>_xlfn.IFNA(IF(VLOOKUP(C54,承诺情况!D:L,7,FALSE)="是","已失效","生效中"),"未承诺")</f>
        <v/>
      </c>
      <c r="J54" s="14">
        <f>_xlfn.IFNA(VLOOKUP(C54,台账和自巡查提交情况!V:Z,5,FALSE),0)</f>
        <v/>
      </c>
      <c r="K54" s="14">
        <f>_xlfn.IFNA(VLOOKUP(C54,台账和自巡查提交情况!V:Z,4,FALSE),0)</f>
        <v/>
      </c>
      <c r="L54" s="9">
        <f>_xlfn.IFNA(VLOOKUP(C54,自评情况!C:J,8,FALSE),"未自评")</f>
        <v/>
      </c>
      <c r="M54" s="15" t="n"/>
      <c r="V54" s="25" t="n"/>
    </row>
    <row r="55" ht="15.25" customFormat="1" customHeight="1" s="56">
      <c r="A55" s="9" t="n">
        <v>54</v>
      </c>
      <c r="B55" s="10" t="inlineStr">
        <is>
          <t>人生一串</t>
        </is>
      </c>
      <c r="C55" s="11" t="inlineStr">
        <is>
          <t>TYQCY117</t>
        </is>
      </c>
      <c r="D55" s="12" t="inlineStr">
        <is>
          <t>天钥桥</t>
        </is>
      </c>
      <c r="E55" s="9">
        <f>_xlfn.IFNA(VLOOKUP(C55,用户登录情况!A:H,8,FALSE),"未登录")</f>
        <v/>
      </c>
      <c r="F55" s="9">
        <f>_xlfn.IFNA(VLOOKUP(C55,认证情况!B:N,6,FALSE),"未认证")</f>
        <v/>
      </c>
      <c r="G55" s="9">
        <f>_xlfn.IFNA(VLOOKUP(C55,认证情况!B:N,4,FALSE),"未认证")</f>
        <v/>
      </c>
      <c r="H55" s="9">
        <f>_xlfn.IFNA(IF(VLOOKUP(C55,认证情况!B:N,13,FALSE)="是","未认证","已认证"),"未认证")</f>
        <v/>
      </c>
      <c r="I55" s="9">
        <f>_xlfn.IFNA(IF(VLOOKUP(C55,承诺情况!D:L,7,FALSE)="是","已失效","生效中"),"未承诺")</f>
        <v/>
      </c>
      <c r="J55" s="14">
        <f>_xlfn.IFNA(VLOOKUP(C55,台账和自巡查提交情况!V:Z,5,FALSE),0)</f>
        <v/>
      </c>
      <c r="K55" s="14">
        <f>_xlfn.IFNA(VLOOKUP(C55,台账和自巡查提交情况!V:Z,4,FALSE),0)</f>
        <v/>
      </c>
      <c r="L55" s="9">
        <f>_xlfn.IFNA(VLOOKUP(C55,自评情况!C:J,8,FALSE),"未自评")</f>
        <v/>
      </c>
      <c r="M55" s="13" t="n"/>
      <c r="V55" s="25" t="n"/>
    </row>
    <row r="56" ht="15.25" customFormat="1" customHeight="1" s="56">
      <c r="A56" s="9" t="n">
        <v>55</v>
      </c>
      <c r="B56" s="10" t="inlineStr">
        <is>
          <t>羊香约</t>
        </is>
      </c>
      <c r="C56" s="11" t="inlineStr">
        <is>
          <t>TYQCY122</t>
        </is>
      </c>
      <c r="D56" s="12" t="inlineStr">
        <is>
          <t>天钥桥</t>
        </is>
      </c>
      <c r="E56" s="9">
        <f>_xlfn.IFNA(VLOOKUP(C56,用户登录情况!A:H,8,FALSE),"未登录")</f>
        <v/>
      </c>
      <c r="F56" s="9">
        <f>_xlfn.IFNA(VLOOKUP(C56,认证情况!B:N,6,FALSE),"未认证")</f>
        <v/>
      </c>
      <c r="G56" s="9">
        <f>_xlfn.IFNA(VLOOKUP(C56,认证情况!B:N,4,FALSE),"未认证")</f>
        <v/>
      </c>
      <c r="H56" s="9">
        <f>_xlfn.IFNA(IF(VLOOKUP(C56,认证情况!B:N,13,FALSE)="是","未认证","已认证"),"未认证")</f>
        <v/>
      </c>
      <c r="I56" s="9">
        <f>_xlfn.IFNA(IF(VLOOKUP(C56,承诺情况!D:L,7,FALSE)="是","已失效","生效中"),"未承诺")</f>
        <v/>
      </c>
      <c r="J56" s="14">
        <f>_xlfn.IFNA(VLOOKUP(C56,台账和自巡查提交情况!V:Z,5,FALSE),0)</f>
        <v/>
      </c>
      <c r="K56" s="14">
        <f>_xlfn.IFNA(VLOOKUP(C56,台账和自巡查提交情况!V:Z,4,FALSE),0)</f>
        <v/>
      </c>
      <c r="L56" s="9">
        <f>_xlfn.IFNA(VLOOKUP(C56,自评情况!C:J,8,FALSE),"未自评")</f>
        <v/>
      </c>
      <c r="M56" s="15" t="n"/>
      <c r="V56" s="25" t="n"/>
    </row>
    <row r="57" ht="15.25" customFormat="1" customHeight="1" s="56">
      <c r="A57" s="9" t="n">
        <v>56</v>
      </c>
      <c r="B57" s="10" t="inlineStr">
        <is>
          <t>老长沙臭豆腐</t>
        </is>
      </c>
      <c r="C57" s="11" t="inlineStr">
        <is>
          <t>TYQCY124</t>
        </is>
      </c>
      <c r="D57" s="12" t="inlineStr">
        <is>
          <t>天钥桥</t>
        </is>
      </c>
      <c r="E57" s="9">
        <f>_xlfn.IFNA(VLOOKUP(C57,用户登录情况!A:H,8,FALSE),"未登录")</f>
        <v/>
      </c>
      <c r="F57" s="9">
        <f>_xlfn.IFNA(VLOOKUP(C57,认证情况!B:N,6,FALSE),"未认证")</f>
        <v/>
      </c>
      <c r="G57" s="9">
        <f>_xlfn.IFNA(VLOOKUP(C57,认证情况!B:N,4,FALSE),"未认证")</f>
        <v/>
      </c>
      <c r="H57" s="9">
        <f>_xlfn.IFNA(IF(VLOOKUP(C57,认证情况!B:N,13,FALSE)="是","未认证","已认证"),"未认证")</f>
        <v/>
      </c>
      <c r="I57" s="9">
        <f>_xlfn.IFNA(IF(VLOOKUP(C57,承诺情况!D:L,7,FALSE)="是","已失效","生效中"),"未承诺")</f>
        <v/>
      </c>
      <c r="J57" s="14">
        <f>_xlfn.IFNA(VLOOKUP(C57,台账和自巡查提交情况!V:Z,5,FALSE),0)</f>
        <v/>
      </c>
      <c r="K57" s="14">
        <f>_xlfn.IFNA(VLOOKUP(C57,台账和自巡查提交情况!V:Z,4,FALSE),0)</f>
        <v/>
      </c>
      <c r="L57" s="9">
        <f>_xlfn.IFNA(VLOOKUP(C57,自评情况!C:J,8,FALSE),"未自评")</f>
        <v/>
      </c>
      <c r="M57" s="15" t="n"/>
      <c r="V57" s="25" t="n"/>
    </row>
    <row r="58" ht="15.25" customFormat="1" customHeight="1" s="56">
      <c r="A58" s="9" t="n">
        <v>57</v>
      </c>
      <c r="B58" s="10" t="inlineStr">
        <is>
          <t>珮姐重庆火锅</t>
        </is>
      </c>
      <c r="C58" s="11" t="inlineStr">
        <is>
          <t>TYQCY125</t>
        </is>
      </c>
      <c r="D58" s="12" t="inlineStr">
        <is>
          <t>天钥桥</t>
        </is>
      </c>
      <c r="E58" s="9">
        <f>_xlfn.IFNA(VLOOKUP(C58,用户登录情况!A:H,8,FALSE),"未登录")</f>
        <v/>
      </c>
      <c r="F58" s="9">
        <f>_xlfn.IFNA(VLOOKUP(C58,认证情况!B:N,6,FALSE),"未认证")</f>
        <v/>
      </c>
      <c r="G58" s="9">
        <f>_xlfn.IFNA(VLOOKUP(C58,认证情况!B:N,4,FALSE),"未认证")</f>
        <v/>
      </c>
      <c r="H58" s="9">
        <f>_xlfn.IFNA(IF(VLOOKUP(C58,认证情况!B:N,13,FALSE)="是","未认证","已认证"),"未认证")</f>
        <v/>
      </c>
      <c r="I58" s="9">
        <f>_xlfn.IFNA(IF(VLOOKUP(C58,承诺情况!D:L,7,FALSE)="是","已失效","生效中"),"未承诺")</f>
        <v/>
      </c>
      <c r="J58" s="14">
        <f>_xlfn.IFNA(VLOOKUP(C58,台账和自巡查提交情况!V:Z,5,FALSE),0)</f>
        <v/>
      </c>
      <c r="K58" s="14">
        <f>_xlfn.IFNA(VLOOKUP(C58,台账和自巡查提交情况!V:Z,4,FALSE),0)</f>
        <v/>
      </c>
      <c r="L58" s="9">
        <f>_xlfn.IFNA(VLOOKUP(C58,自评情况!C:J,8,FALSE),"未自评")</f>
        <v/>
      </c>
      <c r="M58" s="15" t="n"/>
      <c r="V58" s="25" t="n"/>
    </row>
    <row r="59" ht="15.25" customFormat="1" customHeight="1" s="56">
      <c r="A59" s="9" t="n">
        <v>58</v>
      </c>
      <c r="B59" s="10" t="inlineStr">
        <is>
          <t>京悦南门涮肉</t>
        </is>
      </c>
      <c r="C59" s="11" t="inlineStr">
        <is>
          <t>TYQCY128</t>
        </is>
      </c>
      <c r="D59" s="12" t="inlineStr">
        <is>
          <t>天钥桥</t>
        </is>
      </c>
      <c r="E59" s="9">
        <f>_xlfn.IFNA(VLOOKUP(C59,用户登录情况!A:H,8,FALSE),"未登录")</f>
        <v/>
      </c>
      <c r="F59" s="9">
        <f>_xlfn.IFNA(VLOOKUP(C59,认证情况!B:N,6,FALSE),"未认证")</f>
        <v/>
      </c>
      <c r="G59" s="9">
        <f>_xlfn.IFNA(VLOOKUP(C59,认证情况!B:N,4,FALSE),"未认证")</f>
        <v/>
      </c>
      <c r="H59" s="9">
        <f>_xlfn.IFNA(IF(VLOOKUP(C59,认证情况!B:N,13,FALSE)="是","未认证","已认证"),"未认证")</f>
        <v/>
      </c>
      <c r="I59" s="9">
        <f>_xlfn.IFNA(IF(VLOOKUP(C59,承诺情况!D:L,7,FALSE)="是","已失效","生效中"),"未承诺")</f>
        <v/>
      </c>
      <c r="J59" s="14">
        <f>_xlfn.IFNA(VLOOKUP(C59,台账和自巡查提交情况!V:Z,5,FALSE),0)</f>
        <v/>
      </c>
      <c r="K59" s="14">
        <f>_xlfn.IFNA(VLOOKUP(C59,台账和自巡查提交情况!V:Z,4,FALSE),0)</f>
        <v/>
      </c>
      <c r="L59" s="9">
        <f>_xlfn.IFNA(VLOOKUP(C59,自评情况!C:J,8,FALSE),"未自评")</f>
        <v/>
      </c>
      <c r="M59" s="15" t="n"/>
      <c r="V59" s="25" t="n"/>
    </row>
    <row r="60" ht="15.25" customFormat="1" customHeight="1" s="56">
      <c r="A60" s="9" t="n">
        <v>59</v>
      </c>
      <c r="B60" s="10" t="inlineStr">
        <is>
          <t>利芳</t>
        </is>
      </c>
      <c r="C60" s="11" t="inlineStr">
        <is>
          <t>TYQCY129</t>
        </is>
      </c>
      <c r="D60" s="12" t="inlineStr">
        <is>
          <t>天钥桥</t>
        </is>
      </c>
      <c r="E60" s="9">
        <f>_xlfn.IFNA(VLOOKUP(C60,用户登录情况!A:H,8,FALSE),"未登录")</f>
        <v/>
      </c>
      <c r="F60" s="9">
        <f>_xlfn.IFNA(VLOOKUP(C60,认证情况!B:N,6,FALSE),"未认证")</f>
        <v/>
      </c>
      <c r="G60" s="9">
        <f>_xlfn.IFNA(VLOOKUP(C60,认证情况!B:N,4,FALSE),"未认证")</f>
        <v/>
      </c>
      <c r="H60" s="9">
        <f>_xlfn.IFNA(IF(VLOOKUP(C60,认证情况!B:N,13,FALSE)="是","未认证","已认证"),"未认证")</f>
        <v/>
      </c>
      <c r="I60" s="9">
        <f>_xlfn.IFNA(IF(VLOOKUP(C60,承诺情况!D:L,7,FALSE)="是","已失效","生效中"),"未承诺")</f>
        <v/>
      </c>
      <c r="J60" s="14">
        <f>_xlfn.IFNA(VLOOKUP(C60,台账和自巡查提交情况!V:Z,5,FALSE),0)</f>
        <v/>
      </c>
      <c r="K60" s="14">
        <f>_xlfn.IFNA(VLOOKUP(C60,台账和自巡查提交情况!V:Z,4,FALSE),0)</f>
        <v/>
      </c>
      <c r="L60" s="9">
        <f>_xlfn.IFNA(VLOOKUP(C60,自评情况!C:J,8,FALSE),"未自评")</f>
        <v/>
      </c>
      <c r="M60" s="15" t="n"/>
      <c r="V60" s="25" t="n"/>
    </row>
    <row r="61" ht="15.25" customFormat="1" customHeight="1" s="56">
      <c r="A61" s="9" t="n">
        <v>61</v>
      </c>
      <c r="B61" s="10" t="inlineStr">
        <is>
          <t>大馥烤肉</t>
        </is>
      </c>
      <c r="C61" s="11" t="inlineStr">
        <is>
          <t>TYQCY131</t>
        </is>
      </c>
      <c r="D61" s="12" t="inlineStr">
        <is>
          <t>天钥桥</t>
        </is>
      </c>
      <c r="E61" s="9">
        <f>_xlfn.IFNA(VLOOKUP(C61,用户登录情况!A:H,8,FALSE),"未登录")</f>
        <v/>
      </c>
      <c r="F61" s="9">
        <f>_xlfn.IFNA(VLOOKUP(C61,认证情况!B:N,6,FALSE),"未认证")</f>
        <v/>
      </c>
      <c r="G61" s="9">
        <f>_xlfn.IFNA(VLOOKUP(C61,认证情况!B:N,4,FALSE),"未认证")</f>
        <v/>
      </c>
      <c r="H61" s="9">
        <f>_xlfn.IFNA(IF(VLOOKUP(C61,认证情况!B:N,13,FALSE)="是","未认证","已认证"),"未认证")</f>
        <v/>
      </c>
      <c r="I61" s="9">
        <f>_xlfn.IFNA(IF(VLOOKUP(C61,承诺情况!D:L,7,FALSE)="是","已失效","生效中"),"未承诺")</f>
        <v/>
      </c>
      <c r="J61" s="14">
        <f>_xlfn.IFNA(VLOOKUP(C61,台账和自巡查提交情况!V:Z,5,FALSE),0)</f>
        <v/>
      </c>
      <c r="K61" s="14">
        <f>_xlfn.IFNA(VLOOKUP(C61,台账和自巡查提交情况!V:Z,4,FALSE),0)</f>
        <v/>
      </c>
      <c r="L61" s="9">
        <f>_xlfn.IFNA(VLOOKUP(C61,自评情况!C:J,8,FALSE),"未自评")</f>
        <v/>
      </c>
      <c r="M61" s="15" t="n"/>
      <c r="V61" s="25" t="n"/>
    </row>
    <row r="62" ht="13" customFormat="1" customHeight="1" s="56">
      <c r="A62" s="9" t="n">
        <v>63</v>
      </c>
      <c r="B62" s="10" t="inlineStr">
        <is>
          <t>破店肥哈</t>
        </is>
      </c>
      <c r="C62" s="11" t="inlineStr">
        <is>
          <t>TYQCY133</t>
        </is>
      </c>
      <c r="D62" s="12" t="inlineStr">
        <is>
          <t>天钥桥</t>
        </is>
      </c>
      <c r="E62" s="9">
        <f>_xlfn.IFNA(VLOOKUP(C62,用户登录情况!A:H,8,FALSE),"未登录")</f>
        <v/>
      </c>
      <c r="F62" s="9">
        <f>_xlfn.IFNA(VLOOKUP(C62,认证情况!B:N,6,FALSE),"未认证")</f>
        <v/>
      </c>
      <c r="G62" s="9">
        <f>_xlfn.IFNA(VLOOKUP(C62,认证情况!B:N,4,FALSE),"未认证")</f>
        <v/>
      </c>
      <c r="H62" s="9">
        <f>_xlfn.IFNA(IF(VLOOKUP(C62,认证情况!B:N,13,FALSE)="是","未认证","已认证"),"未认证")</f>
        <v/>
      </c>
      <c r="I62" s="9">
        <f>_xlfn.IFNA(IF(VLOOKUP(C62,承诺情况!D:L,7,FALSE)="是","已失效","生效中"),"未承诺")</f>
        <v/>
      </c>
      <c r="J62" s="14">
        <f>_xlfn.IFNA(VLOOKUP(C62,台账和自巡查提交情况!V:Z,5,FALSE),0)</f>
        <v/>
      </c>
      <c r="K62" s="14">
        <f>_xlfn.IFNA(VLOOKUP(C62,台账和自巡查提交情况!V:Z,4,FALSE),0)</f>
        <v/>
      </c>
      <c r="L62" s="9">
        <f>_xlfn.IFNA(VLOOKUP(C62,自评情况!C:J,8,FALSE),"未自评")</f>
        <v/>
      </c>
      <c r="M62" s="13" t="n"/>
      <c r="V62" s="25" t="n"/>
    </row>
    <row r="63" ht="15.25" customFormat="1" customHeight="1" s="56">
      <c r="A63" s="9" t="n">
        <v>64</v>
      </c>
      <c r="B63" s="10" t="inlineStr">
        <is>
          <t>啫苑</t>
        </is>
      </c>
      <c r="C63" s="11" t="inlineStr">
        <is>
          <t>TYQCY126</t>
        </is>
      </c>
      <c r="D63" s="12" t="inlineStr">
        <is>
          <t>天钥桥</t>
        </is>
      </c>
      <c r="E63" s="9">
        <f>_xlfn.IFNA(VLOOKUP(C63,用户登录情况!A:H,8,FALSE),"未登录")</f>
        <v/>
      </c>
      <c r="F63" s="9">
        <f>_xlfn.IFNA(VLOOKUP(C63,认证情况!B:N,6,FALSE),"未认证")</f>
        <v/>
      </c>
      <c r="G63" s="9">
        <f>_xlfn.IFNA(VLOOKUP(C63,认证情况!B:N,4,FALSE),"未认证")</f>
        <v/>
      </c>
      <c r="H63" s="9">
        <f>_xlfn.IFNA(IF(VLOOKUP(C63,认证情况!B:N,13,FALSE)="是","未认证","已认证"),"未认证")</f>
        <v/>
      </c>
      <c r="I63" s="9">
        <f>_xlfn.IFNA(IF(VLOOKUP(C63,承诺情况!D:L,7,FALSE)="是","已失效","生效中"),"未承诺")</f>
        <v/>
      </c>
      <c r="J63" s="14">
        <f>_xlfn.IFNA(VLOOKUP(C63,台账和自巡查提交情况!V:Z,5,FALSE),0)</f>
        <v/>
      </c>
      <c r="K63" s="14">
        <f>_xlfn.IFNA(VLOOKUP(C63,台账和自巡查提交情况!V:Z,4,FALSE),0)</f>
        <v/>
      </c>
      <c r="L63" s="9">
        <f>_xlfn.IFNA(VLOOKUP(C63,自评情况!C:J,8,FALSE),"未自评")</f>
        <v/>
      </c>
      <c r="M63" s="13" t="n"/>
      <c r="V63" s="25" t="n"/>
    </row>
    <row r="64" ht="15.25" customFormat="1" customHeight="1" s="56">
      <c r="A64" s="9" t="n">
        <v>65</v>
      </c>
      <c r="B64" s="10" t="inlineStr">
        <is>
          <t>很久以前羊肉串</t>
        </is>
      </c>
      <c r="C64" s="11" t="inlineStr">
        <is>
          <t>TYQCY127</t>
        </is>
      </c>
      <c r="D64" s="12" t="inlineStr">
        <is>
          <t>天钥桥</t>
        </is>
      </c>
      <c r="E64" s="9">
        <f>_xlfn.IFNA(VLOOKUP(C64,用户登录情况!A:H,8,FALSE),"未登录")</f>
        <v/>
      </c>
      <c r="F64" s="9">
        <f>_xlfn.IFNA(VLOOKUP(C64,认证情况!B:N,6,FALSE),"未认证")</f>
        <v/>
      </c>
      <c r="G64" s="9">
        <f>_xlfn.IFNA(VLOOKUP(C64,认证情况!B:N,4,FALSE),"未认证")</f>
        <v/>
      </c>
      <c r="H64" s="9">
        <f>_xlfn.IFNA(IF(VLOOKUP(C64,认证情况!B:N,13,FALSE)="是","未认证","已认证"),"未认证")</f>
        <v/>
      </c>
      <c r="I64" s="9">
        <f>_xlfn.IFNA(IF(VLOOKUP(C64,承诺情况!D:L,7,FALSE)="是","已失效","生效中"),"未承诺")</f>
        <v/>
      </c>
      <c r="J64" s="14">
        <f>_xlfn.IFNA(VLOOKUP(C64,台账和自巡查提交情况!V:Z,5,FALSE),0)</f>
        <v/>
      </c>
      <c r="K64" s="14">
        <f>_xlfn.IFNA(VLOOKUP(C64,台账和自巡查提交情况!V:Z,4,FALSE),0)</f>
        <v/>
      </c>
      <c r="L64" s="9">
        <f>_xlfn.IFNA(VLOOKUP(C64,自评情况!C:J,8,FALSE),"未自评")</f>
        <v/>
      </c>
      <c r="M64" s="13" t="n"/>
      <c r="V64" s="25" t="n"/>
    </row>
    <row r="65" ht="15.25" customFormat="1" customHeight="1" s="56">
      <c r="A65" s="9" t="n">
        <v>66</v>
      </c>
      <c r="B65" s="10" t="inlineStr">
        <is>
          <t>醉东庐</t>
        </is>
      </c>
      <c r="C65" s="11" t="inlineStr">
        <is>
          <t>TYQCY141</t>
        </is>
      </c>
      <c r="D65" s="12" t="inlineStr">
        <is>
          <t>天钥桥</t>
        </is>
      </c>
      <c r="E65" s="9">
        <f>_xlfn.IFNA(VLOOKUP(C65,用户登录情况!A:H,8,FALSE),"未登录")</f>
        <v/>
      </c>
      <c r="F65" s="9">
        <f>_xlfn.IFNA(VLOOKUP(C65,认证情况!B:N,6,FALSE),"未认证")</f>
        <v/>
      </c>
      <c r="G65" s="9">
        <f>_xlfn.IFNA(VLOOKUP(C65,认证情况!B:N,4,FALSE),"未认证")</f>
        <v/>
      </c>
      <c r="H65" s="9">
        <f>_xlfn.IFNA(IF(VLOOKUP(C65,认证情况!B:N,13,FALSE)="是","未认证","已认证"),"未认证")</f>
        <v/>
      </c>
      <c r="I65" s="9">
        <f>_xlfn.IFNA(IF(VLOOKUP(C65,承诺情况!D:L,7,FALSE)="是","已失效","生效中"),"未承诺")</f>
        <v/>
      </c>
      <c r="J65" s="14">
        <f>_xlfn.IFNA(VLOOKUP(C65,台账和自巡查提交情况!V:Z,5,FALSE),0)</f>
        <v/>
      </c>
      <c r="K65" s="14">
        <f>_xlfn.IFNA(VLOOKUP(C65,台账和自巡查提交情况!V:Z,4,FALSE),0)</f>
        <v/>
      </c>
      <c r="L65" s="9">
        <f>_xlfn.IFNA(VLOOKUP(C65,自评情况!C:J,8,FALSE),"未自评")</f>
        <v/>
      </c>
      <c r="M65" s="13" t="inlineStr">
        <is>
          <t>新</t>
        </is>
      </c>
      <c r="V65" s="25" t="n"/>
    </row>
    <row r="66" ht="15.25" customFormat="1" customHeight="1" s="56">
      <c r="A66" s="9" t="n">
        <v>67</v>
      </c>
      <c r="B66" s="10" t="inlineStr">
        <is>
          <t>赵大刀</t>
        </is>
      </c>
      <c r="C66" s="11" t="inlineStr">
        <is>
          <t>TYQCY140</t>
        </is>
      </c>
      <c r="D66" s="12" t="inlineStr">
        <is>
          <t>天钥桥</t>
        </is>
      </c>
      <c r="E66" s="9">
        <f>_xlfn.IFNA(VLOOKUP(C66,用户登录情况!A:H,8,FALSE),"未登录")</f>
        <v/>
      </c>
      <c r="F66" s="9">
        <f>_xlfn.IFNA(VLOOKUP(C66,认证情况!B:N,6,FALSE),"未认证")</f>
        <v/>
      </c>
      <c r="G66" s="9">
        <f>_xlfn.IFNA(VLOOKUP(C66,认证情况!B:N,4,FALSE),"未认证")</f>
        <v/>
      </c>
      <c r="H66" s="9">
        <f>_xlfn.IFNA(IF(VLOOKUP(C66,认证情况!B:N,13,FALSE)="是","未认证","已认证"),"未认证")</f>
        <v/>
      </c>
      <c r="I66" s="9">
        <f>_xlfn.IFNA(IF(VLOOKUP(C66,承诺情况!D:L,7,FALSE)="是","已失效","生效中"),"未承诺")</f>
        <v/>
      </c>
      <c r="J66" s="14">
        <f>_xlfn.IFNA(VLOOKUP(C66,台账和自巡查提交情况!V:Z,5,FALSE),0)</f>
        <v/>
      </c>
      <c r="K66" s="14">
        <f>_xlfn.IFNA(VLOOKUP(C66,台账和自巡查提交情况!V:Z,4,FALSE),0)</f>
        <v/>
      </c>
      <c r="L66" s="9">
        <f>_xlfn.IFNA(VLOOKUP(C66,自评情况!C:J,8,FALSE),"未自评")</f>
        <v/>
      </c>
      <c r="M66" s="24" t="inlineStr">
        <is>
          <t>新</t>
        </is>
      </c>
      <c r="V66" s="25" t="n"/>
    </row>
    <row r="67" ht="15" customFormat="1" customHeight="1" s="56">
      <c r="A67" s="9" t="n">
        <v>68</v>
      </c>
      <c r="B67" s="10" t="inlineStr">
        <is>
          <t>丰茂盛</t>
        </is>
      </c>
      <c r="C67" s="11" t="inlineStr">
        <is>
          <t>TSFCY42</t>
        </is>
      </c>
      <c r="D67" s="12" t="inlineStr">
        <is>
          <t>田尚坊</t>
        </is>
      </c>
      <c r="E67" s="9">
        <f>_xlfn.IFNA(VLOOKUP(C67,用户登录情况!A:H,8,FALSE),"未登录")</f>
        <v/>
      </c>
      <c r="F67" s="9">
        <f>_xlfn.IFNA(VLOOKUP(C67,认证情况!B:N,6,FALSE),"未认证")</f>
        <v/>
      </c>
      <c r="G67" s="9">
        <f>_xlfn.IFNA(VLOOKUP(C67,认证情况!B:N,4,FALSE),"未认证")</f>
        <v/>
      </c>
      <c r="H67" s="9">
        <f>_xlfn.IFNA(IF(VLOOKUP(C67,认证情况!B:N,13,FALSE)="是","未认证","已认证"),"未认证")</f>
        <v/>
      </c>
      <c r="I67" s="9">
        <f>_xlfn.IFNA(IF(VLOOKUP(C67,承诺情况!D:L,7,FALSE)="是","已失效","生效中"),"未承诺")</f>
        <v/>
      </c>
      <c r="J67" s="14">
        <f>_xlfn.IFNA(VLOOKUP(C67,台账和自巡查提交情况!V:Z,5,FALSE),0)</f>
        <v/>
      </c>
      <c r="K67" s="14">
        <f>_xlfn.IFNA(VLOOKUP(C67,台账和自巡查提交情况!V:Z,4,FALSE),0)</f>
        <v/>
      </c>
      <c r="L67" s="9">
        <f>_xlfn.IFNA(VLOOKUP(C67,自评情况!C:J,8,FALSE),"未自评")</f>
        <v/>
      </c>
      <c r="M67" s="15" t="n"/>
    </row>
    <row r="68" ht="15.25" customFormat="1" customHeight="1" s="56">
      <c r="A68" s="9" t="n">
        <v>69</v>
      </c>
      <c r="B68" s="10" t="inlineStr">
        <is>
          <t>泰煌鸡</t>
        </is>
      </c>
      <c r="C68" s="11" t="inlineStr">
        <is>
          <t>TSFCY11</t>
        </is>
      </c>
      <c r="D68" s="12" t="inlineStr">
        <is>
          <t>田尚坊</t>
        </is>
      </c>
      <c r="E68" s="9">
        <f>_xlfn.IFNA(VLOOKUP(C68,用户登录情况!A:H,8,FALSE),"未登录")</f>
        <v/>
      </c>
      <c r="F68" s="9">
        <f>_xlfn.IFNA(VLOOKUP(C68,认证情况!B:N,6,FALSE),"未认证")</f>
        <v/>
      </c>
      <c r="G68" s="9">
        <f>_xlfn.IFNA(VLOOKUP(C68,认证情况!B:N,4,FALSE),"未认证")</f>
        <v/>
      </c>
      <c r="H68" s="9">
        <f>_xlfn.IFNA(IF(VLOOKUP(C68,认证情况!B:N,13,FALSE)="是","未认证","已认证"),"未认证")</f>
        <v/>
      </c>
      <c r="I68" s="9">
        <f>_xlfn.IFNA(IF(VLOOKUP(C68,承诺情况!D:L,7,FALSE)="是","已失效","生效中"),"未承诺")</f>
        <v/>
      </c>
      <c r="J68" s="14">
        <f>_xlfn.IFNA(VLOOKUP(C68,台账和自巡查提交情况!V:Z,5,FALSE),0)</f>
        <v/>
      </c>
      <c r="K68" s="14">
        <f>_xlfn.IFNA(VLOOKUP(C68,台账和自巡查提交情况!V:Z,4,FALSE),0)</f>
        <v/>
      </c>
      <c r="L68" s="9">
        <f>_xlfn.IFNA(VLOOKUP(C68,自评情况!C:J,8,FALSE),"未自评")</f>
        <v/>
      </c>
      <c r="M68" s="13" t="n"/>
    </row>
    <row r="69" ht="15.25" customFormat="1" customHeight="1" s="56">
      <c r="A69" s="9" t="n">
        <v>70</v>
      </c>
      <c r="B69" s="10" t="inlineStr">
        <is>
          <t>小铁君</t>
        </is>
      </c>
      <c r="C69" s="11" t="inlineStr">
        <is>
          <t>TSFCY9</t>
        </is>
      </c>
      <c r="D69" s="12" t="inlineStr">
        <is>
          <t>田尚坊</t>
        </is>
      </c>
      <c r="E69" s="9">
        <f>_xlfn.IFNA(VLOOKUP(C69,用户登录情况!A:H,8,FALSE),"未登录")</f>
        <v/>
      </c>
      <c r="F69" s="9">
        <f>_xlfn.IFNA(VLOOKUP(C69,认证情况!B:N,6,FALSE),"未认证")</f>
        <v/>
      </c>
      <c r="G69" s="9">
        <f>_xlfn.IFNA(VLOOKUP(C69,认证情况!B:N,4,FALSE),"未认证")</f>
        <v/>
      </c>
      <c r="H69" s="9">
        <f>_xlfn.IFNA(IF(VLOOKUP(C69,认证情况!B:N,13,FALSE)="是","未认证","已认证"),"未认证")</f>
        <v/>
      </c>
      <c r="I69" s="9">
        <f>_xlfn.IFNA(IF(VLOOKUP(C69,承诺情况!D:L,7,FALSE)="是","已失效","生效中"),"未承诺")</f>
        <v/>
      </c>
      <c r="J69" s="14">
        <f>_xlfn.IFNA(VLOOKUP(C69,台账和自巡查提交情况!V:Z,5,FALSE),0)</f>
        <v/>
      </c>
      <c r="K69" s="14">
        <f>_xlfn.IFNA(VLOOKUP(C69,台账和自巡查提交情况!V:Z,4,FALSE),0)</f>
        <v/>
      </c>
      <c r="L69" s="9">
        <f>_xlfn.IFNA(VLOOKUP(C69,自评情况!C:J,8,FALSE),"未自评")</f>
        <v/>
      </c>
      <c r="M69" s="15" t="n"/>
    </row>
    <row r="70" ht="15.25" customFormat="1" customHeight="1" s="56">
      <c r="A70" s="9" t="n">
        <v>71</v>
      </c>
      <c r="B70" s="10" t="inlineStr">
        <is>
          <t>麦当劳</t>
        </is>
      </c>
      <c r="C70" s="11" t="inlineStr">
        <is>
          <t>TSFCY8</t>
        </is>
      </c>
      <c r="D70" s="12" t="inlineStr">
        <is>
          <t>田尚坊</t>
        </is>
      </c>
      <c r="E70" s="9">
        <f>_xlfn.IFNA(VLOOKUP(C70,用户登录情况!A:H,8,FALSE),"未登录")</f>
        <v/>
      </c>
      <c r="F70" s="9">
        <f>_xlfn.IFNA(VLOOKUP(C70,认证情况!B:N,6,FALSE),"未认证")</f>
        <v/>
      </c>
      <c r="G70" s="9">
        <f>_xlfn.IFNA(VLOOKUP(C70,认证情况!B:N,4,FALSE),"未认证")</f>
        <v/>
      </c>
      <c r="H70" s="9">
        <f>_xlfn.IFNA(IF(VLOOKUP(C70,认证情况!B:N,13,FALSE)="是","未认证","已认证"),"未认证")</f>
        <v/>
      </c>
      <c r="I70" s="9">
        <f>_xlfn.IFNA(IF(VLOOKUP(C70,承诺情况!D:L,7,FALSE)="是","已失效","生效中"),"未承诺")</f>
        <v/>
      </c>
      <c r="J70" s="14">
        <f>_xlfn.IFNA(VLOOKUP(C70,台账和自巡查提交情况!V:Z,5,FALSE),0)</f>
        <v/>
      </c>
      <c r="K70" s="14">
        <f>_xlfn.IFNA(VLOOKUP(C70,台账和自巡查提交情况!V:Z,4,FALSE),0)</f>
        <v/>
      </c>
      <c r="L70" s="9">
        <f>_xlfn.IFNA(VLOOKUP(C70,自评情况!C:J,8,FALSE),"未自评")</f>
        <v/>
      </c>
      <c r="M70" s="15" t="n"/>
    </row>
    <row r="71" ht="15.25" customFormat="1" customHeight="1" s="56">
      <c r="A71" s="9" t="n">
        <v>73</v>
      </c>
      <c r="B71" s="21" t="inlineStr">
        <is>
          <t>弄堂咪道</t>
        </is>
      </c>
      <c r="C71" s="11" t="inlineStr">
        <is>
          <t>TSFCY14</t>
        </is>
      </c>
      <c r="D71" s="12" t="inlineStr">
        <is>
          <t>田尚坊</t>
        </is>
      </c>
      <c r="E71" s="9">
        <f>_xlfn.IFNA(VLOOKUP(C71,用户登录情况!A:H,8,FALSE),"未登录")</f>
        <v/>
      </c>
      <c r="F71" s="9">
        <f>_xlfn.IFNA(VLOOKUP(C71,认证情况!B:N,6,FALSE),"未认证")</f>
        <v/>
      </c>
      <c r="G71" s="9">
        <f>_xlfn.IFNA(VLOOKUP(C71,认证情况!B:N,4,FALSE),"未认证")</f>
        <v/>
      </c>
      <c r="H71" s="9">
        <f>_xlfn.IFNA(IF(VLOOKUP(C71,认证情况!B:N,13,FALSE)="是","未认证","已认证"),"未认证")</f>
        <v/>
      </c>
      <c r="I71" s="9">
        <f>_xlfn.IFNA(IF(VLOOKUP(C71,承诺情况!D:L,7,FALSE)="是","已失效","生效中"),"未承诺")</f>
        <v/>
      </c>
      <c r="J71" s="14">
        <f>_xlfn.IFNA(VLOOKUP(C71,台账和自巡查提交情况!V:Z,5,FALSE),0)</f>
        <v/>
      </c>
      <c r="K71" s="14">
        <f>_xlfn.IFNA(VLOOKUP(C71,台账和自巡查提交情况!V:Z,4,FALSE),0)</f>
        <v/>
      </c>
      <c r="L71" s="9">
        <f>_xlfn.IFNA(VLOOKUP(C71,自评情况!C:J,8,FALSE),"未自评")</f>
        <v/>
      </c>
      <c r="M71" s="13" t="n"/>
      <c r="P71" s="19" t="n"/>
      <c r="Q71" s="25" t="n"/>
      <c r="R71" s="25" t="n"/>
      <c r="S71" s="25" t="n"/>
      <c r="T71" s="25" t="n"/>
      <c r="U71" s="25" t="n"/>
      <c r="V71" s="25" t="n"/>
      <c r="W71" s="25" t="n"/>
      <c r="X71" s="25" t="n"/>
      <c r="Y71" s="25" t="n"/>
      <c r="Z71" s="25" t="n"/>
      <c r="AA71" s="25" t="n"/>
    </row>
    <row r="72" ht="15.25" customFormat="1" customHeight="1" s="56">
      <c r="A72" s="9" t="n">
        <v>74</v>
      </c>
      <c r="B72" s="10" t="inlineStr">
        <is>
          <t>食其家(田上坊)</t>
        </is>
      </c>
      <c r="C72" s="11" t="inlineStr">
        <is>
          <t>TSFCY12</t>
        </is>
      </c>
      <c r="D72" s="12" t="inlineStr">
        <is>
          <t>田尚坊</t>
        </is>
      </c>
      <c r="E72" s="9">
        <f>_xlfn.IFNA(VLOOKUP(C72,用户登录情况!A:H,8,FALSE),"未登录")</f>
        <v/>
      </c>
      <c r="F72" s="9">
        <f>_xlfn.IFNA(VLOOKUP(C72,认证情况!B:N,6,FALSE),"未认证")</f>
        <v/>
      </c>
      <c r="G72" s="9">
        <f>_xlfn.IFNA(VLOOKUP(C72,认证情况!B:N,4,FALSE),"未认证")</f>
        <v/>
      </c>
      <c r="H72" s="9">
        <f>_xlfn.IFNA(IF(VLOOKUP(C72,认证情况!B:N,13,FALSE)="是","未认证","已认证"),"未认证")</f>
        <v/>
      </c>
      <c r="I72" s="9">
        <f>_xlfn.IFNA(IF(VLOOKUP(C72,承诺情况!D:L,7,FALSE)="是","已失效","生效中"),"未承诺")</f>
        <v/>
      </c>
      <c r="J72" s="14">
        <f>_xlfn.IFNA(VLOOKUP(C72,台账和自巡查提交情况!V:Z,5,FALSE),0)</f>
        <v/>
      </c>
      <c r="K72" s="14">
        <f>_xlfn.IFNA(VLOOKUP(C72,台账和自巡查提交情况!V:Z,4,FALSE),0)</f>
        <v/>
      </c>
      <c r="L72" s="9">
        <f>_xlfn.IFNA(VLOOKUP(C72,自评情况!C:J,8,FALSE),"未自评")</f>
        <v/>
      </c>
      <c r="M72" s="15" t="n"/>
      <c r="P72" s="19" t="n"/>
      <c r="Q72" s="25" t="n"/>
      <c r="R72" s="25" t="n"/>
      <c r="S72" s="25" t="n"/>
      <c r="T72" s="25" t="n"/>
      <c r="U72" s="25" t="n"/>
      <c r="V72" s="25" t="n"/>
      <c r="W72" s="25" t="n"/>
      <c r="X72" s="25" t="n"/>
      <c r="Y72" s="25" t="n"/>
      <c r="Z72" s="25" t="n"/>
      <c r="AA72" s="25" t="n"/>
    </row>
    <row r="73" ht="15.25" customFormat="1" customHeight="1" s="56">
      <c r="A73" s="9" t="n">
        <v>75</v>
      </c>
      <c r="B73" s="10" t="inlineStr">
        <is>
          <t>张亮麻辣烫</t>
        </is>
      </c>
      <c r="C73" s="11" t="inlineStr">
        <is>
          <t>TSFCY28</t>
        </is>
      </c>
      <c r="D73" s="12" t="inlineStr">
        <is>
          <t>田尚坊</t>
        </is>
      </c>
      <c r="E73" s="9">
        <f>_xlfn.IFNA(VLOOKUP(C73,用户登录情况!A:H,8,FALSE),"未登录")</f>
        <v/>
      </c>
      <c r="F73" s="9">
        <f>_xlfn.IFNA(VLOOKUP(C73,认证情况!B:N,6,FALSE),"未认证")</f>
        <v/>
      </c>
      <c r="G73" s="9">
        <f>_xlfn.IFNA(VLOOKUP(C73,认证情况!B:N,4,FALSE),"未认证")</f>
        <v/>
      </c>
      <c r="H73" s="9">
        <f>_xlfn.IFNA(IF(VLOOKUP(C73,认证情况!B:N,13,FALSE)="是","未认证","已认证"),"未认证")</f>
        <v/>
      </c>
      <c r="I73" s="9">
        <f>_xlfn.IFNA(IF(VLOOKUP(C73,承诺情况!D:L,7,FALSE)="是","已失效","生效中"),"未承诺")</f>
        <v/>
      </c>
      <c r="J73" s="14">
        <f>_xlfn.IFNA(VLOOKUP(C73,台账和自巡查提交情况!V:Z,5,FALSE),0)</f>
        <v/>
      </c>
      <c r="K73" s="14">
        <f>_xlfn.IFNA(VLOOKUP(C73,台账和自巡查提交情况!V:Z,4,FALSE),0)</f>
        <v/>
      </c>
      <c r="L73" s="9">
        <f>_xlfn.IFNA(VLOOKUP(C73,自评情况!C:J,8,FALSE),"未自评")</f>
        <v/>
      </c>
      <c r="M73" s="15" t="n"/>
      <c r="P73" s="19" t="n"/>
      <c r="Q73" s="26" t="n"/>
      <c r="R73" s="26" t="n"/>
      <c r="S73" s="26" t="n"/>
      <c r="T73" s="26" t="n"/>
      <c r="U73" s="26" t="n"/>
      <c r="V73" s="26" t="n"/>
      <c r="W73" s="26" t="n"/>
      <c r="X73" s="26" t="n"/>
      <c r="Y73" s="26" t="n"/>
      <c r="Z73" s="26" t="n"/>
      <c r="AA73" s="26" t="n"/>
    </row>
    <row r="74" ht="15.25" customFormat="1" customHeight="1" s="56">
      <c r="A74" s="9" t="n">
        <v>76</v>
      </c>
      <c r="B74" s="10" t="inlineStr">
        <is>
          <t>小杨生煎</t>
        </is>
      </c>
      <c r="C74" s="11" t="inlineStr">
        <is>
          <t>TSFCY15</t>
        </is>
      </c>
      <c r="D74" s="12" t="inlineStr">
        <is>
          <t>田尚坊</t>
        </is>
      </c>
      <c r="E74" s="9">
        <f>_xlfn.IFNA(VLOOKUP(C74,用户登录情况!A:H,8,FALSE),"未登录")</f>
        <v/>
      </c>
      <c r="F74" s="9">
        <f>_xlfn.IFNA(VLOOKUP(C74,认证情况!B:N,6,FALSE),"未认证")</f>
        <v/>
      </c>
      <c r="G74" s="9">
        <f>_xlfn.IFNA(VLOOKUP(C74,认证情况!B:N,4,FALSE),"未认证")</f>
        <v/>
      </c>
      <c r="H74" s="9">
        <f>_xlfn.IFNA(IF(VLOOKUP(C74,认证情况!B:N,13,FALSE)="是","未认证","已认证"),"未认证")</f>
        <v/>
      </c>
      <c r="I74" s="9">
        <f>_xlfn.IFNA(IF(VLOOKUP(C74,承诺情况!D:L,7,FALSE)="是","已失效","生效中"),"未承诺")</f>
        <v/>
      </c>
      <c r="J74" s="14">
        <f>_xlfn.IFNA(VLOOKUP(C74,台账和自巡查提交情况!V:Z,5,FALSE),0)</f>
        <v/>
      </c>
      <c r="K74" s="14">
        <f>_xlfn.IFNA(VLOOKUP(C74,台账和自巡查提交情况!V:Z,4,FALSE),0)</f>
        <v/>
      </c>
      <c r="L74" s="9">
        <f>_xlfn.IFNA(VLOOKUP(C74,自评情况!C:J,8,FALSE),"未自评")</f>
        <v/>
      </c>
      <c r="M74" s="13" t="n"/>
      <c r="V74" s="25" t="n"/>
    </row>
    <row r="75" ht="15.25" customFormat="1" customHeight="1" s="56">
      <c r="A75" s="9" t="n">
        <v>77</v>
      </c>
      <c r="B75" s="10" t="inlineStr">
        <is>
          <t>蜀谭记</t>
        </is>
      </c>
      <c r="C75" s="11" t="inlineStr">
        <is>
          <t>TSFCY51</t>
        </is>
      </c>
      <c r="D75" s="12" t="inlineStr">
        <is>
          <t>田尚坊</t>
        </is>
      </c>
      <c r="E75" s="9">
        <f>_xlfn.IFNA(VLOOKUP(C75,用户登录情况!A:H,8,FALSE),"未登录")</f>
        <v/>
      </c>
      <c r="F75" s="9">
        <f>_xlfn.IFNA(VLOOKUP(C75,认证情况!B:N,6,FALSE),"未认证")</f>
        <v/>
      </c>
      <c r="G75" s="9">
        <f>_xlfn.IFNA(VLOOKUP(C75,认证情况!B:N,4,FALSE),"未认证")</f>
        <v/>
      </c>
      <c r="H75" s="9">
        <f>_xlfn.IFNA(IF(VLOOKUP(C75,认证情况!B:N,13,FALSE)="是","未认证","已认证"),"未认证")</f>
        <v/>
      </c>
      <c r="I75" s="9">
        <f>_xlfn.IFNA(IF(VLOOKUP(C75,承诺情况!D:L,7,FALSE)="是","已失效","生效中"),"未承诺")</f>
        <v/>
      </c>
      <c r="J75" s="14">
        <f>_xlfn.IFNA(VLOOKUP(C75,台账和自巡查提交情况!V:Z,5,FALSE),0)</f>
        <v/>
      </c>
      <c r="K75" s="14">
        <f>_xlfn.IFNA(VLOOKUP(C75,台账和自巡查提交情况!V:Z,4,FALSE),0)</f>
        <v/>
      </c>
      <c r="L75" s="9">
        <f>_xlfn.IFNA(VLOOKUP(C75,自评情况!C:J,8,FALSE),"未自评")</f>
        <v/>
      </c>
      <c r="M75" s="15" t="n"/>
      <c r="R75" s="18" t="inlineStr">
        <is>
          <t>田尚坊</t>
        </is>
      </c>
      <c r="S75" s="113" t="n"/>
    </row>
    <row r="76" ht="15.25" customFormat="1" customHeight="1" s="56">
      <c r="A76" s="9" t="n">
        <v>78</v>
      </c>
      <c r="B76" s="10" t="inlineStr">
        <is>
          <t>头牌农家菜</t>
        </is>
      </c>
      <c r="C76" s="11" t="inlineStr">
        <is>
          <t>TSFCY10</t>
        </is>
      </c>
      <c r="D76" s="12" t="inlineStr">
        <is>
          <t>田尚坊</t>
        </is>
      </c>
      <c r="E76" s="9">
        <f>_xlfn.IFNA(VLOOKUP(C76,用户登录情况!A:H,8,FALSE),"未登录")</f>
        <v/>
      </c>
      <c r="F76" s="9">
        <f>_xlfn.IFNA(VLOOKUP(C76,认证情况!B:N,6,FALSE),"未认证")</f>
        <v/>
      </c>
      <c r="G76" s="9">
        <f>_xlfn.IFNA(VLOOKUP(C76,认证情况!B:N,4,FALSE),"未认证")</f>
        <v/>
      </c>
      <c r="H76" s="9">
        <f>_xlfn.IFNA(IF(VLOOKUP(C76,认证情况!B:N,13,FALSE)="是","未认证","已认证"),"未认证")</f>
        <v/>
      </c>
      <c r="I76" s="9">
        <f>_xlfn.IFNA(IF(VLOOKUP(C76,承诺情况!D:L,7,FALSE)="是","已失效","生效中"),"未承诺")</f>
        <v/>
      </c>
      <c r="J76" s="14">
        <f>_xlfn.IFNA(VLOOKUP(C76,台账和自巡查提交情况!V:Z,5,FALSE),0)</f>
        <v/>
      </c>
      <c r="K76" s="14">
        <f>_xlfn.IFNA(VLOOKUP(C76,台账和自巡查提交情况!V:Z,4,FALSE),0)</f>
        <v/>
      </c>
      <c r="L76" s="9">
        <f>_xlfn.IFNA(VLOOKUP(C76,自评情况!C:J,8,FALSE),"未自评")</f>
        <v/>
      </c>
      <c r="M76" s="15" t="n"/>
      <c r="P76" s="18" t="inlineStr">
        <is>
          <t>登录</t>
        </is>
      </c>
      <c r="Q76" s="18" t="inlineStr">
        <is>
          <t>企业认证</t>
        </is>
      </c>
      <c r="R76" s="18" t="inlineStr">
        <is>
          <t>店铺认证</t>
        </is>
      </c>
      <c r="S76" s="18" t="inlineStr">
        <is>
          <t>台账提交&gt;0%</t>
        </is>
      </c>
      <c r="T76" s="18" t="inlineStr">
        <is>
          <t>台账提交≥60%</t>
        </is>
      </c>
      <c r="U76" s="18" t="inlineStr">
        <is>
          <t>台账提交=100%</t>
        </is>
      </c>
      <c r="V76" s="18" t="inlineStr">
        <is>
          <t>自巡查提交&gt;0%</t>
        </is>
      </c>
      <c r="W76" s="18" t="inlineStr">
        <is>
          <t>自巡查提交≥60%</t>
        </is>
      </c>
      <c r="X76" s="18" t="inlineStr">
        <is>
          <t>自巡查提交=100%</t>
        </is>
      </c>
      <c r="Y76" s="18" t="inlineStr">
        <is>
          <t>已自评</t>
        </is>
      </c>
      <c r="Z76" s="18" t="inlineStr">
        <is>
          <t>已承诺</t>
        </is>
      </c>
    </row>
    <row r="77" ht="15.25" customFormat="1" customHeight="1" s="56">
      <c r="A77" s="9" t="n">
        <v>79</v>
      </c>
      <c r="B77" s="10" t="inlineStr">
        <is>
          <t>棒约翰</t>
        </is>
      </c>
      <c r="C77" s="11" t="inlineStr">
        <is>
          <t>TSFCY7</t>
        </is>
      </c>
      <c r="D77" s="12" t="inlineStr">
        <is>
          <t>田尚坊</t>
        </is>
      </c>
      <c r="E77" s="9">
        <f>_xlfn.IFNA(VLOOKUP(C77,用户登录情况!A:H,8,FALSE),"未登录")</f>
        <v/>
      </c>
      <c r="F77" s="9">
        <f>_xlfn.IFNA(VLOOKUP(C77,认证情况!B:N,6,FALSE),"未认证")</f>
        <v/>
      </c>
      <c r="G77" s="9">
        <f>_xlfn.IFNA(VLOOKUP(C77,认证情况!B:N,4,FALSE),"未认证")</f>
        <v/>
      </c>
      <c r="H77" s="9">
        <f>_xlfn.IFNA(IF(VLOOKUP(C77,认证情况!B:N,13,FALSE)="是","未认证","已认证"),"未认证")</f>
        <v/>
      </c>
      <c r="I77" s="9">
        <f>_xlfn.IFNA(IF(VLOOKUP(C77,承诺情况!D:L,7,FALSE)="是","已失效","生效中"),"未承诺")</f>
        <v/>
      </c>
      <c r="J77" s="14">
        <f>_xlfn.IFNA(VLOOKUP(C77,台账和自巡查提交情况!V:Z,5,FALSE),0)</f>
        <v/>
      </c>
      <c r="K77" s="14">
        <f>_xlfn.IFNA(VLOOKUP(C77,台账和自巡查提交情况!V:Z,4,FALSE),0)</f>
        <v/>
      </c>
      <c r="L77" s="9">
        <f>_xlfn.IFNA(VLOOKUP(C77,自评情况!C:J,8,FALSE),"未自评")</f>
        <v/>
      </c>
      <c r="M77" s="15" t="n"/>
      <c r="O77" s="19" t="inlineStr">
        <is>
          <t>月度实操数</t>
        </is>
      </c>
      <c r="P77" s="13" t="n">
        <v>19</v>
      </c>
      <c r="Q77" s="13" t="n">
        <v>21</v>
      </c>
      <c r="R77" s="13" t="n">
        <v>21</v>
      </c>
      <c r="S77" s="13" t="n">
        <v>20</v>
      </c>
      <c r="T77" s="13" t="n">
        <v>19</v>
      </c>
      <c r="U77" s="13" t="n">
        <v>17</v>
      </c>
      <c r="V77" s="13" t="n">
        <v>19</v>
      </c>
      <c r="W77" s="13" t="n">
        <v>18</v>
      </c>
      <c r="X77" s="13" t="n">
        <v>17</v>
      </c>
      <c r="Y77" s="13" t="n">
        <v>16</v>
      </c>
      <c r="Z77" s="13" t="n">
        <v>16</v>
      </c>
    </row>
    <row r="78" ht="15.25" customFormat="1" customHeight="1" s="56">
      <c r="A78" s="9" t="n">
        <v>80</v>
      </c>
      <c r="B78" s="21" t="inlineStr">
        <is>
          <t>泸溪河</t>
        </is>
      </c>
      <c r="C78" s="11" t="inlineStr">
        <is>
          <t>TSFCY56</t>
        </is>
      </c>
      <c r="D78" s="12" t="inlineStr">
        <is>
          <t>田尚坊</t>
        </is>
      </c>
      <c r="E78" s="9">
        <f>_xlfn.IFNA(VLOOKUP(C78,用户登录情况!A:H,8,FALSE),"未登录")</f>
        <v/>
      </c>
      <c r="F78" s="9">
        <f>_xlfn.IFNA(VLOOKUP(C78,认证情况!B:N,6,FALSE),"未认证")</f>
        <v/>
      </c>
      <c r="G78" s="9">
        <f>_xlfn.IFNA(VLOOKUP(C78,认证情况!B:N,4,FALSE),"未认证")</f>
        <v/>
      </c>
      <c r="H78" s="9">
        <f>_xlfn.IFNA(IF(VLOOKUP(C78,认证情况!B:N,13,FALSE)="是","未认证","已认证"),"未认证")</f>
        <v/>
      </c>
      <c r="I78" s="9">
        <f>_xlfn.IFNA(IF(VLOOKUP(C78,承诺情况!D:L,7,FALSE)="是","已失效","生效中"),"未承诺")</f>
        <v/>
      </c>
      <c r="J78" s="14">
        <f>_xlfn.IFNA(VLOOKUP(C78,台账和自巡查提交情况!V:Z,5,FALSE),0)</f>
        <v/>
      </c>
      <c r="K78" s="14">
        <f>_xlfn.IFNA(VLOOKUP(C78,台账和自巡查提交情况!V:Z,4,FALSE),0)</f>
        <v/>
      </c>
      <c r="L78" s="9">
        <f>_xlfn.IFNA(VLOOKUP(C78,自评情况!C:J,8,FALSE),"未自评")</f>
        <v/>
      </c>
      <c r="M78" s="13" t="n"/>
      <c r="O78" s="19" t="inlineStr">
        <is>
          <t>店铺总数</t>
        </is>
      </c>
      <c r="P78" s="13" t="n">
        <v>20</v>
      </c>
      <c r="Q78" s="13" t="n">
        <v>20</v>
      </c>
      <c r="R78" s="13" t="n">
        <v>20</v>
      </c>
      <c r="S78" s="13" t="n">
        <v>20</v>
      </c>
      <c r="T78" s="13" t="n">
        <v>20</v>
      </c>
      <c r="U78" s="13" t="n">
        <v>20</v>
      </c>
      <c r="V78" s="13" t="n">
        <v>20</v>
      </c>
      <c r="W78" s="13" t="n">
        <v>20</v>
      </c>
      <c r="X78" s="13" t="n">
        <v>20</v>
      </c>
      <c r="Y78" s="13" t="n">
        <v>20</v>
      </c>
      <c r="Z78" s="13" t="n">
        <v>20</v>
      </c>
    </row>
    <row r="79" ht="15.25" customFormat="1" customHeight="1" s="56">
      <c r="A79" s="9" t="n">
        <v>81</v>
      </c>
      <c r="B79" s="10" t="inlineStr">
        <is>
          <t>大成海鲜烧烤</t>
        </is>
      </c>
      <c r="C79" s="11" t="inlineStr">
        <is>
          <t>TSFCY3</t>
        </is>
      </c>
      <c r="D79" s="12" t="inlineStr">
        <is>
          <t>田尚坊</t>
        </is>
      </c>
      <c r="E79" s="9">
        <f>_xlfn.IFNA(VLOOKUP(C79,用户登录情况!A:H,8,FALSE),"未登录")</f>
        <v/>
      </c>
      <c r="F79" s="9">
        <f>_xlfn.IFNA(VLOOKUP(C79,认证情况!B:N,6,FALSE),"未认证")</f>
        <v/>
      </c>
      <c r="G79" s="9">
        <f>_xlfn.IFNA(VLOOKUP(C79,认证情况!B:N,4,FALSE),"未认证")</f>
        <v/>
      </c>
      <c r="H79" s="9">
        <f>_xlfn.IFNA(IF(VLOOKUP(C79,认证情况!B:N,13,FALSE)="是","未认证","已认证"),"未认证")</f>
        <v/>
      </c>
      <c r="I79" s="9">
        <f>_xlfn.IFNA(IF(VLOOKUP(C79,承诺情况!D:L,7,FALSE)="是","已失效","生效中"),"未承诺")</f>
        <v/>
      </c>
      <c r="J79" s="14">
        <f>_xlfn.IFNA(VLOOKUP(C79,台账和自巡查提交情况!V:Z,5,FALSE),0)</f>
        <v/>
      </c>
      <c r="K79" s="14">
        <f>_xlfn.IFNA(VLOOKUP(C79,台账和自巡查提交情况!V:Z,4,FALSE),0)</f>
        <v/>
      </c>
      <c r="L79" s="9">
        <f>_xlfn.IFNA(VLOOKUP(C79,自评情况!C:J,8,FALSE),"未自评")</f>
        <v/>
      </c>
      <c r="M79" s="13" t="n"/>
      <c r="O79" s="19" t="inlineStr">
        <is>
          <t>实操数占比</t>
        </is>
      </c>
      <c r="P79" s="20">
        <f>P77/P78</f>
        <v/>
      </c>
      <c r="Q79" s="20">
        <f>Q77/Q78</f>
        <v/>
      </c>
      <c r="R79" s="20">
        <f>R77/R78</f>
        <v/>
      </c>
      <c r="S79" s="20">
        <f>S77/S78</f>
        <v/>
      </c>
      <c r="T79" s="20">
        <f>T77/T78</f>
        <v/>
      </c>
      <c r="U79" s="20">
        <f>U77/U78</f>
        <v/>
      </c>
      <c r="V79" s="20">
        <f>V77/V78</f>
        <v/>
      </c>
      <c r="W79" s="20">
        <f>W77/W78</f>
        <v/>
      </c>
      <c r="X79" s="20">
        <f>X77/X78</f>
        <v/>
      </c>
      <c r="Y79" s="20">
        <f>Y77/Y78</f>
        <v/>
      </c>
      <c r="Z79" s="20">
        <f>Z77/Z78</f>
        <v/>
      </c>
    </row>
    <row r="80" ht="15.25" customFormat="1" customHeight="1" s="56">
      <c r="A80" s="9" t="n">
        <v>82</v>
      </c>
      <c r="B80" s="22" t="inlineStr">
        <is>
          <t>杨记齐齐哈尔</t>
        </is>
      </c>
      <c r="C80" s="11" t="inlineStr">
        <is>
          <t>TSFCY38</t>
        </is>
      </c>
      <c r="D80" s="12" t="inlineStr">
        <is>
          <t>田尚坊</t>
        </is>
      </c>
      <c r="E80" s="9">
        <f>_xlfn.IFNA(VLOOKUP(C80,用户登录情况!A:H,8,FALSE),"未登录")</f>
        <v/>
      </c>
      <c r="F80" s="9">
        <f>_xlfn.IFNA(VLOOKUP(C80,认证情况!B:N,6,FALSE),"未认证")</f>
        <v/>
      </c>
      <c r="G80" s="9">
        <f>_xlfn.IFNA(VLOOKUP(C80,认证情况!B:N,4,FALSE),"未认证")</f>
        <v/>
      </c>
      <c r="H80" s="9">
        <f>_xlfn.IFNA(IF(VLOOKUP(C80,认证情况!B:N,13,FALSE)="是","未认证","已认证"),"未认证")</f>
        <v/>
      </c>
      <c r="I80" s="9">
        <f>_xlfn.IFNA(IF(VLOOKUP(C80,承诺情况!D:L,7,FALSE)="是","已失效","生效中"),"未承诺")</f>
        <v/>
      </c>
      <c r="J80" s="14">
        <f>_xlfn.IFNA(VLOOKUP(C80,台账和自巡查提交情况!V:Z,5,FALSE),0)</f>
        <v/>
      </c>
      <c r="K80" s="14">
        <f>_xlfn.IFNA(VLOOKUP(C80,台账和自巡查提交情况!V:Z,4,FALSE),0)</f>
        <v/>
      </c>
      <c r="L80" s="9">
        <f>_xlfn.IFNA(VLOOKUP(C80,自评情况!C:J,8,FALSE),"未自评")</f>
        <v/>
      </c>
      <c r="M80" s="13" t="n"/>
      <c r="V80" s="25" t="n"/>
    </row>
    <row r="81" ht="15.25" customFormat="1" customHeight="1" s="56">
      <c r="A81" s="9" t="n">
        <v>83</v>
      </c>
      <c r="B81" s="23" t="inlineStr">
        <is>
          <t>老娘舅</t>
        </is>
      </c>
      <c r="C81" s="11" t="inlineStr">
        <is>
          <t>TSFCY45</t>
        </is>
      </c>
      <c r="D81" s="12" t="inlineStr">
        <is>
          <t>田尚坊</t>
        </is>
      </c>
      <c r="E81" s="9">
        <f>_xlfn.IFNA(VLOOKUP(C81,用户登录情况!A:H,8,FALSE),"未登录")</f>
        <v/>
      </c>
      <c r="F81" s="9">
        <f>_xlfn.IFNA(VLOOKUP(C81,认证情况!B:N,6,FALSE),"未认证")</f>
        <v/>
      </c>
      <c r="G81" s="9">
        <f>_xlfn.IFNA(VLOOKUP(C81,认证情况!B:N,4,FALSE),"未认证")</f>
        <v/>
      </c>
      <c r="H81" s="9">
        <f>_xlfn.IFNA(IF(VLOOKUP(C81,认证情况!B:N,13,FALSE)="是","未认证","已认证"),"未认证")</f>
        <v/>
      </c>
      <c r="I81" s="9">
        <f>_xlfn.IFNA(IF(VLOOKUP(C81,承诺情况!D:L,7,FALSE)="是","已失效","生效中"),"未承诺")</f>
        <v/>
      </c>
      <c r="J81" s="14">
        <f>_xlfn.IFNA(VLOOKUP(C81,台账和自巡查提交情况!V:Z,5,FALSE),0)</f>
        <v/>
      </c>
      <c r="K81" s="14">
        <f>_xlfn.IFNA(VLOOKUP(C81,台账和自巡查提交情况!V:Z,4,FALSE),0)</f>
        <v/>
      </c>
      <c r="L81" s="9">
        <f>_xlfn.IFNA(VLOOKUP(C81,自评情况!C:J,8,FALSE),"未自评")</f>
        <v/>
      </c>
      <c r="M81" s="15" t="n"/>
      <c r="V81" s="25" t="n"/>
    </row>
    <row r="82" ht="15.25" customFormat="1" customHeight="1" s="56">
      <c r="A82" s="9" t="n">
        <v>84</v>
      </c>
      <c r="B82" s="23" t="inlineStr">
        <is>
          <t>老厨家东北铁锅炖</t>
        </is>
      </c>
      <c r="C82" s="11" t="inlineStr">
        <is>
          <t>TSFCY58</t>
        </is>
      </c>
      <c r="D82" s="12" t="inlineStr">
        <is>
          <t>田尚坊</t>
        </is>
      </c>
      <c r="E82" s="9">
        <f>_xlfn.IFNA(VLOOKUP(C82,用户登录情况!A:H,8,FALSE),"未登录")</f>
        <v/>
      </c>
      <c r="F82" s="9">
        <f>_xlfn.IFNA(VLOOKUP(C82,认证情况!B:N,6,FALSE),"未认证")</f>
        <v/>
      </c>
      <c r="G82" s="9">
        <f>_xlfn.IFNA(VLOOKUP(C82,认证情况!B:N,4,FALSE),"未认证")</f>
        <v/>
      </c>
      <c r="H82" s="9">
        <f>_xlfn.IFNA(IF(VLOOKUP(C82,认证情况!B:N,13,FALSE)="是","未认证","已认证"),"未认证")</f>
        <v/>
      </c>
      <c r="I82" s="9">
        <f>_xlfn.IFNA(IF(VLOOKUP(C82,承诺情况!D:L,7,FALSE)="是","已失效","生效中"),"未承诺")</f>
        <v/>
      </c>
      <c r="J82" s="14">
        <f>_xlfn.IFNA(VLOOKUP(C82,台账和自巡查提交情况!V:Z,5,FALSE),0)</f>
        <v/>
      </c>
      <c r="K82" s="14">
        <f>_xlfn.IFNA(VLOOKUP(C82,台账和自巡查提交情况!V:Z,4,FALSE),0)</f>
        <v/>
      </c>
      <c r="L82" s="9">
        <f>_xlfn.IFNA(VLOOKUP(C82,自评情况!C:J,8,FALSE),"未自评")</f>
        <v/>
      </c>
      <c r="M82" s="13" t="n"/>
      <c r="V82" s="25" t="n"/>
    </row>
    <row r="83" ht="15.25" customFormat="1" customHeight="1" s="56">
      <c r="A83" s="9" t="n">
        <v>85</v>
      </c>
      <c r="B83" s="10" t="inlineStr">
        <is>
          <t>丽华快餐</t>
        </is>
      </c>
      <c r="C83" s="11" t="inlineStr">
        <is>
          <t>TSFCY57</t>
        </is>
      </c>
      <c r="D83" s="12" t="inlineStr">
        <is>
          <t>田尚坊</t>
        </is>
      </c>
      <c r="E83" s="9">
        <f>_xlfn.IFNA(VLOOKUP(C83,用户登录情况!A:H,8,FALSE),"未登录")</f>
        <v/>
      </c>
      <c r="F83" s="9">
        <f>_xlfn.IFNA(VLOOKUP(C83,认证情况!B:N,6,FALSE),"未认证")</f>
        <v/>
      </c>
      <c r="G83" s="9">
        <f>_xlfn.IFNA(VLOOKUP(C83,认证情况!B:N,4,FALSE),"未认证")</f>
        <v/>
      </c>
      <c r="H83" s="9">
        <f>_xlfn.IFNA(IF(VLOOKUP(C83,认证情况!B:N,13,FALSE)="是","未认证","已认证"),"未认证")</f>
        <v/>
      </c>
      <c r="I83" s="9">
        <f>_xlfn.IFNA(IF(VLOOKUP(C83,承诺情况!D:L,7,FALSE)="是","已失效","生效中"),"未承诺")</f>
        <v/>
      </c>
      <c r="J83" s="14">
        <f>_xlfn.IFNA(VLOOKUP(C83,台账和自巡查提交情况!V:Z,5,FALSE),0)</f>
        <v/>
      </c>
      <c r="K83" s="14">
        <f>_xlfn.IFNA(VLOOKUP(C83,台账和自巡查提交情况!V:Z,4,FALSE),0)</f>
        <v/>
      </c>
      <c r="L83" s="9">
        <f>_xlfn.IFNA(VLOOKUP(C83,自评情况!C:J,8,FALSE),"未自评")</f>
        <v/>
      </c>
      <c r="M83" s="15" t="n"/>
      <c r="V83" s="25" t="n"/>
    </row>
    <row r="84" ht="15.25" customFormat="1" customHeight="1" s="56">
      <c r="A84" s="9" t="n">
        <v>86</v>
      </c>
      <c r="B84" s="10" t="inlineStr">
        <is>
          <t>老乡鸡</t>
        </is>
      </c>
      <c r="C84" s="11" t="inlineStr">
        <is>
          <t>TSFCY61</t>
        </is>
      </c>
      <c r="D84" s="12" t="inlineStr">
        <is>
          <t>田尚坊</t>
        </is>
      </c>
      <c r="E84" s="9">
        <f>_xlfn.IFNA(VLOOKUP(C84,用户登录情况!A:H,8,FALSE),"未登录")</f>
        <v/>
      </c>
      <c r="F84" s="9">
        <f>_xlfn.IFNA(VLOOKUP(C84,认证情况!B:N,6,FALSE),"未认证")</f>
        <v/>
      </c>
      <c r="G84" s="9">
        <f>_xlfn.IFNA(VLOOKUP(C84,认证情况!B:N,4,FALSE),"未认证")</f>
        <v/>
      </c>
      <c r="H84" s="9">
        <f>_xlfn.IFNA(IF(VLOOKUP(C84,认证情况!B:N,13,FALSE)="是","未认证","已认证"),"未认证")</f>
        <v/>
      </c>
      <c r="I84" s="9">
        <f>_xlfn.IFNA(IF(VLOOKUP(C84,承诺情况!D:L,7,FALSE)="是","已失效","生效中"),"未承诺")</f>
        <v/>
      </c>
      <c r="J84" s="14">
        <f>_xlfn.IFNA(VLOOKUP(C84,台账和自巡查提交情况!V:Z,5,FALSE),0)</f>
        <v/>
      </c>
      <c r="K84" s="14">
        <f>_xlfn.IFNA(VLOOKUP(C84,台账和自巡查提交情况!V:Z,4,FALSE),0)</f>
        <v/>
      </c>
      <c r="L84" s="9">
        <f>_xlfn.IFNA(VLOOKUP(C84,自评情况!C:J,8,FALSE),"未自评")</f>
        <v/>
      </c>
      <c r="M84" s="13" t="n"/>
      <c r="V84" s="25" t="n"/>
    </row>
    <row r="85" ht="15.25" customFormat="1" customHeight="1" s="56">
      <c r="A85" s="9" t="n">
        <v>87</v>
      </c>
      <c r="B85" s="22" t="inlineStr">
        <is>
          <t>盐绿市集</t>
        </is>
      </c>
      <c r="C85" s="11" t="inlineStr">
        <is>
          <t>TSFCY62</t>
        </is>
      </c>
      <c r="D85" s="12" t="inlineStr">
        <is>
          <t>田尚坊</t>
        </is>
      </c>
      <c r="E85" s="9">
        <f>_xlfn.IFNA(VLOOKUP(C85,用户登录情况!A:H,8,FALSE),"未登录")</f>
        <v/>
      </c>
      <c r="F85" s="9">
        <f>_xlfn.IFNA(VLOOKUP(C85,认证情况!B:N,6,FALSE),"未认证")</f>
        <v/>
      </c>
      <c r="G85" s="9">
        <f>_xlfn.IFNA(VLOOKUP(C85,认证情况!B:N,4,FALSE),"未认证")</f>
        <v/>
      </c>
      <c r="H85" s="9">
        <f>_xlfn.IFNA(IF(VLOOKUP(C85,认证情况!B:N,13,FALSE)="是","未认证","已认证"),"未认证")</f>
        <v/>
      </c>
      <c r="I85" s="9">
        <f>_xlfn.IFNA(IF(VLOOKUP(C85,承诺情况!D:L,7,FALSE)="是","已失效","生效中"),"未承诺")</f>
        <v/>
      </c>
      <c r="J85" s="14">
        <f>_xlfn.IFNA(VLOOKUP(C85,台账和自巡查提交情况!V:Z,5,FALSE),0)</f>
        <v/>
      </c>
      <c r="K85" s="14">
        <f>_xlfn.IFNA(VLOOKUP(C85,台账和自巡查提交情况!V:Z,4,FALSE),0)</f>
        <v/>
      </c>
      <c r="L85" s="9">
        <f>_xlfn.IFNA(VLOOKUP(C85,自评情况!C:J,8,FALSE),"未自评")</f>
        <v/>
      </c>
      <c r="M85" s="13" t="n"/>
      <c r="V85" s="25" t="n"/>
    </row>
    <row r="86" ht="15.25" customFormat="1" customHeight="1" s="56">
      <c r="A86" s="9" t="n">
        <v>88</v>
      </c>
      <c r="B86" s="22" t="inlineStr">
        <is>
          <t>故乡妈妈</t>
        </is>
      </c>
      <c r="C86" s="11" t="inlineStr">
        <is>
          <t>TSFCY63</t>
        </is>
      </c>
      <c r="D86" s="12" t="inlineStr">
        <is>
          <t>田尚坊</t>
        </is>
      </c>
      <c r="E86" s="9">
        <f>_xlfn.IFNA(VLOOKUP(C86,用户登录情况!A:H,8,FALSE),"未登录")</f>
        <v/>
      </c>
      <c r="F86" s="9">
        <f>_xlfn.IFNA(VLOOKUP(C86,认证情况!B:N,6,FALSE),"未认证")</f>
        <v/>
      </c>
      <c r="G86" s="9">
        <f>_xlfn.IFNA(VLOOKUP(C86,认证情况!B:N,4,FALSE),"未认证")</f>
        <v/>
      </c>
      <c r="H86" s="9">
        <f>_xlfn.IFNA(IF(VLOOKUP(C86,认证情况!B:N,13,FALSE)="是","未认证","已认证"),"未认证")</f>
        <v/>
      </c>
      <c r="I86" s="9">
        <f>_xlfn.IFNA(IF(VLOOKUP(C86,承诺情况!D:L,7,FALSE)="是","已失效","生效中"),"未承诺")</f>
        <v/>
      </c>
      <c r="J86" s="14">
        <f>_xlfn.IFNA(VLOOKUP(C86,台账和自巡查提交情况!V:Z,5,FALSE),0)</f>
        <v/>
      </c>
      <c r="K86" s="14">
        <f>_xlfn.IFNA(VLOOKUP(C86,台账和自巡查提交情况!V:Z,4,FALSE),0)</f>
        <v/>
      </c>
      <c r="L86" s="9">
        <f>_xlfn.IFNA(VLOOKUP(C86,自评情况!C:J,8,FALSE),"未自评")</f>
        <v/>
      </c>
      <c r="M86" s="15" t="n"/>
      <c r="V86" s="25" t="n"/>
    </row>
  </sheetData>
  <autoFilter ref="A1:AA86"/>
  <mergeCells count="4">
    <mergeCell ref="S8:T8"/>
    <mergeCell ref="R75:S75"/>
    <mergeCell ref="S30:T30"/>
    <mergeCell ref="Q7:T7"/>
  </mergeCells>
  <conditionalFormatting sqref="E1:L1">
    <cfRule type="duplicateValues" priority="41" dxfId="1"/>
  </conditionalFormatting>
  <conditionalFormatting sqref="J1">
    <cfRule type="cellIs" priority="24" operator="equal" dxfId="2">
      <formula>"已失效"</formula>
    </cfRule>
    <cfRule type="cellIs" priority="25" operator="equal" dxfId="3">
      <formula>"未承诺"</formula>
    </cfRule>
  </conditionalFormatting>
  <conditionalFormatting sqref="A2:A86">
    <cfRule type="duplicateValues" priority="40" dxfId="1"/>
  </conditionalFormatting>
  <conditionalFormatting sqref="E1:E86">
    <cfRule type="cellIs" priority="18" operator="equal" dxfId="4">
      <formula>"已登录"</formula>
    </cfRule>
    <cfRule type="cellIs" priority="39" operator="equal" dxfId="3">
      <formula>"未登录"</formula>
    </cfRule>
  </conditionalFormatting>
  <conditionalFormatting sqref="H1:H86">
    <cfRule type="cellIs" priority="16" operator="equal" dxfId="4">
      <formula>"已认证"</formula>
    </cfRule>
    <cfRule type="cellIs" priority="37" operator="equal" dxfId="3">
      <formula>"未认证"</formula>
    </cfRule>
  </conditionalFormatting>
  <conditionalFormatting sqref="I1:I86">
    <cfRule type="cellIs" priority="15" operator="equal" dxfId="4">
      <formula>"生效中"</formula>
    </cfRule>
    <cfRule type="cellIs" priority="34" operator="equal" dxfId="2">
      <formula>"已失效"</formula>
    </cfRule>
    <cfRule type="cellIs" priority="35" operator="equal" dxfId="3">
      <formula>"未承诺"</formula>
    </cfRule>
  </conditionalFormatting>
  <conditionalFormatting sqref="J2:J86">
    <cfRule type="cellIs" priority="26" operator="equal" dxfId="4">
      <formula>1</formula>
    </cfRule>
    <cfRule type="cellIs" priority="27" operator="equal" dxfId="3">
      <formula>0</formula>
    </cfRule>
    <cfRule type="cellIs" priority="28" operator="lessThan" dxfId="2">
      <formula>1</formula>
    </cfRule>
    <cfRule type="cellIs" priority="29" operator="greaterThan" dxfId="2">
      <formula>0</formula>
    </cfRule>
  </conditionalFormatting>
  <conditionalFormatting sqref="K2:K86">
    <cfRule type="cellIs" priority="20" operator="equal" dxfId="4">
      <formula>1</formula>
    </cfRule>
    <cfRule type="cellIs" priority="21" operator="equal" dxfId="3">
      <formula>0</formula>
    </cfRule>
    <cfRule type="cellIs" priority="22" operator="lessThan" dxfId="2">
      <formula>1</formula>
    </cfRule>
    <cfRule type="cellIs" priority="23" operator="greaterThan" dxfId="2">
      <formula>0</formula>
    </cfRule>
  </conditionalFormatting>
  <conditionalFormatting sqref="L1:L86">
    <cfRule type="cellIs" priority="14" operator="equal" dxfId="4">
      <formula>"已自评"</formula>
    </cfRule>
    <cfRule type="cellIs" priority="19" operator="equal" dxfId="3">
      <formula>"未自评"</formula>
    </cfRule>
  </conditionalFormatting>
  <conditionalFormatting sqref="B1:C1048576">
    <cfRule type="duplicateValues" priority="42" dxfId="1"/>
  </conditionalFormatting>
  <conditionalFormatting sqref="F1:G86">
    <cfRule type="cellIs" priority="17" operator="equal" dxfId="4">
      <formula>"已认证"</formula>
    </cfRule>
    <cfRule type="cellIs" priority="38" operator="equal" dxfId="3">
      <formula>"未认证"</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feiyu</dc:creator>
  <dcterms:created xsi:type="dcterms:W3CDTF">2022-11-03T06:49:00Z</dcterms:created>
  <dcterms:modified xsi:type="dcterms:W3CDTF">2023-10-18T03:26:08Z</dcterms:modified>
  <cp:lastModifiedBy>ART02</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2052-12.1.0.15374</vt:lpwstr>
  </property>
  <property name="ICV" fmtid="{D5CDD505-2E9C-101B-9397-08002B2CF9AE}" pid="3">
    <vt:lpwstr>0E00D779659647B79B42454356A21C74</vt:lpwstr>
  </property>
</Properties>
</file>