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neo-zhouqi/Downloads/0working项目/餐打卡反馈/附表/误差公式表/"/>
    </mc:Choice>
  </mc:AlternateContent>
  <xr:revisionPtr revIDLastSave="0" documentId="13_ncr:1_{3C41A624-AA77-C645-B929-D26A164C0428}" xr6:coauthVersionLast="34" xr6:coauthVersionMax="34" xr10:uidLastSave="{00000000-0000-0000-0000-000000000000}"/>
  <bookViews>
    <workbookView xWindow="0" yWindow="460" windowWidth="27920" windowHeight="16560" tabRatio="500" activeTab="4" xr2:uid="{00000000-000D-0000-FFFF-FFFF00000000}"/>
  </bookViews>
  <sheets>
    <sheet name="上下限" sheetId="8" r:id="rId1"/>
    <sheet name="新食谱 to产品" sheetId="12" r:id="rId2"/>
    <sheet name="分类" sheetId="13" r:id="rId3"/>
    <sheet name="食材推荐规则表" sheetId="14" r:id="rId4"/>
    <sheet name="标准供能值" sheetId="15" r:id="rId5"/>
  </sheets>
  <definedNames>
    <definedName name="_xlnm._FilterDatabase" localSheetId="3" hidden="1">食材推荐规则表!$A$4:$W$29</definedName>
  </definedNames>
  <calcPr calcId="1790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82" i="14" l="1"/>
  <c r="W81" i="14"/>
  <c r="W80" i="14"/>
  <c r="W79" i="14"/>
  <c r="W77" i="14"/>
  <c r="W76" i="14"/>
  <c r="W75" i="14"/>
  <c r="W74" i="14"/>
  <c r="W72" i="14"/>
  <c r="W71" i="14"/>
  <c r="W70" i="14"/>
  <c r="W69" i="14"/>
  <c r="W67" i="14"/>
  <c r="W66" i="14"/>
  <c r="W65" i="14"/>
  <c r="W64" i="14"/>
  <c r="W62" i="14"/>
  <c r="W61" i="14"/>
  <c r="W60" i="14"/>
  <c r="W59" i="14"/>
  <c r="W55" i="14"/>
  <c r="W54" i="14"/>
  <c r="W53" i="14"/>
  <c r="W52" i="14"/>
  <c r="W50" i="14"/>
  <c r="W49" i="14"/>
  <c r="W48" i="14"/>
  <c r="W47" i="14"/>
  <c r="W45" i="14"/>
  <c r="W44" i="14"/>
  <c r="W43" i="14"/>
  <c r="W42" i="14"/>
  <c r="W40" i="14"/>
  <c r="W39" i="14"/>
  <c r="W38" i="14"/>
  <c r="W37" i="14"/>
  <c r="W35" i="14"/>
  <c r="W34" i="14"/>
  <c r="W33" i="14"/>
  <c r="W32" i="14"/>
  <c r="W28" i="14"/>
  <c r="W27" i="14"/>
  <c r="W26" i="14"/>
  <c r="W25" i="14"/>
  <c r="W23" i="14"/>
  <c r="W22" i="14"/>
  <c r="W21" i="14"/>
  <c r="W20" i="14"/>
  <c r="W18" i="14"/>
  <c r="W17" i="14"/>
  <c r="W16" i="14"/>
  <c r="W15" i="14"/>
  <c r="W13" i="14"/>
  <c r="W12" i="14"/>
  <c r="W11" i="14"/>
  <c r="W10" i="14"/>
  <c r="W8" i="14"/>
  <c r="W7" i="14"/>
  <c r="W6" i="14"/>
  <c r="W5" i="14"/>
  <c r="U82" i="14"/>
  <c r="U81" i="14"/>
  <c r="U80" i="14"/>
  <c r="U79" i="14"/>
  <c r="U77" i="14"/>
  <c r="U76" i="14"/>
  <c r="U75" i="14"/>
  <c r="U74" i="14"/>
  <c r="U72" i="14"/>
  <c r="U71" i="14"/>
  <c r="U70" i="14"/>
  <c r="U69" i="14"/>
  <c r="U67" i="14"/>
  <c r="U66" i="14"/>
  <c r="U65" i="14"/>
  <c r="U64" i="14"/>
  <c r="U62" i="14"/>
  <c r="U61" i="14"/>
  <c r="U60" i="14"/>
  <c r="U59" i="14"/>
  <c r="U55" i="14"/>
  <c r="U54" i="14"/>
  <c r="U53" i="14"/>
  <c r="U52" i="14"/>
  <c r="U50" i="14"/>
  <c r="U49" i="14"/>
  <c r="U48" i="14"/>
  <c r="U47" i="14"/>
  <c r="U45" i="14"/>
  <c r="U44" i="14"/>
  <c r="U43" i="14"/>
  <c r="U42" i="14"/>
  <c r="U40" i="14"/>
  <c r="U39" i="14"/>
  <c r="U38" i="14"/>
  <c r="U37" i="14"/>
  <c r="U35" i="14"/>
  <c r="U34" i="14"/>
  <c r="U33" i="14"/>
  <c r="U32" i="14"/>
  <c r="U28" i="14"/>
  <c r="U27" i="14"/>
  <c r="U26" i="14"/>
  <c r="U25" i="14"/>
  <c r="U23" i="14"/>
  <c r="U22" i="14"/>
  <c r="U21" i="14"/>
  <c r="U20" i="14"/>
  <c r="U18" i="14"/>
  <c r="U17" i="14"/>
  <c r="U16" i="14"/>
  <c r="U15" i="14"/>
  <c r="U13" i="14"/>
  <c r="U12" i="14"/>
  <c r="U11" i="14"/>
  <c r="U10" i="14"/>
  <c r="U8" i="14"/>
  <c r="U7" i="14"/>
  <c r="U6" i="14"/>
  <c r="U5" i="14"/>
  <c r="S5" i="14"/>
  <c r="S6" i="14"/>
  <c r="S7" i="14"/>
  <c r="S8" i="14"/>
  <c r="S10" i="14"/>
  <c r="S11" i="14"/>
  <c r="S12" i="14"/>
  <c r="S13" i="14"/>
  <c r="S15" i="14"/>
  <c r="S16" i="14"/>
  <c r="S17" i="14"/>
  <c r="S18" i="14"/>
  <c r="S20" i="14"/>
  <c r="S21" i="14"/>
  <c r="S22" i="14"/>
  <c r="S23" i="14"/>
  <c r="S25" i="14"/>
  <c r="S26" i="14"/>
  <c r="S27" i="14"/>
  <c r="S28" i="14"/>
  <c r="S32" i="14"/>
  <c r="S33" i="14"/>
  <c r="S34" i="14"/>
  <c r="S35" i="14"/>
  <c r="S37" i="14"/>
  <c r="S38" i="14"/>
  <c r="S39" i="14"/>
  <c r="S40" i="14"/>
  <c r="S42" i="14"/>
  <c r="S43" i="14"/>
  <c r="S44" i="14"/>
  <c r="S45" i="14"/>
  <c r="S47" i="14"/>
  <c r="S48" i="14"/>
  <c r="S49" i="14"/>
  <c r="S50" i="14"/>
  <c r="S52" i="14"/>
  <c r="S53" i="14"/>
  <c r="S54" i="14"/>
  <c r="S55" i="14"/>
  <c r="S59" i="14"/>
  <c r="S60" i="14"/>
  <c r="S61" i="14"/>
  <c r="S62" i="14"/>
  <c r="S64" i="14"/>
  <c r="S65" i="14"/>
  <c r="S66" i="14"/>
  <c r="S67" i="14"/>
  <c r="S69" i="14"/>
  <c r="S70" i="14"/>
  <c r="S71" i="14"/>
  <c r="S72" i="14"/>
  <c r="S74" i="14"/>
  <c r="S75" i="14"/>
  <c r="S76" i="14"/>
  <c r="S77" i="14"/>
  <c r="S79" i="14"/>
  <c r="S80" i="14"/>
  <c r="S81" i="14"/>
  <c r="S82" i="14"/>
  <c r="D6" i="14"/>
  <c r="T70" i="14" l="1"/>
  <c r="T74" i="14"/>
  <c r="R53" i="14"/>
  <c r="X23" i="14"/>
  <c r="T35" i="14"/>
  <c r="V70" i="14"/>
  <c r="X34" i="14"/>
  <c r="T44" i="14"/>
  <c r="V71" i="14"/>
  <c r="R49" i="14"/>
  <c r="T16" i="14"/>
  <c r="V38" i="14"/>
  <c r="X10" i="14"/>
  <c r="V18" i="14"/>
  <c r="X44" i="14"/>
  <c r="R39" i="14"/>
  <c r="T18" i="14"/>
  <c r="V40" i="14"/>
  <c r="V35" i="14"/>
  <c r="X17" i="14"/>
  <c r="V11" i="14"/>
  <c r="X45" i="14"/>
  <c r="R6" i="14"/>
  <c r="V42" i="14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8" i="8"/>
  <c r="D72" i="14"/>
  <c r="R72" i="14" s="1"/>
  <c r="E72" i="14"/>
  <c r="T72" i="14" s="1"/>
  <c r="F72" i="14"/>
  <c r="V72" i="14" s="1"/>
  <c r="D74" i="14"/>
  <c r="R74" i="14" s="1"/>
  <c r="E74" i="14"/>
  <c r="F74" i="14"/>
  <c r="V74" i="14" s="1"/>
  <c r="D75" i="14"/>
  <c r="R75" i="14" s="1"/>
  <c r="E75" i="14"/>
  <c r="T75" i="14" s="1"/>
  <c r="F75" i="14"/>
  <c r="V75" i="14" s="1"/>
  <c r="D76" i="14"/>
  <c r="R76" i="14" s="1"/>
  <c r="E76" i="14"/>
  <c r="T76" i="14" s="1"/>
  <c r="F76" i="14"/>
  <c r="V76" i="14" s="1"/>
  <c r="D77" i="14"/>
  <c r="R77" i="14" s="1"/>
  <c r="E77" i="14"/>
  <c r="T77" i="14" s="1"/>
  <c r="F77" i="14"/>
  <c r="V77" i="14" s="1"/>
  <c r="D79" i="14"/>
  <c r="R79" i="14" s="1"/>
  <c r="E79" i="14"/>
  <c r="T79" i="14" s="1"/>
  <c r="F79" i="14"/>
  <c r="V79" i="14" s="1"/>
  <c r="D80" i="14"/>
  <c r="R80" i="14" s="1"/>
  <c r="E80" i="14"/>
  <c r="T80" i="14" s="1"/>
  <c r="F80" i="14"/>
  <c r="V80" i="14" s="1"/>
  <c r="D81" i="14"/>
  <c r="R81" i="14" s="1"/>
  <c r="E81" i="14"/>
  <c r="T81" i="14" s="1"/>
  <c r="F81" i="14"/>
  <c r="V81" i="14" s="1"/>
  <c r="D82" i="14"/>
  <c r="R82" i="14" s="1"/>
  <c r="E82" i="14"/>
  <c r="T82" i="14" s="1"/>
  <c r="F82" i="14"/>
  <c r="V82" i="14" s="1"/>
  <c r="D60" i="14"/>
  <c r="R60" i="14" s="1"/>
  <c r="E60" i="14"/>
  <c r="T60" i="14" s="1"/>
  <c r="F60" i="14"/>
  <c r="V60" i="14" s="1"/>
  <c r="D61" i="14"/>
  <c r="R61" i="14" s="1"/>
  <c r="E61" i="14"/>
  <c r="T61" i="14" s="1"/>
  <c r="F61" i="14"/>
  <c r="V61" i="14" s="1"/>
  <c r="D62" i="14"/>
  <c r="R62" i="14" s="1"/>
  <c r="E62" i="14"/>
  <c r="T62" i="14" s="1"/>
  <c r="F62" i="14"/>
  <c r="V62" i="14" s="1"/>
  <c r="D64" i="14"/>
  <c r="R64" i="14" s="1"/>
  <c r="E64" i="14"/>
  <c r="T64" i="14" s="1"/>
  <c r="F64" i="14"/>
  <c r="V64" i="14" s="1"/>
  <c r="D65" i="14"/>
  <c r="R65" i="14" s="1"/>
  <c r="E65" i="14"/>
  <c r="T65" i="14" s="1"/>
  <c r="F65" i="14"/>
  <c r="V65" i="14" s="1"/>
  <c r="D66" i="14"/>
  <c r="R66" i="14" s="1"/>
  <c r="E66" i="14"/>
  <c r="T66" i="14" s="1"/>
  <c r="F66" i="14"/>
  <c r="V66" i="14" s="1"/>
  <c r="D67" i="14"/>
  <c r="R67" i="14" s="1"/>
  <c r="E67" i="14"/>
  <c r="T67" i="14" s="1"/>
  <c r="F67" i="14"/>
  <c r="V67" i="14" s="1"/>
  <c r="D69" i="14"/>
  <c r="R69" i="14" s="1"/>
  <c r="E69" i="14"/>
  <c r="T69" i="14" s="1"/>
  <c r="F69" i="14"/>
  <c r="V69" i="14" s="1"/>
  <c r="D70" i="14"/>
  <c r="R70" i="14" s="1"/>
  <c r="E70" i="14"/>
  <c r="F70" i="14"/>
  <c r="D71" i="14"/>
  <c r="R71" i="14" s="1"/>
  <c r="E71" i="14"/>
  <c r="T71" i="14" s="1"/>
  <c r="F71" i="14"/>
  <c r="F59" i="14"/>
  <c r="V59" i="14" s="1"/>
  <c r="E59" i="14"/>
  <c r="T59" i="14" s="1"/>
  <c r="D59" i="14"/>
  <c r="R59" i="14" s="1"/>
  <c r="D48" i="14"/>
  <c r="R48" i="14" s="1"/>
  <c r="E48" i="14"/>
  <c r="T48" i="14" s="1"/>
  <c r="F48" i="14"/>
  <c r="V48" i="14" s="1"/>
  <c r="D49" i="14"/>
  <c r="E49" i="14"/>
  <c r="T49" i="14" s="1"/>
  <c r="F49" i="14"/>
  <c r="V49" i="14" s="1"/>
  <c r="D50" i="14"/>
  <c r="R50" i="14" s="1"/>
  <c r="E50" i="14"/>
  <c r="T50" i="14" s="1"/>
  <c r="F50" i="14"/>
  <c r="V50" i="14" s="1"/>
  <c r="D52" i="14"/>
  <c r="R52" i="14" s="1"/>
  <c r="E52" i="14"/>
  <c r="T52" i="14" s="1"/>
  <c r="F52" i="14"/>
  <c r="V52" i="14" s="1"/>
  <c r="D53" i="14"/>
  <c r="E53" i="14"/>
  <c r="T53" i="14" s="1"/>
  <c r="F53" i="14"/>
  <c r="V53" i="14" s="1"/>
  <c r="D54" i="14"/>
  <c r="R54" i="14" s="1"/>
  <c r="E54" i="14"/>
  <c r="T54" i="14" s="1"/>
  <c r="F54" i="14"/>
  <c r="V54" i="14" s="1"/>
  <c r="D55" i="14"/>
  <c r="R55" i="14" s="1"/>
  <c r="E55" i="14"/>
  <c r="T55" i="14" s="1"/>
  <c r="F55" i="14"/>
  <c r="V55" i="14" s="1"/>
  <c r="D33" i="14"/>
  <c r="R33" i="14" s="1"/>
  <c r="E33" i="14"/>
  <c r="T33" i="14" s="1"/>
  <c r="F33" i="14"/>
  <c r="V33" i="14" s="1"/>
  <c r="D34" i="14"/>
  <c r="R34" i="14" s="1"/>
  <c r="E34" i="14"/>
  <c r="T34" i="14" s="1"/>
  <c r="F34" i="14"/>
  <c r="V34" i="14" s="1"/>
  <c r="D35" i="14"/>
  <c r="R35" i="14" s="1"/>
  <c r="E35" i="14"/>
  <c r="F35" i="14"/>
  <c r="D37" i="14"/>
  <c r="R37" i="14" s="1"/>
  <c r="E37" i="14"/>
  <c r="T37" i="14" s="1"/>
  <c r="F37" i="14"/>
  <c r="V37" i="14" s="1"/>
  <c r="D38" i="14"/>
  <c r="R38" i="14" s="1"/>
  <c r="E38" i="14"/>
  <c r="T38" i="14" s="1"/>
  <c r="F38" i="14"/>
  <c r="D39" i="14"/>
  <c r="E39" i="14"/>
  <c r="T39" i="14" s="1"/>
  <c r="F39" i="14"/>
  <c r="V39" i="14" s="1"/>
  <c r="D40" i="14"/>
  <c r="R40" i="14" s="1"/>
  <c r="E40" i="14"/>
  <c r="T40" i="14" s="1"/>
  <c r="F40" i="14"/>
  <c r="D42" i="14"/>
  <c r="R42" i="14" s="1"/>
  <c r="E42" i="14"/>
  <c r="T42" i="14" s="1"/>
  <c r="F42" i="14"/>
  <c r="D43" i="14"/>
  <c r="R43" i="14" s="1"/>
  <c r="E43" i="14"/>
  <c r="T43" i="14" s="1"/>
  <c r="F43" i="14"/>
  <c r="V43" i="14" s="1"/>
  <c r="D44" i="14"/>
  <c r="R44" i="14" s="1"/>
  <c r="E44" i="14"/>
  <c r="F44" i="14"/>
  <c r="V44" i="14" s="1"/>
  <c r="D45" i="14"/>
  <c r="R45" i="14" s="1"/>
  <c r="E45" i="14"/>
  <c r="T45" i="14" s="1"/>
  <c r="F45" i="14"/>
  <c r="V45" i="14" s="1"/>
  <c r="D47" i="14"/>
  <c r="R47" i="14" s="1"/>
  <c r="E47" i="14"/>
  <c r="T47" i="14" s="1"/>
  <c r="F47" i="14"/>
  <c r="V47" i="14" s="1"/>
  <c r="F32" i="14"/>
  <c r="V32" i="14" s="1"/>
  <c r="E32" i="14"/>
  <c r="T32" i="14" s="1"/>
  <c r="D32" i="14"/>
  <c r="R32" i="14" s="1"/>
  <c r="E6" i="14"/>
  <c r="T6" i="14" s="1"/>
  <c r="F6" i="14"/>
  <c r="V6" i="14" s="1"/>
  <c r="D7" i="14"/>
  <c r="R7" i="14" s="1"/>
  <c r="E7" i="14"/>
  <c r="T7" i="14" s="1"/>
  <c r="F7" i="14"/>
  <c r="V7" i="14" s="1"/>
  <c r="D8" i="14"/>
  <c r="R8" i="14" s="1"/>
  <c r="E8" i="14"/>
  <c r="T8" i="14" s="1"/>
  <c r="F8" i="14"/>
  <c r="V8" i="14" s="1"/>
  <c r="D10" i="14"/>
  <c r="R10" i="14" s="1"/>
  <c r="E10" i="14"/>
  <c r="T10" i="14" s="1"/>
  <c r="F10" i="14"/>
  <c r="V10" i="14" s="1"/>
  <c r="D11" i="14"/>
  <c r="R11" i="14" s="1"/>
  <c r="E11" i="14"/>
  <c r="T11" i="14" s="1"/>
  <c r="F11" i="14"/>
  <c r="D12" i="14"/>
  <c r="R12" i="14" s="1"/>
  <c r="E12" i="14"/>
  <c r="T12" i="14" s="1"/>
  <c r="F12" i="14"/>
  <c r="V12" i="14" s="1"/>
  <c r="D13" i="14"/>
  <c r="R13" i="14" s="1"/>
  <c r="E13" i="14"/>
  <c r="T13" i="14" s="1"/>
  <c r="F13" i="14"/>
  <c r="V13" i="14" s="1"/>
  <c r="D15" i="14"/>
  <c r="R15" i="14" s="1"/>
  <c r="E15" i="14"/>
  <c r="T15" i="14" s="1"/>
  <c r="F15" i="14"/>
  <c r="V15" i="14" s="1"/>
  <c r="D16" i="14"/>
  <c r="R16" i="14" s="1"/>
  <c r="E16" i="14"/>
  <c r="F16" i="14"/>
  <c r="V16" i="14" s="1"/>
  <c r="D17" i="14"/>
  <c r="R17" i="14" s="1"/>
  <c r="E17" i="14"/>
  <c r="T17" i="14" s="1"/>
  <c r="F17" i="14"/>
  <c r="V17" i="14" s="1"/>
  <c r="D18" i="14"/>
  <c r="R18" i="14" s="1"/>
  <c r="E18" i="14"/>
  <c r="F18" i="14"/>
  <c r="D20" i="14"/>
  <c r="R20" i="14" s="1"/>
  <c r="E20" i="14"/>
  <c r="T20" i="14" s="1"/>
  <c r="F20" i="14"/>
  <c r="V20" i="14" s="1"/>
  <c r="D21" i="14"/>
  <c r="R21" i="14" s="1"/>
  <c r="E21" i="14"/>
  <c r="T21" i="14" s="1"/>
  <c r="F21" i="14"/>
  <c r="V21" i="14" s="1"/>
  <c r="D22" i="14"/>
  <c r="R22" i="14" s="1"/>
  <c r="E22" i="14"/>
  <c r="T22" i="14" s="1"/>
  <c r="F22" i="14"/>
  <c r="V22" i="14" s="1"/>
  <c r="D23" i="14"/>
  <c r="R23" i="14" s="1"/>
  <c r="E23" i="14"/>
  <c r="T23" i="14" s="1"/>
  <c r="F23" i="14"/>
  <c r="V23" i="14" s="1"/>
  <c r="D25" i="14"/>
  <c r="R25" i="14" s="1"/>
  <c r="E25" i="14"/>
  <c r="T25" i="14" s="1"/>
  <c r="F25" i="14"/>
  <c r="V25" i="14" s="1"/>
  <c r="D26" i="14"/>
  <c r="R26" i="14" s="1"/>
  <c r="E26" i="14"/>
  <c r="T26" i="14" s="1"/>
  <c r="F26" i="14"/>
  <c r="V26" i="14" s="1"/>
  <c r="D27" i="14"/>
  <c r="R27" i="14" s="1"/>
  <c r="E27" i="14"/>
  <c r="T27" i="14" s="1"/>
  <c r="F27" i="14"/>
  <c r="V27" i="14" s="1"/>
  <c r="D28" i="14"/>
  <c r="R28" i="14" s="1"/>
  <c r="E28" i="14"/>
  <c r="T28" i="14" s="1"/>
  <c r="F28" i="14"/>
  <c r="V28" i="14" s="1"/>
  <c r="F5" i="14"/>
  <c r="V5" i="14" s="1"/>
  <c r="E5" i="14"/>
  <c r="T5" i="14" s="1"/>
  <c r="D5" i="14"/>
  <c r="R5" i="14" s="1"/>
  <c r="Q83" i="14"/>
  <c r="K83" i="14"/>
  <c r="P83" i="14"/>
  <c r="O83" i="14"/>
  <c r="N83" i="14"/>
  <c r="M83" i="14"/>
  <c r="L83" i="14"/>
  <c r="J83" i="14"/>
  <c r="I83" i="14"/>
  <c r="H83" i="14"/>
  <c r="G83" i="14"/>
  <c r="C82" i="14"/>
  <c r="X82" i="14" s="1"/>
  <c r="C81" i="14"/>
  <c r="X81" i="14" s="1"/>
  <c r="C80" i="14"/>
  <c r="X80" i="14" s="1"/>
  <c r="C79" i="14"/>
  <c r="X79" i="14" s="1"/>
  <c r="Q78" i="14"/>
  <c r="K78" i="14"/>
  <c r="P78" i="14"/>
  <c r="O78" i="14"/>
  <c r="F78" i="14" s="1"/>
  <c r="N78" i="14"/>
  <c r="M78" i="14"/>
  <c r="L78" i="14"/>
  <c r="U78" i="14" s="1"/>
  <c r="J78" i="14"/>
  <c r="I78" i="14"/>
  <c r="H78" i="14"/>
  <c r="G78" i="14"/>
  <c r="C77" i="14"/>
  <c r="X77" i="14" s="1"/>
  <c r="C76" i="14"/>
  <c r="X76" i="14" s="1"/>
  <c r="C75" i="14"/>
  <c r="X75" i="14" s="1"/>
  <c r="C74" i="14"/>
  <c r="X74" i="14" s="1"/>
  <c r="Q73" i="14"/>
  <c r="K73" i="14"/>
  <c r="P73" i="14"/>
  <c r="O73" i="14"/>
  <c r="N73" i="14"/>
  <c r="M73" i="14"/>
  <c r="L73" i="14"/>
  <c r="J73" i="14"/>
  <c r="I73" i="14"/>
  <c r="H73" i="14"/>
  <c r="G73" i="14"/>
  <c r="C72" i="14"/>
  <c r="X72" i="14" s="1"/>
  <c r="C71" i="14"/>
  <c r="X71" i="14" s="1"/>
  <c r="C70" i="14"/>
  <c r="X70" i="14" s="1"/>
  <c r="C69" i="14"/>
  <c r="X69" i="14" s="1"/>
  <c r="Q68" i="14"/>
  <c r="K68" i="14"/>
  <c r="P68" i="14"/>
  <c r="O68" i="14"/>
  <c r="N68" i="14"/>
  <c r="M68" i="14"/>
  <c r="L68" i="14"/>
  <c r="J68" i="14"/>
  <c r="I68" i="14"/>
  <c r="H68" i="14"/>
  <c r="G68" i="14"/>
  <c r="S68" i="14" s="1"/>
  <c r="C67" i="14"/>
  <c r="X67" i="14" s="1"/>
  <c r="C66" i="14"/>
  <c r="X66" i="14" s="1"/>
  <c r="C65" i="14"/>
  <c r="X65" i="14" s="1"/>
  <c r="C64" i="14"/>
  <c r="X64" i="14" s="1"/>
  <c r="Q63" i="14"/>
  <c r="K63" i="14"/>
  <c r="P63" i="14"/>
  <c r="O63" i="14"/>
  <c r="N63" i="14"/>
  <c r="M63" i="14"/>
  <c r="L63" i="14"/>
  <c r="J63" i="14"/>
  <c r="I63" i="14"/>
  <c r="H63" i="14"/>
  <c r="G63" i="14"/>
  <c r="C62" i="14"/>
  <c r="X62" i="14" s="1"/>
  <c r="C61" i="14"/>
  <c r="X61" i="14" s="1"/>
  <c r="C60" i="14"/>
  <c r="X60" i="14" s="1"/>
  <c r="C59" i="14"/>
  <c r="X59" i="14" s="1"/>
  <c r="Q56" i="14"/>
  <c r="K56" i="14"/>
  <c r="P56" i="14"/>
  <c r="O56" i="14"/>
  <c r="N56" i="14"/>
  <c r="M56" i="14"/>
  <c r="L56" i="14"/>
  <c r="E56" i="14" s="1"/>
  <c r="J56" i="14"/>
  <c r="I56" i="14"/>
  <c r="H56" i="14"/>
  <c r="G56" i="14"/>
  <c r="C55" i="14"/>
  <c r="X55" i="14" s="1"/>
  <c r="C54" i="14"/>
  <c r="X54" i="14" s="1"/>
  <c r="C53" i="14"/>
  <c r="X53" i="14" s="1"/>
  <c r="C52" i="14"/>
  <c r="X52" i="14" s="1"/>
  <c r="Q51" i="14"/>
  <c r="K51" i="14"/>
  <c r="P51" i="14"/>
  <c r="O51" i="14"/>
  <c r="N51" i="14"/>
  <c r="M51" i="14"/>
  <c r="L51" i="14"/>
  <c r="E51" i="14" s="1"/>
  <c r="J51" i="14"/>
  <c r="I51" i="14"/>
  <c r="H51" i="14"/>
  <c r="G51" i="14"/>
  <c r="C50" i="14"/>
  <c r="X50" i="14" s="1"/>
  <c r="C49" i="14"/>
  <c r="X49" i="14" s="1"/>
  <c r="C48" i="14"/>
  <c r="X48" i="14" s="1"/>
  <c r="C47" i="14"/>
  <c r="X47" i="14" s="1"/>
  <c r="Q46" i="14"/>
  <c r="K46" i="14"/>
  <c r="P46" i="14"/>
  <c r="O46" i="14"/>
  <c r="N46" i="14"/>
  <c r="M46" i="14"/>
  <c r="L46" i="14"/>
  <c r="J46" i="14"/>
  <c r="I46" i="14"/>
  <c r="H46" i="14"/>
  <c r="G46" i="14"/>
  <c r="D46" i="14" s="1"/>
  <c r="C45" i="14"/>
  <c r="C44" i="14"/>
  <c r="C43" i="14"/>
  <c r="X43" i="14" s="1"/>
  <c r="C42" i="14"/>
  <c r="X42" i="14" s="1"/>
  <c r="Q41" i="14"/>
  <c r="K41" i="14"/>
  <c r="P41" i="14"/>
  <c r="O41" i="14"/>
  <c r="N41" i="14"/>
  <c r="M41" i="14"/>
  <c r="L41" i="14"/>
  <c r="J41" i="14"/>
  <c r="I41" i="14"/>
  <c r="H41" i="14"/>
  <c r="G41" i="14"/>
  <c r="C40" i="14"/>
  <c r="X40" i="14" s="1"/>
  <c r="C39" i="14"/>
  <c r="X39" i="14" s="1"/>
  <c r="C38" i="14"/>
  <c r="X38" i="14" s="1"/>
  <c r="C37" i="14"/>
  <c r="X37" i="14" s="1"/>
  <c r="Q36" i="14"/>
  <c r="K36" i="14"/>
  <c r="P36" i="14"/>
  <c r="O36" i="14"/>
  <c r="N36" i="14"/>
  <c r="M36" i="14"/>
  <c r="L36" i="14"/>
  <c r="J36" i="14"/>
  <c r="I36" i="14"/>
  <c r="H36" i="14"/>
  <c r="G36" i="14"/>
  <c r="C35" i="14"/>
  <c r="X35" i="14" s="1"/>
  <c r="C34" i="14"/>
  <c r="C33" i="14"/>
  <c r="X33" i="14" s="1"/>
  <c r="C32" i="14"/>
  <c r="X32" i="14" s="1"/>
  <c r="Q29" i="14"/>
  <c r="K29" i="14"/>
  <c r="P29" i="14"/>
  <c r="O29" i="14"/>
  <c r="N29" i="14"/>
  <c r="M29" i="14"/>
  <c r="L29" i="14"/>
  <c r="J29" i="14"/>
  <c r="I29" i="14"/>
  <c r="H29" i="14"/>
  <c r="G29" i="14"/>
  <c r="C28" i="14"/>
  <c r="X28" i="14" s="1"/>
  <c r="C27" i="14"/>
  <c r="X27" i="14" s="1"/>
  <c r="C26" i="14"/>
  <c r="X26" i="14" s="1"/>
  <c r="C25" i="14"/>
  <c r="X25" i="14" s="1"/>
  <c r="Q24" i="14"/>
  <c r="K24" i="14"/>
  <c r="P24" i="14"/>
  <c r="O24" i="14"/>
  <c r="N24" i="14"/>
  <c r="M24" i="14"/>
  <c r="L24" i="14"/>
  <c r="J24" i="14"/>
  <c r="I24" i="14"/>
  <c r="H24" i="14"/>
  <c r="G24" i="14"/>
  <c r="C23" i="14"/>
  <c r="C22" i="14"/>
  <c r="X22" i="14" s="1"/>
  <c r="C21" i="14"/>
  <c r="X21" i="14" s="1"/>
  <c r="C20" i="14"/>
  <c r="X20" i="14" s="1"/>
  <c r="Q19" i="14"/>
  <c r="K19" i="14"/>
  <c r="P19" i="14"/>
  <c r="O19" i="14"/>
  <c r="N19" i="14"/>
  <c r="M19" i="14"/>
  <c r="L19" i="14"/>
  <c r="J19" i="14"/>
  <c r="I19" i="14"/>
  <c r="H19" i="14"/>
  <c r="G19" i="14"/>
  <c r="C18" i="14"/>
  <c r="X18" i="14" s="1"/>
  <c r="C17" i="14"/>
  <c r="C16" i="14"/>
  <c r="X16" i="14" s="1"/>
  <c r="C15" i="14"/>
  <c r="X15" i="14" s="1"/>
  <c r="Q14" i="14"/>
  <c r="K14" i="14"/>
  <c r="P14" i="14"/>
  <c r="O14" i="14"/>
  <c r="N14" i="14"/>
  <c r="M14" i="14"/>
  <c r="L14" i="14"/>
  <c r="J14" i="14"/>
  <c r="I14" i="14"/>
  <c r="H14" i="14"/>
  <c r="G14" i="14"/>
  <c r="C13" i="14"/>
  <c r="X13" i="14" s="1"/>
  <c r="C12" i="14"/>
  <c r="X12" i="14" s="1"/>
  <c r="C11" i="14"/>
  <c r="X11" i="14" s="1"/>
  <c r="C10" i="14"/>
  <c r="Q9" i="14"/>
  <c r="K9" i="14"/>
  <c r="P9" i="14"/>
  <c r="O9" i="14"/>
  <c r="N9" i="14"/>
  <c r="M9" i="14"/>
  <c r="L9" i="14"/>
  <c r="J9" i="14"/>
  <c r="I9" i="14"/>
  <c r="H9" i="14"/>
  <c r="G9" i="14"/>
  <c r="C8" i="14"/>
  <c r="X8" i="14" s="1"/>
  <c r="C7" i="14"/>
  <c r="X7" i="14" s="1"/>
  <c r="C6" i="14"/>
  <c r="X6" i="14" s="1"/>
  <c r="C5" i="14"/>
  <c r="X5" i="14" s="1"/>
  <c r="N30" i="12"/>
  <c r="M30" i="12"/>
  <c r="L30" i="12"/>
  <c r="K30" i="12"/>
  <c r="J30" i="12"/>
  <c r="I30" i="12"/>
  <c r="H30" i="12"/>
  <c r="G30" i="12"/>
  <c r="F30" i="12"/>
  <c r="E30" i="12"/>
  <c r="D30" i="12"/>
  <c r="N25" i="12"/>
  <c r="M25" i="12"/>
  <c r="L25" i="12"/>
  <c r="K25" i="12"/>
  <c r="J25" i="12"/>
  <c r="I25" i="12"/>
  <c r="H25" i="12"/>
  <c r="G25" i="12"/>
  <c r="F25" i="12"/>
  <c r="E25" i="12"/>
  <c r="D25" i="12"/>
  <c r="N20" i="12"/>
  <c r="M20" i="12"/>
  <c r="L20" i="12"/>
  <c r="K20" i="12"/>
  <c r="J20" i="12"/>
  <c r="I20" i="12"/>
  <c r="H20" i="12"/>
  <c r="G20" i="12"/>
  <c r="F20" i="12"/>
  <c r="E20" i="12"/>
  <c r="D20" i="12"/>
  <c r="N15" i="12"/>
  <c r="M15" i="12"/>
  <c r="L15" i="12"/>
  <c r="K15" i="12"/>
  <c r="J15" i="12"/>
  <c r="I15" i="12"/>
  <c r="H15" i="12"/>
  <c r="G15" i="12"/>
  <c r="F15" i="12"/>
  <c r="E15" i="12"/>
  <c r="D15" i="12"/>
  <c r="C29" i="12"/>
  <c r="C28" i="12"/>
  <c r="C27" i="12"/>
  <c r="C26" i="12"/>
  <c r="C30" i="12" s="1"/>
  <c r="C24" i="12"/>
  <c r="C23" i="12"/>
  <c r="C22" i="12"/>
  <c r="C21" i="12"/>
  <c r="C25" i="12" s="1"/>
  <c r="C19" i="12"/>
  <c r="C18" i="12"/>
  <c r="C17" i="12"/>
  <c r="C16" i="12"/>
  <c r="C20" i="12" s="1"/>
  <c r="C14" i="12"/>
  <c r="C13" i="12"/>
  <c r="C12" i="12"/>
  <c r="C11" i="12"/>
  <c r="C15" i="12" s="1"/>
  <c r="C7" i="12"/>
  <c r="C8" i="12"/>
  <c r="C9" i="12"/>
  <c r="C6" i="12"/>
  <c r="E10" i="12"/>
  <c r="F10" i="12"/>
  <c r="G10" i="12"/>
  <c r="H10" i="12"/>
  <c r="I10" i="12"/>
  <c r="J10" i="12"/>
  <c r="K10" i="12"/>
  <c r="L10" i="12"/>
  <c r="M10" i="12"/>
  <c r="N10" i="12"/>
  <c r="D10" i="12"/>
  <c r="E41" i="14" l="1"/>
  <c r="U41" i="14"/>
  <c r="T41" i="14" s="1"/>
  <c r="W56" i="14"/>
  <c r="V56" i="14" s="1"/>
  <c r="S63" i="14"/>
  <c r="E83" i="14"/>
  <c r="U83" i="14"/>
  <c r="T83" i="14" s="1"/>
  <c r="F63" i="14"/>
  <c r="W63" i="14"/>
  <c r="E36" i="14"/>
  <c r="U36" i="14"/>
  <c r="T36" i="14" s="1"/>
  <c r="F51" i="14"/>
  <c r="W51" i="14"/>
  <c r="V51" i="14" s="1"/>
  <c r="S56" i="14"/>
  <c r="T78" i="14"/>
  <c r="F46" i="14"/>
  <c r="W46" i="14"/>
  <c r="D51" i="14"/>
  <c r="S51" i="14"/>
  <c r="D56" i="14"/>
  <c r="D63" i="14"/>
  <c r="D68" i="14"/>
  <c r="R68" i="14" s="1"/>
  <c r="E73" i="14"/>
  <c r="U73" i="14"/>
  <c r="T73" i="14" s="1"/>
  <c r="E78" i="14"/>
  <c r="F56" i="14"/>
  <c r="F41" i="14"/>
  <c r="W41" i="14"/>
  <c r="S46" i="14"/>
  <c r="U68" i="14"/>
  <c r="F83" i="14"/>
  <c r="W83" i="14"/>
  <c r="V83" i="14" s="1"/>
  <c r="E46" i="14"/>
  <c r="U46" i="14"/>
  <c r="T46" i="14" s="1"/>
  <c r="F36" i="14"/>
  <c r="W36" i="14"/>
  <c r="D41" i="14"/>
  <c r="S41" i="14"/>
  <c r="E63" i="14"/>
  <c r="U63" i="14"/>
  <c r="T63" i="14" s="1"/>
  <c r="W78" i="14"/>
  <c r="V78" i="14" s="1"/>
  <c r="D83" i="14"/>
  <c r="S83" i="14"/>
  <c r="R83" i="14" s="1"/>
  <c r="D36" i="14"/>
  <c r="S36" i="14"/>
  <c r="U56" i="14"/>
  <c r="T56" i="14" s="1"/>
  <c r="W73" i="14"/>
  <c r="V73" i="14" s="1"/>
  <c r="D78" i="14"/>
  <c r="S78" i="14"/>
  <c r="F73" i="14"/>
  <c r="U51" i="14"/>
  <c r="T51" i="14" s="1"/>
  <c r="F68" i="14"/>
  <c r="W68" i="14"/>
  <c r="V68" i="14" s="1"/>
  <c r="S73" i="14"/>
  <c r="E68" i="14"/>
  <c r="D73" i="14"/>
  <c r="D19" i="14"/>
  <c r="D24" i="14"/>
  <c r="F29" i="14"/>
  <c r="U24" i="14"/>
  <c r="S29" i="14"/>
  <c r="D9" i="14"/>
  <c r="S9" i="14"/>
  <c r="E9" i="14"/>
  <c r="U9" i="14"/>
  <c r="F24" i="14"/>
  <c r="W24" i="14"/>
  <c r="V24" i="14" s="1"/>
  <c r="E29" i="14"/>
  <c r="U29" i="14"/>
  <c r="T29" i="14" s="1"/>
  <c r="F14" i="14"/>
  <c r="W14" i="14"/>
  <c r="V14" i="14" s="1"/>
  <c r="S19" i="14"/>
  <c r="E19" i="14"/>
  <c r="U19" i="14"/>
  <c r="T19" i="14" s="1"/>
  <c r="E24" i="14"/>
  <c r="F19" i="14"/>
  <c r="W19" i="14"/>
  <c r="V19" i="14" s="1"/>
  <c r="S24" i="14"/>
  <c r="D29" i="14"/>
  <c r="F9" i="14"/>
  <c r="W9" i="14"/>
  <c r="D14" i="14"/>
  <c r="S14" i="14"/>
  <c r="E14" i="14"/>
  <c r="U14" i="14"/>
  <c r="T14" i="14" s="1"/>
  <c r="W29" i="14"/>
  <c r="V29" i="14" s="1"/>
  <c r="C46" i="14"/>
  <c r="C83" i="14"/>
  <c r="X83" i="14" s="1"/>
  <c r="C78" i="14"/>
  <c r="X78" i="14" s="1"/>
  <c r="C73" i="14"/>
  <c r="X73" i="14" s="1"/>
  <c r="C24" i="14"/>
  <c r="C68" i="14"/>
  <c r="X68" i="14" s="1"/>
  <c r="C56" i="14"/>
  <c r="C63" i="14"/>
  <c r="X63" i="14" s="1"/>
  <c r="C51" i="14"/>
  <c r="C41" i="14"/>
  <c r="C36" i="14"/>
  <c r="C19" i="14"/>
  <c r="C14" i="14"/>
  <c r="C29" i="14"/>
  <c r="C9" i="14"/>
  <c r="C10" i="12"/>
  <c r="R24" i="14" l="1"/>
  <c r="X24" i="14"/>
  <c r="R73" i="14"/>
  <c r="X41" i="14"/>
  <c r="R41" i="14"/>
  <c r="T68" i="14"/>
  <c r="X56" i="14"/>
  <c r="R56" i="14"/>
  <c r="R9" i="14"/>
  <c r="X9" i="14"/>
  <c r="X29" i="14"/>
  <c r="R29" i="14"/>
  <c r="R36" i="14"/>
  <c r="X36" i="14"/>
  <c r="R46" i="14"/>
  <c r="X46" i="14"/>
  <c r="R63" i="14"/>
  <c r="T24" i="14"/>
  <c r="V36" i="14"/>
  <c r="V41" i="14"/>
  <c r="R19" i="14"/>
  <c r="X19" i="14"/>
  <c r="X14" i="14"/>
  <c r="R14" i="14"/>
  <c r="R51" i="14"/>
  <c r="X51" i="14"/>
  <c r="V9" i="14"/>
  <c r="T9" i="14"/>
  <c r="R78" i="14"/>
  <c r="V46" i="14"/>
  <c r="V63" i="14"/>
  <c r="H5" i="8"/>
  <c r="I5" i="8"/>
  <c r="J5" i="8"/>
  <c r="K5" i="8"/>
  <c r="G5" i="8"/>
  <c r="I33" i="8"/>
  <c r="G33" i="8"/>
</calcChain>
</file>

<file path=xl/sharedStrings.xml><?xml version="1.0" encoding="utf-8"?>
<sst xmlns="http://schemas.openxmlformats.org/spreadsheetml/2006/main" count="501" uniqueCount="101">
  <si>
    <t>能量</t>
  </si>
  <si>
    <t>谷薯类</t>
  </si>
  <si>
    <t>蔬菜类</t>
  </si>
  <si>
    <t>肉蛋类</t>
  </si>
  <si>
    <t>豆类</t>
  </si>
  <si>
    <t>奶类</t>
  </si>
  <si>
    <t>坚果类</t>
  </si>
  <si>
    <t xml:space="preserve"> 水果类</t>
  </si>
  <si>
    <t>油脂类</t>
  </si>
  <si>
    <t>非素食</t>
    <rPh sb="0" eb="1">
      <t>fei su shi</t>
    </rPh>
    <phoneticPr fontId="2" type="noConversion"/>
  </si>
  <si>
    <t>早餐</t>
    <rPh sb="0" eb="1">
      <t>zao'can</t>
    </rPh>
    <phoneticPr fontId="2" type="noConversion"/>
  </si>
  <si>
    <t>午餐</t>
    <rPh sb="0" eb="1">
      <t>wu'can</t>
    </rPh>
    <phoneticPr fontId="2" type="noConversion"/>
  </si>
  <si>
    <t>晚餐</t>
    <rPh sb="0" eb="1">
      <t>wan'can</t>
    </rPh>
    <phoneticPr fontId="2" type="noConversion"/>
  </si>
  <si>
    <t>加餐</t>
    <rPh sb="0" eb="1">
      <t>jia'can</t>
    </rPh>
    <phoneticPr fontId="2" type="noConversion"/>
  </si>
  <si>
    <t>level 1</t>
    <phoneticPr fontId="2" type="noConversion"/>
  </si>
  <si>
    <t>level 2</t>
    <phoneticPr fontId="2" type="noConversion"/>
  </si>
  <si>
    <t>level 3</t>
    <phoneticPr fontId="2" type="noConversion"/>
  </si>
  <si>
    <t>level 4</t>
    <phoneticPr fontId="2" type="noConversion"/>
  </si>
  <si>
    <t>蛋奶素</t>
    <rPh sb="0" eb="1">
      <t>dan'nai'su</t>
    </rPh>
    <phoneticPr fontId="2" type="noConversion"/>
  </si>
  <si>
    <t>全素食</t>
    <rPh sb="0" eb="1">
      <t>quan'su'shi</t>
    </rPh>
    <phoneticPr fontId="2" type="noConversion"/>
  </si>
  <si>
    <t>碳水类供能 kcal</t>
    <rPh sb="0" eb="1">
      <t>tan'shui'lei</t>
    </rPh>
    <rPh sb="3" eb="4">
      <t>gong'neng'bi</t>
    </rPh>
    <phoneticPr fontId="2" type="noConversion"/>
  </si>
  <si>
    <t>蛋白类供能 kcal</t>
    <rPh sb="0" eb="1">
      <t>dan'bai'lei</t>
    </rPh>
    <rPh sb="3" eb="4">
      <t>gong'neng'bi</t>
    </rPh>
    <phoneticPr fontId="2" type="noConversion"/>
  </si>
  <si>
    <t>脂肪类供能 kcal</t>
    <rPh sb="0" eb="1">
      <t>zhi'fang'lei</t>
    </rPh>
    <rPh sb="3" eb="4">
      <t>gong'neng'bi</t>
    </rPh>
    <phoneticPr fontId="2" type="noConversion"/>
  </si>
  <si>
    <t>热量</t>
    <rPh sb="0" eb="1">
      <t>re'l</t>
    </rPh>
    <phoneticPr fontId="2" type="noConversion"/>
  </si>
  <si>
    <t>下限</t>
    <rPh sb="0" eb="1">
      <t>xia'xian</t>
    </rPh>
    <phoneticPr fontId="2" type="noConversion"/>
  </si>
  <si>
    <t>上限</t>
    <rPh sb="0" eb="1">
      <t>shang'xian</t>
    </rPh>
    <phoneticPr fontId="2" type="noConversion"/>
  </si>
  <si>
    <t>全天</t>
    <rPh sb="0" eb="1">
      <t>quan't</t>
    </rPh>
    <phoneticPr fontId="2" type="noConversion"/>
  </si>
  <si>
    <t>全天</t>
    <rPh sb="0" eb="1">
      <t>quan'tian</t>
    </rPh>
    <phoneticPr fontId="2" type="noConversion"/>
  </si>
  <si>
    <t>level 1</t>
  </si>
  <si>
    <t>level 2</t>
  </si>
  <si>
    <t>level 3</t>
  </si>
  <si>
    <t>level 4</t>
  </si>
  <si>
    <t>热量kcal</t>
    <rPh sb="0" eb="1">
      <t>re'l</t>
    </rPh>
    <phoneticPr fontId="2" type="noConversion"/>
  </si>
  <si>
    <t>非素食/蛋奶素</t>
    <rPh sb="0" eb="1">
      <t>fei su shi</t>
    </rPh>
    <rPh sb="4" eb="5">
      <t>dan'nai'su</t>
    </rPh>
    <phoneticPr fontId="2" type="noConversion"/>
  </si>
  <si>
    <t>level 5</t>
  </si>
  <si>
    <t>level 5</t>
    <phoneticPr fontId="2" type="noConversion"/>
  </si>
  <si>
    <t>单位：千卡</t>
    <rPh sb="0" eb="1">
      <t>dan'wei</t>
    </rPh>
    <rPh sb="3" eb="4">
      <t>qian'ka</t>
    </rPh>
    <phoneticPr fontId="2" type="noConversion"/>
  </si>
  <si>
    <t>对应食材库二级分类</t>
    <rPh sb="0" eb="1">
      <t>dui'ying</t>
    </rPh>
    <rPh sb="2" eb="3">
      <t>shi'cai'ku</t>
    </rPh>
    <rPh sb="5" eb="6">
      <t>er'ji</t>
    </rPh>
    <rPh sb="7" eb="8">
      <t>fen'lei</t>
    </rPh>
    <phoneticPr fontId="2" type="noConversion"/>
  </si>
  <si>
    <t>主食</t>
    <rPh sb="0" eb="1">
      <t>zhu'shi</t>
    </rPh>
    <phoneticPr fontId="2" type="noConversion"/>
  </si>
  <si>
    <t>绿叶菜</t>
    <rPh sb="0" eb="1">
      <t>lv'ye'cai</t>
    </rPh>
    <phoneticPr fontId="2" type="noConversion"/>
  </si>
  <si>
    <t>菌菇海藻</t>
    <rPh sb="0" eb="1">
      <t>jun'gu'hai'zao</t>
    </rPh>
    <phoneticPr fontId="2" type="noConversion"/>
  </si>
  <si>
    <t>蛋白类</t>
    <rPh sb="0" eb="1">
      <t>dan'bai'lei</t>
    </rPh>
    <phoneticPr fontId="2" type="noConversion"/>
  </si>
  <si>
    <t>其他大豆类+发酵豆制品</t>
    <rPh sb="0" eb="1">
      <t>qi'ta'da'dou'lei</t>
    </rPh>
    <rPh sb="6" eb="7">
      <t>fa'jiao</t>
    </rPh>
    <rPh sb="8" eb="9">
      <t>dou'zhi'p</t>
    </rPh>
    <phoneticPr fontId="2" type="noConversion"/>
  </si>
  <si>
    <t>乳制品</t>
    <rPh sb="0" eb="1">
      <t>ru'zhi'p</t>
    </rPh>
    <phoneticPr fontId="2" type="noConversion"/>
  </si>
  <si>
    <t>坚果</t>
    <rPh sb="0" eb="1">
      <t>jian'guo</t>
    </rPh>
    <phoneticPr fontId="2" type="noConversion"/>
  </si>
  <si>
    <t>水果</t>
    <rPh sb="0" eb="1">
      <t>shui'guo</t>
    </rPh>
    <phoneticPr fontId="2" type="noConversion"/>
  </si>
  <si>
    <t>油类</t>
    <rPh sb="0" eb="1">
      <t>you'lei</t>
    </rPh>
    <phoneticPr fontId="2" type="noConversion"/>
  </si>
  <si>
    <t>蛋白类（蛋类）</t>
    <rPh sb="0" eb="1">
      <t>dan'bai'lei</t>
    </rPh>
    <rPh sb="4" eb="5">
      <t>dan'lei</t>
    </rPh>
    <phoneticPr fontId="2" type="noConversion"/>
  </si>
  <si>
    <t>蛋白类（全素蛋白类）</t>
    <rPh sb="0" eb="1">
      <t>dan'bai'lei</t>
    </rPh>
    <rPh sb="4" eb="5">
      <t>quan'su</t>
    </rPh>
    <rPh sb="8" eb="9">
      <t>lei</t>
    </rPh>
    <phoneticPr fontId="2" type="noConversion"/>
  </si>
  <si>
    <t>其他蔬菜（其中早餐是所有蔬菜类）</t>
    <rPh sb="0" eb="1">
      <t>qi'ta</t>
    </rPh>
    <rPh sb="2" eb="3">
      <t>shu'cai</t>
    </rPh>
    <rPh sb="5" eb="6">
      <t>qi'zhong</t>
    </rPh>
    <rPh sb="7" eb="8">
      <t>zao'can</t>
    </rPh>
    <rPh sb="9" eb="10">
      <t>shi</t>
    </rPh>
    <rPh sb="10" eb="11">
      <t>suo'you</t>
    </rPh>
    <rPh sb="12" eb="13">
      <t>shu'cai'lei</t>
    </rPh>
    <phoneticPr fontId="2" type="noConversion"/>
  </si>
  <si>
    <t>计算及规则部分</t>
    <rPh sb="0" eb="1">
      <t>ji'suan</t>
    </rPh>
    <rPh sb="2" eb="3">
      <t>ji</t>
    </rPh>
    <rPh sb="3" eb="4">
      <t>gui'ze</t>
    </rPh>
    <rPh sb="5" eb="6">
      <t>bu'fen</t>
    </rPh>
    <phoneticPr fontId="2" type="noConversion"/>
  </si>
  <si>
    <t>其他大豆类</t>
    <rPh sb="0" eb="1">
      <t>qi'ta'da'dou'lei</t>
    </rPh>
    <phoneticPr fontId="2" type="noConversion"/>
  </si>
  <si>
    <t>发酵豆制品</t>
  </si>
  <si>
    <t>new_type</t>
  </si>
  <si>
    <t>show_type</t>
  </si>
  <si>
    <t>食材库现有属性</t>
    <rPh sb="0" eb="1">
      <t>shi'cai'ku</t>
    </rPh>
    <rPh sb="3" eb="4">
      <t>xian'yong</t>
    </rPh>
    <rPh sb="4" eb="5">
      <t>you</t>
    </rPh>
    <rPh sb="5" eb="6">
      <t>shu'xing</t>
    </rPh>
    <phoneticPr fontId="2" type="noConversion"/>
  </si>
  <si>
    <t>二级分类</t>
    <rPh sb="0" eb="1">
      <t>er'ji'fen'lei</t>
    </rPh>
    <phoneticPr fontId="2" type="noConversion"/>
  </si>
  <si>
    <t>一级分类</t>
    <rPh sb="0" eb="1">
      <t>yi'ji'fen'lei</t>
    </rPh>
    <phoneticPr fontId="2" type="noConversion"/>
  </si>
  <si>
    <t>谷薯制品</t>
    <rPh sb="0" eb="1">
      <t>gu'shu</t>
    </rPh>
    <rPh sb="2" eb="3">
      <t>zhi'p</t>
    </rPh>
    <phoneticPr fontId="2" type="noConversion"/>
  </si>
  <si>
    <t>天然谷薯</t>
    <rPh sb="0" eb="1">
      <t>tian'ran</t>
    </rPh>
    <rPh sb="2" eb="3">
      <t>gu'shu</t>
    </rPh>
    <phoneticPr fontId="2" type="noConversion"/>
  </si>
  <si>
    <t>包装谷薯</t>
    <rPh sb="0" eb="1">
      <t>bao'zhuang</t>
    </rPh>
    <rPh sb="2" eb="3">
      <t>gu'shu</t>
    </rPh>
    <phoneticPr fontId="2" type="noConversion"/>
  </si>
  <si>
    <t>蔬菜菌藻类（除去绿叶菜、菌菇海藻）</t>
    <rPh sb="0" eb="1">
      <t>shu'cai'jun'zao'lei</t>
    </rPh>
    <rPh sb="6" eb="7">
      <t>chu'qu</t>
    </rPh>
    <rPh sb="8" eb="9">
      <t>lv'ye'cai</t>
    </rPh>
    <rPh sb="12" eb="13">
      <t>jun'gu'hai'zao</t>
    </rPh>
    <phoneticPr fontId="2" type="noConversion"/>
  </si>
  <si>
    <t>其他蔬菜</t>
    <rPh sb="0" eb="1">
      <t>qi'ta'shu'cai</t>
    </rPh>
    <phoneticPr fontId="2" type="noConversion"/>
  </si>
  <si>
    <t>蔬菜</t>
    <rPh sb="0" eb="1">
      <t>shu'cai</t>
    </rPh>
    <phoneticPr fontId="2" type="noConversion"/>
  </si>
  <si>
    <t>肉蛋类</t>
    <rPh sb="0" eb="1">
      <t>rou'dan'lei</t>
    </rPh>
    <phoneticPr fontId="2" type="noConversion"/>
  </si>
  <si>
    <t>大豆及制品（除去发酵豆制品）</t>
    <rPh sb="0" eb="1">
      <t>da'dou'ji</t>
    </rPh>
    <rPh sb="3" eb="4">
      <t>zhi'p</t>
    </rPh>
    <rPh sb="6" eb="7">
      <t>chu'qu</t>
    </rPh>
    <rPh sb="8" eb="9">
      <t>fa'jiao</t>
    </rPh>
    <rPh sb="10" eb="11">
      <t>dou'zhi'p</t>
    </rPh>
    <phoneticPr fontId="2" type="noConversion"/>
  </si>
  <si>
    <t>大豆类</t>
    <rPh sb="0" eb="1">
      <t>da'dou'lei</t>
    </rPh>
    <phoneticPr fontId="2" type="noConversion"/>
  </si>
  <si>
    <t>水果类</t>
    <rPh sb="0" eb="1">
      <t>shui'guo'lei</t>
    </rPh>
    <phoneticPr fontId="2" type="noConversion"/>
  </si>
  <si>
    <t>坚果类</t>
    <rPh sb="0" eb="1">
      <t>jian'guo'lei</t>
    </rPh>
    <phoneticPr fontId="2" type="noConversion"/>
  </si>
  <si>
    <t>奶类</t>
    <rPh sb="0" eb="1">
      <t>nai'lei</t>
    </rPh>
    <phoneticPr fontId="2" type="noConversion"/>
  </si>
  <si>
    <t>油脂类</t>
    <rPh sb="0" eb="1">
      <t>you'zhi'lei</t>
    </rPh>
    <phoneticPr fontId="2" type="noConversion"/>
  </si>
  <si>
    <t>调味品</t>
    <rPh sb="0" eb="1">
      <t>tiao'wei'p</t>
    </rPh>
    <phoneticPr fontId="2" type="noConversion"/>
  </si>
  <si>
    <t>其他</t>
    <rPh sb="0" eb="1">
      <t>qi'ta</t>
    </rPh>
    <phoneticPr fontId="2" type="noConversion"/>
  </si>
  <si>
    <t>饮料类</t>
    <rPh sb="0" eb="1">
      <t>yin'liao'lei</t>
    </rPh>
    <phoneticPr fontId="2" type="noConversion"/>
  </si>
  <si>
    <t>零食，点心及冷饮</t>
    <rPh sb="0" eb="1">
      <t>ling'shi</t>
    </rPh>
    <rPh sb="3" eb="4">
      <t>dian'xin</t>
    </rPh>
    <rPh sb="5" eb="6">
      <t>ji</t>
    </rPh>
    <rPh sb="6" eb="7">
      <t>leng'yin</t>
    </rPh>
    <phoneticPr fontId="2" type="noConversion"/>
  </si>
  <si>
    <t>菌菇海藻类（绿叶菜）</t>
    <rPh sb="0" eb="1">
      <t>jun'gu'hai'zao'lei</t>
    </rPh>
    <rPh sb="6" eb="7">
      <t>lv'ye'cai</t>
    </rPh>
    <phoneticPr fontId="2" type="noConversion"/>
  </si>
  <si>
    <t>菌菇海藻类（菌菇海藻）</t>
    <rPh sb="0" eb="1">
      <t>jun'gu'hai'zai'lei</t>
    </rPh>
    <rPh sb="2" eb="3">
      <t>hai'zao'lei</t>
    </rPh>
    <rPh sb="6" eb="7">
      <t>jun'gu'hai'zao</t>
    </rPh>
    <phoneticPr fontId="2" type="noConversion"/>
  </si>
  <si>
    <t>大豆类（发酵豆制品）</t>
    <rPh sb="0" eb="1">
      <t>da'dou'lei</t>
    </rPh>
    <rPh sb="4" eb="5">
      <t>fa'jiao'dou'zhi'p</t>
    </rPh>
    <phoneticPr fontId="2" type="noConversion"/>
  </si>
  <si>
    <t>发酵豆制品</t>
    <rPh sb="0" eb="1">
      <t>fa'jiao'dou'zhi'p</t>
    </rPh>
    <phoneticPr fontId="2" type="noConversion"/>
  </si>
  <si>
    <t>碳水类</t>
    <rPh sb="0" eb="1">
      <t>tan'shui'lei</t>
    </rPh>
    <phoneticPr fontId="2" type="noConversion"/>
  </si>
  <si>
    <t>脂肪类</t>
    <rPh sb="0" eb="1">
      <t>zhi'fang'lei</t>
    </rPh>
    <phoneticPr fontId="2" type="noConversion"/>
  </si>
  <si>
    <t>碳水类、蛋白类、脂肪类、零能量、酒精类，共五大类都有可能</t>
    <rPh sb="0" eb="1">
      <t>tan'shui'lei</t>
    </rPh>
    <rPh sb="4" eb="5">
      <t>dan'bai'lei</t>
    </rPh>
    <rPh sb="8" eb="9">
      <t>zhi'fang'lei</t>
    </rPh>
    <rPh sb="12" eb="13">
      <t>ling'neng'l</t>
    </rPh>
    <rPh sb="16" eb="17">
      <t>jiu'jing'lei</t>
    </rPh>
    <rPh sb="20" eb="21">
      <t>gong'wu'da'lei</t>
    </rPh>
    <rPh sb="24" eb="25">
      <t>dou'you</t>
    </rPh>
    <rPh sb="26" eb="27">
      <t>ke'neng</t>
    </rPh>
    <phoneticPr fontId="2" type="noConversion"/>
  </si>
  <si>
    <t>能量分类</t>
    <rPh sb="0" eb="1">
      <t>neng'l</t>
    </rPh>
    <rPh sb="2" eb="3">
      <t>fen'lei</t>
    </rPh>
    <phoneticPr fontId="2" type="noConversion"/>
  </si>
  <si>
    <t>碳水类</t>
    <rPh sb="0" eb="2">
      <t>tan'shu</t>
    </rPh>
    <phoneticPr fontId="2" type="noConversion"/>
  </si>
  <si>
    <t>蛋白类</t>
    <rPh sb="0" eb="1">
      <t>dan'bai'le</t>
    </rPh>
    <phoneticPr fontId="2" type="noConversion"/>
  </si>
  <si>
    <t>脂肪类</t>
    <rPh sb="0" eb="2">
      <t>zhi'fang'le</t>
    </rPh>
    <phoneticPr fontId="2" type="noConversion"/>
  </si>
  <si>
    <t>蛋奶素</t>
    <rPh sb="0" eb="2">
      <t>dan'nai's</t>
    </rPh>
    <phoneticPr fontId="2" type="noConversion"/>
  </si>
  <si>
    <t>全素食</t>
    <rPh sb="0" eb="2">
      <t>quan'su'sh</t>
    </rPh>
    <phoneticPr fontId="2" type="noConversion"/>
  </si>
  <si>
    <t>总能量</t>
    <rPh sb="0" eb="3">
      <t>zon</t>
    </rPh>
    <phoneticPr fontId="2" type="noConversion"/>
  </si>
  <si>
    <t>碳水类供能</t>
    <rPh sb="0" eb="2">
      <t>tan'shu</t>
    </rPh>
    <phoneticPr fontId="2" type="noConversion"/>
  </si>
  <si>
    <t>蛋白类供能</t>
    <rPh sb="0" eb="5">
      <t>dan'ba</t>
    </rPh>
    <phoneticPr fontId="2" type="noConversion"/>
  </si>
  <si>
    <t>脂肪类供能</t>
    <rPh sb="0" eb="5">
      <t>zhi'fan</t>
    </rPh>
    <phoneticPr fontId="2" type="noConversion"/>
  </si>
  <si>
    <t>蛋白类误差极限</t>
    <phoneticPr fontId="2" type="noConversion"/>
  </si>
  <si>
    <t>碳水类误差极限</t>
    <phoneticPr fontId="2" type="noConversion"/>
  </si>
  <si>
    <t>脂肪类误差极限</t>
    <phoneticPr fontId="2" type="noConversion"/>
  </si>
  <si>
    <t>整餐误差极限</t>
    <phoneticPr fontId="2" type="noConversion"/>
  </si>
  <si>
    <t>碳水类热量比极限值</t>
    <phoneticPr fontId="2" type="noConversion"/>
  </si>
  <si>
    <t>蛋白类热量比极限值</t>
    <phoneticPr fontId="2" type="noConversion"/>
  </si>
  <si>
    <t>脂肪类热量比极限值</t>
    <phoneticPr fontId="2" type="noConversion"/>
  </si>
  <si>
    <t>非素食&amp;蛋奶素</t>
    <rPh sb="0" eb="1">
      <t>fei'su'sh</t>
    </rPh>
    <phoneticPr fontId="2" type="noConversion"/>
  </si>
  <si>
    <t>合计</t>
    <rPh sb="0" eb="2">
      <t>he'j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</si>
</sst>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rgb="FFFFFFFF"/>
      <name val="DengXian"/>
      <family val="3"/>
      <charset val="134"/>
      <scheme val="minor"/>
    </font>
    <font>
      <sz val="14"/>
      <color rgb="FF004785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  <font>
      <sz val="14"/>
      <color rgb="FF000000"/>
      <name val="DengXian"/>
      <family val="3"/>
      <charset val="134"/>
      <scheme val="minor"/>
    </font>
    <font>
      <sz val="14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3B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/>
    </xf>
    <xf numFmtId="0" fontId="5" fillId="3" borderId="1" xfId="0" applyFont="1" applyFill="1" applyBorder="1"/>
    <xf numFmtId="0" fontId="5" fillId="4" borderId="1" xfId="0" applyFont="1" applyFill="1" applyBorder="1"/>
    <xf numFmtId="0" fontId="9" fillId="4" borderId="1" xfId="0" applyFont="1" applyFill="1" applyBorder="1" applyAlignment="1">
      <alignment vertical="center"/>
    </xf>
    <xf numFmtId="0" fontId="0" fillId="4" borderId="1" xfId="0" applyFill="1" applyBorder="1"/>
    <xf numFmtId="0" fontId="5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9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 readingOrder="1"/>
    </xf>
    <xf numFmtId="0" fontId="7" fillId="7" borderId="1" xfId="0" applyFont="1" applyFill="1" applyBorder="1" applyAlignment="1">
      <alignment horizontal="center" vertical="center" wrapText="1" readingOrder="1"/>
    </xf>
    <xf numFmtId="0" fontId="9" fillId="7" borderId="1" xfId="0" applyFont="1" applyFill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 readingOrder="1"/>
    </xf>
    <xf numFmtId="0" fontId="10" fillId="6" borderId="1" xfId="0" applyFont="1" applyFill="1" applyBorder="1" applyAlignment="1">
      <alignment horizontal="center" vertical="center" wrapText="1" readingOrder="1"/>
    </xf>
    <xf numFmtId="0" fontId="10" fillId="7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</cellXfs>
  <cellStyles count="260">
    <cellStyle name="常规" xfId="0" builtinId="0"/>
    <cellStyle name="常规 2" xfId="1" xr:uid="{00000000-0005-0000-0000-000001000000}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opLeftCell="A2" zoomScale="125" workbookViewId="0">
      <selection activeCell="A8" sqref="A8"/>
    </sheetView>
  </sheetViews>
  <sheetFormatPr baseColWidth="10" defaultColWidth="11" defaultRowHeight="16" x14ac:dyDescent="0.2"/>
  <sheetData>
    <row r="1" spans="1:33" x14ac:dyDescent="0.2">
      <c r="G1">
        <v>310.5</v>
      </c>
      <c r="H1">
        <v>310.5</v>
      </c>
      <c r="I1">
        <v>400.5</v>
      </c>
      <c r="J1">
        <v>490.5</v>
      </c>
      <c r="K1">
        <v>535.5</v>
      </c>
    </row>
    <row r="2" spans="1:33" x14ac:dyDescent="0.2">
      <c r="G2">
        <v>459</v>
      </c>
      <c r="H2">
        <v>549</v>
      </c>
      <c r="I2">
        <v>549</v>
      </c>
      <c r="J2">
        <v>549</v>
      </c>
      <c r="K2">
        <v>684</v>
      </c>
    </row>
    <row r="3" spans="1:33" x14ac:dyDescent="0.2">
      <c r="G3">
        <v>355.5</v>
      </c>
      <c r="H3">
        <v>400.5</v>
      </c>
      <c r="I3">
        <v>445.5</v>
      </c>
      <c r="J3">
        <v>490.5</v>
      </c>
      <c r="K3">
        <v>490.5</v>
      </c>
    </row>
    <row r="4" spans="1:33" x14ac:dyDescent="0.2">
      <c r="G4">
        <v>135</v>
      </c>
      <c r="H4">
        <v>180</v>
      </c>
      <c r="I4">
        <v>225</v>
      </c>
      <c r="J4">
        <v>270</v>
      </c>
      <c r="K4">
        <v>270</v>
      </c>
    </row>
    <row r="5" spans="1:33" x14ac:dyDescent="0.2">
      <c r="G5">
        <f>SUM(G1:G4)</f>
        <v>1260</v>
      </c>
      <c r="H5">
        <f t="shared" ref="H5:K5" si="0">SUM(H1:H4)</f>
        <v>1440</v>
      </c>
      <c r="I5">
        <f t="shared" si="0"/>
        <v>1620</v>
      </c>
      <c r="J5">
        <f t="shared" si="0"/>
        <v>1800</v>
      </c>
      <c r="K5">
        <f t="shared" si="0"/>
        <v>1980</v>
      </c>
    </row>
    <row r="6" spans="1:33" x14ac:dyDescent="0.2">
      <c r="F6" t="s">
        <v>33</v>
      </c>
      <c r="G6" t="s">
        <v>32</v>
      </c>
      <c r="K6" t="s">
        <v>20</v>
      </c>
      <c r="O6" t="s">
        <v>21</v>
      </c>
      <c r="S6" t="s">
        <v>22</v>
      </c>
      <c r="Y6" t="s">
        <v>19</v>
      </c>
      <c r="Z6" t="s">
        <v>23</v>
      </c>
      <c r="AB6" t="s">
        <v>20</v>
      </c>
      <c r="AD6" t="s">
        <v>21</v>
      </c>
      <c r="AF6" t="s">
        <v>22</v>
      </c>
    </row>
    <row r="7" spans="1:33" x14ac:dyDescent="0.2">
      <c r="E7" t="s">
        <v>28</v>
      </c>
      <c r="G7" t="s">
        <v>24</v>
      </c>
      <c r="I7" t="s">
        <v>25</v>
      </c>
      <c r="K7" t="s">
        <v>24</v>
      </c>
      <c r="M7" t="s">
        <v>25</v>
      </c>
      <c r="O7" t="s">
        <v>24</v>
      </c>
      <c r="Q7" t="s">
        <v>25</v>
      </c>
      <c r="S7" t="s">
        <v>24</v>
      </c>
      <c r="U7" t="s">
        <v>25</v>
      </c>
      <c r="X7" t="s">
        <v>28</v>
      </c>
      <c r="Z7" t="s">
        <v>24</v>
      </c>
      <c r="AA7" t="s">
        <v>25</v>
      </c>
      <c r="AB7" t="s">
        <v>24</v>
      </c>
      <c r="AC7" t="s">
        <v>25</v>
      </c>
      <c r="AD7" t="s">
        <v>24</v>
      </c>
      <c r="AE7" t="s">
        <v>25</v>
      </c>
      <c r="AF7" t="s">
        <v>24</v>
      </c>
      <c r="AG7" t="s">
        <v>25</v>
      </c>
    </row>
    <row r="8" spans="1:33" x14ac:dyDescent="0.2">
      <c r="A8">
        <v>310.5</v>
      </c>
      <c r="B8">
        <v>130.5</v>
      </c>
      <c r="C8">
        <v>90</v>
      </c>
      <c r="D8">
        <v>90</v>
      </c>
      <c r="F8" t="s">
        <v>10</v>
      </c>
      <c r="G8">
        <v>275</v>
      </c>
      <c r="H8">
        <f>G8/A8-1</f>
        <v>-0.11433172302737515</v>
      </c>
      <c r="I8">
        <v>351</v>
      </c>
      <c r="J8">
        <f>I8/A8-1</f>
        <v>0.13043478260869557</v>
      </c>
      <c r="K8">
        <v>111</v>
      </c>
      <c r="M8">
        <v>150</v>
      </c>
      <c r="O8">
        <v>81</v>
      </c>
      <c r="Q8">
        <v>99</v>
      </c>
      <c r="S8">
        <v>72</v>
      </c>
      <c r="U8">
        <v>103</v>
      </c>
      <c r="Y8" t="s">
        <v>10</v>
      </c>
      <c r="Z8">
        <v>259</v>
      </c>
      <c r="AA8">
        <v>357</v>
      </c>
      <c r="AB8">
        <v>111</v>
      </c>
      <c r="AC8">
        <v>150</v>
      </c>
      <c r="AD8">
        <v>81</v>
      </c>
      <c r="AE8">
        <v>99</v>
      </c>
      <c r="AF8">
        <v>67</v>
      </c>
      <c r="AG8">
        <v>108</v>
      </c>
    </row>
    <row r="9" spans="1:33" x14ac:dyDescent="0.2">
      <c r="A9">
        <v>459</v>
      </c>
      <c r="B9">
        <v>189</v>
      </c>
      <c r="C9">
        <v>180</v>
      </c>
      <c r="D9">
        <v>90</v>
      </c>
      <c r="F9" t="s">
        <v>11</v>
      </c>
      <c r="G9">
        <v>400</v>
      </c>
      <c r="H9">
        <f t="shared" ref="H9:H32" si="1">G9/A9-1</f>
        <v>-0.1285403050108932</v>
      </c>
      <c r="I9">
        <v>508</v>
      </c>
      <c r="J9">
        <f t="shared" ref="J9:J32" si="2">I9/A9-1</f>
        <v>0.10675381263616557</v>
      </c>
      <c r="K9">
        <v>160</v>
      </c>
      <c r="M9">
        <v>218</v>
      </c>
      <c r="O9">
        <v>159</v>
      </c>
      <c r="Q9">
        <v>201</v>
      </c>
      <c r="S9">
        <v>79</v>
      </c>
      <c r="U9">
        <v>90.000000000000014</v>
      </c>
      <c r="Y9" t="s">
        <v>11</v>
      </c>
      <c r="Z9">
        <v>399</v>
      </c>
      <c r="AA9">
        <v>509</v>
      </c>
      <c r="AB9">
        <v>160</v>
      </c>
      <c r="AC9">
        <v>218</v>
      </c>
      <c r="AD9">
        <v>159</v>
      </c>
      <c r="AE9">
        <v>201</v>
      </c>
      <c r="AF9">
        <v>79</v>
      </c>
      <c r="AG9">
        <v>90.000000000000014</v>
      </c>
    </row>
    <row r="10" spans="1:33" x14ac:dyDescent="0.2">
      <c r="A10">
        <v>355.5</v>
      </c>
      <c r="B10">
        <v>175.5</v>
      </c>
      <c r="C10">
        <v>90</v>
      </c>
      <c r="D10">
        <v>90</v>
      </c>
      <c r="F10" t="s">
        <v>12</v>
      </c>
      <c r="G10">
        <v>308</v>
      </c>
      <c r="H10">
        <f t="shared" si="1"/>
        <v>-0.13361462728551332</v>
      </c>
      <c r="I10">
        <v>393</v>
      </c>
      <c r="J10">
        <f t="shared" si="2"/>
        <v>0.10548523206751059</v>
      </c>
      <c r="K10">
        <v>147</v>
      </c>
      <c r="M10">
        <v>204</v>
      </c>
      <c r="O10">
        <v>81</v>
      </c>
      <c r="Q10">
        <v>99</v>
      </c>
      <c r="S10">
        <v>79</v>
      </c>
      <c r="U10">
        <v>89.999999999999986</v>
      </c>
      <c r="Y10" t="s">
        <v>12</v>
      </c>
      <c r="Z10">
        <v>298</v>
      </c>
      <c r="AA10">
        <v>403</v>
      </c>
      <c r="AB10">
        <v>147</v>
      </c>
      <c r="AC10">
        <v>204</v>
      </c>
      <c r="AD10">
        <v>71</v>
      </c>
      <c r="AE10">
        <v>109</v>
      </c>
      <c r="AF10">
        <v>79</v>
      </c>
      <c r="AG10">
        <v>89.999999999999986</v>
      </c>
    </row>
    <row r="11" spans="1:33" x14ac:dyDescent="0.2">
      <c r="A11">
        <v>135</v>
      </c>
      <c r="B11">
        <v>45</v>
      </c>
      <c r="C11">
        <v>0</v>
      </c>
      <c r="D11">
        <v>90</v>
      </c>
      <c r="F11" t="s">
        <v>13</v>
      </c>
      <c r="G11">
        <v>96</v>
      </c>
      <c r="H11">
        <f t="shared" si="1"/>
        <v>-0.28888888888888886</v>
      </c>
      <c r="I11">
        <v>174</v>
      </c>
      <c r="J11">
        <f t="shared" si="2"/>
        <v>0.28888888888888897</v>
      </c>
      <c r="K11">
        <v>37</v>
      </c>
      <c r="M11">
        <v>53</v>
      </c>
      <c r="O11">
        <v>0</v>
      </c>
      <c r="Q11">
        <v>0</v>
      </c>
      <c r="S11">
        <v>59</v>
      </c>
      <c r="U11">
        <v>121</v>
      </c>
      <c r="Y11" t="s">
        <v>13</v>
      </c>
      <c r="Z11">
        <v>105</v>
      </c>
      <c r="AA11">
        <v>165</v>
      </c>
      <c r="AB11">
        <v>37</v>
      </c>
      <c r="AC11">
        <v>53</v>
      </c>
      <c r="AD11">
        <v>0</v>
      </c>
      <c r="AE11">
        <v>0</v>
      </c>
      <c r="AF11">
        <v>68</v>
      </c>
      <c r="AG11">
        <v>112</v>
      </c>
    </row>
    <row r="12" spans="1:33" x14ac:dyDescent="0.2">
      <c r="A12">
        <v>1260</v>
      </c>
      <c r="B12">
        <v>540</v>
      </c>
      <c r="C12">
        <v>360</v>
      </c>
      <c r="D12">
        <v>360</v>
      </c>
      <c r="F12" t="s">
        <v>26</v>
      </c>
      <c r="G12">
        <v>1071</v>
      </c>
      <c r="H12">
        <f t="shared" si="1"/>
        <v>-0.15000000000000002</v>
      </c>
      <c r="I12">
        <v>1424</v>
      </c>
      <c r="J12">
        <f t="shared" si="2"/>
        <v>0.13015873015873014</v>
      </c>
      <c r="K12">
        <v>456</v>
      </c>
      <c r="M12">
        <v>624</v>
      </c>
      <c r="O12">
        <v>323</v>
      </c>
      <c r="Q12">
        <v>397</v>
      </c>
      <c r="S12">
        <v>291</v>
      </c>
      <c r="U12">
        <v>404</v>
      </c>
      <c r="Y12" t="s">
        <v>27</v>
      </c>
      <c r="Z12">
        <v>1063</v>
      </c>
      <c r="AA12">
        <v>1432</v>
      </c>
      <c r="AB12">
        <v>456</v>
      </c>
      <c r="AC12">
        <v>624</v>
      </c>
      <c r="AD12">
        <v>311</v>
      </c>
      <c r="AE12">
        <v>409</v>
      </c>
      <c r="AF12">
        <v>295</v>
      </c>
      <c r="AG12">
        <v>400</v>
      </c>
    </row>
    <row r="13" spans="1:33" x14ac:dyDescent="0.2">
      <c r="A13">
        <v>310.5</v>
      </c>
      <c r="B13">
        <v>130.5</v>
      </c>
      <c r="C13">
        <v>90</v>
      </c>
      <c r="D13">
        <v>90</v>
      </c>
      <c r="E13" t="s">
        <v>29</v>
      </c>
      <c r="F13" t="s">
        <v>10</v>
      </c>
      <c r="G13">
        <v>265</v>
      </c>
      <c r="H13">
        <f t="shared" si="1"/>
        <v>-0.14653784219001609</v>
      </c>
      <c r="I13">
        <v>351</v>
      </c>
      <c r="J13">
        <f t="shared" si="2"/>
        <v>0.13043478260869557</v>
      </c>
      <c r="K13">
        <v>111</v>
      </c>
      <c r="M13">
        <v>150</v>
      </c>
      <c r="O13">
        <v>81</v>
      </c>
      <c r="Q13">
        <v>99</v>
      </c>
      <c r="S13">
        <v>72</v>
      </c>
      <c r="U13">
        <v>103</v>
      </c>
      <c r="X13" t="s">
        <v>29</v>
      </c>
      <c r="Y13" t="s">
        <v>10</v>
      </c>
      <c r="Z13">
        <v>259</v>
      </c>
      <c r="AA13">
        <v>357</v>
      </c>
      <c r="AB13">
        <v>111</v>
      </c>
      <c r="AC13">
        <v>150</v>
      </c>
      <c r="AD13">
        <v>81</v>
      </c>
      <c r="AE13">
        <v>99</v>
      </c>
      <c r="AF13">
        <v>67</v>
      </c>
      <c r="AG13">
        <v>108</v>
      </c>
    </row>
    <row r="14" spans="1:33" x14ac:dyDescent="0.2">
      <c r="A14">
        <v>549</v>
      </c>
      <c r="B14">
        <v>234</v>
      </c>
      <c r="C14">
        <v>225</v>
      </c>
      <c r="D14">
        <v>90</v>
      </c>
      <c r="F14" t="s">
        <v>11</v>
      </c>
      <c r="G14">
        <v>490</v>
      </c>
      <c r="H14">
        <f t="shared" si="1"/>
        <v>-0.10746812386156646</v>
      </c>
      <c r="I14">
        <v>598</v>
      </c>
      <c r="J14">
        <f t="shared" si="2"/>
        <v>8.9253187613843377E-2</v>
      </c>
      <c r="K14">
        <v>205</v>
      </c>
      <c r="M14">
        <v>263</v>
      </c>
      <c r="O14">
        <v>204</v>
      </c>
      <c r="Q14">
        <v>246</v>
      </c>
      <c r="S14">
        <v>79</v>
      </c>
      <c r="U14">
        <v>90.000000000000014</v>
      </c>
      <c r="Y14" t="s">
        <v>11</v>
      </c>
      <c r="Z14">
        <v>489</v>
      </c>
      <c r="AA14">
        <v>599</v>
      </c>
      <c r="AB14">
        <v>205</v>
      </c>
      <c r="AC14">
        <v>263</v>
      </c>
      <c r="AD14">
        <v>204</v>
      </c>
      <c r="AE14">
        <v>246</v>
      </c>
      <c r="AF14">
        <v>79</v>
      </c>
      <c r="AG14">
        <v>90.000000000000014</v>
      </c>
    </row>
    <row r="15" spans="1:33" x14ac:dyDescent="0.2">
      <c r="A15">
        <v>400.5</v>
      </c>
      <c r="B15">
        <v>175.5</v>
      </c>
      <c r="C15">
        <v>135</v>
      </c>
      <c r="D15">
        <v>90</v>
      </c>
      <c r="F15" t="s">
        <v>12</v>
      </c>
      <c r="G15">
        <v>353</v>
      </c>
      <c r="H15">
        <f t="shared" si="1"/>
        <v>-0.11860174781523092</v>
      </c>
      <c r="I15">
        <v>438</v>
      </c>
      <c r="J15">
        <f t="shared" si="2"/>
        <v>9.3632958801498134E-2</v>
      </c>
      <c r="K15">
        <v>147</v>
      </c>
      <c r="M15">
        <v>204</v>
      </c>
      <c r="O15">
        <v>126</v>
      </c>
      <c r="Q15">
        <v>144</v>
      </c>
      <c r="S15">
        <v>79</v>
      </c>
      <c r="U15">
        <v>90</v>
      </c>
      <c r="Y15" t="s">
        <v>12</v>
      </c>
      <c r="Z15">
        <v>343</v>
      </c>
      <c r="AA15">
        <v>448</v>
      </c>
      <c r="AB15">
        <v>147</v>
      </c>
      <c r="AC15">
        <v>204</v>
      </c>
      <c r="AD15">
        <v>116</v>
      </c>
      <c r="AE15">
        <v>154</v>
      </c>
      <c r="AF15">
        <v>79</v>
      </c>
      <c r="AG15">
        <v>90</v>
      </c>
    </row>
    <row r="16" spans="1:33" x14ac:dyDescent="0.2">
      <c r="A16">
        <v>180</v>
      </c>
      <c r="B16">
        <v>90</v>
      </c>
      <c r="C16">
        <v>0</v>
      </c>
      <c r="D16">
        <v>90</v>
      </c>
      <c r="F16" t="s">
        <v>13</v>
      </c>
      <c r="G16">
        <v>141</v>
      </c>
      <c r="H16">
        <f t="shared" si="1"/>
        <v>-0.21666666666666667</v>
      </c>
      <c r="I16">
        <v>219</v>
      </c>
      <c r="J16">
        <f t="shared" si="2"/>
        <v>0.21666666666666656</v>
      </c>
      <c r="K16">
        <v>82</v>
      </c>
      <c r="M16">
        <v>98</v>
      </c>
      <c r="O16">
        <v>0</v>
      </c>
      <c r="Q16">
        <v>0</v>
      </c>
      <c r="S16">
        <v>59</v>
      </c>
      <c r="U16">
        <v>121</v>
      </c>
      <c r="Y16" t="s">
        <v>13</v>
      </c>
      <c r="Z16">
        <v>150</v>
      </c>
      <c r="AA16">
        <v>210</v>
      </c>
      <c r="AB16">
        <v>82</v>
      </c>
      <c r="AC16">
        <v>98</v>
      </c>
      <c r="AD16">
        <v>0</v>
      </c>
      <c r="AE16">
        <v>0</v>
      </c>
      <c r="AF16">
        <v>68</v>
      </c>
      <c r="AG16">
        <v>112</v>
      </c>
    </row>
    <row r="17" spans="1:33" x14ac:dyDescent="0.2">
      <c r="A17">
        <v>1440</v>
      </c>
      <c r="B17">
        <v>630</v>
      </c>
      <c r="C17">
        <v>450</v>
      </c>
      <c r="D17">
        <v>360</v>
      </c>
      <c r="F17" t="s">
        <v>26</v>
      </c>
      <c r="G17">
        <v>1251</v>
      </c>
      <c r="H17">
        <f t="shared" si="1"/>
        <v>-0.13124999999999998</v>
      </c>
      <c r="I17">
        <v>1604</v>
      </c>
      <c r="J17">
        <f t="shared" si="2"/>
        <v>0.11388888888888893</v>
      </c>
      <c r="K17">
        <v>546</v>
      </c>
      <c r="M17">
        <v>714</v>
      </c>
      <c r="O17">
        <v>413</v>
      </c>
      <c r="Q17">
        <v>487</v>
      </c>
      <c r="S17">
        <v>291</v>
      </c>
      <c r="U17">
        <v>404</v>
      </c>
      <c r="Y17" t="s">
        <v>27</v>
      </c>
      <c r="Z17">
        <v>1243</v>
      </c>
      <c r="AA17">
        <v>1612</v>
      </c>
      <c r="AB17">
        <v>546</v>
      </c>
      <c r="AC17">
        <v>714</v>
      </c>
      <c r="AD17">
        <v>401</v>
      </c>
      <c r="AE17">
        <v>499</v>
      </c>
      <c r="AF17">
        <v>295</v>
      </c>
      <c r="AG17">
        <v>400</v>
      </c>
    </row>
    <row r="18" spans="1:33" x14ac:dyDescent="0.2">
      <c r="A18">
        <v>400.5</v>
      </c>
      <c r="B18">
        <v>175.5</v>
      </c>
      <c r="C18">
        <v>90</v>
      </c>
      <c r="D18">
        <v>135</v>
      </c>
      <c r="E18" t="s">
        <v>30</v>
      </c>
      <c r="F18" t="s">
        <v>10</v>
      </c>
      <c r="G18">
        <v>355</v>
      </c>
      <c r="H18">
        <f t="shared" si="1"/>
        <v>-0.11360799001248445</v>
      </c>
      <c r="I18">
        <v>441</v>
      </c>
      <c r="J18">
        <f t="shared" si="2"/>
        <v>0.101123595505618</v>
      </c>
      <c r="K18">
        <v>156</v>
      </c>
      <c r="M18">
        <v>195</v>
      </c>
      <c r="O18">
        <v>81</v>
      </c>
      <c r="Q18">
        <v>99</v>
      </c>
      <c r="S18">
        <v>117</v>
      </c>
      <c r="U18">
        <v>148</v>
      </c>
      <c r="X18" t="s">
        <v>30</v>
      </c>
      <c r="Y18" t="s">
        <v>10</v>
      </c>
      <c r="Z18">
        <v>349</v>
      </c>
      <c r="AA18">
        <v>447</v>
      </c>
      <c r="AB18">
        <v>156</v>
      </c>
      <c r="AC18">
        <v>195</v>
      </c>
      <c r="AD18">
        <v>81</v>
      </c>
      <c r="AE18">
        <v>99</v>
      </c>
      <c r="AF18">
        <v>112</v>
      </c>
      <c r="AG18">
        <v>153</v>
      </c>
    </row>
    <row r="19" spans="1:33" x14ac:dyDescent="0.2">
      <c r="A19">
        <v>549</v>
      </c>
      <c r="B19">
        <v>234</v>
      </c>
      <c r="C19">
        <v>225</v>
      </c>
      <c r="D19">
        <v>90</v>
      </c>
      <c r="F19" t="s">
        <v>11</v>
      </c>
      <c r="G19">
        <v>490</v>
      </c>
      <c r="H19">
        <f t="shared" si="1"/>
        <v>-0.10746812386156646</v>
      </c>
      <c r="I19">
        <v>598</v>
      </c>
      <c r="J19">
        <f t="shared" si="2"/>
        <v>8.9253187613843377E-2</v>
      </c>
      <c r="K19">
        <v>205</v>
      </c>
      <c r="M19">
        <v>263</v>
      </c>
      <c r="O19">
        <v>204</v>
      </c>
      <c r="Q19">
        <v>246</v>
      </c>
      <c r="S19">
        <v>79</v>
      </c>
      <c r="U19">
        <v>89.999999999999986</v>
      </c>
      <c r="Y19" t="s">
        <v>11</v>
      </c>
      <c r="Z19">
        <v>489</v>
      </c>
      <c r="AA19">
        <v>599</v>
      </c>
      <c r="AB19">
        <v>205</v>
      </c>
      <c r="AC19">
        <v>263</v>
      </c>
      <c r="AD19">
        <v>204</v>
      </c>
      <c r="AE19">
        <v>246</v>
      </c>
      <c r="AF19">
        <v>79</v>
      </c>
      <c r="AG19">
        <v>89.999999999999986</v>
      </c>
    </row>
    <row r="20" spans="1:33" x14ac:dyDescent="0.2">
      <c r="A20">
        <v>445.5</v>
      </c>
      <c r="B20">
        <v>175.5</v>
      </c>
      <c r="C20">
        <v>180</v>
      </c>
      <c r="D20">
        <v>90</v>
      </c>
      <c r="F20" t="s">
        <v>12</v>
      </c>
      <c r="G20">
        <v>398</v>
      </c>
      <c r="H20">
        <f t="shared" si="1"/>
        <v>-0.10662177328843991</v>
      </c>
      <c r="I20">
        <v>483</v>
      </c>
      <c r="J20">
        <f t="shared" si="2"/>
        <v>8.4175084175084125E-2</v>
      </c>
      <c r="K20">
        <v>147</v>
      </c>
      <c r="M20">
        <v>204</v>
      </c>
      <c r="O20">
        <v>171</v>
      </c>
      <c r="Q20">
        <v>189</v>
      </c>
      <c r="S20">
        <v>79</v>
      </c>
      <c r="U20">
        <v>90.000000000000014</v>
      </c>
      <c r="Y20" t="s">
        <v>12</v>
      </c>
      <c r="Z20">
        <v>388</v>
      </c>
      <c r="AA20">
        <v>493</v>
      </c>
      <c r="AB20">
        <v>147</v>
      </c>
      <c r="AC20">
        <v>204</v>
      </c>
      <c r="AD20">
        <v>161</v>
      </c>
      <c r="AE20">
        <v>199</v>
      </c>
      <c r="AF20">
        <v>79</v>
      </c>
      <c r="AG20">
        <v>90.000000000000014</v>
      </c>
    </row>
    <row r="21" spans="1:33" x14ac:dyDescent="0.2">
      <c r="A21">
        <v>225</v>
      </c>
      <c r="B21">
        <v>90</v>
      </c>
      <c r="C21">
        <v>0</v>
      </c>
      <c r="D21">
        <v>135</v>
      </c>
      <c r="F21" t="s">
        <v>13</v>
      </c>
      <c r="G21">
        <v>186</v>
      </c>
      <c r="H21">
        <f t="shared" si="1"/>
        <v>-0.17333333333333334</v>
      </c>
      <c r="I21">
        <v>264</v>
      </c>
      <c r="J21">
        <f t="shared" si="2"/>
        <v>0.17333333333333334</v>
      </c>
      <c r="K21">
        <v>82</v>
      </c>
      <c r="M21">
        <v>98</v>
      </c>
      <c r="O21">
        <v>0</v>
      </c>
      <c r="Q21">
        <v>0</v>
      </c>
      <c r="S21">
        <v>104</v>
      </c>
      <c r="U21">
        <v>166</v>
      </c>
      <c r="Y21" t="s">
        <v>13</v>
      </c>
      <c r="Z21">
        <v>195</v>
      </c>
      <c r="AA21">
        <v>255</v>
      </c>
      <c r="AB21">
        <v>82</v>
      </c>
      <c r="AC21">
        <v>98</v>
      </c>
      <c r="AD21">
        <v>0</v>
      </c>
      <c r="AE21">
        <v>0</v>
      </c>
      <c r="AF21">
        <v>113</v>
      </c>
      <c r="AG21">
        <v>157</v>
      </c>
    </row>
    <row r="22" spans="1:33" x14ac:dyDescent="0.2">
      <c r="A22">
        <v>1620</v>
      </c>
      <c r="B22">
        <v>675</v>
      </c>
      <c r="C22">
        <v>495</v>
      </c>
      <c r="D22">
        <v>450</v>
      </c>
      <c r="F22" t="s">
        <v>26</v>
      </c>
      <c r="G22">
        <v>1431</v>
      </c>
      <c r="H22">
        <f t="shared" si="1"/>
        <v>-0.1166666666666667</v>
      </c>
      <c r="I22">
        <v>1784</v>
      </c>
      <c r="J22">
        <f t="shared" si="2"/>
        <v>0.10123456790123453</v>
      </c>
      <c r="K22">
        <v>591</v>
      </c>
      <c r="M22">
        <v>759</v>
      </c>
      <c r="O22">
        <v>458</v>
      </c>
      <c r="Q22">
        <v>532</v>
      </c>
      <c r="S22">
        <v>381</v>
      </c>
      <c r="U22">
        <v>494</v>
      </c>
      <c r="Y22" t="s">
        <v>27</v>
      </c>
      <c r="Z22">
        <v>1423</v>
      </c>
      <c r="AA22">
        <v>1792</v>
      </c>
      <c r="AB22">
        <v>591</v>
      </c>
      <c r="AC22">
        <v>759</v>
      </c>
      <c r="AD22">
        <v>446</v>
      </c>
      <c r="AE22">
        <v>544</v>
      </c>
      <c r="AF22">
        <v>385</v>
      </c>
      <c r="AG22">
        <v>490</v>
      </c>
    </row>
    <row r="23" spans="1:33" x14ac:dyDescent="0.2">
      <c r="A23">
        <v>490.5</v>
      </c>
      <c r="B23">
        <v>220.5</v>
      </c>
      <c r="C23">
        <v>135</v>
      </c>
      <c r="D23">
        <v>135</v>
      </c>
      <c r="E23" t="s">
        <v>31</v>
      </c>
      <c r="F23" t="s">
        <v>10</v>
      </c>
      <c r="G23">
        <v>445</v>
      </c>
      <c r="H23">
        <f t="shared" si="1"/>
        <v>-9.276248725790015E-2</v>
      </c>
      <c r="I23">
        <v>531</v>
      </c>
      <c r="J23">
        <f t="shared" si="2"/>
        <v>8.256880733944949E-2</v>
      </c>
      <c r="K23">
        <v>201</v>
      </c>
      <c r="M23">
        <v>240</v>
      </c>
      <c r="O23">
        <v>126</v>
      </c>
      <c r="Q23">
        <v>144</v>
      </c>
      <c r="S23">
        <v>117</v>
      </c>
      <c r="U23">
        <v>148</v>
      </c>
      <c r="X23" t="s">
        <v>31</v>
      </c>
      <c r="Y23" t="s">
        <v>10</v>
      </c>
      <c r="Z23">
        <v>439</v>
      </c>
      <c r="AA23">
        <v>537</v>
      </c>
      <c r="AB23">
        <v>201</v>
      </c>
      <c r="AC23">
        <v>240</v>
      </c>
      <c r="AD23">
        <v>126</v>
      </c>
      <c r="AE23">
        <v>144</v>
      </c>
      <c r="AF23">
        <v>112</v>
      </c>
      <c r="AG23">
        <v>153</v>
      </c>
    </row>
    <row r="24" spans="1:33" x14ac:dyDescent="0.2">
      <c r="A24">
        <v>549</v>
      </c>
      <c r="B24">
        <v>234</v>
      </c>
      <c r="C24">
        <v>225</v>
      </c>
      <c r="D24">
        <v>90</v>
      </c>
      <c r="F24" t="s">
        <v>11</v>
      </c>
      <c r="G24">
        <v>490</v>
      </c>
      <c r="H24">
        <f t="shared" si="1"/>
        <v>-0.10746812386156646</v>
      </c>
      <c r="I24">
        <v>598</v>
      </c>
      <c r="J24">
        <f t="shared" si="2"/>
        <v>8.9253187613843377E-2</v>
      </c>
      <c r="K24">
        <v>205</v>
      </c>
      <c r="M24">
        <v>263</v>
      </c>
      <c r="O24">
        <v>204</v>
      </c>
      <c r="Q24">
        <v>246</v>
      </c>
      <c r="S24">
        <v>79</v>
      </c>
      <c r="U24">
        <v>90.000000000000014</v>
      </c>
      <c r="Y24" t="s">
        <v>11</v>
      </c>
      <c r="Z24">
        <v>489</v>
      </c>
      <c r="AA24">
        <v>599</v>
      </c>
      <c r="AB24">
        <v>205</v>
      </c>
      <c r="AC24">
        <v>263</v>
      </c>
      <c r="AD24">
        <v>204</v>
      </c>
      <c r="AE24">
        <v>246</v>
      </c>
      <c r="AF24">
        <v>79</v>
      </c>
      <c r="AG24">
        <v>90.000000000000014</v>
      </c>
    </row>
    <row r="25" spans="1:33" x14ac:dyDescent="0.2">
      <c r="A25">
        <v>490.5</v>
      </c>
      <c r="B25">
        <v>220.5</v>
      </c>
      <c r="C25">
        <v>180</v>
      </c>
      <c r="D25">
        <v>90</v>
      </c>
      <c r="F25" t="s">
        <v>12</v>
      </c>
      <c r="G25">
        <v>443</v>
      </c>
      <c r="H25">
        <f t="shared" si="1"/>
        <v>-9.6839959225280325E-2</v>
      </c>
      <c r="I25">
        <v>528</v>
      </c>
      <c r="J25">
        <f t="shared" si="2"/>
        <v>7.6452599388379117E-2</v>
      </c>
      <c r="K25">
        <v>192</v>
      </c>
      <c r="M25">
        <v>249</v>
      </c>
      <c r="O25">
        <v>171</v>
      </c>
      <c r="Q25">
        <v>189</v>
      </c>
      <c r="S25">
        <v>79</v>
      </c>
      <c r="U25">
        <v>90</v>
      </c>
      <c r="Y25" t="s">
        <v>12</v>
      </c>
      <c r="Z25">
        <v>433</v>
      </c>
      <c r="AA25">
        <v>538</v>
      </c>
      <c r="AB25">
        <v>192</v>
      </c>
      <c r="AC25">
        <v>249</v>
      </c>
      <c r="AD25">
        <v>161</v>
      </c>
      <c r="AE25">
        <v>199</v>
      </c>
      <c r="AF25">
        <v>79</v>
      </c>
      <c r="AG25">
        <v>90</v>
      </c>
    </row>
    <row r="26" spans="1:33" x14ac:dyDescent="0.2">
      <c r="A26">
        <v>270</v>
      </c>
      <c r="B26">
        <v>90</v>
      </c>
      <c r="C26">
        <v>0</v>
      </c>
      <c r="D26">
        <v>180</v>
      </c>
      <c r="F26" t="s">
        <v>13</v>
      </c>
      <c r="G26">
        <v>231</v>
      </c>
      <c r="H26">
        <f t="shared" si="1"/>
        <v>-0.14444444444444449</v>
      </c>
      <c r="I26">
        <v>309</v>
      </c>
      <c r="J26">
        <f t="shared" si="2"/>
        <v>0.14444444444444438</v>
      </c>
      <c r="K26">
        <v>82</v>
      </c>
      <c r="M26">
        <v>98</v>
      </c>
      <c r="O26">
        <v>0</v>
      </c>
      <c r="Q26">
        <v>0</v>
      </c>
      <c r="S26">
        <v>149</v>
      </c>
      <c r="U26">
        <v>211</v>
      </c>
      <c r="Y26" t="s">
        <v>13</v>
      </c>
      <c r="Z26">
        <v>240</v>
      </c>
      <c r="AA26">
        <v>300</v>
      </c>
      <c r="AB26">
        <v>82</v>
      </c>
      <c r="AC26">
        <v>98</v>
      </c>
      <c r="AD26">
        <v>0</v>
      </c>
      <c r="AE26">
        <v>0</v>
      </c>
      <c r="AF26">
        <v>158</v>
      </c>
      <c r="AG26">
        <v>202</v>
      </c>
    </row>
    <row r="27" spans="1:33" x14ac:dyDescent="0.2">
      <c r="A27">
        <v>1800</v>
      </c>
      <c r="B27">
        <v>765</v>
      </c>
      <c r="C27">
        <v>540</v>
      </c>
      <c r="D27">
        <v>495</v>
      </c>
      <c r="F27" t="s">
        <v>26</v>
      </c>
      <c r="G27">
        <v>1611</v>
      </c>
      <c r="H27">
        <f t="shared" si="1"/>
        <v>-0.10499999999999998</v>
      </c>
      <c r="I27">
        <v>1964</v>
      </c>
      <c r="J27">
        <f t="shared" si="2"/>
        <v>9.1111111111111143E-2</v>
      </c>
      <c r="K27">
        <v>681</v>
      </c>
      <c r="M27">
        <v>849</v>
      </c>
      <c r="O27">
        <v>503</v>
      </c>
      <c r="Q27">
        <v>577</v>
      </c>
      <c r="S27">
        <v>426</v>
      </c>
      <c r="U27">
        <v>539</v>
      </c>
      <c r="Y27" t="s">
        <v>27</v>
      </c>
      <c r="Z27">
        <v>1603</v>
      </c>
      <c r="AA27">
        <v>1972</v>
      </c>
      <c r="AB27">
        <v>681</v>
      </c>
      <c r="AC27">
        <v>849</v>
      </c>
      <c r="AD27">
        <v>491</v>
      </c>
      <c r="AE27">
        <v>589</v>
      </c>
      <c r="AF27">
        <v>430</v>
      </c>
      <c r="AG27">
        <v>535</v>
      </c>
    </row>
    <row r="28" spans="1:33" x14ac:dyDescent="0.2">
      <c r="A28">
        <v>535.5</v>
      </c>
      <c r="B28">
        <v>220.5</v>
      </c>
      <c r="C28">
        <v>180</v>
      </c>
      <c r="D28">
        <v>135</v>
      </c>
      <c r="E28" t="s">
        <v>34</v>
      </c>
      <c r="F28" t="s">
        <v>10</v>
      </c>
      <c r="G28">
        <v>490</v>
      </c>
      <c r="H28">
        <f t="shared" si="1"/>
        <v>-8.496732026143794E-2</v>
      </c>
      <c r="I28">
        <v>576</v>
      </c>
      <c r="J28">
        <f t="shared" si="2"/>
        <v>7.5630252100840289E-2</v>
      </c>
      <c r="K28">
        <v>201</v>
      </c>
      <c r="M28">
        <v>240</v>
      </c>
      <c r="O28">
        <v>171</v>
      </c>
      <c r="Q28">
        <v>189</v>
      </c>
      <c r="S28">
        <v>117</v>
      </c>
      <c r="U28">
        <v>148</v>
      </c>
      <c r="X28" t="s">
        <v>34</v>
      </c>
      <c r="Y28" t="s">
        <v>10</v>
      </c>
      <c r="Z28">
        <v>484</v>
      </c>
      <c r="AA28">
        <v>582</v>
      </c>
      <c r="AB28">
        <v>201</v>
      </c>
      <c r="AC28">
        <v>240</v>
      </c>
      <c r="AD28">
        <v>171</v>
      </c>
      <c r="AE28">
        <v>189</v>
      </c>
      <c r="AF28">
        <v>112</v>
      </c>
      <c r="AG28">
        <v>153</v>
      </c>
    </row>
    <row r="29" spans="1:33" x14ac:dyDescent="0.2">
      <c r="A29">
        <v>684</v>
      </c>
      <c r="B29">
        <v>324</v>
      </c>
      <c r="C29">
        <v>270</v>
      </c>
      <c r="D29">
        <v>90</v>
      </c>
      <c r="F29" t="s">
        <v>11</v>
      </c>
      <c r="G29">
        <v>625</v>
      </c>
      <c r="H29">
        <f t="shared" si="1"/>
        <v>-8.6257309941520477E-2</v>
      </c>
      <c r="I29">
        <v>733</v>
      </c>
      <c r="J29">
        <f t="shared" si="2"/>
        <v>7.1637426900584833E-2</v>
      </c>
      <c r="K29">
        <v>295</v>
      </c>
      <c r="M29">
        <v>353</v>
      </c>
      <c r="O29">
        <v>249</v>
      </c>
      <c r="Q29">
        <v>291</v>
      </c>
      <c r="S29">
        <v>79</v>
      </c>
      <c r="U29">
        <v>90</v>
      </c>
      <c r="Y29" t="s">
        <v>11</v>
      </c>
      <c r="Z29">
        <v>624</v>
      </c>
      <c r="AA29">
        <v>734</v>
      </c>
      <c r="AB29">
        <v>295</v>
      </c>
      <c r="AC29">
        <v>353</v>
      </c>
      <c r="AD29">
        <v>249</v>
      </c>
      <c r="AE29">
        <v>291</v>
      </c>
      <c r="AF29">
        <v>79</v>
      </c>
      <c r="AG29">
        <v>90</v>
      </c>
    </row>
    <row r="30" spans="1:33" x14ac:dyDescent="0.2">
      <c r="A30">
        <v>490.5</v>
      </c>
      <c r="B30">
        <v>220.5</v>
      </c>
      <c r="C30">
        <v>180</v>
      </c>
      <c r="D30">
        <v>90</v>
      </c>
      <c r="F30" t="s">
        <v>12</v>
      </c>
      <c r="G30">
        <v>443</v>
      </c>
      <c r="H30">
        <f t="shared" si="1"/>
        <v>-9.6839959225280325E-2</v>
      </c>
      <c r="I30">
        <v>528</v>
      </c>
      <c r="J30">
        <f t="shared" si="2"/>
        <v>7.6452599388379117E-2</v>
      </c>
      <c r="K30">
        <v>192</v>
      </c>
      <c r="M30">
        <v>249</v>
      </c>
      <c r="O30">
        <v>171</v>
      </c>
      <c r="Q30">
        <v>189</v>
      </c>
      <c r="S30">
        <v>79</v>
      </c>
      <c r="U30">
        <v>89.999999999999986</v>
      </c>
      <c r="Y30" t="s">
        <v>12</v>
      </c>
      <c r="Z30">
        <v>433</v>
      </c>
      <c r="AA30">
        <v>538</v>
      </c>
      <c r="AB30">
        <v>192</v>
      </c>
      <c r="AC30">
        <v>249</v>
      </c>
      <c r="AD30">
        <v>161</v>
      </c>
      <c r="AE30">
        <v>199</v>
      </c>
      <c r="AF30">
        <v>79</v>
      </c>
      <c r="AG30">
        <v>89.999999999999986</v>
      </c>
    </row>
    <row r="31" spans="1:33" x14ac:dyDescent="0.2">
      <c r="A31">
        <v>270</v>
      </c>
      <c r="B31">
        <v>90</v>
      </c>
      <c r="C31">
        <v>0</v>
      </c>
      <c r="D31">
        <v>180</v>
      </c>
      <c r="F31" t="s">
        <v>13</v>
      </c>
      <c r="G31">
        <v>231</v>
      </c>
      <c r="H31">
        <f t="shared" si="1"/>
        <v>-0.14444444444444449</v>
      </c>
      <c r="I31">
        <v>309</v>
      </c>
      <c r="J31">
        <f t="shared" si="2"/>
        <v>0.14444444444444438</v>
      </c>
      <c r="K31">
        <v>82</v>
      </c>
      <c r="M31">
        <v>98</v>
      </c>
      <c r="O31">
        <v>0</v>
      </c>
      <c r="Q31">
        <v>0</v>
      </c>
      <c r="S31">
        <v>149</v>
      </c>
      <c r="U31">
        <v>211</v>
      </c>
      <c r="Y31" t="s">
        <v>13</v>
      </c>
      <c r="Z31">
        <v>240</v>
      </c>
      <c r="AA31">
        <v>300</v>
      </c>
      <c r="AB31">
        <v>82</v>
      </c>
      <c r="AC31">
        <v>98</v>
      </c>
      <c r="AD31">
        <v>0</v>
      </c>
      <c r="AE31">
        <v>0</v>
      </c>
      <c r="AF31">
        <v>158</v>
      </c>
      <c r="AG31">
        <v>202</v>
      </c>
    </row>
    <row r="32" spans="1:33" x14ac:dyDescent="0.2">
      <c r="A32">
        <v>1980</v>
      </c>
      <c r="B32">
        <v>855</v>
      </c>
      <c r="C32">
        <v>630</v>
      </c>
      <c r="D32">
        <v>495</v>
      </c>
      <c r="F32" t="s">
        <v>26</v>
      </c>
      <c r="G32">
        <v>1791</v>
      </c>
      <c r="H32">
        <f t="shared" si="1"/>
        <v>-9.5454545454545459E-2</v>
      </c>
      <c r="I32">
        <v>2144</v>
      </c>
      <c r="J32">
        <f t="shared" si="2"/>
        <v>8.2828282828282918E-2</v>
      </c>
      <c r="K32">
        <v>771</v>
      </c>
      <c r="M32">
        <v>939</v>
      </c>
      <c r="O32">
        <v>593</v>
      </c>
      <c r="Q32">
        <v>667</v>
      </c>
      <c r="S32">
        <v>426</v>
      </c>
      <c r="U32">
        <v>539</v>
      </c>
      <c r="Y32" t="s">
        <v>27</v>
      </c>
      <c r="Z32">
        <v>1783</v>
      </c>
      <c r="AA32">
        <v>2152</v>
      </c>
      <c r="AB32">
        <v>771</v>
      </c>
      <c r="AC32">
        <v>939</v>
      </c>
      <c r="AD32">
        <v>581</v>
      </c>
      <c r="AE32">
        <v>679</v>
      </c>
      <c r="AF32">
        <v>430</v>
      </c>
      <c r="AG32">
        <v>535</v>
      </c>
    </row>
    <row r="33" spans="7:9" x14ac:dyDescent="0.2">
      <c r="G33">
        <f>(1791-1980)/1980</f>
        <v>-9.5454545454545459E-2</v>
      </c>
      <c r="I33">
        <f>(2144-1980)/1980</f>
        <v>8.2828282828282834E-2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"/>
  <sheetViews>
    <sheetView workbookViewId="0">
      <pane xSplit="1" ySplit="1" topLeftCell="B62" activePane="bottomRight" state="frozen"/>
      <selection pane="topRight" activeCell="C1" sqref="C1"/>
      <selection pane="bottomLeft" activeCell="A3" sqref="A3"/>
      <selection pane="bottomRight" activeCell="D87" sqref="D87:N90"/>
    </sheetView>
  </sheetViews>
  <sheetFormatPr baseColWidth="10" defaultColWidth="11" defaultRowHeight="16" x14ac:dyDescent="0.2"/>
  <cols>
    <col min="1" max="1" width="11" style="2"/>
    <col min="2" max="2" width="26.33203125" style="2" customWidth="1"/>
    <col min="3" max="3" width="11" style="2"/>
    <col min="4" max="4" width="20.83203125" style="2" bestFit="1" customWidth="1"/>
    <col min="5" max="5" width="11" style="2"/>
    <col min="6" max="6" width="20.83203125" style="2" bestFit="1" customWidth="1"/>
    <col min="7" max="16384" width="11" style="2"/>
  </cols>
  <sheetData>
    <row r="1" spans="1:14" x14ac:dyDescent="0.2">
      <c r="A1" s="1" t="s">
        <v>50</v>
      </c>
    </row>
    <row r="2" spans="1:14" x14ac:dyDescent="0.2">
      <c r="D2" s="2" t="s">
        <v>83</v>
      </c>
      <c r="E2" s="2" t="s">
        <v>83</v>
      </c>
      <c r="F2" s="2" t="s">
        <v>83</v>
      </c>
      <c r="G2" s="2" t="s">
        <v>83</v>
      </c>
      <c r="H2" s="2" t="s">
        <v>84</v>
      </c>
      <c r="I2" s="2" t="s">
        <v>84</v>
      </c>
      <c r="J2" s="2" t="s">
        <v>84</v>
      </c>
      <c r="K2" s="2" t="s">
        <v>85</v>
      </c>
      <c r="L2" s="2" t="s">
        <v>85</v>
      </c>
      <c r="M2" s="2" t="s">
        <v>83</v>
      </c>
      <c r="N2" s="2" t="s">
        <v>85</v>
      </c>
    </row>
    <row r="3" spans="1:14" ht="18" x14ac:dyDescent="0.2">
      <c r="A3" s="3"/>
      <c r="B3" s="3" t="s">
        <v>36</v>
      </c>
      <c r="C3" s="4" t="s">
        <v>0</v>
      </c>
      <c r="D3" s="4" t="s">
        <v>1</v>
      </c>
      <c r="E3" s="36" t="s">
        <v>2</v>
      </c>
      <c r="F3" s="36"/>
      <c r="G3" s="36"/>
      <c r="H3" s="4" t="s">
        <v>3</v>
      </c>
      <c r="I3" s="36" t="s">
        <v>4</v>
      </c>
      <c r="J3" s="36"/>
      <c r="K3" s="4" t="s">
        <v>5</v>
      </c>
      <c r="L3" s="4" t="s">
        <v>6</v>
      </c>
      <c r="M3" s="4" t="s">
        <v>7</v>
      </c>
      <c r="N3" s="4" t="s">
        <v>8</v>
      </c>
    </row>
    <row r="4" spans="1:14" ht="72" x14ac:dyDescent="0.2">
      <c r="A4" s="3"/>
      <c r="B4" s="3" t="s">
        <v>37</v>
      </c>
      <c r="C4" s="5"/>
      <c r="D4" s="14" t="s">
        <v>38</v>
      </c>
      <c r="E4" s="15" t="s">
        <v>49</v>
      </c>
      <c r="F4" s="14" t="s">
        <v>39</v>
      </c>
      <c r="G4" s="14" t="s">
        <v>40</v>
      </c>
      <c r="H4" s="17" t="s">
        <v>41</v>
      </c>
      <c r="I4" s="17" t="s">
        <v>42</v>
      </c>
      <c r="J4" s="17"/>
      <c r="K4" s="18" t="s">
        <v>43</v>
      </c>
      <c r="L4" s="18" t="s">
        <v>44</v>
      </c>
      <c r="M4" s="16" t="s">
        <v>45</v>
      </c>
      <c r="N4" s="19" t="s">
        <v>46</v>
      </c>
    </row>
    <row r="5" spans="1:14" ht="18" x14ac:dyDescent="0.2">
      <c r="A5" s="3"/>
      <c r="B5" s="8" t="s">
        <v>9</v>
      </c>
      <c r="C5" s="3"/>
      <c r="D5" s="5"/>
      <c r="E5" s="5"/>
      <c r="F5" s="5"/>
      <c r="G5" s="5"/>
      <c r="H5" s="5"/>
      <c r="I5" s="5"/>
      <c r="J5" s="5"/>
      <c r="K5" s="5"/>
      <c r="L5" s="5"/>
      <c r="M5" s="7"/>
      <c r="N5" s="7"/>
    </row>
    <row r="6" spans="1:14" ht="18" x14ac:dyDescent="0.2">
      <c r="A6" s="33" t="s">
        <v>14</v>
      </c>
      <c r="B6" s="12" t="s">
        <v>10</v>
      </c>
      <c r="C6" s="13">
        <f>SUM(D6:N6)</f>
        <v>310.5</v>
      </c>
      <c r="D6" s="13">
        <v>90</v>
      </c>
      <c r="E6" s="13">
        <v>40.499999999999993</v>
      </c>
      <c r="F6" s="13">
        <v>0</v>
      </c>
      <c r="G6" s="13">
        <v>0</v>
      </c>
      <c r="H6" s="13">
        <v>90</v>
      </c>
      <c r="I6" s="13">
        <v>0</v>
      </c>
      <c r="J6" s="13">
        <v>0</v>
      </c>
      <c r="K6" s="13">
        <v>45</v>
      </c>
      <c r="L6" s="13">
        <v>0</v>
      </c>
      <c r="M6" s="13">
        <v>0</v>
      </c>
      <c r="N6" s="13">
        <v>45</v>
      </c>
    </row>
    <row r="7" spans="1:14" ht="18" x14ac:dyDescent="0.2">
      <c r="A7" s="34"/>
      <c r="B7" s="12" t="s">
        <v>11</v>
      </c>
      <c r="C7" s="13">
        <f t="shared" ref="C7:C9" si="0">SUM(D7:N7)</f>
        <v>459</v>
      </c>
      <c r="D7" s="13">
        <v>135</v>
      </c>
      <c r="E7" s="13">
        <v>27</v>
      </c>
      <c r="F7" s="13">
        <v>27</v>
      </c>
      <c r="G7" s="13">
        <v>0</v>
      </c>
      <c r="H7" s="13">
        <v>90</v>
      </c>
      <c r="I7" s="13">
        <v>90</v>
      </c>
      <c r="J7" s="13">
        <v>0</v>
      </c>
      <c r="K7" s="13">
        <v>0</v>
      </c>
      <c r="L7" s="13">
        <v>0</v>
      </c>
      <c r="M7" s="13">
        <v>0</v>
      </c>
      <c r="N7" s="13">
        <v>90</v>
      </c>
    </row>
    <row r="8" spans="1:14" ht="18" x14ac:dyDescent="0.2">
      <c r="A8" s="34"/>
      <c r="B8" s="12" t="s">
        <v>12</v>
      </c>
      <c r="C8" s="13">
        <f t="shared" si="0"/>
        <v>355.5</v>
      </c>
      <c r="D8" s="13">
        <v>135</v>
      </c>
      <c r="E8" s="13">
        <v>18</v>
      </c>
      <c r="F8" s="13">
        <v>0</v>
      </c>
      <c r="G8" s="13">
        <v>22.5</v>
      </c>
      <c r="H8" s="13">
        <v>90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90</v>
      </c>
    </row>
    <row r="9" spans="1:14" ht="18" x14ac:dyDescent="0.2">
      <c r="A9" s="35"/>
      <c r="B9" s="12" t="s">
        <v>13</v>
      </c>
      <c r="C9" s="13">
        <f t="shared" si="0"/>
        <v>135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45</v>
      </c>
      <c r="L9" s="13">
        <v>45</v>
      </c>
      <c r="M9" s="13">
        <v>45</v>
      </c>
      <c r="N9" s="13">
        <v>0</v>
      </c>
    </row>
    <row r="10" spans="1:14" s="11" customFormat="1" ht="18" x14ac:dyDescent="0.2">
      <c r="A10" s="9"/>
      <c r="B10" s="9"/>
      <c r="C10" s="10">
        <f>SUM(C6:C9)</f>
        <v>1260</v>
      </c>
      <c r="D10" s="10">
        <f>SUM(D6:D9)</f>
        <v>360</v>
      </c>
      <c r="E10" s="10">
        <f t="shared" ref="E10:N10" si="1">SUM(E6:E9)</f>
        <v>85.5</v>
      </c>
      <c r="F10" s="10">
        <f t="shared" si="1"/>
        <v>27</v>
      </c>
      <c r="G10" s="10">
        <f t="shared" si="1"/>
        <v>22.5</v>
      </c>
      <c r="H10" s="10">
        <f t="shared" si="1"/>
        <v>270</v>
      </c>
      <c r="I10" s="10">
        <f t="shared" si="1"/>
        <v>90</v>
      </c>
      <c r="J10" s="10">
        <f t="shared" si="1"/>
        <v>0</v>
      </c>
      <c r="K10" s="10">
        <f t="shared" si="1"/>
        <v>90</v>
      </c>
      <c r="L10" s="10">
        <f t="shared" si="1"/>
        <v>45</v>
      </c>
      <c r="M10" s="10">
        <f t="shared" si="1"/>
        <v>45</v>
      </c>
      <c r="N10" s="10">
        <f t="shared" si="1"/>
        <v>225</v>
      </c>
    </row>
    <row r="11" spans="1:14" ht="18" x14ac:dyDescent="0.2">
      <c r="A11" s="33" t="s">
        <v>15</v>
      </c>
      <c r="B11" s="12" t="s">
        <v>10</v>
      </c>
      <c r="C11" s="13">
        <f>SUM(D11:N11)</f>
        <v>310.5</v>
      </c>
      <c r="D11" s="13">
        <v>90</v>
      </c>
      <c r="E11" s="13">
        <v>40.499999999999993</v>
      </c>
      <c r="F11" s="13">
        <v>0</v>
      </c>
      <c r="G11" s="13">
        <v>0</v>
      </c>
      <c r="H11" s="13">
        <v>90</v>
      </c>
      <c r="I11" s="13">
        <v>0</v>
      </c>
      <c r="J11" s="13">
        <v>0</v>
      </c>
      <c r="K11" s="13">
        <v>45</v>
      </c>
      <c r="L11" s="13">
        <v>0</v>
      </c>
      <c r="M11" s="13">
        <v>0</v>
      </c>
      <c r="N11" s="13">
        <v>45</v>
      </c>
    </row>
    <row r="12" spans="1:14" ht="18" x14ac:dyDescent="0.2">
      <c r="A12" s="34"/>
      <c r="B12" s="12" t="s">
        <v>11</v>
      </c>
      <c r="C12" s="13">
        <f t="shared" ref="C12:C14" si="2">SUM(D12:N12)</f>
        <v>549</v>
      </c>
      <c r="D12" s="13">
        <v>180</v>
      </c>
      <c r="E12" s="13">
        <v>27</v>
      </c>
      <c r="F12" s="13">
        <v>27</v>
      </c>
      <c r="G12" s="13">
        <v>0</v>
      </c>
      <c r="H12" s="13">
        <v>135</v>
      </c>
      <c r="I12" s="13">
        <v>90</v>
      </c>
      <c r="J12" s="13">
        <v>0</v>
      </c>
      <c r="K12" s="13">
        <v>0</v>
      </c>
      <c r="L12" s="13">
        <v>0</v>
      </c>
      <c r="M12" s="13">
        <v>0</v>
      </c>
      <c r="N12" s="13">
        <v>90</v>
      </c>
    </row>
    <row r="13" spans="1:14" ht="18" x14ac:dyDescent="0.2">
      <c r="A13" s="34"/>
      <c r="B13" s="12" t="s">
        <v>12</v>
      </c>
      <c r="C13" s="13">
        <f t="shared" si="2"/>
        <v>400.5</v>
      </c>
      <c r="D13" s="13">
        <v>135</v>
      </c>
      <c r="E13" s="13">
        <v>18</v>
      </c>
      <c r="F13" s="13">
        <v>0</v>
      </c>
      <c r="G13" s="13">
        <v>22.5</v>
      </c>
      <c r="H13" s="13">
        <v>135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90</v>
      </c>
    </row>
    <row r="14" spans="1:14" ht="18" x14ac:dyDescent="0.2">
      <c r="A14" s="35"/>
      <c r="B14" s="12" t="s">
        <v>13</v>
      </c>
      <c r="C14" s="13">
        <f t="shared" si="2"/>
        <v>180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45</v>
      </c>
      <c r="L14" s="13">
        <v>45</v>
      </c>
      <c r="M14" s="13">
        <v>90</v>
      </c>
      <c r="N14" s="13">
        <v>0</v>
      </c>
    </row>
    <row r="15" spans="1:14" s="11" customFormat="1" ht="18" x14ac:dyDescent="0.2">
      <c r="A15" s="9"/>
      <c r="B15" s="9"/>
      <c r="C15" s="10">
        <f>SUM(C11:C14)</f>
        <v>1440</v>
      </c>
      <c r="D15" s="10">
        <f>SUM(D11:D14)</f>
        <v>405</v>
      </c>
      <c r="E15" s="10">
        <f t="shared" ref="E15" si="3">SUM(E11:E14)</f>
        <v>85.5</v>
      </c>
      <c r="F15" s="10">
        <f t="shared" ref="F15" si="4">SUM(F11:F14)</f>
        <v>27</v>
      </c>
      <c r="G15" s="10">
        <f t="shared" ref="G15" si="5">SUM(G11:G14)</f>
        <v>22.5</v>
      </c>
      <c r="H15" s="10">
        <f t="shared" ref="H15" si="6">SUM(H11:H14)</f>
        <v>360</v>
      </c>
      <c r="I15" s="10">
        <f t="shared" ref="I15" si="7">SUM(I11:I14)</f>
        <v>90</v>
      </c>
      <c r="J15" s="10">
        <f t="shared" ref="J15" si="8">SUM(J11:J14)</f>
        <v>0</v>
      </c>
      <c r="K15" s="10">
        <f t="shared" ref="K15" si="9">SUM(K11:K14)</f>
        <v>90</v>
      </c>
      <c r="L15" s="10">
        <f t="shared" ref="L15" si="10">SUM(L11:L14)</f>
        <v>45</v>
      </c>
      <c r="M15" s="10">
        <f t="shared" ref="M15" si="11">SUM(M11:M14)</f>
        <v>90</v>
      </c>
      <c r="N15" s="10">
        <f t="shared" ref="N15" si="12">SUM(N11:N14)</f>
        <v>225</v>
      </c>
    </row>
    <row r="16" spans="1:14" ht="18" x14ac:dyDescent="0.2">
      <c r="A16" s="33" t="s">
        <v>16</v>
      </c>
      <c r="B16" s="12" t="s">
        <v>10</v>
      </c>
      <c r="C16" s="13">
        <f>SUM(D16:N16)</f>
        <v>400.5</v>
      </c>
      <c r="D16" s="13">
        <v>135</v>
      </c>
      <c r="E16" s="13">
        <v>40.499999999999993</v>
      </c>
      <c r="F16" s="13">
        <v>0</v>
      </c>
      <c r="G16" s="13">
        <v>0</v>
      </c>
      <c r="H16" s="13">
        <v>90</v>
      </c>
      <c r="I16" s="13">
        <v>0</v>
      </c>
      <c r="J16" s="13">
        <v>0</v>
      </c>
      <c r="K16" s="13">
        <v>90</v>
      </c>
      <c r="L16" s="13">
        <v>0</v>
      </c>
      <c r="M16" s="13">
        <v>0</v>
      </c>
      <c r="N16" s="13">
        <v>45</v>
      </c>
    </row>
    <row r="17" spans="1:14" ht="18" x14ac:dyDescent="0.2">
      <c r="A17" s="34"/>
      <c r="B17" s="12" t="s">
        <v>11</v>
      </c>
      <c r="C17" s="13">
        <f t="shared" ref="C17:C19" si="13">SUM(D17:N17)</f>
        <v>549</v>
      </c>
      <c r="D17" s="13">
        <v>180</v>
      </c>
      <c r="E17" s="13">
        <v>27</v>
      </c>
      <c r="F17" s="13">
        <v>27</v>
      </c>
      <c r="G17" s="13">
        <v>0</v>
      </c>
      <c r="H17" s="13">
        <v>135</v>
      </c>
      <c r="I17" s="13">
        <v>90</v>
      </c>
      <c r="J17" s="13">
        <v>0</v>
      </c>
      <c r="K17" s="13">
        <v>0</v>
      </c>
      <c r="L17" s="13">
        <v>0</v>
      </c>
      <c r="M17" s="13">
        <v>0</v>
      </c>
      <c r="N17" s="13">
        <v>90</v>
      </c>
    </row>
    <row r="18" spans="1:14" ht="18" x14ac:dyDescent="0.2">
      <c r="A18" s="34"/>
      <c r="B18" s="12" t="s">
        <v>12</v>
      </c>
      <c r="C18" s="13">
        <f t="shared" si="13"/>
        <v>445.5</v>
      </c>
      <c r="D18" s="13">
        <v>135</v>
      </c>
      <c r="E18" s="13">
        <v>18</v>
      </c>
      <c r="F18" s="13">
        <v>0</v>
      </c>
      <c r="G18" s="13">
        <v>22.5</v>
      </c>
      <c r="H18" s="13">
        <v>180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90</v>
      </c>
    </row>
    <row r="19" spans="1:14" ht="18" x14ac:dyDescent="0.2">
      <c r="A19" s="35"/>
      <c r="B19" s="12" t="s">
        <v>13</v>
      </c>
      <c r="C19" s="13">
        <f t="shared" si="13"/>
        <v>225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90</v>
      </c>
      <c r="L19" s="13">
        <v>45</v>
      </c>
      <c r="M19" s="13">
        <v>90</v>
      </c>
      <c r="N19" s="13">
        <v>0</v>
      </c>
    </row>
    <row r="20" spans="1:14" s="11" customFormat="1" ht="18" x14ac:dyDescent="0.2">
      <c r="A20" s="9"/>
      <c r="B20" s="9"/>
      <c r="C20" s="10">
        <f>SUM(C16:C19)</f>
        <v>1620</v>
      </c>
      <c r="D20" s="10">
        <f>SUM(D16:D19)</f>
        <v>450</v>
      </c>
      <c r="E20" s="10">
        <f t="shared" ref="E20" si="14">SUM(E16:E19)</f>
        <v>85.5</v>
      </c>
      <c r="F20" s="10">
        <f t="shared" ref="F20" si="15">SUM(F16:F19)</f>
        <v>27</v>
      </c>
      <c r="G20" s="10">
        <f t="shared" ref="G20" si="16">SUM(G16:G19)</f>
        <v>22.5</v>
      </c>
      <c r="H20" s="10">
        <f t="shared" ref="H20" si="17">SUM(H16:H19)</f>
        <v>405</v>
      </c>
      <c r="I20" s="10">
        <f t="shared" ref="I20" si="18">SUM(I16:I19)</f>
        <v>90</v>
      </c>
      <c r="J20" s="10">
        <f t="shared" ref="J20" si="19">SUM(J16:J19)</f>
        <v>0</v>
      </c>
      <c r="K20" s="10">
        <f t="shared" ref="K20" si="20">SUM(K16:K19)</f>
        <v>180</v>
      </c>
      <c r="L20" s="10">
        <f t="shared" ref="L20" si="21">SUM(L16:L19)</f>
        <v>45</v>
      </c>
      <c r="M20" s="10">
        <f t="shared" ref="M20" si="22">SUM(M16:M19)</f>
        <v>90</v>
      </c>
      <c r="N20" s="10">
        <f t="shared" ref="N20" si="23">SUM(N16:N19)</f>
        <v>225</v>
      </c>
    </row>
    <row r="21" spans="1:14" ht="18" x14ac:dyDescent="0.2">
      <c r="A21" s="33" t="s">
        <v>17</v>
      </c>
      <c r="B21" s="12" t="s">
        <v>10</v>
      </c>
      <c r="C21" s="13">
        <f>SUM(D21:N21)</f>
        <v>490.5</v>
      </c>
      <c r="D21" s="13">
        <v>180</v>
      </c>
      <c r="E21" s="13">
        <v>40.499999999999993</v>
      </c>
      <c r="F21" s="13">
        <v>0</v>
      </c>
      <c r="G21" s="13">
        <v>0</v>
      </c>
      <c r="H21" s="13">
        <v>135</v>
      </c>
      <c r="I21" s="13">
        <v>0</v>
      </c>
      <c r="J21" s="13">
        <v>0</v>
      </c>
      <c r="K21" s="13">
        <v>90</v>
      </c>
      <c r="L21" s="13">
        <v>0</v>
      </c>
      <c r="M21" s="13">
        <v>0</v>
      </c>
      <c r="N21" s="13">
        <v>45</v>
      </c>
    </row>
    <row r="22" spans="1:14" ht="18" x14ac:dyDescent="0.2">
      <c r="A22" s="34"/>
      <c r="B22" s="12" t="s">
        <v>11</v>
      </c>
      <c r="C22" s="13">
        <f t="shared" ref="C22:C24" si="24">SUM(D22:N22)</f>
        <v>549</v>
      </c>
      <c r="D22" s="13">
        <v>180</v>
      </c>
      <c r="E22" s="13">
        <v>27</v>
      </c>
      <c r="F22" s="13">
        <v>27</v>
      </c>
      <c r="G22" s="13">
        <v>0</v>
      </c>
      <c r="H22" s="13">
        <v>135</v>
      </c>
      <c r="I22" s="13">
        <v>90</v>
      </c>
      <c r="J22" s="13">
        <v>0</v>
      </c>
      <c r="K22" s="13">
        <v>0</v>
      </c>
      <c r="L22" s="13">
        <v>0</v>
      </c>
      <c r="M22" s="13">
        <v>0</v>
      </c>
      <c r="N22" s="13">
        <v>90</v>
      </c>
    </row>
    <row r="23" spans="1:14" ht="18" x14ac:dyDescent="0.2">
      <c r="A23" s="34"/>
      <c r="B23" s="12" t="s">
        <v>12</v>
      </c>
      <c r="C23" s="13">
        <f t="shared" si="24"/>
        <v>490.5</v>
      </c>
      <c r="D23" s="13">
        <v>180</v>
      </c>
      <c r="E23" s="13">
        <v>18</v>
      </c>
      <c r="F23" s="13">
        <v>0</v>
      </c>
      <c r="G23" s="13">
        <v>22.5</v>
      </c>
      <c r="H23" s="13">
        <v>180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90</v>
      </c>
    </row>
    <row r="24" spans="1:14" ht="18" x14ac:dyDescent="0.2">
      <c r="A24" s="35"/>
      <c r="B24" s="12" t="s">
        <v>13</v>
      </c>
      <c r="C24" s="13">
        <f t="shared" si="24"/>
        <v>270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90</v>
      </c>
      <c r="L24" s="13">
        <v>90</v>
      </c>
      <c r="M24" s="13">
        <v>90</v>
      </c>
      <c r="N24" s="13">
        <v>0</v>
      </c>
    </row>
    <row r="25" spans="1:14" s="11" customFormat="1" ht="18" x14ac:dyDescent="0.2">
      <c r="A25" s="9"/>
      <c r="B25" s="9"/>
      <c r="C25" s="10">
        <f>SUM(C21:C24)</f>
        <v>1800</v>
      </c>
      <c r="D25" s="10">
        <f>SUM(D21:D24)</f>
        <v>540</v>
      </c>
      <c r="E25" s="10">
        <f t="shared" ref="E25" si="25">SUM(E21:E24)</f>
        <v>85.5</v>
      </c>
      <c r="F25" s="10">
        <f t="shared" ref="F25" si="26">SUM(F21:F24)</f>
        <v>27</v>
      </c>
      <c r="G25" s="10">
        <f t="shared" ref="G25" si="27">SUM(G21:G24)</f>
        <v>22.5</v>
      </c>
      <c r="H25" s="10">
        <f t="shared" ref="H25" si="28">SUM(H21:H24)</f>
        <v>450</v>
      </c>
      <c r="I25" s="10">
        <f t="shared" ref="I25" si="29">SUM(I21:I24)</f>
        <v>90</v>
      </c>
      <c r="J25" s="10">
        <f t="shared" ref="J25" si="30">SUM(J21:J24)</f>
        <v>0</v>
      </c>
      <c r="K25" s="10">
        <f t="shared" ref="K25" si="31">SUM(K21:K24)</f>
        <v>180</v>
      </c>
      <c r="L25" s="10">
        <f t="shared" ref="L25" si="32">SUM(L21:L24)</f>
        <v>90</v>
      </c>
      <c r="M25" s="10">
        <f t="shared" ref="M25" si="33">SUM(M21:M24)</f>
        <v>90</v>
      </c>
      <c r="N25" s="10">
        <f t="shared" ref="N25" si="34">SUM(N21:N24)</f>
        <v>225</v>
      </c>
    </row>
    <row r="26" spans="1:14" ht="18" x14ac:dyDescent="0.2">
      <c r="A26" s="33" t="s">
        <v>35</v>
      </c>
      <c r="B26" s="12" t="s">
        <v>10</v>
      </c>
      <c r="C26" s="13">
        <f>SUM(D26:N26)</f>
        <v>535.5</v>
      </c>
      <c r="D26" s="13">
        <v>180</v>
      </c>
      <c r="E26" s="13">
        <v>40.499999999999993</v>
      </c>
      <c r="F26" s="13">
        <v>0</v>
      </c>
      <c r="G26" s="13">
        <v>0</v>
      </c>
      <c r="H26" s="13">
        <v>180</v>
      </c>
      <c r="I26" s="13">
        <v>0</v>
      </c>
      <c r="J26" s="13">
        <v>0</v>
      </c>
      <c r="K26" s="13">
        <v>90</v>
      </c>
      <c r="L26" s="13">
        <v>0</v>
      </c>
      <c r="M26" s="13">
        <v>0</v>
      </c>
      <c r="N26" s="13">
        <v>45</v>
      </c>
    </row>
    <row r="27" spans="1:14" ht="18" x14ac:dyDescent="0.2">
      <c r="A27" s="34"/>
      <c r="B27" s="12" t="s">
        <v>11</v>
      </c>
      <c r="C27" s="13">
        <f t="shared" ref="C27:C29" si="35">SUM(D27:N27)</f>
        <v>684</v>
      </c>
      <c r="D27" s="13">
        <v>270</v>
      </c>
      <c r="E27" s="13">
        <v>27</v>
      </c>
      <c r="F27" s="13">
        <v>27</v>
      </c>
      <c r="G27" s="13">
        <v>0</v>
      </c>
      <c r="H27" s="13">
        <v>180</v>
      </c>
      <c r="I27" s="13">
        <v>90</v>
      </c>
      <c r="J27" s="13">
        <v>0</v>
      </c>
      <c r="K27" s="13">
        <v>0</v>
      </c>
      <c r="L27" s="13">
        <v>0</v>
      </c>
      <c r="M27" s="13">
        <v>0</v>
      </c>
      <c r="N27" s="13">
        <v>90</v>
      </c>
    </row>
    <row r="28" spans="1:14" ht="18" x14ac:dyDescent="0.2">
      <c r="A28" s="34"/>
      <c r="B28" s="12" t="s">
        <v>12</v>
      </c>
      <c r="C28" s="13">
        <f t="shared" si="35"/>
        <v>490.5</v>
      </c>
      <c r="D28" s="13">
        <v>180</v>
      </c>
      <c r="E28" s="13">
        <v>18</v>
      </c>
      <c r="F28" s="13">
        <v>0</v>
      </c>
      <c r="G28" s="13">
        <v>22.5</v>
      </c>
      <c r="H28" s="13">
        <v>180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90</v>
      </c>
    </row>
    <row r="29" spans="1:14" ht="18" x14ac:dyDescent="0.2">
      <c r="A29" s="35"/>
      <c r="B29" s="12" t="s">
        <v>13</v>
      </c>
      <c r="C29" s="13">
        <f t="shared" si="35"/>
        <v>270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90</v>
      </c>
      <c r="L29" s="13">
        <v>90</v>
      </c>
      <c r="M29" s="13">
        <v>90</v>
      </c>
      <c r="N29" s="13">
        <v>0</v>
      </c>
    </row>
    <row r="30" spans="1:14" s="11" customFormat="1" ht="18" x14ac:dyDescent="0.2">
      <c r="A30" s="9"/>
      <c r="B30" s="9"/>
      <c r="C30" s="10">
        <f>SUM(C26:C29)</f>
        <v>1980</v>
      </c>
      <c r="D30" s="10">
        <f>SUM(D26:D29)</f>
        <v>630</v>
      </c>
      <c r="E30" s="10">
        <f t="shared" ref="E30" si="36">SUM(E26:E29)</f>
        <v>85.5</v>
      </c>
      <c r="F30" s="10">
        <f t="shared" ref="F30" si="37">SUM(F26:F29)</f>
        <v>27</v>
      </c>
      <c r="G30" s="10">
        <f t="shared" ref="G30" si="38">SUM(G26:G29)</f>
        <v>22.5</v>
      </c>
      <c r="H30" s="10">
        <f t="shared" ref="H30" si="39">SUM(H26:H29)</f>
        <v>540</v>
      </c>
      <c r="I30" s="10">
        <f t="shared" ref="I30" si="40">SUM(I26:I29)</f>
        <v>90</v>
      </c>
      <c r="J30" s="10">
        <f t="shared" ref="J30" si="41">SUM(J26:J29)</f>
        <v>0</v>
      </c>
      <c r="K30" s="10">
        <f t="shared" ref="K30" si="42">SUM(K26:K29)</f>
        <v>180</v>
      </c>
      <c r="L30" s="10">
        <f t="shared" ref="L30" si="43">SUM(L26:L29)</f>
        <v>90</v>
      </c>
      <c r="M30" s="10">
        <f t="shared" ref="M30" si="44">SUM(M26:M29)</f>
        <v>90</v>
      </c>
      <c r="N30" s="10">
        <f t="shared" ref="N30" si="45">SUM(N26:N29)</f>
        <v>225</v>
      </c>
    </row>
    <row r="31" spans="1:14" ht="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8" x14ac:dyDescent="0.2">
      <c r="A33" s="3"/>
      <c r="B33" s="3" t="s">
        <v>36</v>
      </c>
      <c r="C33" s="4" t="s">
        <v>0</v>
      </c>
      <c r="D33" s="4" t="s">
        <v>1</v>
      </c>
      <c r="E33" s="36" t="s">
        <v>2</v>
      </c>
      <c r="F33" s="36"/>
      <c r="G33" s="36"/>
      <c r="H33" s="4" t="s">
        <v>3</v>
      </c>
      <c r="I33" s="36" t="s">
        <v>4</v>
      </c>
      <c r="J33" s="36"/>
      <c r="K33" s="4" t="s">
        <v>5</v>
      </c>
      <c r="L33" s="4" t="s">
        <v>6</v>
      </c>
      <c r="M33" s="4" t="s">
        <v>7</v>
      </c>
      <c r="N33" s="4" t="s">
        <v>8</v>
      </c>
    </row>
    <row r="34" spans="1:14" ht="72" x14ac:dyDescent="0.2">
      <c r="A34" s="3"/>
      <c r="B34" s="3" t="s">
        <v>37</v>
      </c>
      <c r="C34" s="5"/>
      <c r="D34" s="5" t="s">
        <v>38</v>
      </c>
      <c r="E34" s="6" t="s">
        <v>49</v>
      </c>
      <c r="F34" s="5" t="s">
        <v>39</v>
      </c>
      <c r="G34" s="5" t="s">
        <v>40</v>
      </c>
      <c r="H34" s="6" t="s">
        <v>47</v>
      </c>
      <c r="I34" s="5" t="s">
        <v>42</v>
      </c>
      <c r="J34" s="5"/>
      <c r="K34" s="5" t="s">
        <v>43</v>
      </c>
      <c r="L34" s="5" t="s">
        <v>44</v>
      </c>
      <c r="M34" s="7" t="s">
        <v>45</v>
      </c>
      <c r="N34" s="7" t="s">
        <v>46</v>
      </c>
    </row>
    <row r="35" spans="1:14" ht="18" x14ac:dyDescent="0.2">
      <c r="A35" s="3"/>
      <c r="B35" s="8" t="s">
        <v>18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7"/>
      <c r="N35" s="7"/>
    </row>
    <row r="36" spans="1:14" ht="18" x14ac:dyDescent="0.2">
      <c r="A36" s="12" t="s">
        <v>14</v>
      </c>
      <c r="B36" s="12"/>
      <c r="C36" s="13">
        <v>1260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8" x14ac:dyDescent="0.2">
      <c r="A37" s="12"/>
      <c r="B37" s="12" t="s">
        <v>10</v>
      </c>
      <c r="C37" s="13"/>
      <c r="D37" s="13">
        <v>90</v>
      </c>
      <c r="E37" s="13">
        <v>40.499999999999993</v>
      </c>
      <c r="F37" s="13">
        <v>0</v>
      </c>
      <c r="G37" s="13">
        <v>0</v>
      </c>
      <c r="H37" s="13">
        <v>90</v>
      </c>
      <c r="I37" s="13">
        <v>0</v>
      </c>
      <c r="J37" s="13">
        <v>0</v>
      </c>
      <c r="K37" s="13">
        <v>45</v>
      </c>
      <c r="L37" s="13">
        <v>0</v>
      </c>
      <c r="M37" s="13">
        <v>0</v>
      </c>
      <c r="N37" s="13">
        <v>45</v>
      </c>
    </row>
    <row r="38" spans="1:14" ht="18" x14ac:dyDescent="0.2">
      <c r="A38" s="12"/>
      <c r="B38" s="12" t="s">
        <v>11</v>
      </c>
      <c r="C38" s="13"/>
      <c r="D38" s="13">
        <v>135</v>
      </c>
      <c r="E38" s="13">
        <v>27</v>
      </c>
      <c r="F38" s="13">
        <v>27</v>
      </c>
      <c r="G38" s="13">
        <v>0</v>
      </c>
      <c r="H38" s="13">
        <v>0</v>
      </c>
      <c r="I38" s="13">
        <v>180</v>
      </c>
      <c r="J38" s="13">
        <v>0</v>
      </c>
      <c r="K38" s="13">
        <v>0</v>
      </c>
      <c r="L38" s="13">
        <v>0</v>
      </c>
      <c r="M38" s="13">
        <v>0</v>
      </c>
      <c r="N38" s="13">
        <v>90</v>
      </c>
    </row>
    <row r="39" spans="1:14" ht="18" x14ac:dyDescent="0.2">
      <c r="A39" s="12"/>
      <c r="B39" s="12" t="s">
        <v>12</v>
      </c>
      <c r="C39" s="13"/>
      <c r="D39" s="13">
        <v>135</v>
      </c>
      <c r="E39" s="13">
        <v>18</v>
      </c>
      <c r="F39" s="13">
        <v>0</v>
      </c>
      <c r="G39" s="13">
        <v>22.5</v>
      </c>
      <c r="H39" s="13">
        <v>90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90</v>
      </c>
    </row>
    <row r="40" spans="1:14" ht="18" x14ac:dyDescent="0.2">
      <c r="A40" s="12"/>
      <c r="B40" s="12" t="s">
        <v>13</v>
      </c>
      <c r="C40" s="13"/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45</v>
      </c>
      <c r="L40" s="13">
        <v>45</v>
      </c>
      <c r="M40" s="13">
        <v>45</v>
      </c>
      <c r="N40" s="13">
        <v>0</v>
      </c>
    </row>
    <row r="41" spans="1:14" ht="18" x14ac:dyDescent="0.2">
      <c r="A41" s="12"/>
      <c r="B41" s="12"/>
      <c r="C41" s="13">
        <v>1440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</row>
    <row r="42" spans="1:14" ht="18" x14ac:dyDescent="0.2">
      <c r="A42" s="12" t="s">
        <v>15</v>
      </c>
      <c r="B42" s="12" t="s">
        <v>10</v>
      </c>
      <c r="C42" s="13"/>
      <c r="D42" s="13">
        <v>90</v>
      </c>
      <c r="E42" s="13">
        <v>40.499999999999993</v>
      </c>
      <c r="F42" s="13">
        <v>0</v>
      </c>
      <c r="G42" s="13">
        <v>0</v>
      </c>
      <c r="H42" s="13">
        <v>90</v>
      </c>
      <c r="I42" s="13">
        <v>0</v>
      </c>
      <c r="J42" s="13">
        <v>0</v>
      </c>
      <c r="K42" s="13">
        <v>45</v>
      </c>
      <c r="L42" s="13">
        <v>0</v>
      </c>
      <c r="M42" s="13">
        <v>0</v>
      </c>
      <c r="N42" s="13">
        <v>45</v>
      </c>
    </row>
    <row r="43" spans="1:14" ht="18" x14ac:dyDescent="0.2">
      <c r="A43" s="12"/>
      <c r="B43" s="12" t="s">
        <v>11</v>
      </c>
      <c r="C43" s="13"/>
      <c r="D43" s="13">
        <v>180</v>
      </c>
      <c r="E43" s="13">
        <v>27</v>
      </c>
      <c r="F43" s="13">
        <v>27</v>
      </c>
      <c r="G43" s="13">
        <v>0</v>
      </c>
      <c r="H43" s="13">
        <v>90</v>
      </c>
      <c r="I43" s="13">
        <v>135</v>
      </c>
      <c r="J43" s="13">
        <v>0</v>
      </c>
      <c r="K43" s="13">
        <v>0</v>
      </c>
      <c r="L43" s="13">
        <v>0</v>
      </c>
      <c r="M43" s="13">
        <v>0</v>
      </c>
      <c r="N43" s="13">
        <v>90</v>
      </c>
    </row>
    <row r="44" spans="1:14" ht="18" x14ac:dyDescent="0.2">
      <c r="A44" s="12"/>
      <c r="B44" s="12" t="s">
        <v>12</v>
      </c>
      <c r="C44" s="13"/>
      <c r="D44" s="13">
        <v>135</v>
      </c>
      <c r="E44" s="13">
        <v>18</v>
      </c>
      <c r="F44" s="13">
        <v>0</v>
      </c>
      <c r="G44" s="13">
        <v>22.5</v>
      </c>
      <c r="H44" s="13">
        <v>0</v>
      </c>
      <c r="I44" s="13">
        <v>135</v>
      </c>
      <c r="J44" s="13">
        <v>0</v>
      </c>
      <c r="K44" s="13">
        <v>0</v>
      </c>
      <c r="L44" s="13">
        <v>0</v>
      </c>
      <c r="M44" s="13">
        <v>0</v>
      </c>
      <c r="N44" s="13">
        <v>90</v>
      </c>
    </row>
    <row r="45" spans="1:14" ht="18" x14ac:dyDescent="0.2">
      <c r="A45" s="12"/>
      <c r="B45" s="12" t="s">
        <v>13</v>
      </c>
      <c r="C45" s="13"/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45</v>
      </c>
      <c r="L45" s="13">
        <v>45</v>
      </c>
      <c r="M45" s="13">
        <v>90</v>
      </c>
      <c r="N45" s="13">
        <v>0</v>
      </c>
    </row>
    <row r="46" spans="1:14" ht="18" x14ac:dyDescent="0.2">
      <c r="A46" s="12"/>
      <c r="B46" s="12"/>
      <c r="C46" s="13">
        <v>1620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</row>
    <row r="47" spans="1:14" ht="18" x14ac:dyDescent="0.2">
      <c r="A47" s="12" t="s">
        <v>16</v>
      </c>
      <c r="B47" s="12" t="s">
        <v>10</v>
      </c>
      <c r="C47" s="13"/>
      <c r="D47" s="13">
        <v>135</v>
      </c>
      <c r="E47" s="13">
        <v>40.499999999999993</v>
      </c>
      <c r="F47" s="13">
        <v>0</v>
      </c>
      <c r="G47" s="13">
        <v>0</v>
      </c>
      <c r="H47" s="13">
        <v>90</v>
      </c>
      <c r="I47" s="13">
        <v>0</v>
      </c>
      <c r="J47" s="13">
        <v>0</v>
      </c>
      <c r="K47" s="13">
        <v>90</v>
      </c>
      <c r="L47" s="13">
        <v>0</v>
      </c>
      <c r="M47" s="13">
        <v>0</v>
      </c>
      <c r="N47" s="13">
        <v>45</v>
      </c>
    </row>
    <row r="48" spans="1:14" ht="18" x14ac:dyDescent="0.2">
      <c r="A48" s="12"/>
      <c r="B48" s="12" t="s">
        <v>11</v>
      </c>
      <c r="C48" s="13"/>
      <c r="D48" s="13">
        <v>180</v>
      </c>
      <c r="E48" s="13">
        <v>27</v>
      </c>
      <c r="F48" s="13">
        <v>27</v>
      </c>
      <c r="G48" s="13">
        <v>0</v>
      </c>
      <c r="H48" s="13">
        <v>90</v>
      </c>
      <c r="I48" s="13">
        <v>135</v>
      </c>
      <c r="J48" s="13">
        <v>0</v>
      </c>
      <c r="K48" s="13">
        <v>0</v>
      </c>
      <c r="L48" s="13">
        <v>0</v>
      </c>
      <c r="M48" s="13">
        <v>0</v>
      </c>
      <c r="N48" s="13">
        <v>90</v>
      </c>
    </row>
    <row r="49" spans="1:14" ht="18" x14ac:dyDescent="0.2">
      <c r="A49" s="12"/>
      <c r="B49" s="12" t="s">
        <v>12</v>
      </c>
      <c r="C49" s="13"/>
      <c r="D49" s="13">
        <v>135</v>
      </c>
      <c r="E49" s="13">
        <v>18</v>
      </c>
      <c r="F49" s="13">
        <v>0</v>
      </c>
      <c r="G49" s="13">
        <v>22.5</v>
      </c>
      <c r="H49" s="13">
        <v>0</v>
      </c>
      <c r="I49" s="13">
        <v>180</v>
      </c>
      <c r="J49" s="13">
        <v>0</v>
      </c>
      <c r="K49" s="13">
        <v>0</v>
      </c>
      <c r="L49" s="13">
        <v>0</v>
      </c>
      <c r="M49" s="13">
        <v>0</v>
      </c>
      <c r="N49" s="13">
        <v>90</v>
      </c>
    </row>
    <row r="50" spans="1:14" ht="18" x14ac:dyDescent="0.2">
      <c r="A50" s="12"/>
      <c r="B50" s="12" t="s">
        <v>13</v>
      </c>
      <c r="C50" s="13"/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90</v>
      </c>
      <c r="L50" s="13">
        <v>45</v>
      </c>
      <c r="M50" s="13">
        <v>90</v>
      </c>
      <c r="N50" s="13">
        <v>0</v>
      </c>
    </row>
    <row r="51" spans="1:14" ht="18" x14ac:dyDescent="0.2">
      <c r="A51" s="12"/>
      <c r="B51" s="12"/>
      <c r="C51" s="13">
        <v>1800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</row>
    <row r="52" spans="1:14" ht="18" x14ac:dyDescent="0.2">
      <c r="A52" s="12" t="s">
        <v>17</v>
      </c>
      <c r="B52" s="12" t="s">
        <v>10</v>
      </c>
      <c r="C52" s="13"/>
      <c r="D52" s="13">
        <v>180</v>
      </c>
      <c r="E52" s="13">
        <v>40.499999999999993</v>
      </c>
      <c r="F52" s="13">
        <v>0</v>
      </c>
      <c r="G52" s="13">
        <v>0</v>
      </c>
      <c r="H52" s="13">
        <v>135</v>
      </c>
      <c r="I52" s="13">
        <v>0</v>
      </c>
      <c r="J52" s="13">
        <v>0</v>
      </c>
      <c r="K52" s="13">
        <v>90</v>
      </c>
      <c r="L52" s="13">
        <v>0</v>
      </c>
      <c r="M52" s="13">
        <v>0</v>
      </c>
      <c r="N52" s="13">
        <v>45</v>
      </c>
    </row>
    <row r="53" spans="1:14" ht="18" x14ac:dyDescent="0.2">
      <c r="A53" s="12"/>
      <c r="B53" s="12" t="s">
        <v>11</v>
      </c>
      <c r="C53" s="13"/>
      <c r="D53" s="13">
        <v>180</v>
      </c>
      <c r="E53" s="13">
        <v>27</v>
      </c>
      <c r="F53" s="13">
        <v>27</v>
      </c>
      <c r="G53" s="13">
        <v>0</v>
      </c>
      <c r="H53" s="13">
        <v>90</v>
      </c>
      <c r="I53" s="13">
        <v>135</v>
      </c>
      <c r="J53" s="13">
        <v>0</v>
      </c>
      <c r="K53" s="13">
        <v>0</v>
      </c>
      <c r="L53" s="13">
        <v>0</v>
      </c>
      <c r="M53" s="13">
        <v>0</v>
      </c>
      <c r="N53" s="13">
        <v>90</v>
      </c>
    </row>
    <row r="54" spans="1:14" ht="18" x14ac:dyDescent="0.2">
      <c r="A54" s="12"/>
      <c r="B54" s="12" t="s">
        <v>12</v>
      </c>
      <c r="C54" s="13"/>
      <c r="D54" s="13">
        <v>180</v>
      </c>
      <c r="E54" s="13">
        <v>18</v>
      </c>
      <c r="F54" s="13">
        <v>0</v>
      </c>
      <c r="G54" s="13">
        <v>22.5</v>
      </c>
      <c r="H54" s="13">
        <v>0</v>
      </c>
      <c r="I54" s="13">
        <v>180</v>
      </c>
      <c r="J54" s="13">
        <v>0</v>
      </c>
      <c r="K54" s="13">
        <v>0</v>
      </c>
      <c r="L54" s="13">
        <v>0</v>
      </c>
      <c r="M54" s="13">
        <v>0</v>
      </c>
      <c r="N54" s="13">
        <v>90</v>
      </c>
    </row>
    <row r="55" spans="1:14" ht="18" x14ac:dyDescent="0.2">
      <c r="A55" s="12"/>
      <c r="B55" s="12" t="s">
        <v>13</v>
      </c>
      <c r="C55" s="13"/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90</v>
      </c>
      <c r="L55" s="13">
        <v>90</v>
      </c>
      <c r="M55" s="13">
        <v>90</v>
      </c>
      <c r="N55" s="13">
        <v>0</v>
      </c>
    </row>
    <row r="56" spans="1:14" ht="18" x14ac:dyDescent="0.2">
      <c r="A56" s="12"/>
      <c r="B56" s="12"/>
      <c r="C56" s="13">
        <v>1980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</row>
    <row r="57" spans="1:14" ht="18" x14ac:dyDescent="0.2">
      <c r="A57" s="12" t="s">
        <v>35</v>
      </c>
      <c r="B57" s="12" t="s">
        <v>10</v>
      </c>
      <c r="C57" s="13"/>
      <c r="D57" s="13">
        <v>180</v>
      </c>
      <c r="E57" s="13">
        <v>40.499999999999993</v>
      </c>
      <c r="F57" s="13">
        <v>0</v>
      </c>
      <c r="G57" s="13">
        <v>0</v>
      </c>
      <c r="H57" s="13">
        <v>180</v>
      </c>
      <c r="I57" s="13">
        <v>0</v>
      </c>
      <c r="J57" s="13">
        <v>0</v>
      </c>
      <c r="K57" s="13">
        <v>90</v>
      </c>
      <c r="L57" s="13">
        <v>0</v>
      </c>
      <c r="M57" s="13">
        <v>0</v>
      </c>
      <c r="N57" s="13">
        <v>45</v>
      </c>
    </row>
    <row r="58" spans="1:14" ht="18" x14ac:dyDescent="0.2">
      <c r="A58" s="12"/>
      <c r="B58" s="12" t="s">
        <v>11</v>
      </c>
      <c r="C58" s="13"/>
      <c r="D58" s="13">
        <v>270</v>
      </c>
      <c r="E58" s="13">
        <v>27</v>
      </c>
      <c r="F58" s="13">
        <v>27</v>
      </c>
      <c r="G58" s="13">
        <v>0</v>
      </c>
      <c r="H58" s="13">
        <v>90</v>
      </c>
      <c r="I58" s="13">
        <v>180</v>
      </c>
      <c r="J58" s="13">
        <v>0</v>
      </c>
      <c r="K58" s="13">
        <v>0</v>
      </c>
      <c r="L58" s="13">
        <v>0</v>
      </c>
      <c r="M58" s="13">
        <v>0</v>
      </c>
      <c r="N58" s="13">
        <v>90</v>
      </c>
    </row>
    <row r="59" spans="1:14" ht="18" x14ac:dyDescent="0.2">
      <c r="A59" s="12"/>
      <c r="B59" s="12" t="s">
        <v>12</v>
      </c>
      <c r="C59" s="13"/>
      <c r="D59" s="13">
        <v>180</v>
      </c>
      <c r="E59" s="13">
        <v>18</v>
      </c>
      <c r="F59" s="13">
        <v>0</v>
      </c>
      <c r="G59" s="13">
        <v>22.5</v>
      </c>
      <c r="H59" s="13">
        <v>0</v>
      </c>
      <c r="I59" s="13">
        <v>180</v>
      </c>
      <c r="J59" s="13">
        <v>0</v>
      </c>
      <c r="K59" s="13">
        <v>0</v>
      </c>
      <c r="L59" s="13">
        <v>0</v>
      </c>
      <c r="M59" s="13">
        <v>0</v>
      </c>
      <c r="N59" s="13">
        <v>90</v>
      </c>
    </row>
    <row r="60" spans="1:14" ht="18" x14ac:dyDescent="0.2">
      <c r="A60" s="12"/>
      <c r="B60" s="12" t="s">
        <v>13</v>
      </c>
      <c r="C60" s="13"/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90</v>
      </c>
      <c r="L60" s="13">
        <v>90</v>
      </c>
      <c r="M60" s="13">
        <v>90</v>
      </c>
      <c r="N60" s="13">
        <v>0</v>
      </c>
    </row>
    <row r="61" spans="1:14" ht="18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8" x14ac:dyDescent="0.2">
      <c r="A63" s="3"/>
      <c r="B63" s="3" t="s">
        <v>36</v>
      </c>
      <c r="C63" s="4" t="s">
        <v>0</v>
      </c>
      <c r="D63" s="4" t="s">
        <v>1</v>
      </c>
      <c r="E63" s="36" t="s">
        <v>2</v>
      </c>
      <c r="F63" s="36"/>
      <c r="G63" s="36"/>
      <c r="H63" s="4" t="s">
        <v>3</v>
      </c>
      <c r="I63" s="36" t="s">
        <v>4</v>
      </c>
      <c r="J63" s="36"/>
      <c r="K63" s="4" t="s">
        <v>5</v>
      </c>
      <c r="L63" s="4" t="s">
        <v>6</v>
      </c>
      <c r="M63" s="4" t="s">
        <v>7</v>
      </c>
      <c r="N63" s="4" t="s">
        <v>8</v>
      </c>
    </row>
    <row r="64" spans="1:14" ht="72" x14ac:dyDescent="0.2">
      <c r="A64" s="3"/>
      <c r="B64" s="3" t="s">
        <v>37</v>
      </c>
      <c r="C64" s="5"/>
      <c r="D64" s="5" t="s">
        <v>38</v>
      </c>
      <c r="E64" s="6" t="s">
        <v>49</v>
      </c>
      <c r="F64" s="5" t="s">
        <v>39</v>
      </c>
      <c r="G64" s="5" t="s">
        <v>40</v>
      </c>
      <c r="H64" s="6" t="s">
        <v>48</v>
      </c>
      <c r="I64" s="5" t="s">
        <v>51</v>
      </c>
      <c r="J64" s="5" t="s">
        <v>52</v>
      </c>
      <c r="K64" s="6" t="s">
        <v>43</v>
      </c>
      <c r="L64" s="5" t="s">
        <v>44</v>
      </c>
      <c r="M64" s="7" t="s">
        <v>45</v>
      </c>
      <c r="N64" s="7" t="s">
        <v>46</v>
      </c>
    </row>
    <row r="65" spans="1:14" ht="18" x14ac:dyDescent="0.2">
      <c r="A65" s="3"/>
      <c r="B65" s="8" t="s">
        <v>19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7"/>
      <c r="N65" s="7"/>
    </row>
    <row r="66" spans="1:14" ht="18" x14ac:dyDescent="0.2">
      <c r="A66" s="12" t="s">
        <v>14</v>
      </c>
      <c r="B66" s="12"/>
      <c r="C66" s="13">
        <v>1260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8" x14ac:dyDescent="0.2">
      <c r="A67" s="12"/>
      <c r="B67" s="12" t="s">
        <v>10</v>
      </c>
      <c r="C67" s="13"/>
      <c r="D67" s="13">
        <v>90</v>
      </c>
      <c r="E67" s="13">
        <v>40.499999999999993</v>
      </c>
      <c r="F67" s="13">
        <v>0</v>
      </c>
      <c r="G67" s="13">
        <v>0</v>
      </c>
      <c r="H67" s="13">
        <v>90</v>
      </c>
      <c r="I67" s="13">
        <v>0</v>
      </c>
      <c r="J67" s="13">
        <v>0</v>
      </c>
      <c r="K67" s="13">
        <v>0</v>
      </c>
      <c r="L67" s="13">
        <v>45</v>
      </c>
      <c r="M67" s="13">
        <v>0</v>
      </c>
      <c r="N67" s="13">
        <v>45</v>
      </c>
    </row>
    <row r="68" spans="1:14" ht="18" x14ac:dyDescent="0.2">
      <c r="A68" s="12"/>
      <c r="B68" s="12" t="s">
        <v>11</v>
      </c>
      <c r="C68" s="13"/>
      <c r="D68" s="13">
        <v>135</v>
      </c>
      <c r="E68" s="13">
        <v>27</v>
      </c>
      <c r="F68" s="13">
        <v>27</v>
      </c>
      <c r="G68" s="13">
        <v>0</v>
      </c>
      <c r="H68" s="13">
        <v>0</v>
      </c>
      <c r="I68" s="13">
        <v>135</v>
      </c>
      <c r="J68" s="13">
        <v>45</v>
      </c>
      <c r="K68" s="13">
        <v>0</v>
      </c>
      <c r="L68" s="13">
        <v>0</v>
      </c>
      <c r="M68" s="13">
        <v>0</v>
      </c>
      <c r="N68" s="13">
        <v>90</v>
      </c>
    </row>
    <row r="69" spans="1:14" ht="18" x14ac:dyDescent="0.2">
      <c r="A69" s="12"/>
      <c r="B69" s="12" t="s">
        <v>12</v>
      </c>
      <c r="C69" s="13"/>
      <c r="D69" s="13">
        <v>135</v>
      </c>
      <c r="E69" s="13">
        <v>18</v>
      </c>
      <c r="F69" s="13">
        <v>0</v>
      </c>
      <c r="G69" s="13">
        <v>22.5</v>
      </c>
      <c r="H69" s="13">
        <v>90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90</v>
      </c>
    </row>
    <row r="70" spans="1:14" ht="18" x14ac:dyDescent="0.2">
      <c r="A70" s="12"/>
      <c r="B70" s="12" t="s">
        <v>13</v>
      </c>
      <c r="C70" s="13"/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45</v>
      </c>
      <c r="L70" s="13">
        <v>45</v>
      </c>
      <c r="M70" s="13">
        <v>45</v>
      </c>
      <c r="N70" s="13">
        <v>0</v>
      </c>
    </row>
    <row r="71" spans="1:14" ht="18" x14ac:dyDescent="0.2">
      <c r="A71" s="12"/>
      <c r="B71" s="12"/>
      <c r="C71" s="13">
        <v>1440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</row>
    <row r="72" spans="1:14" ht="18" x14ac:dyDescent="0.2">
      <c r="A72" s="12" t="s">
        <v>15</v>
      </c>
      <c r="B72" s="12" t="s">
        <v>10</v>
      </c>
      <c r="C72" s="13"/>
      <c r="D72" s="13">
        <v>90</v>
      </c>
      <c r="E72" s="13">
        <v>40.499999999999993</v>
      </c>
      <c r="F72" s="13">
        <v>0</v>
      </c>
      <c r="G72" s="13">
        <v>0</v>
      </c>
      <c r="H72" s="13">
        <v>90</v>
      </c>
      <c r="I72" s="13">
        <v>0</v>
      </c>
      <c r="J72" s="13">
        <v>0</v>
      </c>
      <c r="K72" s="13">
        <v>0</v>
      </c>
      <c r="L72" s="13">
        <v>45</v>
      </c>
      <c r="M72" s="13">
        <v>0</v>
      </c>
      <c r="N72" s="13">
        <v>45</v>
      </c>
    </row>
    <row r="73" spans="1:14" ht="18" x14ac:dyDescent="0.2">
      <c r="A73" s="12"/>
      <c r="B73" s="12" t="s">
        <v>11</v>
      </c>
      <c r="C73" s="13"/>
      <c r="D73" s="13">
        <v>180</v>
      </c>
      <c r="E73" s="13">
        <v>27</v>
      </c>
      <c r="F73" s="13">
        <v>27</v>
      </c>
      <c r="G73" s="13">
        <v>0</v>
      </c>
      <c r="H73" s="13">
        <v>90</v>
      </c>
      <c r="I73" s="13">
        <v>135</v>
      </c>
      <c r="J73" s="13">
        <v>0</v>
      </c>
      <c r="K73" s="13">
        <v>0</v>
      </c>
      <c r="L73" s="13">
        <v>0</v>
      </c>
      <c r="M73" s="13">
        <v>0</v>
      </c>
      <c r="N73" s="13">
        <v>90</v>
      </c>
    </row>
    <row r="74" spans="1:14" ht="18" x14ac:dyDescent="0.2">
      <c r="A74" s="12"/>
      <c r="B74" s="12" t="s">
        <v>12</v>
      </c>
      <c r="C74" s="13"/>
      <c r="D74" s="13">
        <v>135</v>
      </c>
      <c r="E74" s="13">
        <v>18</v>
      </c>
      <c r="F74" s="13">
        <v>0</v>
      </c>
      <c r="G74" s="13">
        <v>22.5</v>
      </c>
      <c r="H74" s="13">
        <v>0</v>
      </c>
      <c r="I74" s="13">
        <v>90</v>
      </c>
      <c r="J74" s="13">
        <v>45</v>
      </c>
      <c r="K74" s="13">
        <v>0</v>
      </c>
      <c r="L74" s="13">
        <v>0</v>
      </c>
      <c r="M74" s="13">
        <v>0</v>
      </c>
      <c r="N74" s="13">
        <v>90</v>
      </c>
    </row>
    <row r="75" spans="1:14" ht="18" x14ac:dyDescent="0.2">
      <c r="A75" s="12"/>
      <c r="B75" s="12" t="s">
        <v>13</v>
      </c>
      <c r="C75" s="13"/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45</v>
      </c>
      <c r="L75" s="13">
        <v>45</v>
      </c>
      <c r="M75" s="13">
        <v>90</v>
      </c>
      <c r="N75" s="13">
        <v>0</v>
      </c>
    </row>
    <row r="76" spans="1:14" ht="18" x14ac:dyDescent="0.2">
      <c r="A76" s="12"/>
      <c r="B76" s="12"/>
      <c r="C76" s="13">
        <v>1620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</row>
    <row r="77" spans="1:14" ht="18" x14ac:dyDescent="0.2">
      <c r="A77" s="12" t="s">
        <v>16</v>
      </c>
      <c r="B77" s="12" t="s">
        <v>10</v>
      </c>
      <c r="C77" s="13"/>
      <c r="D77" s="13">
        <v>135</v>
      </c>
      <c r="E77" s="13">
        <v>40.499999999999993</v>
      </c>
      <c r="F77" s="13">
        <v>0</v>
      </c>
      <c r="G77" s="13">
        <v>0</v>
      </c>
      <c r="H77" s="13">
        <v>90</v>
      </c>
      <c r="I77" s="13">
        <v>0</v>
      </c>
      <c r="J77" s="13">
        <v>0</v>
      </c>
      <c r="K77" s="13">
        <v>0</v>
      </c>
      <c r="L77" s="13">
        <v>90</v>
      </c>
      <c r="M77" s="13">
        <v>0</v>
      </c>
      <c r="N77" s="13">
        <v>45</v>
      </c>
    </row>
    <row r="78" spans="1:14" ht="18" x14ac:dyDescent="0.2">
      <c r="A78" s="12"/>
      <c r="B78" s="12" t="s">
        <v>11</v>
      </c>
      <c r="C78" s="13"/>
      <c r="D78" s="13">
        <v>180</v>
      </c>
      <c r="E78" s="13">
        <v>27</v>
      </c>
      <c r="F78" s="13">
        <v>27</v>
      </c>
      <c r="G78" s="13">
        <v>0</v>
      </c>
      <c r="H78" s="13">
        <v>90</v>
      </c>
      <c r="I78" s="13">
        <v>135</v>
      </c>
      <c r="J78" s="13">
        <v>0</v>
      </c>
      <c r="K78" s="13">
        <v>0</v>
      </c>
      <c r="L78" s="13">
        <v>0</v>
      </c>
      <c r="M78" s="13">
        <v>0</v>
      </c>
      <c r="N78" s="13">
        <v>90</v>
      </c>
    </row>
    <row r="79" spans="1:14" ht="18" x14ac:dyDescent="0.2">
      <c r="A79" s="12"/>
      <c r="B79" s="12" t="s">
        <v>12</v>
      </c>
      <c r="C79" s="13"/>
      <c r="D79" s="13">
        <v>135</v>
      </c>
      <c r="E79" s="13">
        <v>18</v>
      </c>
      <c r="F79" s="13">
        <v>0</v>
      </c>
      <c r="G79" s="13">
        <v>22.5</v>
      </c>
      <c r="H79" s="13">
        <v>0</v>
      </c>
      <c r="I79" s="13">
        <v>135</v>
      </c>
      <c r="J79" s="13">
        <v>45</v>
      </c>
      <c r="K79" s="13">
        <v>0</v>
      </c>
      <c r="L79" s="13">
        <v>0</v>
      </c>
      <c r="M79" s="13">
        <v>0</v>
      </c>
      <c r="N79" s="13">
        <v>90</v>
      </c>
    </row>
    <row r="80" spans="1:14" ht="18" x14ac:dyDescent="0.2">
      <c r="A80" s="12"/>
      <c r="B80" s="12" t="s">
        <v>13</v>
      </c>
      <c r="C80" s="13"/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45</v>
      </c>
      <c r="L80" s="13">
        <v>90</v>
      </c>
      <c r="M80" s="13">
        <v>90</v>
      </c>
      <c r="N80" s="13">
        <v>0</v>
      </c>
    </row>
    <row r="81" spans="1:14" ht="18" x14ac:dyDescent="0.2">
      <c r="A81" s="12"/>
      <c r="B81" s="12"/>
      <c r="C81" s="13">
        <v>1800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</row>
    <row r="82" spans="1:14" ht="18" x14ac:dyDescent="0.2">
      <c r="A82" s="12" t="s">
        <v>17</v>
      </c>
      <c r="B82" s="12" t="s">
        <v>10</v>
      </c>
      <c r="C82" s="13"/>
      <c r="D82" s="13">
        <v>180</v>
      </c>
      <c r="E82" s="13">
        <v>40.499999999999993</v>
      </c>
      <c r="F82" s="13">
        <v>0</v>
      </c>
      <c r="G82" s="13">
        <v>0</v>
      </c>
      <c r="H82" s="13">
        <v>135</v>
      </c>
      <c r="I82" s="13">
        <v>0</v>
      </c>
      <c r="J82" s="13">
        <v>0</v>
      </c>
      <c r="K82" s="13">
        <v>0</v>
      </c>
      <c r="L82" s="13">
        <v>90</v>
      </c>
      <c r="M82" s="13">
        <v>0</v>
      </c>
      <c r="N82" s="13">
        <v>45</v>
      </c>
    </row>
    <row r="83" spans="1:14" ht="18" x14ac:dyDescent="0.2">
      <c r="A83" s="12"/>
      <c r="B83" s="12" t="s">
        <v>11</v>
      </c>
      <c r="C83" s="13"/>
      <c r="D83" s="13">
        <v>180</v>
      </c>
      <c r="E83" s="13">
        <v>27</v>
      </c>
      <c r="F83" s="13">
        <v>27</v>
      </c>
      <c r="G83" s="13">
        <v>0</v>
      </c>
      <c r="H83" s="13">
        <v>90</v>
      </c>
      <c r="I83" s="13">
        <v>135</v>
      </c>
      <c r="J83" s="13">
        <v>0</v>
      </c>
      <c r="K83" s="13">
        <v>0</v>
      </c>
      <c r="L83" s="13">
        <v>0</v>
      </c>
      <c r="M83" s="13">
        <v>0</v>
      </c>
      <c r="N83" s="13">
        <v>90</v>
      </c>
    </row>
    <row r="84" spans="1:14" ht="18" x14ac:dyDescent="0.2">
      <c r="A84" s="12"/>
      <c r="B84" s="12" t="s">
        <v>12</v>
      </c>
      <c r="C84" s="13"/>
      <c r="D84" s="13">
        <v>180</v>
      </c>
      <c r="E84" s="13">
        <v>18</v>
      </c>
      <c r="F84" s="13">
        <v>0</v>
      </c>
      <c r="G84" s="13">
        <v>22.5</v>
      </c>
      <c r="H84" s="13">
        <v>0</v>
      </c>
      <c r="I84" s="13">
        <v>135</v>
      </c>
      <c r="J84" s="13">
        <v>45</v>
      </c>
      <c r="K84" s="13">
        <v>0</v>
      </c>
      <c r="L84" s="13">
        <v>0</v>
      </c>
      <c r="M84" s="13">
        <v>0</v>
      </c>
      <c r="N84" s="13">
        <v>90</v>
      </c>
    </row>
    <row r="85" spans="1:14" ht="18" x14ac:dyDescent="0.2">
      <c r="A85" s="12"/>
      <c r="B85" s="12" t="s">
        <v>13</v>
      </c>
      <c r="C85" s="13"/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90</v>
      </c>
      <c r="L85" s="13">
        <v>90</v>
      </c>
      <c r="M85" s="13">
        <v>90</v>
      </c>
      <c r="N85" s="13">
        <v>0</v>
      </c>
    </row>
    <row r="86" spans="1:14" ht="18" x14ac:dyDescent="0.2">
      <c r="A86" s="12"/>
      <c r="B86" s="12"/>
      <c r="C86" s="13">
        <v>1980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</row>
    <row r="87" spans="1:14" ht="18" x14ac:dyDescent="0.2">
      <c r="A87" s="12" t="s">
        <v>35</v>
      </c>
      <c r="B87" s="12" t="s">
        <v>10</v>
      </c>
      <c r="C87" s="13"/>
      <c r="D87" s="13">
        <v>180</v>
      </c>
      <c r="E87" s="13">
        <v>40.499999999999993</v>
      </c>
      <c r="F87" s="13">
        <v>0</v>
      </c>
      <c r="G87" s="13">
        <v>0</v>
      </c>
      <c r="H87" s="13">
        <v>180</v>
      </c>
      <c r="I87" s="13">
        <v>0</v>
      </c>
      <c r="J87" s="13">
        <v>0</v>
      </c>
      <c r="K87" s="13">
        <v>0</v>
      </c>
      <c r="L87" s="13">
        <v>90</v>
      </c>
      <c r="M87" s="13">
        <v>0</v>
      </c>
      <c r="N87" s="13">
        <v>45</v>
      </c>
    </row>
    <row r="88" spans="1:14" ht="18" x14ac:dyDescent="0.2">
      <c r="A88" s="12"/>
      <c r="B88" s="12" t="s">
        <v>11</v>
      </c>
      <c r="C88" s="13"/>
      <c r="D88" s="13">
        <v>270</v>
      </c>
      <c r="E88" s="13">
        <v>27</v>
      </c>
      <c r="F88" s="13">
        <v>27</v>
      </c>
      <c r="G88" s="13">
        <v>0</v>
      </c>
      <c r="H88" s="13">
        <v>90</v>
      </c>
      <c r="I88" s="13">
        <v>180</v>
      </c>
      <c r="J88" s="13">
        <v>0</v>
      </c>
      <c r="K88" s="13">
        <v>0</v>
      </c>
      <c r="L88" s="13">
        <v>0</v>
      </c>
      <c r="M88" s="13">
        <v>0</v>
      </c>
      <c r="N88" s="13">
        <v>90</v>
      </c>
    </row>
    <row r="89" spans="1:14" ht="18" x14ac:dyDescent="0.2">
      <c r="A89" s="12"/>
      <c r="B89" s="12" t="s">
        <v>12</v>
      </c>
      <c r="C89" s="13"/>
      <c r="D89" s="13">
        <v>180</v>
      </c>
      <c r="E89" s="13">
        <v>18</v>
      </c>
      <c r="F89" s="13">
        <v>0</v>
      </c>
      <c r="G89" s="13">
        <v>22.5</v>
      </c>
      <c r="H89" s="13">
        <v>0</v>
      </c>
      <c r="I89" s="13">
        <v>135</v>
      </c>
      <c r="J89" s="13">
        <v>45</v>
      </c>
      <c r="K89" s="13">
        <v>0</v>
      </c>
      <c r="L89" s="13">
        <v>0</v>
      </c>
      <c r="M89" s="13">
        <v>0</v>
      </c>
      <c r="N89" s="13">
        <v>90</v>
      </c>
    </row>
    <row r="90" spans="1:14" ht="18" x14ac:dyDescent="0.2">
      <c r="A90" s="12"/>
      <c r="B90" s="12" t="s">
        <v>13</v>
      </c>
      <c r="C90" s="13"/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90</v>
      </c>
      <c r="L90" s="13">
        <v>90</v>
      </c>
      <c r="M90" s="13">
        <v>90</v>
      </c>
      <c r="N90" s="13">
        <v>0</v>
      </c>
    </row>
  </sheetData>
  <mergeCells count="11">
    <mergeCell ref="I3:J3"/>
    <mergeCell ref="E3:G3"/>
    <mergeCell ref="E33:G33"/>
    <mergeCell ref="I33:J33"/>
    <mergeCell ref="E63:G63"/>
    <mergeCell ref="I63:J63"/>
    <mergeCell ref="A26:A29"/>
    <mergeCell ref="A6:A9"/>
    <mergeCell ref="A11:A14"/>
    <mergeCell ref="A16:A19"/>
    <mergeCell ref="A21:A2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0"/>
  <sheetViews>
    <sheetView workbookViewId="0">
      <selection activeCell="A18" sqref="A18:A19"/>
    </sheetView>
  </sheetViews>
  <sheetFormatPr baseColWidth="10" defaultColWidth="11" defaultRowHeight="16" x14ac:dyDescent="0.2"/>
  <cols>
    <col min="1" max="1" width="22.33203125" customWidth="1"/>
  </cols>
  <sheetData>
    <row r="2" spans="1:4" x14ac:dyDescent="0.2">
      <c r="C2" t="s">
        <v>53</v>
      </c>
      <c r="D2" t="s">
        <v>54</v>
      </c>
    </row>
    <row r="3" spans="1:4" x14ac:dyDescent="0.2">
      <c r="A3" t="s">
        <v>82</v>
      </c>
      <c r="B3" t="s">
        <v>55</v>
      </c>
      <c r="C3" t="s">
        <v>56</v>
      </c>
      <c r="D3" t="s">
        <v>57</v>
      </c>
    </row>
    <row r="4" spans="1:4" x14ac:dyDescent="0.2">
      <c r="A4" t="s">
        <v>79</v>
      </c>
      <c r="B4" t="s">
        <v>58</v>
      </c>
      <c r="C4" t="s">
        <v>38</v>
      </c>
      <c r="D4" t="s">
        <v>38</v>
      </c>
    </row>
    <row r="5" spans="1:4" x14ac:dyDescent="0.2">
      <c r="A5" t="s">
        <v>79</v>
      </c>
      <c r="B5" t="s">
        <v>59</v>
      </c>
      <c r="C5" t="s">
        <v>38</v>
      </c>
      <c r="D5" t="s">
        <v>38</v>
      </c>
    </row>
    <row r="6" spans="1:4" x14ac:dyDescent="0.2">
      <c r="A6" t="s">
        <v>79</v>
      </c>
      <c r="B6" t="s">
        <v>60</v>
      </c>
      <c r="C6" t="s">
        <v>38</v>
      </c>
      <c r="D6" t="s">
        <v>38</v>
      </c>
    </row>
    <row r="7" spans="1:4" x14ac:dyDescent="0.2">
      <c r="A7" t="s">
        <v>79</v>
      </c>
      <c r="B7" t="s">
        <v>61</v>
      </c>
      <c r="C7" t="s">
        <v>62</v>
      </c>
      <c r="D7" t="s">
        <v>63</v>
      </c>
    </row>
    <row r="8" spans="1:4" x14ac:dyDescent="0.2">
      <c r="A8" t="s">
        <v>41</v>
      </c>
      <c r="B8" t="s">
        <v>64</v>
      </c>
      <c r="C8" t="s">
        <v>41</v>
      </c>
      <c r="D8" t="s">
        <v>41</v>
      </c>
    </row>
    <row r="9" spans="1:4" x14ac:dyDescent="0.2">
      <c r="A9" t="s">
        <v>41</v>
      </c>
      <c r="B9" t="s">
        <v>65</v>
      </c>
      <c r="C9" t="s">
        <v>51</v>
      </c>
      <c r="D9" t="s">
        <v>66</v>
      </c>
    </row>
    <row r="10" spans="1:4" x14ac:dyDescent="0.2">
      <c r="A10" t="s">
        <v>79</v>
      </c>
      <c r="B10" t="s">
        <v>67</v>
      </c>
      <c r="C10" t="s">
        <v>45</v>
      </c>
      <c r="D10" t="s">
        <v>45</v>
      </c>
    </row>
    <row r="11" spans="1:4" x14ac:dyDescent="0.2">
      <c r="A11" t="s">
        <v>80</v>
      </c>
      <c r="B11" t="s">
        <v>68</v>
      </c>
      <c r="C11" t="s">
        <v>44</v>
      </c>
      <c r="D11" t="s">
        <v>44</v>
      </c>
    </row>
    <row r="12" spans="1:4" x14ac:dyDescent="0.2">
      <c r="A12" t="s">
        <v>80</v>
      </c>
      <c r="B12" t="s">
        <v>69</v>
      </c>
      <c r="C12" t="s">
        <v>43</v>
      </c>
      <c r="D12" t="s">
        <v>43</v>
      </c>
    </row>
    <row r="13" spans="1:4" x14ac:dyDescent="0.2">
      <c r="A13" t="s">
        <v>80</v>
      </c>
      <c r="B13" t="s">
        <v>70</v>
      </c>
      <c r="C13" t="s">
        <v>46</v>
      </c>
      <c r="D13" t="s">
        <v>46</v>
      </c>
    </row>
    <row r="14" spans="1:4" x14ac:dyDescent="0.2">
      <c r="A14" s="37" t="s">
        <v>81</v>
      </c>
      <c r="B14" t="s">
        <v>71</v>
      </c>
      <c r="C14" t="s">
        <v>72</v>
      </c>
      <c r="D14" t="s">
        <v>72</v>
      </c>
    </row>
    <row r="15" spans="1:4" x14ac:dyDescent="0.2">
      <c r="A15" s="37"/>
      <c r="B15" t="s">
        <v>73</v>
      </c>
      <c r="C15" t="s">
        <v>72</v>
      </c>
      <c r="D15" t="s">
        <v>72</v>
      </c>
    </row>
    <row r="16" spans="1:4" x14ac:dyDescent="0.2">
      <c r="A16" s="37"/>
      <c r="B16" t="s">
        <v>74</v>
      </c>
      <c r="C16" t="s">
        <v>72</v>
      </c>
      <c r="D16" t="s">
        <v>72</v>
      </c>
    </row>
    <row r="17" spans="1:4" x14ac:dyDescent="0.2">
      <c r="A17" s="37"/>
      <c r="B17" t="s">
        <v>72</v>
      </c>
      <c r="C17" t="s">
        <v>72</v>
      </c>
      <c r="D17" t="s">
        <v>72</v>
      </c>
    </row>
    <row r="18" spans="1:4" x14ac:dyDescent="0.2">
      <c r="A18" t="s">
        <v>79</v>
      </c>
      <c r="B18" t="s">
        <v>75</v>
      </c>
      <c r="C18" t="s">
        <v>39</v>
      </c>
      <c r="D18" t="s">
        <v>63</v>
      </c>
    </row>
    <row r="19" spans="1:4" x14ac:dyDescent="0.2">
      <c r="A19" t="s">
        <v>79</v>
      </c>
      <c r="B19" t="s">
        <v>76</v>
      </c>
      <c r="C19" t="s">
        <v>40</v>
      </c>
      <c r="D19" t="s">
        <v>63</v>
      </c>
    </row>
    <row r="20" spans="1:4" x14ac:dyDescent="0.2">
      <c r="A20" t="s">
        <v>41</v>
      </c>
      <c r="B20" t="s">
        <v>77</v>
      </c>
      <c r="C20" t="s">
        <v>78</v>
      </c>
      <c r="D20" t="s">
        <v>66</v>
      </c>
    </row>
  </sheetData>
  <mergeCells count="1">
    <mergeCell ref="A14:A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1185-793D-7340-ABDC-E85C823E6944}">
  <dimension ref="A1:X83"/>
  <sheetViews>
    <sheetView topLeftCell="A51" workbookViewId="0">
      <selection activeCell="A59" sqref="A59:F83"/>
    </sheetView>
  </sheetViews>
  <sheetFormatPr baseColWidth="10" defaultColWidth="11" defaultRowHeight="16" x14ac:dyDescent="0.2"/>
  <cols>
    <col min="1" max="1" width="11" style="2"/>
    <col min="2" max="2" width="26.33203125" style="2" customWidth="1"/>
    <col min="3" max="3" width="11" style="2"/>
    <col min="4" max="6" width="13" style="2" customWidth="1"/>
    <col min="7" max="7" width="20.83203125" style="2" bestFit="1" customWidth="1"/>
    <col min="8" max="8" width="11" style="2"/>
    <col min="9" max="9" width="20.83203125" style="2" bestFit="1" customWidth="1"/>
    <col min="10" max="17" width="11" style="2"/>
    <col min="18" max="18" width="16.1640625" style="30" bestFit="1" customWidth="1"/>
    <col min="19" max="19" width="11" style="29"/>
    <col min="20" max="20" width="16.1640625" style="30" bestFit="1" customWidth="1"/>
    <col min="21" max="21" width="11" style="29"/>
    <col min="22" max="22" width="11" style="30"/>
    <col min="23" max="23" width="11" style="29"/>
    <col min="24" max="24" width="13.83203125" style="30" bestFit="1" customWidth="1"/>
    <col min="25" max="16384" width="11" style="2"/>
  </cols>
  <sheetData>
    <row r="1" spans="1:24" x14ac:dyDescent="0.2">
      <c r="G1" s="2" t="s">
        <v>83</v>
      </c>
      <c r="H1" s="2" t="s">
        <v>83</v>
      </c>
      <c r="I1" s="2" t="s">
        <v>83</v>
      </c>
      <c r="J1" s="2" t="s">
        <v>83</v>
      </c>
      <c r="K1" s="2" t="s">
        <v>83</v>
      </c>
      <c r="L1" s="2" t="s">
        <v>84</v>
      </c>
      <c r="M1" s="2" t="s">
        <v>84</v>
      </c>
      <c r="N1" s="2" t="s">
        <v>84</v>
      </c>
      <c r="O1" s="2" t="s">
        <v>85</v>
      </c>
      <c r="P1" s="2" t="s">
        <v>85</v>
      </c>
      <c r="Q1" s="2" t="s">
        <v>85</v>
      </c>
    </row>
    <row r="2" spans="1:24" ht="18" x14ac:dyDescent="0.2">
      <c r="A2" s="3"/>
      <c r="B2" s="3" t="s">
        <v>36</v>
      </c>
      <c r="C2" s="28" t="s">
        <v>88</v>
      </c>
      <c r="D2" s="28" t="s">
        <v>89</v>
      </c>
      <c r="E2" s="28" t="s">
        <v>90</v>
      </c>
      <c r="F2" s="28" t="s">
        <v>91</v>
      </c>
      <c r="G2" s="28" t="s">
        <v>1</v>
      </c>
      <c r="H2" s="40" t="s">
        <v>2</v>
      </c>
      <c r="I2" s="40"/>
      <c r="J2" s="40"/>
      <c r="K2" s="28" t="s">
        <v>7</v>
      </c>
      <c r="L2" s="28" t="s">
        <v>3</v>
      </c>
      <c r="M2" s="40" t="s">
        <v>4</v>
      </c>
      <c r="N2" s="40"/>
      <c r="O2" s="28" t="s">
        <v>5</v>
      </c>
      <c r="P2" s="28" t="s">
        <v>6</v>
      </c>
      <c r="Q2" s="28" t="s">
        <v>8</v>
      </c>
    </row>
    <row r="3" spans="1:24" s="27" customFormat="1" ht="72" x14ac:dyDescent="0.2">
      <c r="A3" s="20"/>
      <c r="B3" s="20" t="s">
        <v>37</v>
      </c>
      <c r="C3" s="21"/>
      <c r="D3" s="21"/>
      <c r="E3" s="21"/>
      <c r="F3" s="21"/>
      <c r="G3" s="22" t="s">
        <v>38</v>
      </c>
      <c r="H3" s="22" t="s">
        <v>49</v>
      </c>
      <c r="I3" s="22" t="s">
        <v>39</v>
      </c>
      <c r="J3" s="22" t="s">
        <v>40</v>
      </c>
      <c r="K3" s="25" t="s">
        <v>45</v>
      </c>
      <c r="L3" s="23" t="s">
        <v>41</v>
      </c>
      <c r="M3" s="23" t="s">
        <v>42</v>
      </c>
      <c r="N3" s="23"/>
      <c r="O3" s="24" t="s">
        <v>43</v>
      </c>
      <c r="P3" s="24" t="s">
        <v>44</v>
      </c>
      <c r="Q3" s="26" t="s">
        <v>46</v>
      </c>
      <c r="R3" s="31" t="s">
        <v>96</v>
      </c>
      <c r="S3" s="32">
        <v>635</v>
      </c>
      <c r="T3" s="31" t="s">
        <v>97</v>
      </c>
      <c r="U3" s="32">
        <v>807</v>
      </c>
      <c r="V3" s="31" t="s">
        <v>98</v>
      </c>
      <c r="W3" s="32">
        <v>900</v>
      </c>
      <c r="X3" s="31"/>
    </row>
    <row r="4" spans="1:24" ht="18" x14ac:dyDescent="0.2">
      <c r="A4" s="38" t="s">
        <v>9</v>
      </c>
      <c r="B4" s="39"/>
      <c r="C4" s="3"/>
      <c r="D4" s="3"/>
      <c r="E4" s="3"/>
      <c r="F4" s="3"/>
      <c r="G4" s="5"/>
      <c r="H4" s="5"/>
      <c r="I4" s="5"/>
      <c r="J4" s="5"/>
      <c r="K4" s="7"/>
      <c r="L4" s="5"/>
      <c r="M4" s="5"/>
      <c r="N4" s="5"/>
      <c r="O4" s="5"/>
      <c r="P4" s="5"/>
      <c r="Q4" s="7"/>
      <c r="R4" s="41" t="s">
        <v>93</v>
      </c>
      <c r="S4" s="42"/>
      <c r="T4" s="41" t="s">
        <v>92</v>
      </c>
      <c r="U4" s="42"/>
      <c r="V4" s="41" t="s">
        <v>94</v>
      </c>
      <c r="W4" s="42"/>
      <c r="X4" s="2" t="s">
        <v>95</v>
      </c>
    </row>
    <row r="5" spans="1:24" ht="18" x14ac:dyDescent="0.2">
      <c r="A5" s="33" t="s">
        <v>14</v>
      </c>
      <c r="B5" s="12" t="s">
        <v>10</v>
      </c>
      <c r="C5" s="13">
        <f>SUM(G5:Q5)</f>
        <v>310.5</v>
      </c>
      <c r="D5" s="13">
        <f>SUM(G5:K5)</f>
        <v>130.5</v>
      </c>
      <c r="E5" s="13">
        <f>SUM(L5:N5)</f>
        <v>90</v>
      </c>
      <c r="F5" s="13">
        <f>SUM(O5:Q5)</f>
        <v>90</v>
      </c>
      <c r="G5" s="13">
        <v>90</v>
      </c>
      <c r="H5" s="13">
        <v>40.499999999999993</v>
      </c>
      <c r="I5" s="13">
        <v>0</v>
      </c>
      <c r="J5" s="13">
        <v>0</v>
      </c>
      <c r="K5" s="13">
        <v>0</v>
      </c>
      <c r="L5" s="13">
        <v>90</v>
      </c>
      <c r="M5" s="13">
        <v>0</v>
      </c>
      <c r="N5" s="13">
        <v>0</v>
      </c>
      <c r="O5" s="13">
        <v>45</v>
      </c>
      <c r="P5" s="13">
        <v>0</v>
      </c>
      <c r="Q5" s="13">
        <v>45</v>
      </c>
      <c r="R5" s="30">
        <f>$S$3/100*0.5*S5/D5</f>
        <v>4.8659003831417622E-2</v>
      </c>
      <c r="S5" s="29">
        <f>COUNTIF(G5:K5,"&lt;&gt;0")</f>
        <v>2</v>
      </c>
      <c r="T5" s="30">
        <f>$U$3/100*0.5*U5/E5</f>
        <v>4.4833333333333336E-2</v>
      </c>
      <c r="U5" s="29">
        <f>COUNTIF(L5:N5,"&lt;&gt;0")</f>
        <v>1</v>
      </c>
      <c r="V5" s="30">
        <f>$W$3/100*0.5*W5/F5</f>
        <v>0.1</v>
      </c>
      <c r="W5" s="29">
        <f>COUNTIF(O5:Q5,"&lt;&gt;0")</f>
        <v>2</v>
      </c>
      <c r="X5" s="30">
        <f>0.5/100*($S$3*S5+$U$3*U5+$W$3*W5)/C5</f>
        <v>6.2431561996779392E-2</v>
      </c>
    </row>
    <row r="6" spans="1:24" ht="18" x14ac:dyDescent="0.2">
      <c r="A6" s="34"/>
      <c r="B6" s="12" t="s">
        <v>11</v>
      </c>
      <c r="C6" s="13">
        <f>SUM(G6:Q6)</f>
        <v>459</v>
      </c>
      <c r="D6" s="13">
        <f>SUM(G6:K6)</f>
        <v>189</v>
      </c>
      <c r="E6" s="13">
        <f t="shared" ref="E6:E29" si="0">SUM(L6:N6)</f>
        <v>180</v>
      </c>
      <c r="F6" s="13">
        <f t="shared" ref="F6:F29" si="1">SUM(O6:Q6)</f>
        <v>90</v>
      </c>
      <c r="G6" s="13">
        <v>135</v>
      </c>
      <c r="H6" s="13">
        <v>27</v>
      </c>
      <c r="I6" s="13">
        <v>27</v>
      </c>
      <c r="J6" s="13">
        <v>0</v>
      </c>
      <c r="K6" s="13">
        <v>0</v>
      </c>
      <c r="L6" s="13">
        <v>90</v>
      </c>
      <c r="M6" s="13">
        <v>90</v>
      </c>
      <c r="N6" s="13">
        <v>0</v>
      </c>
      <c r="O6" s="13">
        <v>0</v>
      </c>
      <c r="P6" s="13">
        <v>0</v>
      </c>
      <c r="Q6" s="13">
        <v>90</v>
      </c>
      <c r="R6" s="30">
        <f t="shared" ref="R6:R29" si="2">$S$3/100*0.5*S6/D6</f>
        <v>5.0396825396825391E-2</v>
      </c>
      <c r="S6" s="29">
        <f t="shared" ref="S6:S69" si="3">COUNTIF(G6:K6,"&lt;&gt;0")</f>
        <v>3</v>
      </c>
      <c r="T6" s="30">
        <f t="shared" ref="T6:T29" si="4">$U$3/100*0.5*U6/E6</f>
        <v>4.4833333333333336E-2</v>
      </c>
      <c r="U6" s="29">
        <f t="shared" ref="U6:U69" si="5">COUNTIF(L6:N6,"&lt;&gt;0")</f>
        <v>2</v>
      </c>
      <c r="V6" s="30">
        <f t="shared" ref="V6:V29" si="6">$W$3/100*0.5*W6/F6</f>
        <v>0.05</v>
      </c>
      <c r="W6" s="29">
        <f t="shared" ref="W6:W69" si="7">COUNTIF(O6:Q6,"&lt;&gt;0")</f>
        <v>1</v>
      </c>
      <c r="X6" s="30">
        <f t="shared" ref="X6:X29" si="8">0.5/100*($S$3*S6+$U$3*U6+$W$3*W6)/C6</f>
        <v>4.8137254901960781E-2</v>
      </c>
    </row>
    <row r="7" spans="1:24" ht="18" x14ac:dyDescent="0.2">
      <c r="A7" s="34"/>
      <c r="B7" s="12" t="s">
        <v>12</v>
      </c>
      <c r="C7" s="13">
        <f>SUM(G7:Q7)</f>
        <v>355.5</v>
      </c>
      <c r="D7" s="13">
        <f t="shared" ref="D7:D29" si="9">SUM(G7:K7)</f>
        <v>175.5</v>
      </c>
      <c r="E7" s="13">
        <f t="shared" si="0"/>
        <v>90</v>
      </c>
      <c r="F7" s="13">
        <f t="shared" si="1"/>
        <v>90</v>
      </c>
      <c r="G7" s="13">
        <v>135</v>
      </c>
      <c r="H7" s="13">
        <v>18</v>
      </c>
      <c r="I7" s="13">
        <v>0</v>
      </c>
      <c r="J7" s="13">
        <v>22.5</v>
      </c>
      <c r="K7" s="13">
        <v>0</v>
      </c>
      <c r="L7" s="13">
        <v>90</v>
      </c>
      <c r="M7" s="13">
        <v>0</v>
      </c>
      <c r="N7" s="13">
        <v>0</v>
      </c>
      <c r="O7" s="13">
        <v>0</v>
      </c>
      <c r="P7" s="13">
        <v>0</v>
      </c>
      <c r="Q7" s="13">
        <v>90</v>
      </c>
      <c r="R7" s="30">
        <f t="shared" si="2"/>
        <v>5.4273504273504268E-2</v>
      </c>
      <c r="S7" s="29">
        <f t="shared" si="3"/>
        <v>3</v>
      </c>
      <c r="T7" s="30">
        <f t="shared" si="4"/>
        <v>4.4833333333333336E-2</v>
      </c>
      <c r="U7" s="29">
        <f t="shared" si="5"/>
        <v>1</v>
      </c>
      <c r="V7" s="30">
        <f t="shared" si="6"/>
        <v>0.05</v>
      </c>
      <c r="W7" s="29">
        <f t="shared" si="7"/>
        <v>1</v>
      </c>
      <c r="X7" s="30">
        <f t="shared" si="8"/>
        <v>5.0801687763713077E-2</v>
      </c>
    </row>
    <row r="8" spans="1:24" ht="18" x14ac:dyDescent="0.2">
      <c r="A8" s="35"/>
      <c r="B8" s="12" t="s">
        <v>13</v>
      </c>
      <c r="C8" s="13">
        <f>SUM(G8:Q8)</f>
        <v>135</v>
      </c>
      <c r="D8" s="13">
        <f t="shared" si="9"/>
        <v>45</v>
      </c>
      <c r="E8" s="13">
        <f t="shared" si="0"/>
        <v>0</v>
      </c>
      <c r="F8" s="13">
        <f t="shared" si="1"/>
        <v>90</v>
      </c>
      <c r="G8" s="13">
        <v>0</v>
      </c>
      <c r="H8" s="13">
        <v>0</v>
      </c>
      <c r="I8" s="13">
        <v>0</v>
      </c>
      <c r="J8" s="13">
        <v>0</v>
      </c>
      <c r="K8" s="13">
        <v>45</v>
      </c>
      <c r="L8" s="13">
        <v>0</v>
      </c>
      <c r="M8" s="13">
        <v>0</v>
      </c>
      <c r="N8" s="13">
        <v>0</v>
      </c>
      <c r="O8" s="13">
        <v>45</v>
      </c>
      <c r="P8" s="13">
        <v>45</v>
      </c>
      <c r="Q8" s="13">
        <v>0</v>
      </c>
      <c r="R8" s="30">
        <f t="shared" si="2"/>
        <v>7.0555555555555552E-2</v>
      </c>
      <c r="S8" s="29">
        <f t="shared" si="3"/>
        <v>1</v>
      </c>
      <c r="T8" s="30" t="e">
        <f t="shared" si="4"/>
        <v>#DIV/0!</v>
      </c>
      <c r="U8" s="29">
        <f t="shared" si="5"/>
        <v>0</v>
      </c>
      <c r="V8" s="30">
        <f t="shared" si="6"/>
        <v>0.1</v>
      </c>
      <c r="W8" s="29">
        <f t="shared" si="7"/>
        <v>2</v>
      </c>
      <c r="X8" s="30">
        <f t="shared" si="8"/>
        <v>9.0185185185185188E-2</v>
      </c>
    </row>
    <row r="9" spans="1:24" s="11" customFormat="1" ht="18" x14ac:dyDescent="0.2">
      <c r="A9" s="9"/>
      <c r="B9" s="9"/>
      <c r="C9" s="10">
        <f>SUM(C5:C8)</f>
        <v>1260</v>
      </c>
      <c r="D9" s="10">
        <f t="shared" si="9"/>
        <v>540</v>
      </c>
      <c r="E9" s="10">
        <f t="shared" si="0"/>
        <v>360</v>
      </c>
      <c r="F9" s="10">
        <f t="shared" si="1"/>
        <v>360</v>
      </c>
      <c r="G9" s="10">
        <f>SUM(G5:G8)</f>
        <v>360</v>
      </c>
      <c r="H9" s="10">
        <f t="shared" ref="H9:Q9" si="10">SUM(H5:H8)</f>
        <v>85.5</v>
      </c>
      <c r="I9" s="10">
        <f t="shared" si="10"/>
        <v>27</v>
      </c>
      <c r="J9" s="10">
        <f t="shared" si="10"/>
        <v>22.5</v>
      </c>
      <c r="K9" s="10">
        <f>SUM(K5:K8)</f>
        <v>45</v>
      </c>
      <c r="L9" s="10">
        <f t="shared" si="10"/>
        <v>270</v>
      </c>
      <c r="M9" s="10">
        <f t="shared" si="10"/>
        <v>90</v>
      </c>
      <c r="N9" s="10">
        <f t="shared" si="10"/>
        <v>0</v>
      </c>
      <c r="O9" s="10">
        <f t="shared" si="10"/>
        <v>90</v>
      </c>
      <c r="P9" s="10">
        <f t="shared" si="10"/>
        <v>45</v>
      </c>
      <c r="Q9" s="10">
        <f t="shared" si="10"/>
        <v>225</v>
      </c>
      <c r="R9" s="30">
        <f t="shared" si="2"/>
        <v>2.9398148148148149E-2</v>
      </c>
      <c r="S9" s="29">
        <f t="shared" si="3"/>
        <v>5</v>
      </c>
      <c r="T9" s="30">
        <f t="shared" si="4"/>
        <v>2.2416666666666668E-2</v>
      </c>
      <c r="U9" s="29">
        <f t="shared" si="5"/>
        <v>2</v>
      </c>
      <c r="V9" s="30">
        <f t="shared" si="6"/>
        <v>3.7499999999999999E-2</v>
      </c>
      <c r="W9" s="29">
        <f t="shared" si="7"/>
        <v>3</v>
      </c>
      <c r="X9" s="30">
        <f t="shared" si="8"/>
        <v>2.971825396825397E-2</v>
      </c>
    </row>
    <row r="10" spans="1:24" ht="18" x14ac:dyDescent="0.2">
      <c r="A10" s="33" t="s">
        <v>15</v>
      </c>
      <c r="B10" s="12" t="s">
        <v>10</v>
      </c>
      <c r="C10" s="13">
        <f>SUM(G10:Q10)</f>
        <v>310.5</v>
      </c>
      <c r="D10" s="13">
        <f t="shared" si="9"/>
        <v>130.5</v>
      </c>
      <c r="E10" s="13">
        <f t="shared" si="0"/>
        <v>90</v>
      </c>
      <c r="F10" s="13">
        <f t="shared" si="1"/>
        <v>90</v>
      </c>
      <c r="G10" s="13">
        <v>90</v>
      </c>
      <c r="H10" s="13">
        <v>40.499999999999993</v>
      </c>
      <c r="I10" s="13">
        <v>0</v>
      </c>
      <c r="J10" s="13">
        <v>0</v>
      </c>
      <c r="K10" s="13">
        <v>0</v>
      </c>
      <c r="L10" s="13">
        <v>90</v>
      </c>
      <c r="M10" s="13">
        <v>0</v>
      </c>
      <c r="N10" s="13">
        <v>0</v>
      </c>
      <c r="O10" s="13">
        <v>45</v>
      </c>
      <c r="P10" s="13">
        <v>0</v>
      </c>
      <c r="Q10" s="13">
        <v>45</v>
      </c>
      <c r="R10" s="30">
        <f t="shared" si="2"/>
        <v>4.8659003831417622E-2</v>
      </c>
      <c r="S10" s="29">
        <f t="shared" si="3"/>
        <v>2</v>
      </c>
      <c r="T10" s="30">
        <f t="shared" si="4"/>
        <v>4.4833333333333336E-2</v>
      </c>
      <c r="U10" s="29">
        <f t="shared" si="5"/>
        <v>1</v>
      </c>
      <c r="V10" s="30">
        <f t="shared" si="6"/>
        <v>0.1</v>
      </c>
      <c r="W10" s="29">
        <f t="shared" si="7"/>
        <v>2</v>
      </c>
      <c r="X10" s="30">
        <f t="shared" si="8"/>
        <v>6.2431561996779392E-2</v>
      </c>
    </row>
    <row r="11" spans="1:24" ht="18" x14ac:dyDescent="0.2">
      <c r="A11" s="34"/>
      <c r="B11" s="12" t="s">
        <v>11</v>
      </c>
      <c r="C11" s="13">
        <f>SUM(G11:Q11)</f>
        <v>549</v>
      </c>
      <c r="D11" s="13">
        <f t="shared" si="9"/>
        <v>234</v>
      </c>
      <c r="E11" s="13">
        <f t="shared" si="0"/>
        <v>225</v>
      </c>
      <c r="F11" s="13">
        <f t="shared" si="1"/>
        <v>90</v>
      </c>
      <c r="G11" s="13">
        <v>180</v>
      </c>
      <c r="H11" s="13">
        <v>27</v>
      </c>
      <c r="I11" s="13">
        <v>27</v>
      </c>
      <c r="J11" s="13">
        <v>0</v>
      </c>
      <c r="K11" s="13">
        <v>0</v>
      </c>
      <c r="L11" s="13">
        <v>135</v>
      </c>
      <c r="M11" s="13">
        <v>90</v>
      </c>
      <c r="N11" s="13">
        <v>0</v>
      </c>
      <c r="O11" s="13">
        <v>0</v>
      </c>
      <c r="P11" s="13">
        <v>0</v>
      </c>
      <c r="Q11" s="13">
        <v>90</v>
      </c>
      <c r="R11" s="30">
        <f t="shared" si="2"/>
        <v>4.0705128205128199E-2</v>
      </c>
      <c r="S11" s="29">
        <f t="shared" si="3"/>
        <v>3</v>
      </c>
      <c r="T11" s="30">
        <f t="shared" si="4"/>
        <v>3.5866666666666665E-2</v>
      </c>
      <c r="U11" s="29">
        <f t="shared" si="5"/>
        <v>2</v>
      </c>
      <c r="V11" s="30">
        <f t="shared" si="6"/>
        <v>0.05</v>
      </c>
      <c r="W11" s="29">
        <f t="shared" si="7"/>
        <v>1</v>
      </c>
      <c r="X11" s="30">
        <f t="shared" si="8"/>
        <v>4.0245901639344259E-2</v>
      </c>
    </row>
    <row r="12" spans="1:24" ht="18" x14ac:dyDescent="0.2">
      <c r="A12" s="34"/>
      <c r="B12" s="12" t="s">
        <v>12</v>
      </c>
      <c r="C12" s="13">
        <f>SUM(G12:Q12)</f>
        <v>400.5</v>
      </c>
      <c r="D12" s="13">
        <f t="shared" si="9"/>
        <v>175.5</v>
      </c>
      <c r="E12" s="13">
        <f t="shared" si="0"/>
        <v>135</v>
      </c>
      <c r="F12" s="13">
        <f t="shared" si="1"/>
        <v>90</v>
      </c>
      <c r="G12" s="13">
        <v>135</v>
      </c>
      <c r="H12" s="13">
        <v>18</v>
      </c>
      <c r="I12" s="13">
        <v>0</v>
      </c>
      <c r="J12" s="13">
        <v>22.5</v>
      </c>
      <c r="K12" s="13">
        <v>0</v>
      </c>
      <c r="L12" s="13">
        <v>135</v>
      </c>
      <c r="M12" s="13">
        <v>0</v>
      </c>
      <c r="N12" s="13">
        <v>0</v>
      </c>
      <c r="O12" s="13">
        <v>0</v>
      </c>
      <c r="P12" s="13">
        <v>0</v>
      </c>
      <c r="Q12" s="13">
        <v>90</v>
      </c>
      <c r="R12" s="30">
        <f t="shared" si="2"/>
        <v>5.4273504273504268E-2</v>
      </c>
      <c r="S12" s="29">
        <f t="shared" si="3"/>
        <v>3</v>
      </c>
      <c r="T12" s="30">
        <f t="shared" si="4"/>
        <v>2.9888888888888888E-2</v>
      </c>
      <c r="U12" s="29">
        <f t="shared" si="5"/>
        <v>1</v>
      </c>
      <c r="V12" s="30">
        <f t="shared" si="6"/>
        <v>0.05</v>
      </c>
      <c r="W12" s="29">
        <f t="shared" si="7"/>
        <v>1</v>
      </c>
      <c r="X12" s="30">
        <f t="shared" si="8"/>
        <v>4.5093632958801498E-2</v>
      </c>
    </row>
    <row r="13" spans="1:24" ht="18" x14ac:dyDescent="0.2">
      <c r="A13" s="35"/>
      <c r="B13" s="12" t="s">
        <v>13</v>
      </c>
      <c r="C13" s="13">
        <f>SUM(G13:Q13)</f>
        <v>180</v>
      </c>
      <c r="D13" s="13">
        <f t="shared" si="9"/>
        <v>90</v>
      </c>
      <c r="E13" s="13">
        <f t="shared" si="0"/>
        <v>0</v>
      </c>
      <c r="F13" s="13">
        <f t="shared" si="1"/>
        <v>90</v>
      </c>
      <c r="G13" s="13">
        <v>0</v>
      </c>
      <c r="H13" s="13">
        <v>0</v>
      </c>
      <c r="I13" s="13">
        <v>0</v>
      </c>
      <c r="J13" s="13">
        <v>0</v>
      </c>
      <c r="K13" s="13">
        <v>90</v>
      </c>
      <c r="L13" s="13">
        <v>0</v>
      </c>
      <c r="M13" s="13">
        <v>0</v>
      </c>
      <c r="N13" s="13">
        <v>0</v>
      </c>
      <c r="O13" s="13">
        <v>45</v>
      </c>
      <c r="P13" s="13">
        <v>45</v>
      </c>
      <c r="Q13" s="13">
        <v>0</v>
      </c>
      <c r="R13" s="30">
        <f t="shared" si="2"/>
        <v>3.5277777777777776E-2</v>
      </c>
      <c r="S13" s="29">
        <f t="shared" si="3"/>
        <v>1</v>
      </c>
      <c r="T13" s="30" t="e">
        <f t="shared" si="4"/>
        <v>#DIV/0!</v>
      </c>
      <c r="U13" s="29">
        <f t="shared" si="5"/>
        <v>0</v>
      </c>
      <c r="V13" s="30">
        <f t="shared" si="6"/>
        <v>0.1</v>
      </c>
      <c r="W13" s="29">
        <f t="shared" si="7"/>
        <v>2</v>
      </c>
      <c r="X13" s="30">
        <f t="shared" si="8"/>
        <v>6.7638888888888887E-2</v>
      </c>
    </row>
    <row r="14" spans="1:24" s="11" customFormat="1" ht="18" x14ac:dyDescent="0.2">
      <c r="A14" s="9"/>
      <c r="B14" s="9"/>
      <c r="C14" s="10">
        <f>SUM(C10:C13)</f>
        <v>1440</v>
      </c>
      <c r="D14" s="10">
        <f t="shared" si="9"/>
        <v>630</v>
      </c>
      <c r="E14" s="10">
        <f t="shared" si="0"/>
        <v>450</v>
      </c>
      <c r="F14" s="10">
        <f t="shared" si="1"/>
        <v>360</v>
      </c>
      <c r="G14" s="10">
        <f>SUM(G10:G13)</f>
        <v>405</v>
      </c>
      <c r="H14" s="10">
        <f t="shared" ref="H14:Q14" si="11">SUM(H10:H13)</f>
        <v>85.5</v>
      </c>
      <c r="I14" s="10">
        <f t="shared" si="11"/>
        <v>27</v>
      </c>
      <c r="J14" s="10">
        <f t="shared" si="11"/>
        <v>22.5</v>
      </c>
      <c r="K14" s="10">
        <f>SUM(K10:K13)</f>
        <v>90</v>
      </c>
      <c r="L14" s="10">
        <f t="shared" si="11"/>
        <v>360</v>
      </c>
      <c r="M14" s="10">
        <f t="shared" si="11"/>
        <v>90</v>
      </c>
      <c r="N14" s="10">
        <f t="shared" si="11"/>
        <v>0</v>
      </c>
      <c r="O14" s="10">
        <f t="shared" si="11"/>
        <v>90</v>
      </c>
      <c r="P14" s="10">
        <f t="shared" si="11"/>
        <v>45</v>
      </c>
      <c r="Q14" s="10">
        <f t="shared" si="11"/>
        <v>225</v>
      </c>
      <c r="R14" s="30">
        <f t="shared" si="2"/>
        <v>2.5198412698412699E-2</v>
      </c>
      <c r="S14" s="29">
        <f t="shared" si="3"/>
        <v>5</v>
      </c>
      <c r="T14" s="30">
        <f t="shared" si="4"/>
        <v>1.7933333333333332E-2</v>
      </c>
      <c r="U14" s="29">
        <f t="shared" si="5"/>
        <v>2</v>
      </c>
      <c r="V14" s="30">
        <f t="shared" si="6"/>
        <v>3.7499999999999999E-2</v>
      </c>
      <c r="W14" s="29">
        <f t="shared" si="7"/>
        <v>3</v>
      </c>
      <c r="X14" s="30">
        <f t="shared" si="8"/>
        <v>2.6003472222222223E-2</v>
      </c>
    </row>
    <row r="15" spans="1:24" ht="18" x14ac:dyDescent="0.2">
      <c r="A15" s="33" t="s">
        <v>16</v>
      </c>
      <c r="B15" s="12" t="s">
        <v>10</v>
      </c>
      <c r="C15" s="13">
        <f>SUM(G15:Q15)</f>
        <v>400.5</v>
      </c>
      <c r="D15" s="13">
        <f t="shared" si="9"/>
        <v>175.5</v>
      </c>
      <c r="E15" s="13">
        <f t="shared" si="0"/>
        <v>90</v>
      </c>
      <c r="F15" s="13">
        <f t="shared" si="1"/>
        <v>135</v>
      </c>
      <c r="G15" s="13">
        <v>135</v>
      </c>
      <c r="H15" s="13">
        <v>40.499999999999993</v>
      </c>
      <c r="I15" s="13">
        <v>0</v>
      </c>
      <c r="J15" s="13">
        <v>0</v>
      </c>
      <c r="K15" s="13">
        <v>0</v>
      </c>
      <c r="L15" s="13">
        <v>90</v>
      </c>
      <c r="M15" s="13">
        <v>0</v>
      </c>
      <c r="N15" s="13">
        <v>0</v>
      </c>
      <c r="O15" s="13">
        <v>90</v>
      </c>
      <c r="P15" s="13">
        <v>0</v>
      </c>
      <c r="Q15" s="13">
        <v>45</v>
      </c>
      <c r="R15" s="30">
        <f t="shared" si="2"/>
        <v>3.6182336182336183E-2</v>
      </c>
      <c r="S15" s="29">
        <f t="shared" si="3"/>
        <v>2</v>
      </c>
      <c r="T15" s="30">
        <f t="shared" si="4"/>
        <v>4.4833333333333336E-2</v>
      </c>
      <c r="U15" s="29">
        <f t="shared" si="5"/>
        <v>1</v>
      </c>
      <c r="V15" s="30">
        <f t="shared" si="6"/>
        <v>6.6666666666666666E-2</v>
      </c>
      <c r="W15" s="29">
        <f t="shared" si="7"/>
        <v>2</v>
      </c>
      <c r="X15" s="30">
        <f t="shared" si="8"/>
        <v>4.8401997503121102E-2</v>
      </c>
    </row>
    <row r="16" spans="1:24" ht="18" x14ac:dyDescent="0.2">
      <c r="A16" s="34"/>
      <c r="B16" s="12" t="s">
        <v>11</v>
      </c>
      <c r="C16" s="13">
        <f>SUM(G16:Q16)</f>
        <v>549</v>
      </c>
      <c r="D16" s="13">
        <f t="shared" si="9"/>
        <v>234</v>
      </c>
      <c r="E16" s="13">
        <f t="shared" si="0"/>
        <v>225</v>
      </c>
      <c r="F16" s="13">
        <f t="shared" si="1"/>
        <v>90</v>
      </c>
      <c r="G16" s="13">
        <v>180</v>
      </c>
      <c r="H16" s="13">
        <v>27</v>
      </c>
      <c r="I16" s="13">
        <v>27</v>
      </c>
      <c r="J16" s="13">
        <v>0</v>
      </c>
      <c r="K16" s="13">
        <v>0</v>
      </c>
      <c r="L16" s="13">
        <v>135</v>
      </c>
      <c r="M16" s="13">
        <v>90</v>
      </c>
      <c r="N16" s="13">
        <v>0</v>
      </c>
      <c r="O16" s="13">
        <v>0</v>
      </c>
      <c r="P16" s="13">
        <v>0</v>
      </c>
      <c r="Q16" s="13">
        <v>90</v>
      </c>
      <c r="R16" s="30">
        <f t="shared" si="2"/>
        <v>4.0705128205128199E-2</v>
      </c>
      <c r="S16" s="29">
        <f t="shared" si="3"/>
        <v>3</v>
      </c>
      <c r="T16" s="30">
        <f t="shared" si="4"/>
        <v>3.5866666666666665E-2</v>
      </c>
      <c r="U16" s="29">
        <f t="shared" si="5"/>
        <v>2</v>
      </c>
      <c r="V16" s="30">
        <f t="shared" si="6"/>
        <v>0.05</v>
      </c>
      <c r="W16" s="29">
        <f t="shared" si="7"/>
        <v>1</v>
      </c>
      <c r="X16" s="30">
        <f t="shared" si="8"/>
        <v>4.0245901639344259E-2</v>
      </c>
    </row>
    <row r="17" spans="1:24" ht="18" x14ac:dyDescent="0.2">
      <c r="A17" s="34"/>
      <c r="B17" s="12" t="s">
        <v>12</v>
      </c>
      <c r="C17" s="13">
        <f>SUM(G17:Q17)</f>
        <v>445.5</v>
      </c>
      <c r="D17" s="13">
        <f t="shared" si="9"/>
        <v>175.5</v>
      </c>
      <c r="E17" s="13">
        <f t="shared" si="0"/>
        <v>180</v>
      </c>
      <c r="F17" s="13">
        <f t="shared" si="1"/>
        <v>90</v>
      </c>
      <c r="G17" s="13">
        <v>135</v>
      </c>
      <c r="H17" s="13">
        <v>18</v>
      </c>
      <c r="I17" s="13">
        <v>0</v>
      </c>
      <c r="J17" s="13">
        <v>22.5</v>
      </c>
      <c r="K17" s="13">
        <v>0</v>
      </c>
      <c r="L17" s="13">
        <v>180</v>
      </c>
      <c r="M17" s="13">
        <v>0</v>
      </c>
      <c r="N17" s="13">
        <v>0</v>
      </c>
      <c r="O17" s="13">
        <v>0</v>
      </c>
      <c r="P17" s="13">
        <v>0</v>
      </c>
      <c r="Q17" s="13">
        <v>90</v>
      </c>
      <c r="R17" s="30">
        <f t="shared" si="2"/>
        <v>5.4273504273504268E-2</v>
      </c>
      <c r="S17" s="29">
        <f t="shared" si="3"/>
        <v>3</v>
      </c>
      <c r="T17" s="30">
        <f t="shared" si="4"/>
        <v>2.2416666666666668E-2</v>
      </c>
      <c r="U17" s="29">
        <f t="shared" si="5"/>
        <v>1</v>
      </c>
      <c r="V17" s="30">
        <f t="shared" si="6"/>
        <v>0.05</v>
      </c>
      <c r="W17" s="29">
        <f t="shared" si="7"/>
        <v>1</v>
      </c>
      <c r="X17" s="30">
        <f t="shared" si="8"/>
        <v>4.0538720538720534E-2</v>
      </c>
    </row>
    <row r="18" spans="1:24" ht="18" x14ac:dyDescent="0.2">
      <c r="A18" s="35"/>
      <c r="B18" s="12" t="s">
        <v>13</v>
      </c>
      <c r="C18" s="13">
        <f>SUM(G18:Q18)</f>
        <v>225</v>
      </c>
      <c r="D18" s="13">
        <f t="shared" si="9"/>
        <v>90</v>
      </c>
      <c r="E18" s="13">
        <f t="shared" si="0"/>
        <v>0</v>
      </c>
      <c r="F18" s="13">
        <f t="shared" si="1"/>
        <v>135</v>
      </c>
      <c r="G18" s="13">
        <v>0</v>
      </c>
      <c r="H18" s="13">
        <v>0</v>
      </c>
      <c r="I18" s="13">
        <v>0</v>
      </c>
      <c r="J18" s="13">
        <v>0</v>
      </c>
      <c r="K18" s="13">
        <v>90</v>
      </c>
      <c r="L18" s="13">
        <v>0</v>
      </c>
      <c r="M18" s="13">
        <v>0</v>
      </c>
      <c r="N18" s="13">
        <v>0</v>
      </c>
      <c r="O18" s="13">
        <v>90</v>
      </c>
      <c r="P18" s="13">
        <v>45</v>
      </c>
      <c r="Q18" s="13">
        <v>0</v>
      </c>
      <c r="R18" s="30">
        <f t="shared" si="2"/>
        <v>3.5277777777777776E-2</v>
      </c>
      <c r="S18" s="29">
        <f t="shared" si="3"/>
        <v>1</v>
      </c>
      <c r="T18" s="30" t="e">
        <f t="shared" si="4"/>
        <v>#DIV/0!</v>
      </c>
      <c r="U18" s="29">
        <f t="shared" si="5"/>
        <v>0</v>
      </c>
      <c r="V18" s="30">
        <f t="shared" si="6"/>
        <v>6.6666666666666666E-2</v>
      </c>
      <c r="W18" s="29">
        <f t="shared" si="7"/>
        <v>2</v>
      </c>
      <c r="X18" s="30">
        <f t="shared" si="8"/>
        <v>5.4111111111111117E-2</v>
      </c>
    </row>
    <row r="19" spans="1:24" s="11" customFormat="1" ht="18" x14ac:dyDescent="0.2">
      <c r="A19" s="9"/>
      <c r="B19" s="9"/>
      <c r="C19" s="10">
        <f>SUM(C15:C18)</f>
        <v>1620</v>
      </c>
      <c r="D19" s="10">
        <f t="shared" si="9"/>
        <v>675</v>
      </c>
      <c r="E19" s="10">
        <f t="shared" si="0"/>
        <v>495</v>
      </c>
      <c r="F19" s="10">
        <f t="shared" si="1"/>
        <v>450</v>
      </c>
      <c r="G19" s="10">
        <f>SUM(G15:G18)</f>
        <v>450</v>
      </c>
      <c r="H19" s="10">
        <f t="shared" ref="H19:Q19" si="12">SUM(H15:H18)</f>
        <v>85.5</v>
      </c>
      <c r="I19" s="10">
        <f t="shared" si="12"/>
        <v>27</v>
      </c>
      <c r="J19" s="10">
        <f t="shared" si="12"/>
        <v>22.5</v>
      </c>
      <c r="K19" s="10">
        <f>SUM(K15:K18)</f>
        <v>90</v>
      </c>
      <c r="L19" s="10">
        <f t="shared" si="12"/>
        <v>405</v>
      </c>
      <c r="M19" s="10">
        <f t="shared" si="12"/>
        <v>90</v>
      </c>
      <c r="N19" s="10">
        <f t="shared" si="12"/>
        <v>0</v>
      </c>
      <c r="O19" s="10">
        <f t="shared" si="12"/>
        <v>180</v>
      </c>
      <c r="P19" s="10">
        <f t="shared" si="12"/>
        <v>45</v>
      </c>
      <c r="Q19" s="10">
        <f t="shared" si="12"/>
        <v>225</v>
      </c>
      <c r="R19" s="30">
        <f t="shared" si="2"/>
        <v>2.3518518518518518E-2</v>
      </c>
      <c r="S19" s="29">
        <f t="shared" si="3"/>
        <v>5</v>
      </c>
      <c r="T19" s="30">
        <f t="shared" si="4"/>
        <v>1.6303030303030305E-2</v>
      </c>
      <c r="U19" s="29">
        <f t="shared" si="5"/>
        <v>2</v>
      </c>
      <c r="V19" s="30">
        <f t="shared" si="6"/>
        <v>0.03</v>
      </c>
      <c r="W19" s="29">
        <f t="shared" si="7"/>
        <v>3</v>
      </c>
      <c r="X19" s="30">
        <f t="shared" si="8"/>
        <v>2.3114197530864199E-2</v>
      </c>
    </row>
    <row r="20" spans="1:24" ht="18" x14ac:dyDescent="0.2">
      <c r="A20" s="33" t="s">
        <v>17</v>
      </c>
      <c r="B20" s="12" t="s">
        <v>10</v>
      </c>
      <c r="C20" s="13">
        <f>SUM(G20:Q20)</f>
        <v>490.5</v>
      </c>
      <c r="D20" s="13">
        <f t="shared" si="9"/>
        <v>220.5</v>
      </c>
      <c r="E20" s="13">
        <f t="shared" si="0"/>
        <v>135</v>
      </c>
      <c r="F20" s="13">
        <f t="shared" si="1"/>
        <v>135</v>
      </c>
      <c r="G20" s="13">
        <v>180</v>
      </c>
      <c r="H20" s="13">
        <v>40.499999999999993</v>
      </c>
      <c r="I20" s="13">
        <v>0</v>
      </c>
      <c r="J20" s="13">
        <v>0</v>
      </c>
      <c r="K20" s="13">
        <v>0</v>
      </c>
      <c r="L20" s="13">
        <v>135</v>
      </c>
      <c r="M20" s="13">
        <v>0</v>
      </c>
      <c r="N20" s="13">
        <v>0</v>
      </c>
      <c r="O20" s="13">
        <v>90</v>
      </c>
      <c r="P20" s="13">
        <v>0</v>
      </c>
      <c r="Q20" s="13">
        <v>45</v>
      </c>
      <c r="R20" s="30">
        <f t="shared" si="2"/>
        <v>2.8798185941043081E-2</v>
      </c>
      <c r="S20" s="29">
        <f t="shared" si="3"/>
        <v>2</v>
      </c>
      <c r="T20" s="30">
        <f t="shared" si="4"/>
        <v>2.9888888888888888E-2</v>
      </c>
      <c r="U20" s="29">
        <f t="shared" si="5"/>
        <v>1</v>
      </c>
      <c r="V20" s="30">
        <f t="shared" si="6"/>
        <v>6.6666666666666666E-2</v>
      </c>
      <c r="W20" s="29">
        <f t="shared" si="7"/>
        <v>2</v>
      </c>
      <c r="X20" s="30">
        <f t="shared" si="8"/>
        <v>3.9520897043832826E-2</v>
      </c>
    </row>
    <row r="21" spans="1:24" ht="18" x14ac:dyDescent="0.2">
      <c r="A21" s="34"/>
      <c r="B21" s="12" t="s">
        <v>11</v>
      </c>
      <c r="C21" s="13">
        <f>SUM(G21:Q21)</f>
        <v>549</v>
      </c>
      <c r="D21" s="13">
        <f t="shared" si="9"/>
        <v>234</v>
      </c>
      <c r="E21" s="13">
        <f t="shared" si="0"/>
        <v>225</v>
      </c>
      <c r="F21" s="13">
        <f t="shared" si="1"/>
        <v>90</v>
      </c>
      <c r="G21" s="13">
        <v>180</v>
      </c>
      <c r="H21" s="13">
        <v>27</v>
      </c>
      <c r="I21" s="13">
        <v>27</v>
      </c>
      <c r="J21" s="13">
        <v>0</v>
      </c>
      <c r="K21" s="13">
        <v>0</v>
      </c>
      <c r="L21" s="13">
        <v>135</v>
      </c>
      <c r="M21" s="13">
        <v>90</v>
      </c>
      <c r="N21" s="13">
        <v>0</v>
      </c>
      <c r="O21" s="13">
        <v>0</v>
      </c>
      <c r="P21" s="13">
        <v>0</v>
      </c>
      <c r="Q21" s="13">
        <v>90</v>
      </c>
      <c r="R21" s="30">
        <f t="shared" si="2"/>
        <v>4.0705128205128199E-2</v>
      </c>
      <c r="S21" s="29">
        <f t="shared" si="3"/>
        <v>3</v>
      </c>
      <c r="T21" s="30">
        <f t="shared" si="4"/>
        <v>3.5866666666666665E-2</v>
      </c>
      <c r="U21" s="29">
        <f t="shared" si="5"/>
        <v>2</v>
      </c>
      <c r="V21" s="30">
        <f t="shared" si="6"/>
        <v>0.05</v>
      </c>
      <c r="W21" s="29">
        <f t="shared" si="7"/>
        <v>1</v>
      </c>
      <c r="X21" s="30">
        <f t="shared" si="8"/>
        <v>4.0245901639344259E-2</v>
      </c>
    </row>
    <row r="22" spans="1:24" ht="18" x14ac:dyDescent="0.2">
      <c r="A22" s="34"/>
      <c r="B22" s="12" t="s">
        <v>12</v>
      </c>
      <c r="C22" s="13">
        <f>SUM(G22:Q22)</f>
        <v>490.5</v>
      </c>
      <c r="D22" s="13">
        <f t="shared" si="9"/>
        <v>220.5</v>
      </c>
      <c r="E22" s="13">
        <f t="shared" si="0"/>
        <v>180</v>
      </c>
      <c r="F22" s="13">
        <f t="shared" si="1"/>
        <v>90</v>
      </c>
      <c r="G22" s="13">
        <v>180</v>
      </c>
      <c r="H22" s="13">
        <v>18</v>
      </c>
      <c r="I22" s="13">
        <v>0</v>
      </c>
      <c r="J22" s="13">
        <v>22.5</v>
      </c>
      <c r="K22" s="13">
        <v>0</v>
      </c>
      <c r="L22" s="13">
        <v>180</v>
      </c>
      <c r="M22" s="13">
        <v>0</v>
      </c>
      <c r="N22" s="13">
        <v>0</v>
      </c>
      <c r="O22" s="13">
        <v>0</v>
      </c>
      <c r="P22" s="13">
        <v>0</v>
      </c>
      <c r="Q22" s="13">
        <v>90</v>
      </c>
      <c r="R22" s="30">
        <f t="shared" si="2"/>
        <v>4.3197278911564621E-2</v>
      </c>
      <c r="S22" s="29">
        <f t="shared" si="3"/>
        <v>3</v>
      </c>
      <c r="T22" s="30">
        <f t="shared" si="4"/>
        <v>2.2416666666666668E-2</v>
      </c>
      <c r="U22" s="29">
        <f t="shared" si="5"/>
        <v>1</v>
      </c>
      <c r="V22" s="30">
        <f t="shared" si="6"/>
        <v>0.05</v>
      </c>
      <c r="W22" s="29">
        <f t="shared" si="7"/>
        <v>1</v>
      </c>
      <c r="X22" s="30">
        <f t="shared" si="8"/>
        <v>3.6819571865443421E-2</v>
      </c>
    </row>
    <row r="23" spans="1:24" ht="18" x14ac:dyDescent="0.2">
      <c r="A23" s="35"/>
      <c r="B23" s="12" t="s">
        <v>13</v>
      </c>
      <c r="C23" s="13">
        <f>SUM(G23:Q23)</f>
        <v>270</v>
      </c>
      <c r="D23" s="13">
        <f t="shared" si="9"/>
        <v>90</v>
      </c>
      <c r="E23" s="13">
        <f t="shared" si="0"/>
        <v>0</v>
      </c>
      <c r="F23" s="13">
        <f t="shared" si="1"/>
        <v>180</v>
      </c>
      <c r="G23" s="13">
        <v>0</v>
      </c>
      <c r="H23" s="13">
        <v>0</v>
      </c>
      <c r="I23" s="13">
        <v>0</v>
      </c>
      <c r="J23" s="13">
        <v>0</v>
      </c>
      <c r="K23" s="13">
        <v>90</v>
      </c>
      <c r="L23" s="13">
        <v>0</v>
      </c>
      <c r="M23" s="13">
        <v>0</v>
      </c>
      <c r="N23" s="13">
        <v>0</v>
      </c>
      <c r="O23" s="13">
        <v>90</v>
      </c>
      <c r="P23" s="13">
        <v>90</v>
      </c>
      <c r="Q23" s="13">
        <v>0</v>
      </c>
      <c r="R23" s="30">
        <f t="shared" si="2"/>
        <v>3.5277777777777776E-2</v>
      </c>
      <c r="S23" s="29">
        <f t="shared" si="3"/>
        <v>1</v>
      </c>
      <c r="T23" s="30" t="e">
        <f t="shared" si="4"/>
        <v>#DIV/0!</v>
      </c>
      <c r="U23" s="29">
        <f t="shared" si="5"/>
        <v>0</v>
      </c>
      <c r="V23" s="30">
        <f t="shared" si="6"/>
        <v>0.05</v>
      </c>
      <c r="W23" s="29">
        <f t="shared" si="7"/>
        <v>2</v>
      </c>
      <c r="X23" s="30">
        <f t="shared" si="8"/>
        <v>4.5092592592592594E-2</v>
      </c>
    </row>
    <row r="24" spans="1:24" s="11" customFormat="1" ht="18" x14ac:dyDescent="0.2">
      <c r="A24" s="9"/>
      <c r="B24" s="9"/>
      <c r="C24" s="10">
        <f>SUM(C20:C23)</f>
        <v>1800</v>
      </c>
      <c r="D24" s="10">
        <f t="shared" si="9"/>
        <v>765</v>
      </c>
      <c r="E24" s="10">
        <f t="shared" si="0"/>
        <v>540</v>
      </c>
      <c r="F24" s="10">
        <f t="shared" si="1"/>
        <v>495</v>
      </c>
      <c r="G24" s="10">
        <f>SUM(G20:G23)</f>
        <v>540</v>
      </c>
      <c r="H24" s="10">
        <f t="shared" ref="H24:Q24" si="13">SUM(H20:H23)</f>
        <v>85.5</v>
      </c>
      <c r="I24" s="10">
        <f t="shared" si="13"/>
        <v>27</v>
      </c>
      <c r="J24" s="10">
        <f t="shared" si="13"/>
        <v>22.5</v>
      </c>
      <c r="K24" s="10">
        <f>SUM(K20:K23)</f>
        <v>90</v>
      </c>
      <c r="L24" s="10">
        <f t="shared" si="13"/>
        <v>450</v>
      </c>
      <c r="M24" s="10">
        <f t="shared" si="13"/>
        <v>90</v>
      </c>
      <c r="N24" s="10">
        <f t="shared" si="13"/>
        <v>0</v>
      </c>
      <c r="O24" s="10">
        <f t="shared" si="13"/>
        <v>180</v>
      </c>
      <c r="P24" s="10">
        <f t="shared" si="13"/>
        <v>90</v>
      </c>
      <c r="Q24" s="10">
        <f t="shared" si="13"/>
        <v>225</v>
      </c>
      <c r="R24" s="30">
        <f t="shared" si="2"/>
        <v>2.0751633986928104E-2</v>
      </c>
      <c r="S24" s="29">
        <f t="shared" si="3"/>
        <v>5</v>
      </c>
      <c r="T24" s="30">
        <f t="shared" si="4"/>
        <v>1.4944444444444444E-2</v>
      </c>
      <c r="U24" s="29">
        <f t="shared" si="5"/>
        <v>2</v>
      </c>
      <c r="V24" s="30">
        <f t="shared" si="6"/>
        <v>2.7272727272727271E-2</v>
      </c>
      <c r="W24" s="29">
        <f t="shared" si="7"/>
        <v>3</v>
      </c>
      <c r="X24" s="30">
        <f t="shared" si="8"/>
        <v>2.0802777777777778E-2</v>
      </c>
    </row>
    <row r="25" spans="1:24" ht="18" x14ac:dyDescent="0.2">
      <c r="A25" s="33" t="s">
        <v>35</v>
      </c>
      <c r="B25" s="12" t="s">
        <v>10</v>
      </c>
      <c r="C25" s="13">
        <f>SUM(G25:Q25)</f>
        <v>535.5</v>
      </c>
      <c r="D25" s="13">
        <f t="shared" si="9"/>
        <v>220.5</v>
      </c>
      <c r="E25" s="13">
        <f t="shared" si="0"/>
        <v>180</v>
      </c>
      <c r="F25" s="13">
        <f t="shared" si="1"/>
        <v>135</v>
      </c>
      <c r="G25" s="13">
        <v>180</v>
      </c>
      <c r="H25" s="13">
        <v>40.499999999999993</v>
      </c>
      <c r="I25" s="13">
        <v>0</v>
      </c>
      <c r="J25" s="13">
        <v>0</v>
      </c>
      <c r="K25" s="13">
        <v>0</v>
      </c>
      <c r="L25" s="13">
        <v>180</v>
      </c>
      <c r="M25" s="13">
        <v>0</v>
      </c>
      <c r="N25" s="13">
        <v>0</v>
      </c>
      <c r="O25" s="13">
        <v>90</v>
      </c>
      <c r="P25" s="13">
        <v>0</v>
      </c>
      <c r="Q25" s="13">
        <v>45</v>
      </c>
      <c r="R25" s="30">
        <f t="shared" si="2"/>
        <v>2.8798185941043081E-2</v>
      </c>
      <c r="S25" s="29">
        <f t="shared" si="3"/>
        <v>2</v>
      </c>
      <c r="T25" s="30">
        <f t="shared" si="4"/>
        <v>2.2416666666666668E-2</v>
      </c>
      <c r="U25" s="29">
        <f t="shared" si="5"/>
        <v>1</v>
      </c>
      <c r="V25" s="30">
        <f t="shared" si="6"/>
        <v>6.6666666666666666E-2</v>
      </c>
      <c r="W25" s="29">
        <f t="shared" si="7"/>
        <v>2</v>
      </c>
      <c r="X25" s="30">
        <f t="shared" si="8"/>
        <v>3.619981325863679E-2</v>
      </c>
    </row>
    <row r="26" spans="1:24" ht="18" x14ac:dyDescent="0.2">
      <c r="A26" s="34"/>
      <c r="B26" s="12" t="s">
        <v>11</v>
      </c>
      <c r="C26" s="13">
        <f>SUM(G26:Q26)</f>
        <v>684</v>
      </c>
      <c r="D26" s="13">
        <f t="shared" si="9"/>
        <v>324</v>
      </c>
      <c r="E26" s="13">
        <f t="shared" si="0"/>
        <v>270</v>
      </c>
      <c r="F26" s="13">
        <f t="shared" si="1"/>
        <v>90</v>
      </c>
      <c r="G26" s="13">
        <v>270</v>
      </c>
      <c r="H26" s="13">
        <v>27</v>
      </c>
      <c r="I26" s="13">
        <v>27</v>
      </c>
      <c r="J26" s="13">
        <v>0</v>
      </c>
      <c r="K26" s="13">
        <v>0</v>
      </c>
      <c r="L26" s="13">
        <v>180</v>
      </c>
      <c r="M26" s="13">
        <v>90</v>
      </c>
      <c r="N26" s="13">
        <v>0</v>
      </c>
      <c r="O26" s="13">
        <v>0</v>
      </c>
      <c r="P26" s="13">
        <v>0</v>
      </c>
      <c r="Q26" s="13">
        <v>90</v>
      </c>
      <c r="R26" s="30">
        <f t="shared" si="2"/>
        <v>2.9398148148148145E-2</v>
      </c>
      <c r="S26" s="29">
        <f t="shared" si="3"/>
        <v>3</v>
      </c>
      <c r="T26" s="30">
        <f t="shared" si="4"/>
        <v>2.9888888888888888E-2</v>
      </c>
      <c r="U26" s="29">
        <f t="shared" si="5"/>
        <v>2</v>
      </c>
      <c r="V26" s="30">
        <f t="shared" si="6"/>
        <v>0.05</v>
      </c>
      <c r="W26" s="29">
        <f t="shared" si="7"/>
        <v>1</v>
      </c>
      <c r="X26" s="30">
        <f t="shared" si="8"/>
        <v>3.2302631578947368E-2</v>
      </c>
    </row>
    <row r="27" spans="1:24" ht="18" x14ac:dyDescent="0.2">
      <c r="A27" s="34"/>
      <c r="B27" s="12" t="s">
        <v>12</v>
      </c>
      <c r="C27" s="13">
        <f>SUM(G27:Q27)</f>
        <v>490.5</v>
      </c>
      <c r="D27" s="13">
        <f t="shared" si="9"/>
        <v>220.5</v>
      </c>
      <c r="E27" s="13">
        <f t="shared" si="0"/>
        <v>180</v>
      </c>
      <c r="F27" s="13">
        <f t="shared" si="1"/>
        <v>90</v>
      </c>
      <c r="G27" s="13">
        <v>180</v>
      </c>
      <c r="H27" s="13">
        <v>18</v>
      </c>
      <c r="I27" s="13">
        <v>0</v>
      </c>
      <c r="J27" s="13">
        <v>22.5</v>
      </c>
      <c r="K27" s="13">
        <v>0</v>
      </c>
      <c r="L27" s="13">
        <v>180</v>
      </c>
      <c r="M27" s="13">
        <v>0</v>
      </c>
      <c r="N27" s="13">
        <v>0</v>
      </c>
      <c r="O27" s="13">
        <v>0</v>
      </c>
      <c r="P27" s="13">
        <v>0</v>
      </c>
      <c r="Q27" s="13">
        <v>90</v>
      </c>
      <c r="R27" s="30">
        <f t="shared" si="2"/>
        <v>4.3197278911564621E-2</v>
      </c>
      <c r="S27" s="29">
        <f t="shared" si="3"/>
        <v>3</v>
      </c>
      <c r="T27" s="30">
        <f t="shared" si="4"/>
        <v>2.2416666666666668E-2</v>
      </c>
      <c r="U27" s="29">
        <f t="shared" si="5"/>
        <v>1</v>
      </c>
      <c r="V27" s="30">
        <f t="shared" si="6"/>
        <v>0.05</v>
      </c>
      <c r="W27" s="29">
        <f t="shared" si="7"/>
        <v>1</v>
      </c>
      <c r="X27" s="30">
        <f t="shared" si="8"/>
        <v>3.6819571865443421E-2</v>
      </c>
    </row>
    <row r="28" spans="1:24" ht="18" x14ac:dyDescent="0.2">
      <c r="A28" s="35"/>
      <c r="B28" s="12" t="s">
        <v>13</v>
      </c>
      <c r="C28" s="13">
        <f>SUM(G28:Q28)</f>
        <v>270</v>
      </c>
      <c r="D28" s="13">
        <f t="shared" si="9"/>
        <v>90</v>
      </c>
      <c r="E28" s="13">
        <f t="shared" si="0"/>
        <v>0</v>
      </c>
      <c r="F28" s="13">
        <f t="shared" si="1"/>
        <v>180</v>
      </c>
      <c r="G28" s="13">
        <v>0</v>
      </c>
      <c r="H28" s="13">
        <v>0</v>
      </c>
      <c r="I28" s="13">
        <v>0</v>
      </c>
      <c r="J28" s="13">
        <v>0</v>
      </c>
      <c r="K28" s="13">
        <v>90</v>
      </c>
      <c r="L28" s="13">
        <v>0</v>
      </c>
      <c r="M28" s="13">
        <v>0</v>
      </c>
      <c r="N28" s="13">
        <v>0</v>
      </c>
      <c r="O28" s="13">
        <v>90</v>
      </c>
      <c r="P28" s="13">
        <v>90</v>
      </c>
      <c r="Q28" s="13">
        <v>0</v>
      </c>
      <c r="R28" s="30">
        <f t="shared" si="2"/>
        <v>3.5277777777777776E-2</v>
      </c>
      <c r="S28" s="29">
        <f t="shared" si="3"/>
        <v>1</v>
      </c>
      <c r="T28" s="30" t="e">
        <f t="shared" si="4"/>
        <v>#DIV/0!</v>
      </c>
      <c r="U28" s="29">
        <f t="shared" si="5"/>
        <v>0</v>
      </c>
      <c r="V28" s="30">
        <f t="shared" si="6"/>
        <v>0.05</v>
      </c>
      <c r="W28" s="29">
        <f t="shared" si="7"/>
        <v>2</v>
      </c>
      <c r="X28" s="30">
        <f t="shared" si="8"/>
        <v>4.5092592592592594E-2</v>
      </c>
    </row>
    <row r="29" spans="1:24" s="11" customFormat="1" ht="18" x14ac:dyDescent="0.2">
      <c r="A29" s="9"/>
      <c r="B29" s="9"/>
      <c r="C29" s="10">
        <f>SUM(C25:C28)</f>
        <v>1980</v>
      </c>
      <c r="D29" s="10">
        <f t="shared" si="9"/>
        <v>855</v>
      </c>
      <c r="E29" s="10">
        <f t="shared" si="0"/>
        <v>630</v>
      </c>
      <c r="F29" s="10">
        <f t="shared" si="1"/>
        <v>495</v>
      </c>
      <c r="G29" s="10">
        <f>SUM(G25:G28)</f>
        <v>630</v>
      </c>
      <c r="H29" s="10">
        <f t="shared" ref="H29:Q29" si="14">SUM(H25:H28)</f>
        <v>85.5</v>
      </c>
      <c r="I29" s="10">
        <f t="shared" si="14"/>
        <v>27</v>
      </c>
      <c r="J29" s="10">
        <f t="shared" si="14"/>
        <v>22.5</v>
      </c>
      <c r="K29" s="10">
        <f>SUM(K25:K28)</f>
        <v>90</v>
      </c>
      <c r="L29" s="10">
        <f t="shared" si="14"/>
        <v>540</v>
      </c>
      <c r="M29" s="10">
        <f t="shared" si="14"/>
        <v>90</v>
      </c>
      <c r="N29" s="10">
        <f t="shared" si="14"/>
        <v>0</v>
      </c>
      <c r="O29" s="10">
        <f t="shared" si="14"/>
        <v>180</v>
      </c>
      <c r="P29" s="10">
        <f t="shared" si="14"/>
        <v>90</v>
      </c>
      <c r="Q29" s="10">
        <f t="shared" si="14"/>
        <v>225</v>
      </c>
      <c r="R29" s="30">
        <f t="shared" si="2"/>
        <v>1.8567251461988305E-2</v>
      </c>
      <c r="S29" s="29">
        <f t="shared" si="3"/>
        <v>5</v>
      </c>
      <c r="T29" s="30">
        <f t="shared" si="4"/>
        <v>1.2809523809523811E-2</v>
      </c>
      <c r="U29" s="29">
        <f t="shared" si="5"/>
        <v>2</v>
      </c>
      <c r="V29" s="30">
        <f t="shared" si="6"/>
        <v>2.7272727272727271E-2</v>
      </c>
      <c r="W29" s="29">
        <f t="shared" si="7"/>
        <v>3</v>
      </c>
      <c r="X29" s="30">
        <f t="shared" si="8"/>
        <v>1.8911616161616161E-2</v>
      </c>
    </row>
    <row r="30" spans="1:24" ht="18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24" ht="18" x14ac:dyDescent="0.2">
      <c r="A31" s="38" t="s">
        <v>86</v>
      </c>
      <c r="B31" s="39"/>
      <c r="C31" s="3"/>
      <c r="D31" s="3"/>
      <c r="E31" s="3"/>
      <c r="F31" s="3"/>
      <c r="G31" s="5"/>
      <c r="H31" s="5"/>
      <c r="I31" s="5"/>
      <c r="J31" s="5"/>
      <c r="K31" s="7"/>
      <c r="L31" s="5"/>
      <c r="M31" s="5"/>
      <c r="N31" s="5"/>
      <c r="O31" s="5"/>
      <c r="P31" s="5"/>
      <c r="Q31" s="7"/>
    </row>
    <row r="32" spans="1:24" ht="18" x14ac:dyDescent="0.2">
      <c r="A32" s="33" t="s">
        <v>14</v>
      </c>
      <c r="B32" s="12" t="s">
        <v>10</v>
      </c>
      <c r="C32" s="13">
        <f>SUM(G32:Q32)</f>
        <v>310.5</v>
      </c>
      <c r="D32" s="13">
        <f>SUM(G32:K32)</f>
        <v>130.5</v>
      </c>
      <c r="E32" s="13">
        <f>SUM(L32:N32)</f>
        <v>90</v>
      </c>
      <c r="F32" s="13">
        <f>SUM(O32:Q32)</f>
        <v>90</v>
      </c>
      <c r="G32" s="13">
        <v>90</v>
      </c>
      <c r="H32" s="13">
        <v>40.499999999999993</v>
      </c>
      <c r="I32" s="13">
        <v>0</v>
      </c>
      <c r="J32" s="13">
        <v>0</v>
      </c>
      <c r="K32" s="13">
        <v>0</v>
      </c>
      <c r="L32" s="13">
        <v>90</v>
      </c>
      <c r="M32" s="13">
        <v>0</v>
      </c>
      <c r="N32" s="13">
        <v>0</v>
      </c>
      <c r="O32" s="13">
        <v>45</v>
      </c>
      <c r="P32" s="13">
        <v>0</v>
      </c>
      <c r="Q32" s="13">
        <v>45</v>
      </c>
      <c r="R32" s="30">
        <f t="shared" ref="R32:R56" si="15">$S$3/100*0.5*S32/D32</f>
        <v>4.8659003831417622E-2</v>
      </c>
      <c r="S32" s="29">
        <f t="shared" si="3"/>
        <v>2</v>
      </c>
      <c r="T32" s="30">
        <f t="shared" ref="T32:T56" si="16">$U$3/100*0.5*U32/E32</f>
        <v>4.4833333333333336E-2</v>
      </c>
      <c r="U32" s="29">
        <f t="shared" si="5"/>
        <v>1</v>
      </c>
      <c r="V32" s="30">
        <f t="shared" ref="V32:V56" si="17">$W$3/100*0.5*W32/F32</f>
        <v>0.1</v>
      </c>
      <c r="W32" s="29">
        <f t="shared" si="7"/>
        <v>2</v>
      </c>
      <c r="X32" s="30">
        <f t="shared" ref="X32:X56" si="18">0.5/100*($S$3*S32+$U$3*U32+$W$3*W32)/C32</f>
        <v>6.2431561996779392E-2</v>
      </c>
    </row>
    <row r="33" spans="1:24" ht="18" x14ac:dyDescent="0.2">
      <c r="A33" s="34"/>
      <c r="B33" s="12" t="s">
        <v>11</v>
      </c>
      <c r="C33" s="13">
        <f>SUM(G33:Q33)</f>
        <v>459</v>
      </c>
      <c r="D33" s="13">
        <f t="shared" ref="D33:D47" si="19">SUM(G33:K33)</f>
        <v>189</v>
      </c>
      <c r="E33" s="13">
        <f t="shared" ref="E33:E47" si="20">SUM(L33:N33)</f>
        <v>180</v>
      </c>
      <c r="F33" s="13">
        <f t="shared" ref="F33:F47" si="21">SUM(O33:Q33)</f>
        <v>90</v>
      </c>
      <c r="G33" s="13">
        <v>135</v>
      </c>
      <c r="H33" s="13">
        <v>27</v>
      </c>
      <c r="I33" s="13">
        <v>27</v>
      </c>
      <c r="J33" s="13">
        <v>0</v>
      </c>
      <c r="K33" s="13">
        <v>0</v>
      </c>
      <c r="L33" s="13">
        <v>0</v>
      </c>
      <c r="M33" s="13">
        <v>180</v>
      </c>
      <c r="N33" s="13">
        <v>0</v>
      </c>
      <c r="O33" s="13">
        <v>0</v>
      </c>
      <c r="P33" s="13">
        <v>0</v>
      </c>
      <c r="Q33" s="13">
        <v>90</v>
      </c>
      <c r="R33" s="30">
        <f t="shared" si="15"/>
        <v>5.0396825396825391E-2</v>
      </c>
      <c r="S33" s="29">
        <f t="shared" si="3"/>
        <v>3</v>
      </c>
      <c r="T33" s="30">
        <f t="shared" si="16"/>
        <v>2.2416666666666668E-2</v>
      </c>
      <c r="U33" s="29">
        <f t="shared" si="5"/>
        <v>1</v>
      </c>
      <c r="V33" s="30">
        <f t="shared" si="17"/>
        <v>0.05</v>
      </c>
      <c r="W33" s="29">
        <f t="shared" si="7"/>
        <v>1</v>
      </c>
      <c r="X33" s="30">
        <f t="shared" si="18"/>
        <v>3.9346405228758166E-2</v>
      </c>
    </row>
    <row r="34" spans="1:24" ht="18" x14ac:dyDescent="0.2">
      <c r="A34" s="34"/>
      <c r="B34" s="12" t="s">
        <v>12</v>
      </c>
      <c r="C34" s="13">
        <f>SUM(G34:Q34)</f>
        <v>355.5</v>
      </c>
      <c r="D34" s="13">
        <f t="shared" si="19"/>
        <v>175.5</v>
      </c>
      <c r="E34" s="13">
        <f t="shared" si="20"/>
        <v>90</v>
      </c>
      <c r="F34" s="13">
        <f t="shared" si="21"/>
        <v>90</v>
      </c>
      <c r="G34" s="13">
        <v>135</v>
      </c>
      <c r="H34" s="13">
        <v>18</v>
      </c>
      <c r="I34" s="13">
        <v>0</v>
      </c>
      <c r="J34" s="13">
        <v>22.5</v>
      </c>
      <c r="K34" s="13">
        <v>0</v>
      </c>
      <c r="L34" s="13">
        <v>90</v>
      </c>
      <c r="M34" s="13">
        <v>0</v>
      </c>
      <c r="N34" s="13">
        <v>0</v>
      </c>
      <c r="O34" s="13">
        <v>0</v>
      </c>
      <c r="P34" s="13">
        <v>0</v>
      </c>
      <c r="Q34" s="13">
        <v>90</v>
      </c>
      <c r="R34" s="30">
        <f t="shared" si="15"/>
        <v>5.4273504273504268E-2</v>
      </c>
      <c r="S34" s="29">
        <f t="shared" si="3"/>
        <v>3</v>
      </c>
      <c r="T34" s="30">
        <f t="shared" si="16"/>
        <v>4.4833333333333336E-2</v>
      </c>
      <c r="U34" s="29">
        <f t="shared" si="5"/>
        <v>1</v>
      </c>
      <c r="V34" s="30">
        <f t="shared" si="17"/>
        <v>0.05</v>
      </c>
      <c r="W34" s="29">
        <f t="shared" si="7"/>
        <v>1</v>
      </c>
      <c r="X34" s="30">
        <f t="shared" si="18"/>
        <v>5.0801687763713077E-2</v>
      </c>
    </row>
    <row r="35" spans="1:24" ht="18" x14ac:dyDescent="0.2">
      <c r="A35" s="35"/>
      <c r="B35" s="12" t="s">
        <v>13</v>
      </c>
      <c r="C35" s="13">
        <f>SUM(G35:Q35)</f>
        <v>135</v>
      </c>
      <c r="D35" s="13">
        <f t="shared" si="19"/>
        <v>45</v>
      </c>
      <c r="E35" s="13">
        <f t="shared" si="20"/>
        <v>0</v>
      </c>
      <c r="F35" s="13">
        <f t="shared" si="21"/>
        <v>90</v>
      </c>
      <c r="G35" s="13">
        <v>0</v>
      </c>
      <c r="H35" s="13">
        <v>0</v>
      </c>
      <c r="I35" s="13">
        <v>0</v>
      </c>
      <c r="J35" s="13">
        <v>0</v>
      </c>
      <c r="K35" s="13">
        <v>45</v>
      </c>
      <c r="L35" s="13">
        <v>0</v>
      </c>
      <c r="M35" s="13">
        <v>0</v>
      </c>
      <c r="N35" s="13">
        <v>0</v>
      </c>
      <c r="O35" s="13">
        <v>45</v>
      </c>
      <c r="P35" s="13">
        <v>45</v>
      </c>
      <c r="Q35" s="13">
        <v>0</v>
      </c>
      <c r="R35" s="30">
        <f t="shared" si="15"/>
        <v>7.0555555555555552E-2</v>
      </c>
      <c r="S35" s="29">
        <f t="shared" si="3"/>
        <v>1</v>
      </c>
      <c r="T35" s="30" t="e">
        <f t="shared" si="16"/>
        <v>#DIV/0!</v>
      </c>
      <c r="U35" s="29">
        <f t="shared" si="5"/>
        <v>0</v>
      </c>
      <c r="V35" s="30">
        <f t="shared" si="17"/>
        <v>0.1</v>
      </c>
      <c r="W35" s="29">
        <f t="shared" si="7"/>
        <v>2</v>
      </c>
      <c r="X35" s="30">
        <f t="shared" si="18"/>
        <v>9.0185185185185188E-2</v>
      </c>
    </row>
    <row r="36" spans="1:24" s="11" customFormat="1" ht="18" x14ac:dyDescent="0.2">
      <c r="A36" s="9"/>
      <c r="B36" s="9"/>
      <c r="C36" s="10">
        <f>SUM(C32:C35)</f>
        <v>1260</v>
      </c>
      <c r="D36" s="10">
        <f t="shared" si="19"/>
        <v>540</v>
      </c>
      <c r="E36" s="10">
        <f t="shared" si="20"/>
        <v>360</v>
      </c>
      <c r="F36" s="10">
        <f t="shared" si="21"/>
        <v>360</v>
      </c>
      <c r="G36" s="10">
        <f>SUM(G32:G35)</f>
        <v>360</v>
      </c>
      <c r="H36" s="10">
        <f t="shared" ref="H36" si="22">SUM(H32:H35)</f>
        <v>85.5</v>
      </c>
      <c r="I36" s="10">
        <f t="shared" ref="I36" si="23">SUM(I32:I35)</f>
        <v>27</v>
      </c>
      <c r="J36" s="10">
        <f t="shared" ref="J36" si="24">SUM(J32:J35)</f>
        <v>22.5</v>
      </c>
      <c r="K36" s="10">
        <f t="shared" ref="K36" si="25">SUM(K32:K35)</f>
        <v>45</v>
      </c>
      <c r="L36" s="10">
        <f t="shared" ref="L36" si="26">SUM(L32:L35)</f>
        <v>180</v>
      </c>
      <c r="M36" s="10">
        <f t="shared" ref="M36" si="27">SUM(M32:M35)</f>
        <v>180</v>
      </c>
      <c r="N36" s="10">
        <f t="shared" ref="N36" si="28">SUM(N32:N35)</f>
        <v>0</v>
      </c>
      <c r="O36" s="10">
        <f t="shared" ref="O36" si="29">SUM(O32:O35)</f>
        <v>90</v>
      </c>
      <c r="P36" s="10">
        <f t="shared" ref="P36" si="30">SUM(P32:P35)</f>
        <v>45</v>
      </c>
      <c r="Q36" s="10">
        <f t="shared" ref="Q36" si="31">SUM(Q32:Q35)</f>
        <v>225</v>
      </c>
      <c r="R36" s="30">
        <f t="shared" si="15"/>
        <v>2.9398148148148149E-2</v>
      </c>
      <c r="S36" s="29">
        <f t="shared" si="3"/>
        <v>5</v>
      </c>
      <c r="T36" s="30">
        <f t="shared" si="16"/>
        <v>2.2416666666666668E-2</v>
      </c>
      <c r="U36" s="29">
        <f t="shared" si="5"/>
        <v>2</v>
      </c>
      <c r="V36" s="30">
        <f t="shared" si="17"/>
        <v>3.7499999999999999E-2</v>
      </c>
      <c r="W36" s="29">
        <f t="shared" si="7"/>
        <v>3</v>
      </c>
      <c r="X36" s="30">
        <f t="shared" si="18"/>
        <v>2.971825396825397E-2</v>
      </c>
    </row>
    <row r="37" spans="1:24" ht="18" x14ac:dyDescent="0.2">
      <c r="A37" s="33" t="s">
        <v>15</v>
      </c>
      <c r="B37" s="12" t="s">
        <v>10</v>
      </c>
      <c r="C37" s="13">
        <f>SUM(G37:Q37)</f>
        <v>310.5</v>
      </c>
      <c r="D37" s="13">
        <f t="shared" si="19"/>
        <v>130.5</v>
      </c>
      <c r="E37" s="13">
        <f t="shared" si="20"/>
        <v>90</v>
      </c>
      <c r="F37" s="13">
        <f t="shared" si="21"/>
        <v>90</v>
      </c>
      <c r="G37" s="13">
        <v>90</v>
      </c>
      <c r="H37" s="13">
        <v>40.499999999999993</v>
      </c>
      <c r="I37" s="13">
        <v>0</v>
      </c>
      <c r="J37" s="13">
        <v>0</v>
      </c>
      <c r="K37" s="13">
        <v>0</v>
      </c>
      <c r="L37" s="13">
        <v>90</v>
      </c>
      <c r="M37" s="13">
        <v>0</v>
      </c>
      <c r="N37" s="13">
        <v>0</v>
      </c>
      <c r="O37" s="13">
        <v>45</v>
      </c>
      <c r="P37" s="13">
        <v>0</v>
      </c>
      <c r="Q37" s="13">
        <v>45</v>
      </c>
      <c r="R37" s="30">
        <f t="shared" si="15"/>
        <v>4.8659003831417622E-2</v>
      </c>
      <c r="S37" s="29">
        <f t="shared" si="3"/>
        <v>2</v>
      </c>
      <c r="T37" s="30">
        <f t="shared" si="16"/>
        <v>4.4833333333333336E-2</v>
      </c>
      <c r="U37" s="29">
        <f t="shared" si="5"/>
        <v>1</v>
      </c>
      <c r="V37" s="30">
        <f t="shared" si="17"/>
        <v>0.1</v>
      </c>
      <c r="W37" s="29">
        <f t="shared" si="7"/>
        <v>2</v>
      </c>
      <c r="X37" s="30">
        <f t="shared" si="18"/>
        <v>6.2431561996779392E-2</v>
      </c>
    </row>
    <row r="38" spans="1:24" ht="18" x14ac:dyDescent="0.2">
      <c r="A38" s="34"/>
      <c r="B38" s="12" t="s">
        <v>11</v>
      </c>
      <c r="C38" s="13">
        <f>SUM(G38:Q38)</f>
        <v>549</v>
      </c>
      <c r="D38" s="13">
        <f t="shared" si="19"/>
        <v>234</v>
      </c>
      <c r="E38" s="13">
        <f t="shared" si="20"/>
        <v>225</v>
      </c>
      <c r="F38" s="13">
        <f t="shared" si="21"/>
        <v>90</v>
      </c>
      <c r="G38" s="13">
        <v>180</v>
      </c>
      <c r="H38" s="13">
        <v>27</v>
      </c>
      <c r="I38" s="13">
        <v>27</v>
      </c>
      <c r="J38" s="13">
        <v>0</v>
      </c>
      <c r="K38" s="13">
        <v>0</v>
      </c>
      <c r="L38" s="13">
        <v>90</v>
      </c>
      <c r="M38" s="13">
        <v>135</v>
      </c>
      <c r="N38" s="13">
        <v>0</v>
      </c>
      <c r="O38" s="13">
        <v>0</v>
      </c>
      <c r="P38" s="13">
        <v>0</v>
      </c>
      <c r="Q38" s="13">
        <v>90</v>
      </c>
      <c r="R38" s="30">
        <f t="shared" si="15"/>
        <v>4.0705128205128199E-2</v>
      </c>
      <c r="S38" s="29">
        <f t="shared" si="3"/>
        <v>3</v>
      </c>
      <c r="T38" s="30">
        <f t="shared" si="16"/>
        <v>3.5866666666666665E-2</v>
      </c>
      <c r="U38" s="29">
        <f t="shared" si="5"/>
        <v>2</v>
      </c>
      <c r="V38" s="30">
        <f t="shared" si="17"/>
        <v>0.05</v>
      </c>
      <c r="W38" s="29">
        <f t="shared" si="7"/>
        <v>1</v>
      </c>
      <c r="X38" s="30">
        <f t="shared" si="18"/>
        <v>4.0245901639344259E-2</v>
      </c>
    </row>
    <row r="39" spans="1:24" ht="18" x14ac:dyDescent="0.2">
      <c r="A39" s="34"/>
      <c r="B39" s="12" t="s">
        <v>12</v>
      </c>
      <c r="C39" s="13">
        <f>SUM(G39:Q39)</f>
        <v>400.5</v>
      </c>
      <c r="D39" s="13">
        <f t="shared" si="19"/>
        <v>175.5</v>
      </c>
      <c r="E39" s="13">
        <f t="shared" si="20"/>
        <v>135</v>
      </c>
      <c r="F39" s="13">
        <f t="shared" si="21"/>
        <v>90</v>
      </c>
      <c r="G39" s="13">
        <v>135</v>
      </c>
      <c r="H39" s="13">
        <v>18</v>
      </c>
      <c r="I39" s="13">
        <v>0</v>
      </c>
      <c r="J39" s="13">
        <v>22.5</v>
      </c>
      <c r="K39" s="13">
        <v>0</v>
      </c>
      <c r="L39" s="13">
        <v>0</v>
      </c>
      <c r="M39" s="13">
        <v>135</v>
      </c>
      <c r="N39" s="13">
        <v>0</v>
      </c>
      <c r="O39" s="13">
        <v>0</v>
      </c>
      <c r="P39" s="13">
        <v>0</v>
      </c>
      <c r="Q39" s="13">
        <v>90</v>
      </c>
      <c r="R39" s="30">
        <f t="shared" si="15"/>
        <v>5.4273504273504268E-2</v>
      </c>
      <c r="S39" s="29">
        <f t="shared" si="3"/>
        <v>3</v>
      </c>
      <c r="T39" s="30">
        <f t="shared" si="16"/>
        <v>2.9888888888888888E-2</v>
      </c>
      <c r="U39" s="29">
        <f t="shared" si="5"/>
        <v>1</v>
      </c>
      <c r="V39" s="30">
        <f t="shared" si="17"/>
        <v>0.05</v>
      </c>
      <c r="W39" s="29">
        <f t="shared" si="7"/>
        <v>1</v>
      </c>
      <c r="X39" s="30">
        <f t="shared" si="18"/>
        <v>4.5093632958801498E-2</v>
      </c>
    </row>
    <row r="40" spans="1:24" ht="18" x14ac:dyDescent="0.2">
      <c r="A40" s="35"/>
      <c r="B40" s="12" t="s">
        <v>13</v>
      </c>
      <c r="C40" s="13">
        <f>SUM(G40:Q40)</f>
        <v>180</v>
      </c>
      <c r="D40" s="13">
        <f t="shared" si="19"/>
        <v>90</v>
      </c>
      <c r="E40" s="13">
        <f t="shared" si="20"/>
        <v>0</v>
      </c>
      <c r="F40" s="13">
        <f t="shared" si="21"/>
        <v>90</v>
      </c>
      <c r="G40" s="13">
        <v>0</v>
      </c>
      <c r="H40" s="13">
        <v>0</v>
      </c>
      <c r="I40" s="13">
        <v>0</v>
      </c>
      <c r="J40" s="13">
        <v>0</v>
      </c>
      <c r="K40" s="13">
        <v>90</v>
      </c>
      <c r="L40" s="13">
        <v>0</v>
      </c>
      <c r="M40" s="13">
        <v>0</v>
      </c>
      <c r="N40" s="13">
        <v>0</v>
      </c>
      <c r="O40" s="13">
        <v>45</v>
      </c>
      <c r="P40" s="13">
        <v>45</v>
      </c>
      <c r="Q40" s="13">
        <v>0</v>
      </c>
      <c r="R40" s="30">
        <f t="shared" si="15"/>
        <v>3.5277777777777776E-2</v>
      </c>
      <c r="S40" s="29">
        <f t="shared" si="3"/>
        <v>1</v>
      </c>
      <c r="T40" s="30" t="e">
        <f t="shared" si="16"/>
        <v>#DIV/0!</v>
      </c>
      <c r="U40" s="29">
        <f t="shared" si="5"/>
        <v>0</v>
      </c>
      <c r="V40" s="30">
        <f t="shared" si="17"/>
        <v>0.1</v>
      </c>
      <c r="W40" s="29">
        <f t="shared" si="7"/>
        <v>2</v>
      </c>
      <c r="X40" s="30">
        <f t="shared" si="18"/>
        <v>6.7638888888888887E-2</v>
      </c>
    </row>
    <row r="41" spans="1:24" s="11" customFormat="1" ht="18" x14ac:dyDescent="0.2">
      <c r="A41" s="9"/>
      <c r="B41" s="9"/>
      <c r="C41" s="10">
        <f>SUM(C37:C40)</f>
        <v>1440</v>
      </c>
      <c r="D41" s="10">
        <f t="shared" si="19"/>
        <v>630</v>
      </c>
      <c r="E41" s="10">
        <f t="shared" si="20"/>
        <v>450</v>
      </c>
      <c r="F41" s="10">
        <f t="shared" si="21"/>
        <v>360</v>
      </c>
      <c r="G41" s="10">
        <f>SUM(G37:G40)</f>
        <v>405</v>
      </c>
      <c r="H41" s="10">
        <f t="shared" ref="H41" si="32">SUM(H37:H40)</f>
        <v>85.5</v>
      </c>
      <c r="I41" s="10">
        <f t="shared" ref="I41" si="33">SUM(I37:I40)</f>
        <v>27</v>
      </c>
      <c r="J41" s="10">
        <f t="shared" ref="J41" si="34">SUM(J37:J40)</f>
        <v>22.5</v>
      </c>
      <c r="K41" s="10">
        <f t="shared" ref="K41" si="35">SUM(K37:K40)</f>
        <v>90</v>
      </c>
      <c r="L41" s="10">
        <f t="shared" ref="L41" si="36">SUM(L37:L40)</f>
        <v>180</v>
      </c>
      <c r="M41" s="10">
        <f t="shared" ref="M41" si="37">SUM(M37:M40)</f>
        <v>270</v>
      </c>
      <c r="N41" s="10">
        <f t="shared" ref="N41" si="38">SUM(N37:N40)</f>
        <v>0</v>
      </c>
      <c r="O41" s="10">
        <f t="shared" ref="O41" si="39">SUM(O37:O40)</f>
        <v>90</v>
      </c>
      <c r="P41" s="10">
        <f t="shared" ref="P41" si="40">SUM(P37:P40)</f>
        <v>45</v>
      </c>
      <c r="Q41" s="10">
        <f t="shared" ref="Q41" si="41">SUM(Q37:Q40)</f>
        <v>225</v>
      </c>
      <c r="R41" s="30">
        <f t="shared" si="15"/>
        <v>2.5198412698412699E-2</v>
      </c>
      <c r="S41" s="29">
        <f t="shared" si="3"/>
        <v>5</v>
      </c>
      <c r="T41" s="30">
        <f t="shared" si="16"/>
        <v>1.7933333333333332E-2</v>
      </c>
      <c r="U41" s="29">
        <f t="shared" si="5"/>
        <v>2</v>
      </c>
      <c r="V41" s="30">
        <f t="shared" si="17"/>
        <v>3.7499999999999999E-2</v>
      </c>
      <c r="W41" s="29">
        <f t="shared" si="7"/>
        <v>3</v>
      </c>
      <c r="X41" s="30">
        <f t="shared" si="18"/>
        <v>2.6003472222222223E-2</v>
      </c>
    </row>
    <row r="42" spans="1:24" ht="18" x14ac:dyDescent="0.2">
      <c r="A42" s="33" t="s">
        <v>16</v>
      </c>
      <c r="B42" s="12" t="s">
        <v>10</v>
      </c>
      <c r="C42" s="13">
        <f>SUM(G42:Q42)</f>
        <v>400.5</v>
      </c>
      <c r="D42" s="13">
        <f t="shared" si="19"/>
        <v>175.5</v>
      </c>
      <c r="E42" s="13">
        <f t="shared" si="20"/>
        <v>90</v>
      </c>
      <c r="F42" s="13">
        <f t="shared" si="21"/>
        <v>135</v>
      </c>
      <c r="G42" s="13">
        <v>135</v>
      </c>
      <c r="H42" s="13">
        <v>40.499999999999993</v>
      </c>
      <c r="I42" s="13">
        <v>0</v>
      </c>
      <c r="J42" s="13">
        <v>0</v>
      </c>
      <c r="K42" s="13">
        <v>0</v>
      </c>
      <c r="L42" s="13">
        <v>90</v>
      </c>
      <c r="M42" s="13">
        <v>0</v>
      </c>
      <c r="N42" s="13">
        <v>0</v>
      </c>
      <c r="O42" s="13">
        <v>90</v>
      </c>
      <c r="P42" s="13">
        <v>0</v>
      </c>
      <c r="Q42" s="13">
        <v>45</v>
      </c>
      <c r="R42" s="30">
        <f t="shared" si="15"/>
        <v>3.6182336182336183E-2</v>
      </c>
      <c r="S42" s="29">
        <f t="shared" si="3"/>
        <v>2</v>
      </c>
      <c r="T42" s="30">
        <f t="shared" si="16"/>
        <v>4.4833333333333336E-2</v>
      </c>
      <c r="U42" s="29">
        <f t="shared" si="5"/>
        <v>1</v>
      </c>
      <c r="V42" s="30">
        <f t="shared" si="17"/>
        <v>6.6666666666666666E-2</v>
      </c>
      <c r="W42" s="29">
        <f t="shared" si="7"/>
        <v>2</v>
      </c>
      <c r="X42" s="30">
        <f t="shared" si="18"/>
        <v>4.8401997503121102E-2</v>
      </c>
    </row>
    <row r="43" spans="1:24" ht="18" x14ac:dyDescent="0.2">
      <c r="A43" s="34"/>
      <c r="B43" s="12" t="s">
        <v>11</v>
      </c>
      <c r="C43" s="13">
        <f>SUM(G43:Q43)</f>
        <v>549</v>
      </c>
      <c r="D43" s="13">
        <f t="shared" si="19"/>
        <v>234</v>
      </c>
      <c r="E43" s="13">
        <f t="shared" si="20"/>
        <v>225</v>
      </c>
      <c r="F43" s="13">
        <f t="shared" si="21"/>
        <v>90</v>
      </c>
      <c r="G43" s="13">
        <v>180</v>
      </c>
      <c r="H43" s="13">
        <v>27</v>
      </c>
      <c r="I43" s="13">
        <v>27</v>
      </c>
      <c r="J43" s="13">
        <v>0</v>
      </c>
      <c r="K43" s="13">
        <v>0</v>
      </c>
      <c r="L43" s="13">
        <v>90</v>
      </c>
      <c r="M43" s="13">
        <v>135</v>
      </c>
      <c r="N43" s="13">
        <v>0</v>
      </c>
      <c r="O43" s="13">
        <v>0</v>
      </c>
      <c r="P43" s="13">
        <v>0</v>
      </c>
      <c r="Q43" s="13">
        <v>90</v>
      </c>
      <c r="R43" s="30">
        <f t="shared" si="15"/>
        <v>4.0705128205128199E-2</v>
      </c>
      <c r="S43" s="29">
        <f t="shared" si="3"/>
        <v>3</v>
      </c>
      <c r="T43" s="30">
        <f t="shared" si="16"/>
        <v>3.5866666666666665E-2</v>
      </c>
      <c r="U43" s="29">
        <f t="shared" si="5"/>
        <v>2</v>
      </c>
      <c r="V43" s="30">
        <f t="shared" si="17"/>
        <v>0.05</v>
      </c>
      <c r="W43" s="29">
        <f t="shared" si="7"/>
        <v>1</v>
      </c>
      <c r="X43" s="30">
        <f t="shared" si="18"/>
        <v>4.0245901639344259E-2</v>
      </c>
    </row>
    <row r="44" spans="1:24" ht="18" x14ac:dyDescent="0.2">
      <c r="A44" s="34"/>
      <c r="B44" s="12" t="s">
        <v>12</v>
      </c>
      <c r="C44" s="13">
        <f>SUM(G44:Q44)</f>
        <v>445.5</v>
      </c>
      <c r="D44" s="13">
        <f t="shared" si="19"/>
        <v>175.5</v>
      </c>
      <c r="E44" s="13">
        <f t="shared" si="20"/>
        <v>180</v>
      </c>
      <c r="F44" s="13">
        <f t="shared" si="21"/>
        <v>90</v>
      </c>
      <c r="G44" s="13">
        <v>135</v>
      </c>
      <c r="H44" s="13">
        <v>18</v>
      </c>
      <c r="I44" s="13">
        <v>0</v>
      </c>
      <c r="J44" s="13">
        <v>22.5</v>
      </c>
      <c r="K44" s="13">
        <v>0</v>
      </c>
      <c r="L44" s="13">
        <v>0</v>
      </c>
      <c r="M44" s="13">
        <v>180</v>
      </c>
      <c r="N44" s="13">
        <v>0</v>
      </c>
      <c r="O44" s="13">
        <v>0</v>
      </c>
      <c r="P44" s="13">
        <v>0</v>
      </c>
      <c r="Q44" s="13">
        <v>90</v>
      </c>
      <c r="R44" s="30">
        <f t="shared" si="15"/>
        <v>5.4273504273504268E-2</v>
      </c>
      <c r="S44" s="29">
        <f t="shared" si="3"/>
        <v>3</v>
      </c>
      <c r="T44" s="30">
        <f t="shared" si="16"/>
        <v>2.2416666666666668E-2</v>
      </c>
      <c r="U44" s="29">
        <f t="shared" si="5"/>
        <v>1</v>
      </c>
      <c r="V44" s="30">
        <f t="shared" si="17"/>
        <v>0.05</v>
      </c>
      <c r="W44" s="29">
        <f t="shared" si="7"/>
        <v>1</v>
      </c>
      <c r="X44" s="30">
        <f t="shared" si="18"/>
        <v>4.0538720538720534E-2</v>
      </c>
    </row>
    <row r="45" spans="1:24" ht="18" x14ac:dyDescent="0.2">
      <c r="A45" s="35"/>
      <c r="B45" s="12" t="s">
        <v>13</v>
      </c>
      <c r="C45" s="13">
        <f>SUM(G45:Q45)</f>
        <v>225</v>
      </c>
      <c r="D45" s="13">
        <f t="shared" si="19"/>
        <v>90</v>
      </c>
      <c r="E45" s="13">
        <f t="shared" si="20"/>
        <v>0</v>
      </c>
      <c r="F45" s="13">
        <f t="shared" si="21"/>
        <v>135</v>
      </c>
      <c r="G45" s="13">
        <v>0</v>
      </c>
      <c r="H45" s="13">
        <v>0</v>
      </c>
      <c r="I45" s="13">
        <v>0</v>
      </c>
      <c r="J45" s="13">
        <v>0</v>
      </c>
      <c r="K45" s="13">
        <v>90</v>
      </c>
      <c r="L45" s="13">
        <v>0</v>
      </c>
      <c r="M45" s="13">
        <v>0</v>
      </c>
      <c r="N45" s="13">
        <v>0</v>
      </c>
      <c r="O45" s="13">
        <v>90</v>
      </c>
      <c r="P45" s="13">
        <v>45</v>
      </c>
      <c r="Q45" s="13">
        <v>0</v>
      </c>
      <c r="R45" s="30">
        <f t="shared" si="15"/>
        <v>3.5277777777777776E-2</v>
      </c>
      <c r="S45" s="29">
        <f t="shared" si="3"/>
        <v>1</v>
      </c>
      <c r="T45" s="30" t="e">
        <f t="shared" si="16"/>
        <v>#DIV/0!</v>
      </c>
      <c r="U45" s="29">
        <f t="shared" si="5"/>
        <v>0</v>
      </c>
      <c r="V45" s="30">
        <f t="shared" si="17"/>
        <v>6.6666666666666666E-2</v>
      </c>
      <c r="W45" s="29">
        <f t="shared" si="7"/>
        <v>2</v>
      </c>
      <c r="X45" s="30">
        <f t="shared" si="18"/>
        <v>5.4111111111111117E-2</v>
      </c>
    </row>
    <row r="46" spans="1:24" s="11" customFormat="1" ht="18" x14ac:dyDescent="0.2">
      <c r="A46" s="9"/>
      <c r="B46" s="9"/>
      <c r="C46" s="10">
        <f>SUM(C42:C45)</f>
        <v>1620</v>
      </c>
      <c r="D46" s="10">
        <f t="shared" si="19"/>
        <v>675</v>
      </c>
      <c r="E46" s="10">
        <f t="shared" si="20"/>
        <v>495</v>
      </c>
      <c r="F46" s="10">
        <f t="shared" si="21"/>
        <v>450</v>
      </c>
      <c r="G46" s="10">
        <f>SUM(G42:G45)</f>
        <v>450</v>
      </c>
      <c r="H46" s="10">
        <f t="shared" ref="H46" si="42">SUM(H42:H45)</f>
        <v>85.5</v>
      </c>
      <c r="I46" s="10">
        <f t="shared" ref="I46" si="43">SUM(I42:I45)</f>
        <v>27</v>
      </c>
      <c r="J46" s="10">
        <f t="shared" ref="J46" si="44">SUM(J42:J45)</f>
        <v>22.5</v>
      </c>
      <c r="K46" s="10">
        <f t="shared" ref="K46" si="45">SUM(K42:K45)</f>
        <v>90</v>
      </c>
      <c r="L46" s="10">
        <f t="shared" ref="L46" si="46">SUM(L42:L45)</f>
        <v>180</v>
      </c>
      <c r="M46" s="10">
        <f t="shared" ref="M46" si="47">SUM(M42:M45)</f>
        <v>315</v>
      </c>
      <c r="N46" s="10">
        <f t="shared" ref="N46" si="48">SUM(N42:N45)</f>
        <v>0</v>
      </c>
      <c r="O46" s="10">
        <f t="shared" ref="O46" si="49">SUM(O42:O45)</f>
        <v>180</v>
      </c>
      <c r="P46" s="10">
        <f t="shared" ref="P46" si="50">SUM(P42:P45)</f>
        <v>45</v>
      </c>
      <c r="Q46" s="10">
        <f t="shared" ref="Q46" si="51">SUM(Q42:Q45)</f>
        <v>225</v>
      </c>
      <c r="R46" s="30">
        <f t="shared" si="15"/>
        <v>2.3518518518518518E-2</v>
      </c>
      <c r="S46" s="29">
        <f t="shared" si="3"/>
        <v>5</v>
      </c>
      <c r="T46" s="30">
        <f t="shared" si="16"/>
        <v>1.6303030303030305E-2</v>
      </c>
      <c r="U46" s="29">
        <f t="shared" si="5"/>
        <v>2</v>
      </c>
      <c r="V46" s="30">
        <f t="shared" si="17"/>
        <v>0.03</v>
      </c>
      <c r="W46" s="29">
        <f t="shared" si="7"/>
        <v>3</v>
      </c>
      <c r="X46" s="30">
        <f t="shared" si="18"/>
        <v>2.3114197530864199E-2</v>
      </c>
    </row>
    <row r="47" spans="1:24" ht="18" x14ac:dyDescent="0.2">
      <c r="A47" s="33" t="s">
        <v>17</v>
      </c>
      <c r="B47" s="12" t="s">
        <v>10</v>
      </c>
      <c r="C47" s="13">
        <f>SUM(G47:Q47)</f>
        <v>490.5</v>
      </c>
      <c r="D47" s="13">
        <f t="shared" si="19"/>
        <v>220.5</v>
      </c>
      <c r="E47" s="13">
        <f t="shared" si="20"/>
        <v>135</v>
      </c>
      <c r="F47" s="13">
        <f t="shared" si="21"/>
        <v>135</v>
      </c>
      <c r="G47" s="13">
        <v>180</v>
      </c>
      <c r="H47" s="13">
        <v>40.499999999999993</v>
      </c>
      <c r="I47" s="13">
        <v>0</v>
      </c>
      <c r="J47" s="13">
        <v>0</v>
      </c>
      <c r="K47" s="13">
        <v>0</v>
      </c>
      <c r="L47" s="13">
        <v>135</v>
      </c>
      <c r="M47" s="13">
        <v>0</v>
      </c>
      <c r="N47" s="13">
        <v>0</v>
      </c>
      <c r="O47" s="13">
        <v>90</v>
      </c>
      <c r="P47" s="13">
        <v>0</v>
      </c>
      <c r="Q47" s="13">
        <v>45</v>
      </c>
      <c r="R47" s="30">
        <f t="shared" si="15"/>
        <v>2.8798185941043081E-2</v>
      </c>
      <c r="S47" s="29">
        <f t="shared" si="3"/>
        <v>2</v>
      </c>
      <c r="T47" s="30">
        <f t="shared" si="16"/>
        <v>2.9888888888888888E-2</v>
      </c>
      <c r="U47" s="29">
        <f t="shared" si="5"/>
        <v>1</v>
      </c>
      <c r="V47" s="30">
        <f t="shared" si="17"/>
        <v>6.6666666666666666E-2</v>
      </c>
      <c r="W47" s="29">
        <f t="shared" si="7"/>
        <v>2</v>
      </c>
      <c r="X47" s="30">
        <f t="shared" si="18"/>
        <v>3.9520897043832826E-2</v>
      </c>
    </row>
    <row r="48" spans="1:24" ht="18" x14ac:dyDescent="0.2">
      <c r="A48" s="34"/>
      <c r="B48" s="12" t="s">
        <v>11</v>
      </c>
      <c r="C48" s="13">
        <f>SUM(G48:Q48)</f>
        <v>549</v>
      </c>
      <c r="D48" s="13">
        <f>SUM(G48:K48)</f>
        <v>234</v>
      </c>
      <c r="E48" s="13">
        <f>SUM(L48:N48)</f>
        <v>225</v>
      </c>
      <c r="F48" s="13">
        <f>SUM(O48:Q48)</f>
        <v>90</v>
      </c>
      <c r="G48" s="13">
        <v>180</v>
      </c>
      <c r="H48" s="13">
        <v>27</v>
      </c>
      <c r="I48" s="13">
        <v>27</v>
      </c>
      <c r="J48" s="13">
        <v>0</v>
      </c>
      <c r="K48" s="13">
        <v>0</v>
      </c>
      <c r="L48" s="13">
        <v>90</v>
      </c>
      <c r="M48" s="13">
        <v>135</v>
      </c>
      <c r="N48" s="13">
        <v>0</v>
      </c>
      <c r="O48" s="13">
        <v>0</v>
      </c>
      <c r="P48" s="13">
        <v>0</v>
      </c>
      <c r="Q48" s="13">
        <v>90</v>
      </c>
      <c r="R48" s="30">
        <f t="shared" si="15"/>
        <v>4.0705128205128199E-2</v>
      </c>
      <c r="S48" s="29">
        <f t="shared" si="3"/>
        <v>3</v>
      </c>
      <c r="T48" s="30">
        <f t="shared" si="16"/>
        <v>3.5866666666666665E-2</v>
      </c>
      <c r="U48" s="29">
        <f t="shared" si="5"/>
        <v>2</v>
      </c>
      <c r="V48" s="30">
        <f t="shared" si="17"/>
        <v>0.05</v>
      </c>
      <c r="W48" s="29">
        <f t="shared" si="7"/>
        <v>1</v>
      </c>
      <c r="X48" s="30">
        <f t="shared" si="18"/>
        <v>4.0245901639344259E-2</v>
      </c>
    </row>
    <row r="49" spans="1:24" ht="18" x14ac:dyDescent="0.2">
      <c r="A49" s="34"/>
      <c r="B49" s="12" t="s">
        <v>12</v>
      </c>
      <c r="C49" s="13">
        <f>SUM(G49:Q49)</f>
        <v>490.5</v>
      </c>
      <c r="D49" s="13">
        <f t="shared" ref="D49:D56" si="52">SUM(G49:K49)</f>
        <v>220.5</v>
      </c>
      <c r="E49" s="13">
        <f t="shared" ref="E49:E56" si="53">SUM(L49:N49)</f>
        <v>180</v>
      </c>
      <c r="F49" s="13">
        <f t="shared" ref="F49:F56" si="54">SUM(O49:Q49)</f>
        <v>90</v>
      </c>
      <c r="G49" s="13">
        <v>180</v>
      </c>
      <c r="H49" s="13">
        <v>18</v>
      </c>
      <c r="I49" s="13">
        <v>0</v>
      </c>
      <c r="J49" s="13">
        <v>22.5</v>
      </c>
      <c r="K49" s="13">
        <v>0</v>
      </c>
      <c r="L49" s="13">
        <v>0</v>
      </c>
      <c r="M49" s="13">
        <v>180</v>
      </c>
      <c r="N49" s="13">
        <v>0</v>
      </c>
      <c r="O49" s="13">
        <v>0</v>
      </c>
      <c r="P49" s="13">
        <v>0</v>
      </c>
      <c r="Q49" s="13">
        <v>90</v>
      </c>
      <c r="R49" s="30">
        <f t="shared" si="15"/>
        <v>4.3197278911564621E-2</v>
      </c>
      <c r="S49" s="29">
        <f t="shared" si="3"/>
        <v>3</v>
      </c>
      <c r="T49" s="30">
        <f t="shared" si="16"/>
        <v>2.2416666666666668E-2</v>
      </c>
      <c r="U49" s="29">
        <f t="shared" si="5"/>
        <v>1</v>
      </c>
      <c r="V49" s="30">
        <f t="shared" si="17"/>
        <v>0.05</v>
      </c>
      <c r="W49" s="29">
        <f t="shared" si="7"/>
        <v>1</v>
      </c>
      <c r="X49" s="30">
        <f t="shared" si="18"/>
        <v>3.6819571865443421E-2</v>
      </c>
    </row>
    <row r="50" spans="1:24" ht="18" x14ac:dyDescent="0.2">
      <c r="A50" s="35"/>
      <c r="B50" s="12" t="s">
        <v>13</v>
      </c>
      <c r="C50" s="13">
        <f>SUM(G50:Q50)</f>
        <v>270</v>
      </c>
      <c r="D50" s="13">
        <f t="shared" si="52"/>
        <v>90</v>
      </c>
      <c r="E50" s="13">
        <f t="shared" si="53"/>
        <v>0</v>
      </c>
      <c r="F50" s="13">
        <f t="shared" si="54"/>
        <v>180</v>
      </c>
      <c r="G50" s="13">
        <v>0</v>
      </c>
      <c r="H50" s="13">
        <v>0</v>
      </c>
      <c r="I50" s="13">
        <v>0</v>
      </c>
      <c r="J50" s="13">
        <v>0</v>
      </c>
      <c r="K50" s="13">
        <v>90</v>
      </c>
      <c r="L50" s="13">
        <v>0</v>
      </c>
      <c r="M50" s="13">
        <v>0</v>
      </c>
      <c r="N50" s="13">
        <v>0</v>
      </c>
      <c r="O50" s="13">
        <v>90</v>
      </c>
      <c r="P50" s="13">
        <v>90</v>
      </c>
      <c r="Q50" s="13">
        <v>0</v>
      </c>
      <c r="R50" s="30">
        <f t="shared" si="15"/>
        <v>3.5277777777777776E-2</v>
      </c>
      <c r="S50" s="29">
        <f t="shared" si="3"/>
        <v>1</v>
      </c>
      <c r="T50" s="30" t="e">
        <f t="shared" si="16"/>
        <v>#DIV/0!</v>
      </c>
      <c r="U50" s="29">
        <f t="shared" si="5"/>
        <v>0</v>
      </c>
      <c r="V50" s="30">
        <f t="shared" si="17"/>
        <v>0.05</v>
      </c>
      <c r="W50" s="29">
        <f t="shared" si="7"/>
        <v>2</v>
      </c>
      <c r="X50" s="30">
        <f t="shared" si="18"/>
        <v>4.5092592592592594E-2</v>
      </c>
    </row>
    <row r="51" spans="1:24" s="11" customFormat="1" ht="18" x14ac:dyDescent="0.2">
      <c r="A51" s="9"/>
      <c r="B51" s="9"/>
      <c r="C51" s="10">
        <f>SUM(C47:C50)</f>
        <v>1800</v>
      </c>
      <c r="D51" s="10">
        <f t="shared" si="52"/>
        <v>765</v>
      </c>
      <c r="E51" s="10">
        <f t="shared" si="53"/>
        <v>540</v>
      </c>
      <c r="F51" s="10">
        <f t="shared" si="54"/>
        <v>495</v>
      </c>
      <c r="G51" s="10">
        <f>SUM(G47:G50)</f>
        <v>540</v>
      </c>
      <c r="H51" s="10">
        <f t="shared" ref="H51" si="55">SUM(H47:H50)</f>
        <v>85.5</v>
      </c>
      <c r="I51" s="10">
        <f t="shared" ref="I51" si="56">SUM(I47:I50)</f>
        <v>27</v>
      </c>
      <c r="J51" s="10">
        <f t="shared" ref="J51" si="57">SUM(J47:J50)</f>
        <v>22.5</v>
      </c>
      <c r="K51" s="10">
        <f t="shared" ref="K51" si="58">SUM(K47:K50)</f>
        <v>90</v>
      </c>
      <c r="L51" s="10">
        <f t="shared" ref="L51" si="59">SUM(L47:L50)</f>
        <v>225</v>
      </c>
      <c r="M51" s="10">
        <f t="shared" ref="M51" si="60">SUM(M47:M50)</f>
        <v>315</v>
      </c>
      <c r="N51" s="10">
        <f t="shared" ref="N51" si="61">SUM(N47:N50)</f>
        <v>0</v>
      </c>
      <c r="O51" s="10">
        <f t="shared" ref="O51" si="62">SUM(O47:O50)</f>
        <v>180</v>
      </c>
      <c r="P51" s="10">
        <f t="shared" ref="P51" si="63">SUM(P47:P50)</f>
        <v>90</v>
      </c>
      <c r="Q51" s="10">
        <f t="shared" ref="Q51" si="64">SUM(Q47:Q50)</f>
        <v>225</v>
      </c>
      <c r="R51" s="30">
        <f t="shared" si="15"/>
        <v>2.0751633986928104E-2</v>
      </c>
      <c r="S51" s="29">
        <f t="shared" si="3"/>
        <v>5</v>
      </c>
      <c r="T51" s="30">
        <f t="shared" si="16"/>
        <v>1.4944444444444444E-2</v>
      </c>
      <c r="U51" s="29">
        <f t="shared" si="5"/>
        <v>2</v>
      </c>
      <c r="V51" s="30">
        <f t="shared" si="17"/>
        <v>2.7272727272727271E-2</v>
      </c>
      <c r="W51" s="29">
        <f t="shared" si="7"/>
        <v>3</v>
      </c>
      <c r="X51" s="30">
        <f t="shared" si="18"/>
        <v>2.0802777777777778E-2</v>
      </c>
    </row>
    <row r="52" spans="1:24" ht="18" x14ac:dyDescent="0.2">
      <c r="A52" s="33" t="s">
        <v>35</v>
      </c>
      <c r="B52" s="12" t="s">
        <v>10</v>
      </c>
      <c r="C52" s="13">
        <f>SUM(G52:Q52)</f>
        <v>535.5</v>
      </c>
      <c r="D52" s="13">
        <f t="shared" si="52"/>
        <v>220.5</v>
      </c>
      <c r="E52" s="13">
        <f t="shared" si="53"/>
        <v>180</v>
      </c>
      <c r="F52" s="13">
        <f t="shared" si="54"/>
        <v>135</v>
      </c>
      <c r="G52" s="13">
        <v>180</v>
      </c>
      <c r="H52" s="13">
        <v>40.499999999999993</v>
      </c>
      <c r="I52" s="13">
        <v>0</v>
      </c>
      <c r="J52" s="13">
        <v>0</v>
      </c>
      <c r="K52" s="13">
        <v>0</v>
      </c>
      <c r="L52" s="13">
        <v>180</v>
      </c>
      <c r="M52" s="13">
        <v>0</v>
      </c>
      <c r="N52" s="13">
        <v>0</v>
      </c>
      <c r="O52" s="13">
        <v>90</v>
      </c>
      <c r="P52" s="13">
        <v>0</v>
      </c>
      <c r="Q52" s="13">
        <v>45</v>
      </c>
      <c r="R52" s="30">
        <f t="shared" si="15"/>
        <v>2.8798185941043081E-2</v>
      </c>
      <c r="S52" s="29">
        <f t="shared" si="3"/>
        <v>2</v>
      </c>
      <c r="T52" s="30">
        <f t="shared" si="16"/>
        <v>2.2416666666666668E-2</v>
      </c>
      <c r="U52" s="29">
        <f t="shared" si="5"/>
        <v>1</v>
      </c>
      <c r="V52" s="30">
        <f t="shared" si="17"/>
        <v>6.6666666666666666E-2</v>
      </c>
      <c r="W52" s="29">
        <f t="shared" si="7"/>
        <v>2</v>
      </c>
      <c r="X52" s="30">
        <f t="shared" si="18"/>
        <v>3.619981325863679E-2</v>
      </c>
    </row>
    <row r="53" spans="1:24" ht="18" x14ac:dyDescent="0.2">
      <c r="A53" s="34"/>
      <c r="B53" s="12" t="s">
        <v>11</v>
      </c>
      <c r="C53" s="13">
        <f>SUM(G53:Q53)</f>
        <v>684</v>
      </c>
      <c r="D53" s="13">
        <f t="shared" si="52"/>
        <v>324</v>
      </c>
      <c r="E53" s="13">
        <f t="shared" si="53"/>
        <v>270</v>
      </c>
      <c r="F53" s="13">
        <f t="shared" si="54"/>
        <v>90</v>
      </c>
      <c r="G53" s="13">
        <v>270</v>
      </c>
      <c r="H53" s="13">
        <v>27</v>
      </c>
      <c r="I53" s="13">
        <v>27</v>
      </c>
      <c r="J53" s="13">
        <v>0</v>
      </c>
      <c r="K53" s="13">
        <v>0</v>
      </c>
      <c r="L53" s="13">
        <v>90</v>
      </c>
      <c r="M53" s="13">
        <v>180</v>
      </c>
      <c r="N53" s="13">
        <v>0</v>
      </c>
      <c r="O53" s="13">
        <v>0</v>
      </c>
      <c r="P53" s="13">
        <v>0</v>
      </c>
      <c r="Q53" s="13">
        <v>90</v>
      </c>
      <c r="R53" s="30">
        <f t="shared" si="15"/>
        <v>2.9398148148148145E-2</v>
      </c>
      <c r="S53" s="29">
        <f t="shared" si="3"/>
        <v>3</v>
      </c>
      <c r="T53" s="30">
        <f t="shared" si="16"/>
        <v>2.9888888888888888E-2</v>
      </c>
      <c r="U53" s="29">
        <f t="shared" si="5"/>
        <v>2</v>
      </c>
      <c r="V53" s="30">
        <f t="shared" si="17"/>
        <v>0.05</v>
      </c>
      <c r="W53" s="29">
        <f t="shared" si="7"/>
        <v>1</v>
      </c>
      <c r="X53" s="30">
        <f t="shared" si="18"/>
        <v>3.2302631578947368E-2</v>
      </c>
    </row>
    <row r="54" spans="1:24" ht="18" x14ac:dyDescent="0.2">
      <c r="A54" s="34"/>
      <c r="B54" s="12" t="s">
        <v>12</v>
      </c>
      <c r="C54" s="13">
        <f>SUM(G54:Q54)</f>
        <v>490.5</v>
      </c>
      <c r="D54" s="13">
        <f t="shared" si="52"/>
        <v>220.5</v>
      </c>
      <c r="E54" s="13">
        <f t="shared" si="53"/>
        <v>180</v>
      </c>
      <c r="F54" s="13">
        <f t="shared" si="54"/>
        <v>90</v>
      </c>
      <c r="G54" s="13">
        <v>180</v>
      </c>
      <c r="H54" s="13">
        <v>18</v>
      </c>
      <c r="I54" s="13">
        <v>0</v>
      </c>
      <c r="J54" s="13">
        <v>22.5</v>
      </c>
      <c r="K54" s="13">
        <v>0</v>
      </c>
      <c r="L54" s="13">
        <v>0</v>
      </c>
      <c r="M54" s="13">
        <v>180</v>
      </c>
      <c r="N54" s="13">
        <v>0</v>
      </c>
      <c r="O54" s="13">
        <v>0</v>
      </c>
      <c r="P54" s="13">
        <v>0</v>
      </c>
      <c r="Q54" s="13">
        <v>90</v>
      </c>
      <c r="R54" s="30">
        <f t="shared" si="15"/>
        <v>4.3197278911564621E-2</v>
      </c>
      <c r="S54" s="29">
        <f t="shared" si="3"/>
        <v>3</v>
      </c>
      <c r="T54" s="30">
        <f t="shared" si="16"/>
        <v>2.2416666666666668E-2</v>
      </c>
      <c r="U54" s="29">
        <f t="shared" si="5"/>
        <v>1</v>
      </c>
      <c r="V54" s="30">
        <f t="shared" si="17"/>
        <v>0.05</v>
      </c>
      <c r="W54" s="29">
        <f t="shared" si="7"/>
        <v>1</v>
      </c>
      <c r="X54" s="30">
        <f t="shared" si="18"/>
        <v>3.6819571865443421E-2</v>
      </c>
    </row>
    <row r="55" spans="1:24" ht="18" x14ac:dyDescent="0.2">
      <c r="A55" s="35"/>
      <c r="B55" s="12" t="s">
        <v>13</v>
      </c>
      <c r="C55" s="13">
        <f>SUM(G55:Q55)</f>
        <v>270</v>
      </c>
      <c r="D55" s="13">
        <f t="shared" si="52"/>
        <v>90</v>
      </c>
      <c r="E55" s="13">
        <f t="shared" si="53"/>
        <v>0</v>
      </c>
      <c r="F55" s="13">
        <f t="shared" si="54"/>
        <v>180</v>
      </c>
      <c r="G55" s="13">
        <v>0</v>
      </c>
      <c r="H55" s="13">
        <v>0</v>
      </c>
      <c r="I55" s="13">
        <v>0</v>
      </c>
      <c r="J55" s="13">
        <v>0</v>
      </c>
      <c r="K55" s="13">
        <v>90</v>
      </c>
      <c r="L55" s="13">
        <v>0</v>
      </c>
      <c r="M55" s="13">
        <v>0</v>
      </c>
      <c r="N55" s="13">
        <v>0</v>
      </c>
      <c r="O55" s="13">
        <v>90</v>
      </c>
      <c r="P55" s="13">
        <v>90</v>
      </c>
      <c r="Q55" s="13">
        <v>0</v>
      </c>
      <c r="R55" s="30">
        <f t="shared" si="15"/>
        <v>3.5277777777777776E-2</v>
      </c>
      <c r="S55" s="29">
        <f t="shared" si="3"/>
        <v>1</v>
      </c>
      <c r="T55" s="30" t="e">
        <f t="shared" si="16"/>
        <v>#DIV/0!</v>
      </c>
      <c r="U55" s="29">
        <f t="shared" si="5"/>
        <v>0</v>
      </c>
      <c r="V55" s="30">
        <f t="shared" si="17"/>
        <v>0.05</v>
      </c>
      <c r="W55" s="29">
        <f t="shared" si="7"/>
        <v>2</v>
      </c>
      <c r="X55" s="30">
        <f t="shared" si="18"/>
        <v>4.5092592592592594E-2</v>
      </c>
    </row>
    <row r="56" spans="1:24" s="11" customFormat="1" ht="18" x14ac:dyDescent="0.2">
      <c r="A56" s="9"/>
      <c r="B56" s="9"/>
      <c r="C56" s="10">
        <f>SUM(C52:C55)</f>
        <v>1980</v>
      </c>
      <c r="D56" s="10">
        <f t="shared" si="52"/>
        <v>855</v>
      </c>
      <c r="E56" s="10">
        <f t="shared" si="53"/>
        <v>630</v>
      </c>
      <c r="F56" s="10">
        <f t="shared" si="54"/>
        <v>495</v>
      </c>
      <c r="G56" s="10">
        <f>SUM(G52:G55)</f>
        <v>630</v>
      </c>
      <c r="H56" s="10">
        <f t="shared" ref="H56" si="65">SUM(H52:H55)</f>
        <v>85.5</v>
      </c>
      <c r="I56" s="10">
        <f t="shared" ref="I56" si="66">SUM(I52:I55)</f>
        <v>27</v>
      </c>
      <c r="J56" s="10">
        <f t="shared" ref="J56" si="67">SUM(J52:J55)</f>
        <v>22.5</v>
      </c>
      <c r="K56" s="10">
        <f t="shared" ref="K56" si="68">SUM(K52:K55)</f>
        <v>90</v>
      </c>
      <c r="L56" s="10">
        <f t="shared" ref="L56" si="69">SUM(L52:L55)</f>
        <v>270</v>
      </c>
      <c r="M56" s="10">
        <f t="shared" ref="M56" si="70">SUM(M52:M55)</f>
        <v>360</v>
      </c>
      <c r="N56" s="10">
        <f t="shared" ref="N56" si="71">SUM(N52:N55)</f>
        <v>0</v>
      </c>
      <c r="O56" s="10">
        <f t="shared" ref="O56" si="72">SUM(O52:O55)</f>
        <v>180</v>
      </c>
      <c r="P56" s="10">
        <f t="shared" ref="P56" si="73">SUM(P52:P55)</f>
        <v>90</v>
      </c>
      <c r="Q56" s="10">
        <f t="shared" ref="Q56" si="74">SUM(Q52:Q55)</f>
        <v>225</v>
      </c>
      <c r="R56" s="30">
        <f t="shared" si="15"/>
        <v>1.8567251461988305E-2</v>
      </c>
      <c r="S56" s="29">
        <f t="shared" si="3"/>
        <v>5</v>
      </c>
      <c r="T56" s="30">
        <f t="shared" si="16"/>
        <v>1.2809523809523811E-2</v>
      </c>
      <c r="U56" s="29">
        <f t="shared" si="5"/>
        <v>2</v>
      </c>
      <c r="V56" s="30">
        <f t="shared" si="17"/>
        <v>2.7272727272727271E-2</v>
      </c>
      <c r="W56" s="29">
        <f t="shared" si="7"/>
        <v>3</v>
      </c>
      <c r="X56" s="30">
        <f t="shared" si="18"/>
        <v>1.8911616161616161E-2</v>
      </c>
    </row>
    <row r="58" spans="1:24" ht="18" x14ac:dyDescent="0.2">
      <c r="A58" s="38" t="s">
        <v>87</v>
      </c>
      <c r="B58" s="39"/>
      <c r="C58" s="3"/>
      <c r="D58" s="3"/>
      <c r="E58" s="3"/>
      <c r="F58" s="3"/>
      <c r="G58" s="5"/>
      <c r="H58" s="5"/>
      <c r="I58" s="5"/>
      <c r="J58" s="5"/>
      <c r="K58" s="7"/>
      <c r="L58" s="5"/>
      <c r="M58" s="5"/>
      <c r="N58" s="5"/>
      <c r="O58" s="5"/>
      <c r="P58" s="5"/>
      <c r="Q58" s="7"/>
    </row>
    <row r="59" spans="1:24" ht="18" x14ac:dyDescent="0.2">
      <c r="A59" s="33" t="s">
        <v>14</v>
      </c>
      <c r="B59" s="12" t="s">
        <v>10</v>
      </c>
      <c r="C59" s="13">
        <f>SUM(G59:Q59)</f>
        <v>310.5</v>
      </c>
      <c r="D59" s="13">
        <f>SUM(G59:K59)</f>
        <v>130.5</v>
      </c>
      <c r="E59" s="13">
        <f>SUM(L59:N59)</f>
        <v>90</v>
      </c>
      <c r="F59" s="13">
        <f>SUM(O59:Q59)</f>
        <v>90</v>
      </c>
      <c r="G59" s="13">
        <v>90</v>
      </c>
      <c r="H59" s="13">
        <v>40.499999999999993</v>
      </c>
      <c r="I59" s="13">
        <v>0</v>
      </c>
      <c r="J59" s="13">
        <v>0</v>
      </c>
      <c r="K59" s="13">
        <v>0</v>
      </c>
      <c r="L59" s="13">
        <v>90</v>
      </c>
      <c r="M59" s="13">
        <v>0</v>
      </c>
      <c r="N59" s="13">
        <v>0</v>
      </c>
      <c r="O59" s="13">
        <v>0</v>
      </c>
      <c r="P59" s="13">
        <v>45</v>
      </c>
      <c r="Q59" s="13">
        <v>45</v>
      </c>
      <c r="R59" s="30">
        <f t="shared" ref="R59:R69" si="75">635/100*0.5*S59/D59</f>
        <v>4.8659003831417622E-2</v>
      </c>
      <c r="S59" s="29">
        <f t="shared" si="3"/>
        <v>2</v>
      </c>
      <c r="T59" s="30">
        <f t="shared" ref="T59:T69" si="76">807/100*0.5*U59/E59</f>
        <v>4.4833333333333336E-2</v>
      </c>
      <c r="U59" s="29">
        <f t="shared" si="5"/>
        <v>1</v>
      </c>
      <c r="V59" s="30">
        <f t="shared" ref="V59:V69" si="77">900/100*0.5*W59/F59</f>
        <v>0.1</v>
      </c>
      <c r="W59" s="29">
        <f t="shared" si="7"/>
        <v>2</v>
      </c>
      <c r="X59" s="30">
        <f t="shared" ref="X59:X69" si="78">0.5/100*(635+807+900)/C59</f>
        <v>3.7713365539452495E-2</v>
      </c>
    </row>
    <row r="60" spans="1:24" ht="18" x14ac:dyDescent="0.2">
      <c r="A60" s="34"/>
      <c r="B60" s="12" t="s">
        <v>11</v>
      </c>
      <c r="C60" s="13">
        <f>SUM(G60:Q60)</f>
        <v>459</v>
      </c>
      <c r="D60" s="13">
        <f t="shared" ref="D60:D71" si="79">SUM(G60:K60)</f>
        <v>189</v>
      </c>
      <c r="E60" s="13">
        <f t="shared" ref="E60:E71" si="80">SUM(L60:N60)</f>
        <v>180</v>
      </c>
      <c r="F60" s="13">
        <f t="shared" ref="F60:F71" si="81">SUM(O60:Q60)</f>
        <v>90</v>
      </c>
      <c r="G60" s="13">
        <v>135</v>
      </c>
      <c r="H60" s="13">
        <v>27</v>
      </c>
      <c r="I60" s="13">
        <v>27</v>
      </c>
      <c r="J60" s="13">
        <v>0</v>
      </c>
      <c r="K60" s="13">
        <v>0</v>
      </c>
      <c r="L60" s="13">
        <v>0</v>
      </c>
      <c r="M60" s="13">
        <v>135</v>
      </c>
      <c r="N60" s="13">
        <v>45</v>
      </c>
      <c r="O60" s="13">
        <v>0</v>
      </c>
      <c r="P60" s="13">
        <v>0</v>
      </c>
      <c r="Q60" s="13">
        <v>90</v>
      </c>
      <c r="R60" s="30">
        <f t="shared" si="75"/>
        <v>5.0396825396825391E-2</v>
      </c>
      <c r="S60" s="29">
        <f t="shared" si="3"/>
        <v>3</v>
      </c>
      <c r="T60" s="30">
        <f t="shared" si="76"/>
        <v>4.4833333333333336E-2</v>
      </c>
      <c r="U60" s="29">
        <f t="shared" si="5"/>
        <v>2</v>
      </c>
      <c r="V60" s="30">
        <f t="shared" si="77"/>
        <v>0.05</v>
      </c>
      <c r="W60" s="29">
        <f t="shared" si="7"/>
        <v>1</v>
      </c>
      <c r="X60" s="30">
        <f t="shared" si="78"/>
        <v>2.5511982570806103E-2</v>
      </c>
    </row>
    <row r="61" spans="1:24" ht="18" x14ac:dyDescent="0.2">
      <c r="A61" s="34"/>
      <c r="B61" s="12" t="s">
        <v>12</v>
      </c>
      <c r="C61" s="13">
        <f>SUM(G61:Q61)</f>
        <v>355.5</v>
      </c>
      <c r="D61" s="13">
        <f t="shared" si="79"/>
        <v>175.5</v>
      </c>
      <c r="E61" s="13">
        <f t="shared" si="80"/>
        <v>90</v>
      </c>
      <c r="F61" s="13">
        <f t="shared" si="81"/>
        <v>90</v>
      </c>
      <c r="G61" s="13">
        <v>135</v>
      </c>
      <c r="H61" s="13">
        <v>18</v>
      </c>
      <c r="I61" s="13">
        <v>0</v>
      </c>
      <c r="J61" s="13">
        <v>22.5</v>
      </c>
      <c r="K61" s="13">
        <v>0</v>
      </c>
      <c r="L61" s="13">
        <v>90</v>
      </c>
      <c r="M61" s="13">
        <v>0</v>
      </c>
      <c r="N61" s="13">
        <v>0</v>
      </c>
      <c r="O61" s="13">
        <v>0</v>
      </c>
      <c r="P61" s="13">
        <v>0</v>
      </c>
      <c r="Q61" s="13">
        <v>90</v>
      </c>
      <c r="R61" s="30">
        <f t="shared" si="75"/>
        <v>5.4273504273504268E-2</v>
      </c>
      <c r="S61" s="29">
        <f t="shared" si="3"/>
        <v>3</v>
      </c>
      <c r="T61" s="30">
        <f t="shared" si="76"/>
        <v>4.4833333333333336E-2</v>
      </c>
      <c r="U61" s="29">
        <f t="shared" si="5"/>
        <v>1</v>
      </c>
      <c r="V61" s="30">
        <f t="shared" si="77"/>
        <v>0.05</v>
      </c>
      <c r="W61" s="29">
        <f t="shared" si="7"/>
        <v>1</v>
      </c>
      <c r="X61" s="30">
        <f t="shared" si="78"/>
        <v>3.2939521800281299E-2</v>
      </c>
    </row>
    <row r="62" spans="1:24" ht="18" x14ac:dyDescent="0.2">
      <c r="A62" s="35"/>
      <c r="B62" s="12" t="s">
        <v>13</v>
      </c>
      <c r="C62" s="13">
        <f>SUM(G62:Q62)</f>
        <v>135</v>
      </c>
      <c r="D62" s="13">
        <f t="shared" si="79"/>
        <v>45</v>
      </c>
      <c r="E62" s="13">
        <f t="shared" si="80"/>
        <v>0</v>
      </c>
      <c r="F62" s="13">
        <f t="shared" si="81"/>
        <v>90</v>
      </c>
      <c r="G62" s="13">
        <v>0</v>
      </c>
      <c r="H62" s="13">
        <v>0</v>
      </c>
      <c r="I62" s="13">
        <v>0</v>
      </c>
      <c r="J62" s="13">
        <v>0</v>
      </c>
      <c r="K62" s="13">
        <v>45</v>
      </c>
      <c r="L62" s="13">
        <v>0</v>
      </c>
      <c r="M62" s="13">
        <v>0</v>
      </c>
      <c r="N62" s="13">
        <v>0</v>
      </c>
      <c r="O62" s="13">
        <v>45</v>
      </c>
      <c r="P62" s="13">
        <v>45</v>
      </c>
      <c r="Q62" s="13">
        <v>0</v>
      </c>
      <c r="R62" s="30">
        <f t="shared" si="75"/>
        <v>7.0555555555555552E-2</v>
      </c>
      <c r="S62" s="29">
        <f t="shared" si="3"/>
        <v>1</v>
      </c>
      <c r="T62" s="30" t="e">
        <f t="shared" si="76"/>
        <v>#DIV/0!</v>
      </c>
      <c r="U62" s="29">
        <f t="shared" si="5"/>
        <v>0</v>
      </c>
      <c r="V62" s="30">
        <f t="shared" si="77"/>
        <v>0.1</v>
      </c>
      <c r="W62" s="29">
        <f t="shared" si="7"/>
        <v>2</v>
      </c>
      <c r="X62" s="30">
        <f t="shared" si="78"/>
        <v>8.6740740740740743E-2</v>
      </c>
    </row>
    <row r="63" spans="1:24" s="11" customFormat="1" ht="18" x14ac:dyDescent="0.2">
      <c r="A63" s="9"/>
      <c r="B63" s="9"/>
      <c r="C63" s="10">
        <f>SUM(C59:C62)</f>
        <v>1260</v>
      </c>
      <c r="D63" s="10">
        <f t="shared" si="79"/>
        <v>540</v>
      </c>
      <c r="E63" s="10">
        <f t="shared" si="80"/>
        <v>360</v>
      </c>
      <c r="F63" s="10">
        <f t="shared" si="81"/>
        <v>360</v>
      </c>
      <c r="G63" s="10">
        <f>SUM(G59:G62)</f>
        <v>360</v>
      </c>
      <c r="H63" s="10">
        <f t="shared" ref="H63" si="82">SUM(H59:H62)</f>
        <v>85.5</v>
      </c>
      <c r="I63" s="10">
        <f t="shared" ref="I63" si="83">SUM(I59:I62)</f>
        <v>27</v>
      </c>
      <c r="J63" s="10">
        <f t="shared" ref="J63" si="84">SUM(J59:J62)</f>
        <v>22.5</v>
      </c>
      <c r="K63" s="10">
        <f t="shared" ref="K63" si="85">SUM(K59:K62)</f>
        <v>45</v>
      </c>
      <c r="L63" s="10">
        <f t="shared" ref="L63" si="86">SUM(L59:L62)</f>
        <v>180</v>
      </c>
      <c r="M63" s="10">
        <f t="shared" ref="M63" si="87">SUM(M59:M62)</f>
        <v>135</v>
      </c>
      <c r="N63" s="10">
        <f t="shared" ref="N63" si="88">SUM(N59:N62)</f>
        <v>45</v>
      </c>
      <c r="O63" s="10">
        <f t="shared" ref="O63" si="89">SUM(O59:O62)</f>
        <v>45</v>
      </c>
      <c r="P63" s="10">
        <f t="shared" ref="P63" si="90">SUM(P59:P62)</f>
        <v>90</v>
      </c>
      <c r="Q63" s="10">
        <f t="shared" ref="Q63" si="91">SUM(Q59:Q62)</f>
        <v>225</v>
      </c>
      <c r="R63" s="30">
        <f t="shared" si="75"/>
        <v>2.9398148148148149E-2</v>
      </c>
      <c r="S63" s="29">
        <f t="shared" si="3"/>
        <v>5</v>
      </c>
      <c r="T63" s="30">
        <f t="shared" si="76"/>
        <v>3.3625000000000002E-2</v>
      </c>
      <c r="U63" s="29">
        <f t="shared" si="5"/>
        <v>3</v>
      </c>
      <c r="V63" s="30">
        <f t="shared" si="77"/>
        <v>3.7499999999999999E-2</v>
      </c>
      <c r="W63" s="29">
        <f t="shared" si="7"/>
        <v>3</v>
      </c>
      <c r="X63" s="30">
        <f t="shared" si="78"/>
        <v>9.2936507936507949E-3</v>
      </c>
    </row>
    <row r="64" spans="1:24" ht="18" x14ac:dyDescent="0.2">
      <c r="A64" s="33" t="s">
        <v>15</v>
      </c>
      <c r="B64" s="12" t="s">
        <v>10</v>
      </c>
      <c r="C64" s="13">
        <f>SUM(G64:Q64)</f>
        <v>310.5</v>
      </c>
      <c r="D64" s="13">
        <f t="shared" si="79"/>
        <v>130.5</v>
      </c>
      <c r="E64" s="13">
        <f t="shared" si="80"/>
        <v>90</v>
      </c>
      <c r="F64" s="13">
        <f t="shared" si="81"/>
        <v>90</v>
      </c>
      <c r="G64" s="13">
        <v>90</v>
      </c>
      <c r="H64" s="13">
        <v>40.499999999999993</v>
      </c>
      <c r="I64" s="13">
        <v>0</v>
      </c>
      <c r="J64" s="13">
        <v>0</v>
      </c>
      <c r="K64" s="13">
        <v>0</v>
      </c>
      <c r="L64" s="13">
        <v>90</v>
      </c>
      <c r="M64" s="13">
        <v>0</v>
      </c>
      <c r="N64" s="13">
        <v>0</v>
      </c>
      <c r="O64" s="13">
        <v>0</v>
      </c>
      <c r="P64" s="13">
        <v>45</v>
      </c>
      <c r="Q64" s="13">
        <v>45</v>
      </c>
      <c r="R64" s="30">
        <f t="shared" si="75"/>
        <v>4.8659003831417622E-2</v>
      </c>
      <c r="S64" s="29">
        <f t="shared" si="3"/>
        <v>2</v>
      </c>
      <c r="T64" s="30">
        <f t="shared" si="76"/>
        <v>4.4833333333333336E-2</v>
      </c>
      <c r="U64" s="29">
        <f t="shared" si="5"/>
        <v>1</v>
      </c>
      <c r="V64" s="30">
        <f t="shared" si="77"/>
        <v>0.1</v>
      </c>
      <c r="W64" s="29">
        <f t="shared" si="7"/>
        <v>2</v>
      </c>
      <c r="X64" s="30">
        <f t="shared" si="78"/>
        <v>3.7713365539452495E-2</v>
      </c>
    </row>
    <row r="65" spans="1:24" ht="18" x14ac:dyDescent="0.2">
      <c r="A65" s="34"/>
      <c r="B65" s="12" t="s">
        <v>11</v>
      </c>
      <c r="C65" s="13">
        <f>SUM(G65:Q65)</f>
        <v>549</v>
      </c>
      <c r="D65" s="13">
        <f t="shared" si="79"/>
        <v>234</v>
      </c>
      <c r="E65" s="13">
        <f t="shared" si="80"/>
        <v>225</v>
      </c>
      <c r="F65" s="13">
        <f t="shared" si="81"/>
        <v>90</v>
      </c>
      <c r="G65" s="13">
        <v>180</v>
      </c>
      <c r="H65" s="13">
        <v>27</v>
      </c>
      <c r="I65" s="13">
        <v>27</v>
      </c>
      <c r="J65" s="13">
        <v>0</v>
      </c>
      <c r="K65" s="13">
        <v>0</v>
      </c>
      <c r="L65" s="13">
        <v>90</v>
      </c>
      <c r="M65" s="13">
        <v>135</v>
      </c>
      <c r="N65" s="13">
        <v>0</v>
      </c>
      <c r="O65" s="13">
        <v>0</v>
      </c>
      <c r="P65" s="13">
        <v>0</v>
      </c>
      <c r="Q65" s="13">
        <v>90</v>
      </c>
      <c r="R65" s="30">
        <f t="shared" si="75"/>
        <v>4.0705128205128199E-2</v>
      </c>
      <c r="S65" s="29">
        <f t="shared" si="3"/>
        <v>3</v>
      </c>
      <c r="T65" s="30">
        <f t="shared" si="76"/>
        <v>3.5866666666666665E-2</v>
      </c>
      <c r="U65" s="29">
        <f t="shared" si="5"/>
        <v>2</v>
      </c>
      <c r="V65" s="30">
        <f t="shared" si="77"/>
        <v>0.05</v>
      </c>
      <c r="W65" s="29">
        <f t="shared" si="7"/>
        <v>1</v>
      </c>
      <c r="X65" s="30">
        <f t="shared" si="78"/>
        <v>2.1329690346083792E-2</v>
      </c>
    </row>
    <row r="66" spans="1:24" ht="18" x14ac:dyDescent="0.2">
      <c r="A66" s="34"/>
      <c r="B66" s="12" t="s">
        <v>12</v>
      </c>
      <c r="C66" s="13">
        <f>SUM(G66:Q66)</f>
        <v>400.5</v>
      </c>
      <c r="D66" s="13">
        <f t="shared" si="79"/>
        <v>175.5</v>
      </c>
      <c r="E66" s="13">
        <f t="shared" si="80"/>
        <v>135</v>
      </c>
      <c r="F66" s="13">
        <f t="shared" si="81"/>
        <v>90</v>
      </c>
      <c r="G66" s="13">
        <v>135</v>
      </c>
      <c r="H66" s="13">
        <v>18</v>
      </c>
      <c r="I66" s="13">
        <v>0</v>
      </c>
      <c r="J66" s="13">
        <v>22.5</v>
      </c>
      <c r="K66" s="13">
        <v>0</v>
      </c>
      <c r="L66" s="13">
        <v>0</v>
      </c>
      <c r="M66" s="13">
        <v>90</v>
      </c>
      <c r="N66" s="13">
        <v>45</v>
      </c>
      <c r="O66" s="13">
        <v>0</v>
      </c>
      <c r="P66" s="13">
        <v>0</v>
      </c>
      <c r="Q66" s="13">
        <v>90</v>
      </c>
      <c r="R66" s="30">
        <f t="shared" si="75"/>
        <v>5.4273504273504268E-2</v>
      </c>
      <c r="S66" s="29">
        <f t="shared" si="3"/>
        <v>3</v>
      </c>
      <c r="T66" s="30">
        <f t="shared" si="76"/>
        <v>5.9777777777777777E-2</v>
      </c>
      <c r="U66" s="29">
        <f t="shared" si="5"/>
        <v>2</v>
      </c>
      <c r="V66" s="30">
        <f t="shared" si="77"/>
        <v>0.05</v>
      </c>
      <c r="W66" s="29">
        <f t="shared" si="7"/>
        <v>1</v>
      </c>
      <c r="X66" s="30">
        <f t="shared" si="78"/>
        <v>2.923845193508115E-2</v>
      </c>
    </row>
    <row r="67" spans="1:24" ht="18" x14ac:dyDescent="0.2">
      <c r="A67" s="35"/>
      <c r="B67" s="12" t="s">
        <v>13</v>
      </c>
      <c r="C67" s="13">
        <f>SUM(G67:Q67)</f>
        <v>180</v>
      </c>
      <c r="D67" s="13">
        <f t="shared" si="79"/>
        <v>90</v>
      </c>
      <c r="E67" s="13">
        <f t="shared" si="80"/>
        <v>0</v>
      </c>
      <c r="F67" s="13">
        <f t="shared" si="81"/>
        <v>90</v>
      </c>
      <c r="G67" s="13">
        <v>0</v>
      </c>
      <c r="H67" s="13">
        <v>0</v>
      </c>
      <c r="I67" s="13">
        <v>0</v>
      </c>
      <c r="J67" s="13">
        <v>0</v>
      </c>
      <c r="K67" s="13">
        <v>90</v>
      </c>
      <c r="L67" s="13">
        <v>0</v>
      </c>
      <c r="M67" s="13">
        <v>0</v>
      </c>
      <c r="N67" s="13">
        <v>0</v>
      </c>
      <c r="O67" s="13">
        <v>45</v>
      </c>
      <c r="P67" s="13">
        <v>45</v>
      </c>
      <c r="Q67" s="13">
        <v>0</v>
      </c>
      <c r="R67" s="30">
        <f t="shared" si="75"/>
        <v>3.5277777777777776E-2</v>
      </c>
      <c r="S67" s="29">
        <f t="shared" si="3"/>
        <v>1</v>
      </c>
      <c r="T67" s="30" t="e">
        <f t="shared" si="76"/>
        <v>#DIV/0!</v>
      </c>
      <c r="U67" s="29">
        <f t="shared" si="5"/>
        <v>0</v>
      </c>
      <c r="V67" s="30">
        <f t="shared" si="77"/>
        <v>0.1</v>
      </c>
      <c r="W67" s="29">
        <f t="shared" si="7"/>
        <v>2</v>
      </c>
      <c r="X67" s="30">
        <f t="shared" si="78"/>
        <v>6.5055555555555561E-2</v>
      </c>
    </row>
    <row r="68" spans="1:24" s="11" customFormat="1" ht="18" x14ac:dyDescent="0.2">
      <c r="A68" s="9"/>
      <c r="B68" s="9"/>
      <c r="C68" s="10">
        <f>SUM(C64:C67)</f>
        <v>1440</v>
      </c>
      <c r="D68" s="10">
        <f t="shared" si="79"/>
        <v>630</v>
      </c>
      <c r="E68" s="10">
        <f t="shared" si="80"/>
        <v>450</v>
      </c>
      <c r="F68" s="10">
        <f t="shared" si="81"/>
        <v>360</v>
      </c>
      <c r="G68" s="10">
        <f>SUM(G64:G67)</f>
        <v>405</v>
      </c>
      <c r="H68" s="10">
        <f t="shared" ref="H68" si="92">SUM(H64:H67)</f>
        <v>85.5</v>
      </c>
      <c r="I68" s="10">
        <f t="shared" ref="I68" si="93">SUM(I64:I67)</f>
        <v>27</v>
      </c>
      <c r="J68" s="10">
        <f t="shared" ref="J68" si="94">SUM(J64:J67)</f>
        <v>22.5</v>
      </c>
      <c r="K68" s="10">
        <f t="shared" ref="K68" si="95">SUM(K64:K67)</f>
        <v>90</v>
      </c>
      <c r="L68" s="10">
        <f t="shared" ref="L68" si="96">SUM(L64:L67)</f>
        <v>180</v>
      </c>
      <c r="M68" s="10">
        <f t="shared" ref="M68" si="97">SUM(M64:M67)</f>
        <v>225</v>
      </c>
      <c r="N68" s="10">
        <f t="shared" ref="N68" si="98">SUM(N64:N67)</f>
        <v>45</v>
      </c>
      <c r="O68" s="10">
        <f t="shared" ref="O68" si="99">SUM(O64:O67)</f>
        <v>45</v>
      </c>
      <c r="P68" s="10">
        <f t="shared" ref="P68" si="100">SUM(P64:P67)</f>
        <v>90</v>
      </c>
      <c r="Q68" s="10">
        <f t="shared" ref="Q68" si="101">SUM(Q64:Q67)</f>
        <v>225</v>
      </c>
      <c r="R68" s="30">
        <f t="shared" si="75"/>
        <v>2.5198412698412699E-2</v>
      </c>
      <c r="S68" s="29">
        <f t="shared" si="3"/>
        <v>5</v>
      </c>
      <c r="T68" s="30">
        <f t="shared" si="76"/>
        <v>2.69E-2</v>
      </c>
      <c r="U68" s="29">
        <f t="shared" si="5"/>
        <v>3</v>
      </c>
      <c r="V68" s="30">
        <f t="shared" si="77"/>
        <v>3.7499999999999999E-2</v>
      </c>
      <c r="W68" s="29">
        <f t="shared" si="7"/>
        <v>3</v>
      </c>
      <c r="X68" s="30">
        <f t="shared" si="78"/>
        <v>8.1319444444444451E-3</v>
      </c>
    </row>
    <row r="69" spans="1:24" ht="18" x14ac:dyDescent="0.2">
      <c r="A69" s="33" t="s">
        <v>16</v>
      </c>
      <c r="B69" s="12" t="s">
        <v>10</v>
      </c>
      <c r="C69" s="13">
        <f>SUM(G69:Q69)</f>
        <v>400.5</v>
      </c>
      <c r="D69" s="13">
        <f t="shared" si="79"/>
        <v>175.5</v>
      </c>
      <c r="E69" s="13">
        <f t="shared" si="80"/>
        <v>90</v>
      </c>
      <c r="F69" s="13">
        <f t="shared" si="81"/>
        <v>135</v>
      </c>
      <c r="G69" s="13">
        <v>135</v>
      </c>
      <c r="H69" s="13">
        <v>40.499999999999993</v>
      </c>
      <c r="I69" s="13">
        <v>0</v>
      </c>
      <c r="J69" s="13">
        <v>0</v>
      </c>
      <c r="K69" s="13">
        <v>0</v>
      </c>
      <c r="L69" s="13">
        <v>90</v>
      </c>
      <c r="M69" s="13">
        <v>0</v>
      </c>
      <c r="N69" s="13">
        <v>0</v>
      </c>
      <c r="O69" s="13">
        <v>0</v>
      </c>
      <c r="P69" s="13">
        <v>90</v>
      </c>
      <c r="Q69" s="13">
        <v>45</v>
      </c>
      <c r="R69" s="30">
        <f t="shared" si="75"/>
        <v>3.6182336182336183E-2</v>
      </c>
      <c r="S69" s="29">
        <f t="shared" si="3"/>
        <v>2</v>
      </c>
      <c r="T69" s="30">
        <f t="shared" si="76"/>
        <v>4.4833333333333336E-2</v>
      </c>
      <c r="U69" s="29">
        <f t="shared" si="5"/>
        <v>1</v>
      </c>
      <c r="V69" s="30">
        <f t="shared" si="77"/>
        <v>6.6666666666666666E-2</v>
      </c>
      <c r="W69" s="29">
        <f t="shared" si="7"/>
        <v>2</v>
      </c>
      <c r="X69" s="30">
        <f t="shared" si="78"/>
        <v>2.923845193508115E-2</v>
      </c>
    </row>
    <row r="70" spans="1:24" ht="18" x14ac:dyDescent="0.2">
      <c r="A70" s="34"/>
      <c r="B70" s="12" t="s">
        <v>11</v>
      </c>
      <c r="C70" s="13">
        <f>SUM(G70:Q70)</f>
        <v>549</v>
      </c>
      <c r="D70" s="13">
        <f t="shared" si="79"/>
        <v>234</v>
      </c>
      <c r="E70" s="13">
        <f t="shared" si="80"/>
        <v>225</v>
      </c>
      <c r="F70" s="13">
        <f t="shared" si="81"/>
        <v>90</v>
      </c>
      <c r="G70" s="13">
        <v>180</v>
      </c>
      <c r="H70" s="13">
        <v>27</v>
      </c>
      <c r="I70" s="13">
        <v>27</v>
      </c>
      <c r="J70" s="13">
        <v>0</v>
      </c>
      <c r="K70" s="13">
        <v>0</v>
      </c>
      <c r="L70" s="13">
        <v>90</v>
      </c>
      <c r="M70" s="13">
        <v>135</v>
      </c>
      <c r="N70" s="13">
        <v>0</v>
      </c>
      <c r="O70" s="13">
        <v>0</v>
      </c>
      <c r="P70" s="13">
        <v>0</v>
      </c>
      <c r="Q70" s="13">
        <v>90</v>
      </c>
      <c r="R70" s="30">
        <f t="shared" ref="R70:R83" si="102">635/100*0.5*S70/D70</f>
        <v>4.0705128205128199E-2</v>
      </c>
      <c r="S70" s="29">
        <f t="shared" ref="S70:S83" si="103">COUNTIF(G70:K70,"&lt;&gt;0")</f>
        <v>3</v>
      </c>
      <c r="T70" s="30">
        <f t="shared" ref="T70:T83" si="104">807/100*0.5*U70/E70</f>
        <v>3.5866666666666665E-2</v>
      </c>
      <c r="U70" s="29">
        <f t="shared" ref="U70:U83" si="105">COUNTIF(L70:N70,"&lt;&gt;0")</f>
        <v>2</v>
      </c>
      <c r="V70" s="30">
        <f t="shared" ref="V70:V83" si="106">900/100*0.5*W70/F70</f>
        <v>0.05</v>
      </c>
      <c r="W70" s="29">
        <f t="shared" ref="W70:W83" si="107">COUNTIF(O70:Q70,"&lt;&gt;0")</f>
        <v>1</v>
      </c>
      <c r="X70" s="30">
        <f t="shared" ref="X70:X83" si="108">0.5/100*(635+807+900)/C70</f>
        <v>2.1329690346083792E-2</v>
      </c>
    </row>
    <row r="71" spans="1:24" ht="18" x14ac:dyDescent="0.2">
      <c r="A71" s="34"/>
      <c r="B71" s="12" t="s">
        <v>12</v>
      </c>
      <c r="C71" s="13">
        <f>SUM(G71:Q71)</f>
        <v>445.5</v>
      </c>
      <c r="D71" s="13">
        <f t="shared" si="79"/>
        <v>175.5</v>
      </c>
      <c r="E71" s="13">
        <f t="shared" si="80"/>
        <v>180</v>
      </c>
      <c r="F71" s="13">
        <f t="shared" si="81"/>
        <v>90</v>
      </c>
      <c r="G71" s="13">
        <v>135</v>
      </c>
      <c r="H71" s="13">
        <v>18</v>
      </c>
      <c r="I71" s="13">
        <v>0</v>
      </c>
      <c r="J71" s="13">
        <v>22.5</v>
      </c>
      <c r="K71" s="13">
        <v>0</v>
      </c>
      <c r="L71" s="13">
        <v>0</v>
      </c>
      <c r="M71" s="13">
        <v>135</v>
      </c>
      <c r="N71" s="13">
        <v>45</v>
      </c>
      <c r="O71" s="13">
        <v>0</v>
      </c>
      <c r="P71" s="13">
        <v>0</v>
      </c>
      <c r="Q71" s="13">
        <v>90</v>
      </c>
      <c r="R71" s="30">
        <f t="shared" si="102"/>
        <v>5.4273504273504268E-2</v>
      </c>
      <c r="S71" s="29">
        <f t="shared" si="103"/>
        <v>3</v>
      </c>
      <c r="T71" s="30">
        <f t="shared" si="104"/>
        <v>4.4833333333333336E-2</v>
      </c>
      <c r="U71" s="29">
        <f t="shared" si="105"/>
        <v>2</v>
      </c>
      <c r="V71" s="30">
        <f t="shared" si="106"/>
        <v>0.05</v>
      </c>
      <c r="W71" s="29">
        <f t="shared" si="107"/>
        <v>1</v>
      </c>
      <c r="X71" s="30">
        <f t="shared" si="108"/>
        <v>2.6285072951739621E-2</v>
      </c>
    </row>
    <row r="72" spans="1:24" ht="18" x14ac:dyDescent="0.2">
      <c r="A72" s="35"/>
      <c r="B72" s="12" t="s">
        <v>13</v>
      </c>
      <c r="C72" s="13">
        <f>SUM(G72:Q72)</f>
        <v>225</v>
      </c>
      <c r="D72" s="13">
        <f>SUM(G72:K72)</f>
        <v>90</v>
      </c>
      <c r="E72" s="13">
        <f>SUM(L72:N72)</f>
        <v>0</v>
      </c>
      <c r="F72" s="13">
        <f>SUM(O72:Q72)</f>
        <v>135</v>
      </c>
      <c r="G72" s="13">
        <v>0</v>
      </c>
      <c r="H72" s="13">
        <v>0</v>
      </c>
      <c r="I72" s="13">
        <v>0</v>
      </c>
      <c r="J72" s="13">
        <v>0</v>
      </c>
      <c r="K72" s="13">
        <v>90</v>
      </c>
      <c r="L72" s="13">
        <v>0</v>
      </c>
      <c r="M72" s="13">
        <v>0</v>
      </c>
      <c r="N72" s="13">
        <v>0</v>
      </c>
      <c r="O72" s="13">
        <v>45</v>
      </c>
      <c r="P72" s="13">
        <v>90</v>
      </c>
      <c r="Q72" s="13">
        <v>0</v>
      </c>
      <c r="R72" s="30">
        <f t="shared" si="102"/>
        <v>3.5277777777777776E-2</v>
      </c>
      <c r="S72" s="29">
        <f t="shared" si="103"/>
        <v>1</v>
      </c>
      <c r="T72" s="30" t="e">
        <f t="shared" si="104"/>
        <v>#DIV/0!</v>
      </c>
      <c r="U72" s="29">
        <f t="shared" si="105"/>
        <v>0</v>
      </c>
      <c r="V72" s="30">
        <f t="shared" si="106"/>
        <v>6.6666666666666666E-2</v>
      </c>
      <c r="W72" s="29">
        <f t="shared" si="107"/>
        <v>2</v>
      </c>
      <c r="X72" s="30">
        <f t="shared" si="108"/>
        <v>5.2044444444444449E-2</v>
      </c>
    </row>
    <row r="73" spans="1:24" s="11" customFormat="1" ht="18" x14ac:dyDescent="0.2">
      <c r="A73" s="9"/>
      <c r="B73" s="9"/>
      <c r="C73" s="10">
        <f>SUM(C69:C72)</f>
        <v>1620</v>
      </c>
      <c r="D73" s="10">
        <f t="shared" ref="D73:D83" si="109">SUM(G73:K73)</f>
        <v>675</v>
      </c>
      <c r="E73" s="10">
        <f t="shared" ref="E73:E83" si="110">SUM(L73:N73)</f>
        <v>495</v>
      </c>
      <c r="F73" s="10">
        <f t="shared" ref="F73:F83" si="111">SUM(O73:Q73)</f>
        <v>450</v>
      </c>
      <c r="G73" s="10">
        <f>SUM(G69:G72)</f>
        <v>450</v>
      </c>
      <c r="H73" s="10">
        <f t="shared" ref="H73" si="112">SUM(H69:H72)</f>
        <v>85.5</v>
      </c>
      <c r="I73" s="10">
        <f t="shared" ref="I73" si="113">SUM(I69:I72)</f>
        <v>27</v>
      </c>
      <c r="J73" s="10">
        <f t="shared" ref="J73" si="114">SUM(J69:J72)</f>
        <v>22.5</v>
      </c>
      <c r="K73" s="10">
        <f t="shared" ref="K73" si="115">SUM(K69:K72)</f>
        <v>90</v>
      </c>
      <c r="L73" s="10">
        <f t="shared" ref="L73" si="116">SUM(L69:L72)</f>
        <v>180</v>
      </c>
      <c r="M73" s="10">
        <f t="shared" ref="M73" si="117">SUM(M69:M72)</f>
        <v>270</v>
      </c>
      <c r="N73" s="10">
        <f t="shared" ref="N73" si="118">SUM(N69:N72)</f>
        <v>45</v>
      </c>
      <c r="O73" s="10">
        <f t="shared" ref="O73" si="119">SUM(O69:O72)</f>
        <v>45</v>
      </c>
      <c r="P73" s="10">
        <f t="shared" ref="P73" si="120">SUM(P69:P72)</f>
        <v>180</v>
      </c>
      <c r="Q73" s="10">
        <f t="shared" ref="Q73" si="121">SUM(Q69:Q72)</f>
        <v>225</v>
      </c>
      <c r="R73" s="30">
        <f t="shared" si="102"/>
        <v>2.3518518518518518E-2</v>
      </c>
      <c r="S73" s="29">
        <f t="shared" si="103"/>
        <v>5</v>
      </c>
      <c r="T73" s="30">
        <f t="shared" si="104"/>
        <v>2.4454545454545455E-2</v>
      </c>
      <c r="U73" s="29">
        <f t="shared" si="105"/>
        <v>3</v>
      </c>
      <c r="V73" s="30">
        <f t="shared" si="106"/>
        <v>0.03</v>
      </c>
      <c r="W73" s="29">
        <f t="shared" si="107"/>
        <v>3</v>
      </c>
      <c r="X73" s="30">
        <f t="shared" si="108"/>
        <v>7.2283950617283953E-3</v>
      </c>
    </row>
    <row r="74" spans="1:24" ht="18" x14ac:dyDescent="0.2">
      <c r="A74" s="33" t="s">
        <v>17</v>
      </c>
      <c r="B74" s="12" t="s">
        <v>10</v>
      </c>
      <c r="C74" s="13">
        <f>SUM(G74:Q74)</f>
        <v>490.5</v>
      </c>
      <c r="D74" s="13">
        <f t="shared" si="109"/>
        <v>220.5</v>
      </c>
      <c r="E74" s="13">
        <f t="shared" si="110"/>
        <v>135</v>
      </c>
      <c r="F74" s="13">
        <f t="shared" si="111"/>
        <v>135</v>
      </c>
      <c r="G74" s="13">
        <v>180</v>
      </c>
      <c r="H74" s="13">
        <v>40.499999999999993</v>
      </c>
      <c r="I74" s="13">
        <v>0</v>
      </c>
      <c r="J74" s="13">
        <v>0</v>
      </c>
      <c r="K74" s="13">
        <v>0</v>
      </c>
      <c r="L74" s="13">
        <v>135</v>
      </c>
      <c r="M74" s="13">
        <v>0</v>
      </c>
      <c r="N74" s="13">
        <v>0</v>
      </c>
      <c r="O74" s="13">
        <v>0</v>
      </c>
      <c r="P74" s="13">
        <v>90</v>
      </c>
      <c r="Q74" s="13">
        <v>45</v>
      </c>
      <c r="R74" s="30">
        <f t="shared" si="102"/>
        <v>2.8798185941043081E-2</v>
      </c>
      <c r="S74" s="29">
        <f t="shared" si="103"/>
        <v>2</v>
      </c>
      <c r="T74" s="30">
        <f t="shared" si="104"/>
        <v>2.9888888888888888E-2</v>
      </c>
      <c r="U74" s="29">
        <f t="shared" si="105"/>
        <v>1</v>
      </c>
      <c r="V74" s="30">
        <f t="shared" si="106"/>
        <v>6.6666666666666666E-2</v>
      </c>
      <c r="W74" s="29">
        <f t="shared" si="107"/>
        <v>2</v>
      </c>
      <c r="X74" s="30">
        <f t="shared" si="108"/>
        <v>2.3873598369011213E-2</v>
      </c>
    </row>
    <row r="75" spans="1:24" ht="18" x14ac:dyDescent="0.2">
      <c r="A75" s="34"/>
      <c r="B75" s="12" t="s">
        <v>11</v>
      </c>
      <c r="C75" s="13">
        <f>SUM(G75:Q75)</f>
        <v>549</v>
      </c>
      <c r="D75" s="13">
        <f t="shared" si="109"/>
        <v>234</v>
      </c>
      <c r="E75" s="13">
        <f t="shared" si="110"/>
        <v>225</v>
      </c>
      <c r="F75" s="13">
        <f t="shared" si="111"/>
        <v>90</v>
      </c>
      <c r="G75" s="13">
        <v>180</v>
      </c>
      <c r="H75" s="13">
        <v>27</v>
      </c>
      <c r="I75" s="13">
        <v>27</v>
      </c>
      <c r="J75" s="13">
        <v>0</v>
      </c>
      <c r="K75" s="13">
        <v>0</v>
      </c>
      <c r="L75" s="13">
        <v>90</v>
      </c>
      <c r="M75" s="13">
        <v>135</v>
      </c>
      <c r="N75" s="13">
        <v>0</v>
      </c>
      <c r="O75" s="13">
        <v>0</v>
      </c>
      <c r="P75" s="13">
        <v>0</v>
      </c>
      <c r="Q75" s="13">
        <v>90</v>
      </c>
      <c r="R75" s="30">
        <f t="shared" si="102"/>
        <v>4.0705128205128199E-2</v>
      </c>
      <c r="S75" s="29">
        <f t="shared" si="103"/>
        <v>3</v>
      </c>
      <c r="T75" s="30">
        <f t="shared" si="104"/>
        <v>3.5866666666666665E-2</v>
      </c>
      <c r="U75" s="29">
        <f t="shared" si="105"/>
        <v>2</v>
      </c>
      <c r="V75" s="30">
        <f t="shared" si="106"/>
        <v>0.05</v>
      </c>
      <c r="W75" s="29">
        <f t="shared" si="107"/>
        <v>1</v>
      </c>
      <c r="X75" s="30">
        <f t="shared" si="108"/>
        <v>2.1329690346083792E-2</v>
      </c>
    </row>
    <row r="76" spans="1:24" ht="18" x14ac:dyDescent="0.2">
      <c r="A76" s="34"/>
      <c r="B76" s="12" t="s">
        <v>12</v>
      </c>
      <c r="C76" s="13">
        <f>SUM(G76:Q76)</f>
        <v>490.5</v>
      </c>
      <c r="D76" s="13">
        <f t="shared" si="109"/>
        <v>220.5</v>
      </c>
      <c r="E76" s="13">
        <f t="shared" si="110"/>
        <v>180</v>
      </c>
      <c r="F76" s="13">
        <f t="shared" si="111"/>
        <v>90</v>
      </c>
      <c r="G76" s="13">
        <v>180</v>
      </c>
      <c r="H76" s="13">
        <v>18</v>
      </c>
      <c r="I76" s="13">
        <v>0</v>
      </c>
      <c r="J76" s="13">
        <v>22.5</v>
      </c>
      <c r="K76" s="13">
        <v>0</v>
      </c>
      <c r="L76" s="13">
        <v>0</v>
      </c>
      <c r="M76" s="13">
        <v>135</v>
      </c>
      <c r="N76" s="13">
        <v>45</v>
      </c>
      <c r="O76" s="13">
        <v>0</v>
      </c>
      <c r="P76" s="13">
        <v>0</v>
      </c>
      <c r="Q76" s="13">
        <v>90</v>
      </c>
      <c r="R76" s="30">
        <f t="shared" si="102"/>
        <v>4.3197278911564621E-2</v>
      </c>
      <c r="S76" s="29">
        <f t="shared" si="103"/>
        <v>3</v>
      </c>
      <c r="T76" s="30">
        <f t="shared" si="104"/>
        <v>4.4833333333333336E-2</v>
      </c>
      <c r="U76" s="29">
        <f t="shared" si="105"/>
        <v>2</v>
      </c>
      <c r="V76" s="30">
        <f t="shared" si="106"/>
        <v>0.05</v>
      </c>
      <c r="W76" s="29">
        <f t="shared" si="107"/>
        <v>1</v>
      </c>
      <c r="X76" s="30">
        <f t="shared" si="108"/>
        <v>2.3873598369011213E-2</v>
      </c>
    </row>
    <row r="77" spans="1:24" ht="18" x14ac:dyDescent="0.2">
      <c r="A77" s="35"/>
      <c r="B77" s="12" t="s">
        <v>13</v>
      </c>
      <c r="C77" s="13">
        <f>SUM(G77:Q77)</f>
        <v>270</v>
      </c>
      <c r="D77" s="13">
        <f t="shared" si="109"/>
        <v>90</v>
      </c>
      <c r="E77" s="13">
        <f t="shared" si="110"/>
        <v>0</v>
      </c>
      <c r="F77" s="13">
        <f t="shared" si="111"/>
        <v>180</v>
      </c>
      <c r="G77" s="13">
        <v>0</v>
      </c>
      <c r="H77" s="13">
        <v>0</v>
      </c>
      <c r="I77" s="13">
        <v>0</v>
      </c>
      <c r="J77" s="13">
        <v>0</v>
      </c>
      <c r="K77" s="13">
        <v>90</v>
      </c>
      <c r="L77" s="13">
        <v>0</v>
      </c>
      <c r="M77" s="13">
        <v>0</v>
      </c>
      <c r="N77" s="13">
        <v>0</v>
      </c>
      <c r="O77" s="13">
        <v>90</v>
      </c>
      <c r="P77" s="13">
        <v>90</v>
      </c>
      <c r="Q77" s="13">
        <v>0</v>
      </c>
      <c r="R77" s="30">
        <f t="shared" si="102"/>
        <v>3.5277777777777776E-2</v>
      </c>
      <c r="S77" s="29">
        <f t="shared" si="103"/>
        <v>1</v>
      </c>
      <c r="T77" s="30" t="e">
        <f t="shared" si="104"/>
        <v>#DIV/0!</v>
      </c>
      <c r="U77" s="29">
        <f t="shared" si="105"/>
        <v>0</v>
      </c>
      <c r="V77" s="30">
        <f t="shared" si="106"/>
        <v>0.05</v>
      </c>
      <c r="W77" s="29">
        <f t="shared" si="107"/>
        <v>2</v>
      </c>
      <c r="X77" s="30">
        <f t="shared" si="108"/>
        <v>4.3370370370370372E-2</v>
      </c>
    </row>
    <row r="78" spans="1:24" s="11" customFormat="1" ht="18" x14ac:dyDescent="0.2">
      <c r="A78" s="9"/>
      <c r="B78" s="9"/>
      <c r="C78" s="10">
        <f>SUM(C74:C77)</f>
        <v>1800</v>
      </c>
      <c r="D78" s="10">
        <f t="shared" si="109"/>
        <v>765</v>
      </c>
      <c r="E78" s="10">
        <f t="shared" si="110"/>
        <v>540</v>
      </c>
      <c r="F78" s="10">
        <f t="shared" si="111"/>
        <v>495</v>
      </c>
      <c r="G78" s="10">
        <f>SUM(G74:G77)</f>
        <v>540</v>
      </c>
      <c r="H78" s="10">
        <f t="shared" ref="H78" si="122">SUM(H74:H77)</f>
        <v>85.5</v>
      </c>
      <c r="I78" s="10">
        <f t="shared" ref="I78" si="123">SUM(I74:I77)</f>
        <v>27</v>
      </c>
      <c r="J78" s="10">
        <f t="shared" ref="J78" si="124">SUM(J74:J77)</f>
        <v>22.5</v>
      </c>
      <c r="K78" s="10">
        <f t="shared" ref="K78" si="125">SUM(K74:K77)</f>
        <v>90</v>
      </c>
      <c r="L78" s="10">
        <f t="shared" ref="L78" si="126">SUM(L74:L77)</f>
        <v>225</v>
      </c>
      <c r="M78" s="10">
        <f t="shared" ref="M78" si="127">SUM(M74:M77)</f>
        <v>270</v>
      </c>
      <c r="N78" s="10">
        <f t="shared" ref="N78" si="128">SUM(N74:N77)</f>
        <v>45</v>
      </c>
      <c r="O78" s="10">
        <f t="shared" ref="O78" si="129">SUM(O74:O77)</f>
        <v>90</v>
      </c>
      <c r="P78" s="10">
        <f t="shared" ref="P78" si="130">SUM(P74:P77)</f>
        <v>180</v>
      </c>
      <c r="Q78" s="10">
        <f t="shared" ref="Q78" si="131">SUM(Q74:Q77)</f>
        <v>225</v>
      </c>
      <c r="R78" s="30">
        <f t="shared" si="102"/>
        <v>2.0751633986928104E-2</v>
      </c>
      <c r="S78" s="29">
        <f t="shared" si="103"/>
        <v>5</v>
      </c>
      <c r="T78" s="30">
        <f t="shared" si="104"/>
        <v>2.2416666666666668E-2</v>
      </c>
      <c r="U78" s="29">
        <f t="shared" si="105"/>
        <v>3</v>
      </c>
      <c r="V78" s="30">
        <f t="shared" si="106"/>
        <v>2.7272727272727271E-2</v>
      </c>
      <c r="W78" s="29">
        <f t="shared" si="107"/>
        <v>3</v>
      </c>
      <c r="X78" s="30">
        <f t="shared" si="108"/>
        <v>6.5055555555555561E-3</v>
      </c>
    </row>
    <row r="79" spans="1:24" ht="18" x14ac:dyDescent="0.2">
      <c r="A79" s="33" t="s">
        <v>35</v>
      </c>
      <c r="B79" s="12" t="s">
        <v>10</v>
      </c>
      <c r="C79" s="13">
        <f>SUM(G79:Q79)</f>
        <v>535.5</v>
      </c>
      <c r="D79" s="13">
        <f t="shared" si="109"/>
        <v>220.5</v>
      </c>
      <c r="E79" s="13">
        <f t="shared" si="110"/>
        <v>180</v>
      </c>
      <c r="F79" s="13">
        <f t="shared" si="111"/>
        <v>135</v>
      </c>
      <c r="G79" s="13">
        <v>180</v>
      </c>
      <c r="H79" s="13">
        <v>40.499999999999993</v>
      </c>
      <c r="I79" s="13">
        <v>0</v>
      </c>
      <c r="J79" s="13">
        <v>0</v>
      </c>
      <c r="K79" s="13">
        <v>0</v>
      </c>
      <c r="L79" s="13">
        <v>180</v>
      </c>
      <c r="M79" s="13">
        <v>0</v>
      </c>
      <c r="N79" s="13">
        <v>0</v>
      </c>
      <c r="O79" s="13">
        <v>0</v>
      </c>
      <c r="P79" s="13">
        <v>90</v>
      </c>
      <c r="Q79" s="13">
        <v>45</v>
      </c>
      <c r="R79" s="30">
        <f t="shared" si="102"/>
        <v>2.8798185941043081E-2</v>
      </c>
      <c r="S79" s="29">
        <f t="shared" si="103"/>
        <v>2</v>
      </c>
      <c r="T79" s="30">
        <f t="shared" si="104"/>
        <v>2.2416666666666668E-2</v>
      </c>
      <c r="U79" s="29">
        <f t="shared" si="105"/>
        <v>1</v>
      </c>
      <c r="V79" s="30">
        <f t="shared" si="106"/>
        <v>6.6666666666666666E-2</v>
      </c>
      <c r="W79" s="29">
        <f t="shared" si="107"/>
        <v>2</v>
      </c>
      <c r="X79" s="30">
        <f t="shared" si="108"/>
        <v>2.1867413632119515E-2</v>
      </c>
    </row>
    <row r="80" spans="1:24" ht="18" x14ac:dyDescent="0.2">
      <c r="A80" s="34"/>
      <c r="B80" s="12" t="s">
        <v>11</v>
      </c>
      <c r="C80" s="13">
        <f>SUM(G80:Q80)</f>
        <v>684</v>
      </c>
      <c r="D80" s="13">
        <f t="shared" si="109"/>
        <v>324</v>
      </c>
      <c r="E80" s="13">
        <f t="shared" si="110"/>
        <v>270</v>
      </c>
      <c r="F80" s="13">
        <f t="shared" si="111"/>
        <v>90</v>
      </c>
      <c r="G80" s="13">
        <v>270</v>
      </c>
      <c r="H80" s="13">
        <v>27</v>
      </c>
      <c r="I80" s="13">
        <v>27</v>
      </c>
      <c r="J80" s="13">
        <v>0</v>
      </c>
      <c r="K80" s="13">
        <v>0</v>
      </c>
      <c r="L80" s="13">
        <v>90</v>
      </c>
      <c r="M80" s="13">
        <v>180</v>
      </c>
      <c r="N80" s="13">
        <v>0</v>
      </c>
      <c r="O80" s="13">
        <v>0</v>
      </c>
      <c r="P80" s="13">
        <v>0</v>
      </c>
      <c r="Q80" s="13">
        <v>90</v>
      </c>
      <c r="R80" s="30">
        <f t="shared" si="102"/>
        <v>2.9398148148148145E-2</v>
      </c>
      <c r="S80" s="29">
        <f t="shared" si="103"/>
        <v>3</v>
      </c>
      <c r="T80" s="30">
        <f t="shared" si="104"/>
        <v>2.9888888888888888E-2</v>
      </c>
      <c r="U80" s="29">
        <f t="shared" si="105"/>
        <v>2</v>
      </c>
      <c r="V80" s="30">
        <f t="shared" si="106"/>
        <v>0.05</v>
      </c>
      <c r="W80" s="29">
        <f t="shared" si="107"/>
        <v>1</v>
      </c>
      <c r="X80" s="30">
        <f t="shared" si="108"/>
        <v>1.7119883040935674E-2</v>
      </c>
    </row>
    <row r="81" spans="1:24" ht="18" x14ac:dyDescent="0.2">
      <c r="A81" s="34"/>
      <c r="B81" s="12" t="s">
        <v>12</v>
      </c>
      <c r="C81" s="13">
        <f>SUM(G81:Q81)</f>
        <v>490.5</v>
      </c>
      <c r="D81" s="13">
        <f t="shared" si="109"/>
        <v>220.5</v>
      </c>
      <c r="E81" s="13">
        <f t="shared" si="110"/>
        <v>180</v>
      </c>
      <c r="F81" s="13">
        <f t="shared" si="111"/>
        <v>90</v>
      </c>
      <c r="G81" s="13">
        <v>180</v>
      </c>
      <c r="H81" s="13">
        <v>18</v>
      </c>
      <c r="I81" s="13">
        <v>0</v>
      </c>
      <c r="J81" s="13">
        <v>22.5</v>
      </c>
      <c r="K81" s="13">
        <v>0</v>
      </c>
      <c r="L81" s="13">
        <v>0</v>
      </c>
      <c r="M81" s="13">
        <v>135</v>
      </c>
      <c r="N81" s="13">
        <v>45</v>
      </c>
      <c r="O81" s="13">
        <v>0</v>
      </c>
      <c r="P81" s="13">
        <v>0</v>
      </c>
      <c r="Q81" s="13">
        <v>90</v>
      </c>
      <c r="R81" s="30">
        <f t="shared" si="102"/>
        <v>4.3197278911564621E-2</v>
      </c>
      <c r="S81" s="29">
        <f t="shared" si="103"/>
        <v>3</v>
      </c>
      <c r="T81" s="30">
        <f t="shared" si="104"/>
        <v>4.4833333333333336E-2</v>
      </c>
      <c r="U81" s="29">
        <f t="shared" si="105"/>
        <v>2</v>
      </c>
      <c r="V81" s="30">
        <f t="shared" si="106"/>
        <v>0.05</v>
      </c>
      <c r="W81" s="29">
        <f t="shared" si="107"/>
        <v>1</v>
      </c>
      <c r="X81" s="30">
        <f t="shared" si="108"/>
        <v>2.3873598369011213E-2</v>
      </c>
    </row>
    <row r="82" spans="1:24" ht="18" x14ac:dyDescent="0.2">
      <c r="A82" s="35"/>
      <c r="B82" s="12" t="s">
        <v>13</v>
      </c>
      <c r="C82" s="13">
        <f>SUM(G82:Q82)</f>
        <v>270</v>
      </c>
      <c r="D82" s="13">
        <f t="shared" si="109"/>
        <v>90</v>
      </c>
      <c r="E82" s="13">
        <f t="shared" si="110"/>
        <v>0</v>
      </c>
      <c r="F82" s="13">
        <f t="shared" si="111"/>
        <v>180</v>
      </c>
      <c r="G82" s="13">
        <v>0</v>
      </c>
      <c r="H82" s="13">
        <v>0</v>
      </c>
      <c r="I82" s="13">
        <v>0</v>
      </c>
      <c r="J82" s="13">
        <v>0</v>
      </c>
      <c r="K82" s="13">
        <v>90</v>
      </c>
      <c r="L82" s="13">
        <v>0</v>
      </c>
      <c r="M82" s="13">
        <v>0</v>
      </c>
      <c r="N82" s="13">
        <v>0</v>
      </c>
      <c r="O82" s="13">
        <v>90</v>
      </c>
      <c r="P82" s="13">
        <v>90</v>
      </c>
      <c r="Q82" s="13">
        <v>0</v>
      </c>
      <c r="R82" s="30">
        <f t="shared" si="102"/>
        <v>3.5277777777777776E-2</v>
      </c>
      <c r="S82" s="29">
        <f t="shared" si="103"/>
        <v>1</v>
      </c>
      <c r="T82" s="30" t="e">
        <f t="shared" si="104"/>
        <v>#DIV/0!</v>
      </c>
      <c r="U82" s="29">
        <f t="shared" si="105"/>
        <v>0</v>
      </c>
      <c r="V82" s="30">
        <f t="shared" si="106"/>
        <v>0.05</v>
      </c>
      <c r="W82" s="29">
        <f t="shared" si="107"/>
        <v>2</v>
      </c>
      <c r="X82" s="30">
        <f t="shared" si="108"/>
        <v>4.3370370370370372E-2</v>
      </c>
    </row>
    <row r="83" spans="1:24" s="11" customFormat="1" ht="18" x14ac:dyDescent="0.2">
      <c r="A83" s="9"/>
      <c r="B83" s="9"/>
      <c r="C83" s="10">
        <f>SUM(C79:C82)</f>
        <v>1980</v>
      </c>
      <c r="D83" s="10">
        <f t="shared" si="109"/>
        <v>855</v>
      </c>
      <c r="E83" s="10">
        <f t="shared" si="110"/>
        <v>630</v>
      </c>
      <c r="F83" s="10">
        <f t="shared" si="111"/>
        <v>495</v>
      </c>
      <c r="G83" s="10">
        <f>SUM(G79:G82)</f>
        <v>630</v>
      </c>
      <c r="H83" s="10">
        <f t="shared" ref="H83" si="132">SUM(H79:H82)</f>
        <v>85.5</v>
      </c>
      <c r="I83" s="10">
        <f t="shared" ref="I83" si="133">SUM(I79:I82)</f>
        <v>27</v>
      </c>
      <c r="J83" s="10">
        <f t="shared" ref="J83" si="134">SUM(J79:J82)</f>
        <v>22.5</v>
      </c>
      <c r="K83" s="10">
        <f t="shared" ref="K83" si="135">SUM(K79:K82)</f>
        <v>90</v>
      </c>
      <c r="L83" s="10">
        <f t="shared" ref="L83" si="136">SUM(L79:L82)</f>
        <v>270</v>
      </c>
      <c r="M83" s="10">
        <f t="shared" ref="M83" si="137">SUM(M79:M82)</f>
        <v>315</v>
      </c>
      <c r="N83" s="10">
        <f t="shared" ref="N83" si="138">SUM(N79:N82)</f>
        <v>45</v>
      </c>
      <c r="O83" s="10">
        <f t="shared" ref="O83" si="139">SUM(O79:O82)</f>
        <v>90</v>
      </c>
      <c r="P83" s="10">
        <f t="shared" ref="P83" si="140">SUM(P79:P82)</f>
        <v>180</v>
      </c>
      <c r="Q83" s="10">
        <f t="shared" ref="Q83" si="141">SUM(Q79:Q82)</f>
        <v>225</v>
      </c>
      <c r="R83" s="30">
        <f t="shared" si="102"/>
        <v>1.8567251461988305E-2</v>
      </c>
      <c r="S83" s="29">
        <f t="shared" si="103"/>
        <v>5</v>
      </c>
      <c r="T83" s="30">
        <f t="shared" si="104"/>
        <v>1.9214285714285715E-2</v>
      </c>
      <c r="U83" s="29">
        <f t="shared" si="105"/>
        <v>3</v>
      </c>
      <c r="V83" s="30">
        <f t="shared" si="106"/>
        <v>2.7272727272727271E-2</v>
      </c>
      <c r="W83" s="29">
        <f t="shared" si="107"/>
        <v>3</v>
      </c>
      <c r="X83" s="30">
        <f t="shared" si="108"/>
        <v>5.9141414141414142E-3</v>
      </c>
    </row>
  </sheetData>
  <mergeCells count="23">
    <mergeCell ref="R4:S4"/>
    <mergeCell ref="T4:U4"/>
    <mergeCell ref="V4:W4"/>
    <mergeCell ref="A25:A28"/>
    <mergeCell ref="A4:B4"/>
    <mergeCell ref="A20:A23"/>
    <mergeCell ref="H2:J2"/>
    <mergeCell ref="M2:N2"/>
    <mergeCell ref="A5:A8"/>
    <mergeCell ref="A10:A13"/>
    <mergeCell ref="A15:A18"/>
    <mergeCell ref="A79:A82"/>
    <mergeCell ref="A31:B31"/>
    <mergeCell ref="A32:A35"/>
    <mergeCell ref="A37:A40"/>
    <mergeCell ref="A42:A45"/>
    <mergeCell ref="A47:A50"/>
    <mergeCell ref="A52:A55"/>
    <mergeCell ref="A58:B58"/>
    <mergeCell ref="A59:A62"/>
    <mergeCell ref="A64:A67"/>
    <mergeCell ref="A69:A72"/>
    <mergeCell ref="A74:A77"/>
  </mergeCells>
  <phoneticPr fontId="2" type="noConversion"/>
  <conditionalFormatting sqref="R5:R83 T5:T83 V5:V83 X5:X83">
    <cfRule type="cellIs" dxfId="0" priority="1" operator="greaterThan">
      <formula>0.1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A472-1E54-0546-9FD9-FA8087DF2A1E}">
  <dimension ref="A1:F53"/>
  <sheetViews>
    <sheetView tabSelected="1" workbookViewId="0">
      <selection activeCell="H22" sqref="H22"/>
    </sheetView>
  </sheetViews>
  <sheetFormatPr baseColWidth="10" defaultRowHeight="16" x14ac:dyDescent="0.2"/>
  <sheetData>
    <row r="1" spans="1:6" x14ac:dyDescent="0.2">
      <c r="A1" s="44" t="s">
        <v>99</v>
      </c>
      <c r="B1" s="44"/>
      <c r="C1" s="2" t="s">
        <v>88</v>
      </c>
      <c r="D1" s="2" t="s">
        <v>89</v>
      </c>
      <c r="E1" s="2" t="s">
        <v>90</v>
      </c>
      <c r="F1" s="2" t="s">
        <v>91</v>
      </c>
    </row>
    <row r="2" spans="1:6" x14ac:dyDescent="0.2">
      <c r="A2" s="2" t="s">
        <v>28</v>
      </c>
      <c r="B2" s="2" t="s">
        <v>10</v>
      </c>
      <c r="C2" s="2">
        <v>310.5</v>
      </c>
      <c r="D2" s="2">
        <v>130.5</v>
      </c>
      <c r="E2" s="2">
        <v>90</v>
      </c>
      <c r="F2" s="2">
        <v>90</v>
      </c>
    </row>
    <row r="3" spans="1:6" x14ac:dyDescent="0.2">
      <c r="A3" s="2"/>
      <c r="B3" s="2" t="s">
        <v>11</v>
      </c>
      <c r="C3" s="2">
        <v>459</v>
      </c>
      <c r="D3" s="2">
        <v>189</v>
      </c>
      <c r="E3" s="2">
        <v>180</v>
      </c>
      <c r="F3" s="2">
        <v>90</v>
      </c>
    </row>
    <row r="4" spans="1:6" x14ac:dyDescent="0.2">
      <c r="A4" s="2"/>
      <c r="B4" s="2" t="s">
        <v>12</v>
      </c>
      <c r="C4" s="2">
        <v>355.5</v>
      </c>
      <c r="D4" s="2">
        <v>175.5</v>
      </c>
      <c r="E4" s="2">
        <v>90</v>
      </c>
      <c r="F4" s="2">
        <v>90</v>
      </c>
    </row>
    <row r="5" spans="1:6" x14ac:dyDescent="0.2">
      <c r="A5" s="2"/>
      <c r="B5" s="2" t="s">
        <v>13</v>
      </c>
      <c r="C5" s="2">
        <v>135</v>
      </c>
      <c r="D5" s="2">
        <v>45</v>
      </c>
      <c r="E5" s="2">
        <v>0</v>
      </c>
      <c r="F5" s="2">
        <v>90</v>
      </c>
    </row>
    <row r="6" spans="1:6" x14ac:dyDescent="0.2">
      <c r="A6" s="45" t="s">
        <v>100</v>
      </c>
      <c r="B6" s="45"/>
      <c r="C6" s="46">
        <v>1260</v>
      </c>
      <c r="D6" s="46">
        <v>540</v>
      </c>
      <c r="E6" s="46">
        <v>360</v>
      </c>
      <c r="F6" s="46">
        <v>360</v>
      </c>
    </row>
    <row r="7" spans="1:6" x14ac:dyDescent="0.2">
      <c r="A7" s="2" t="s">
        <v>29</v>
      </c>
      <c r="B7" s="2" t="s">
        <v>10</v>
      </c>
      <c r="C7" s="2">
        <v>310.5</v>
      </c>
      <c r="D7" s="2">
        <v>130.5</v>
      </c>
      <c r="E7" s="2">
        <v>90</v>
      </c>
      <c r="F7" s="2">
        <v>90</v>
      </c>
    </row>
    <row r="8" spans="1:6" x14ac:dyDescent="0.2">
      <c r="A8" s="2"/>
      <c r="B8" s="2" t="s">
        <v>11</v>
      </c>
      <c r="C8" s="2">
        <v>549</v>
      </c>
      <c r="D8" s="2">
        <v>234</v>
      </c>
      <c r="E8" s="2">
        <v>225</v>
      </c>
      <c r="F8" s="2">
        <v>90</v>
      </c>
    </row>
    <row r="9" spans="1:6" x14ac:dyDescent="0.2">
      <c r="A9" s="2"/>
      <c r="B9" s="2" t="s">
        <v>12</v>
      </c>
      <c r="C9" s="2">
        <v>400.5</v>
      </c>
      <c r="D9" s="2">
        <v>175.5</v>
      </c>
      <c r="E9" s="2">
        <v>135</v>
      </c>
      <c r="F9" s="2">
        <v>90</v>
      </c>
    </row>
    <row r="10" spans="1:6" x14ac:dyDescent="0.2">
      <c r="A10" s="2"/>
      <c r="B10" s="2" t="s">
        <v>13</v>
      </c>
      <c r="C10" s="2">
        <v>180</v>
      </c>
      <c r="D10" s="2">
        <v>90</v>
      </c>
      <c r="E10" s="2">
        <v>0</v>
      </c>
      <c r="F10" s="2">
        <v>90</v>
      </c>
    </row>
    <row r="11" spans="1:6" x14ac:dyDescent="0.2">
      <c r="A11" s="45" t="s">
        <v>100</v>
      </c>
      <c r="B11" s="45"/>
      <c r="C11" s="46">
        <v>1440</v>
      </c>
      <c r="D11" s="46">
        <v>630</v>
      </c>
      <c r="E11" s="46">
        <v>450</v>
      </c>
      <c r="F11" s="46">
        <v>360</v>
      </c>
    </row>
    <row r="12" spans="1:6" x14ac:dyDescent="0.2">
      <c r="A12" s="2" t="s">
        <v>30</v>
      </c>
      <c r="B12" s="2" t="s">
        <v>10</v>
      </c>
      <c r="C12" s="2">
        <v>400.5</v>
      </c>
      <c r="D12" s="2">
        <v>175.5</v>
      </c>
      <c r="E12" s="2">
        <v>90</v>
      </c>
      <c r="F12" s="2">
        <v>135</v>
      </c>
    </row>
    <row r="13" spans="1:6" x14ac:dyDescent="0.2">
      <c r="A13" s="2"/>
      <c r="B13" s="2" t="s">
        <v>11</v>
      </c>
      <c r="C13" s="2">
        <v>549</v>
      </c>
      <c r="D13" s="2">
        <v>234</v>
      </c>
      <c r="E13" s="2">
        <v>225</v>
      </c>
      <c r="F13" s="2">
        <v>90</v>
      </c>
    </row>
    <row r="14" spans="1:6" x14ac:dyDescent="0.2">
      <c r="A14" s="2"/>
      <c r="B14" s="2" t="s">
        <v>12</v>
      </c>
      <c r="C14" s="2">
        <v>445.5</v>
      </c>
      <c r="D14" s="2">
        <v>175.5</v>
      </c>
      <c r="E14" s="2">
        <v>180</v>
      </c>
      <c r="F14" s="2">
        <v>90</v>
      </c>
    </row>
    <row r="15" spans="1:6" x14ac:dyDescent="0.2">
      <c r="A15" s="2"/>
      <c r="B15" s="2" t="s">
        <v>13</v>
      </c>
      <c r="C15" s="2">
        <v>225</v>
      </c>
      <c r="D15" s="2">
        <v>90</v>
      </c>
      <c r="E15" s="2">
        <v>0</v>
      </c>
      <c r="F15" s="2">
        <v>135</v>
      </c>
    </row>
    <row r="16" spans="1:6" x14ac:dyDescent="0.2">
      <c r="A16" s="45" t="s">
        <v>100</v>
      </c>
      <c r="B16" s="45"/>
      <c r="C16" s="46">
        <v>1620</v>
      </c>
      <c r="D16" s="46">
        <v>675</v>
      </c>
      <c r="E16" s="46">
        <v>495</v>
      </c>
      <c r="F16" s="46">
        <v>450</v>
      </c>
    </row>
    <row r="17" spans="1:6" x14ac:dyDescent="0.2">
      <c r="A17" s="2" t="s">
        <v>31</v>
      </c>
      <c r="B17" s="2" t="s">
        <v>10</v>
      </c>
      <c r="C17" s="2">
        <v>490.5</v>
      </c>
      <c r="D17" s="2">
        <v>220.5</v>
      </c>
      <c r="E17" s="2">
        <v>135</v>
      </c>
      <c r="F17" s="2">
        <v>135</v>
      </c>
    </row>
    <row r="18" spans="1:6" x14ac:dyDescent="0.2">
      <c r="A18" s="2"/>
      <c r="B18" s="2" t="s">
        <v>11</v>
      </c>
      <c r="C18" s="2">
        <v>549</v>
      </c>
      <c r="D18" s="2">
        <v>234</v>
      </c>
      <c r="E18" s="2">
        <v>225</v>
      </c>
      <c r="F18" s="2">
        <v>90</v>
      </c>
    </row>
    <row r="19" spans="1:6" x14ac:dyDescent="0.2">
      <c r="A19" s="2"/>
      <c r="B19" s="2" t="s">
        <v>12</v>
      </c>
      <c r="C19" s="2">
        <v>490.5</v>
      </c>
      <c r="D19" s="2">
        <v>220.5</v>
      </c>
      <c r="E19" s="2">
        <v>180</v>
      </c>
      <c r="F19" s="2">
        <v>90</v>
      </c>
    </row>
    <row r="20" spans="1:6" x14ac:dyDescent="0.2">
      <c r="A20" s="2"/>
      <c r="B20" s="2" t="s">
        <v>13</v>
      </c>
      <c r="C20" s="2">
        <v>270</v>
      </c>
      <c r="D20" s="2">
        <v>90</v>
      </c>
      <c r="E20" s="2">
        <v>0</v>
      </c>
      <c r="F20" s="2">
        <v>180</v>
      </c>
    </row>
    <row r="21" spans="1:6" x14ac:dyDescent="0.2">
      <c r="A21" s="45" t="s">
        <v>100</v>
      </c>
      <c r="B21" s="45"/>
      <c r="C21" s="46">
        <v>1800</v>
      </c>
      <c r="D21" s="46">
        <v>765</v>
      </c>
      <c r="E21" s="46">
        <v>540</v>
      </c>
      <c r="F21" s="46">
        <v>495</v>
      </c>
    </row>
    <row r="22" spans="1:6" x14ac:dyDescent="0.2">
      <c r="A22" s="2" t="s">
        <v>34</v>
      </c>
      <c r="B22" s="2" t="s">
        <v>10</v>
      </c>
      <c r="C22" s="2">
        <v>535.5</v>
      </c>
      <c r="D22" s="2">
        <v>220.5</v>
      </c>
      <c r="E22" s="2">
        <v>180</v>
      </c>
      <c r="F22" s="2">
        <v>135</v>
      </c>
    </row>
    <row r="23" spans="1:6" x14ac:dyDescent="0.2">
      <c r="A23" s="2"/>
      <c r="B23" s="2" t="s">
        <v>11</v>
      </c>
      <c r="C23" s="2">
        <v>684</v>
      </c>
      <c r="D23" s="2">
        <v>324</v>
      </c>
      <c r="E23" s="2">
        <v>270</v>
      </c>
      <c r="F23" s="2">
        <v>90</v>
      </c>
    </row>
    <row r="24" spans="1:6" x14ac:dyDescent="0.2">
      <c r="A24" s="2"/>
      <c r="B24" s="2" t="s">
        <v>12</v>
      </c>
      <c r="C24" s="2">
        <v>490.5</v>
      </c>
      <c r="D24" s="2">
        <v>220.5</v>
      </c>
      <c r="E24" s="2">
        <v>180</v>
      </c>
      <c r="F24" s="2">
        <v>90</v>
      </c>
    </row>
    <row r="25" spans="1:6" x14ac:dyDescent="0.2">
      <c r="A25" s="2"/>
      <c r="B25" s="2" t="s">
        <v>13</v>
      </c>
      <c r="C25" s="2">
        <v>270</v>
      </c>
      <c r="D25" s="2">
        <v>90</v>
      </c>
      <c r="E25" s="2">
        <v>0</v>
      </c>
      <c r="F25" s="2">
        <v>180</v>
      </c>
    </row>
    <row r="26" spans="1:6" x14ac:dyDescent="0.2">
      <c r="A26" s="45" t="s">
        <v>100</v>
      </c>
      <c r="B26" s="45"/>
      <c r="C26" s="46">
        <v>1980</v>
      </c>
      <c r="D26" s="46">
        <v>855</v>
      </c>
      <c r="E26" s="46">
        <v>630</v>
      </c>
      <c r="F26" s="46">
        <v>495</v>
      </c>
    </row>
    <row r="27" spans="1:6" x14ac:dyDescent="0.2">
      <c r="A27" s="43"/>
      <c r="B27" s="43"/>
    </row>
    <row r="28" spans="1:6" x14ac:dyDescent="0.2">
      <c r="A28" s="44" t="s">
        <v>87</v>
      </c>
      <c r="B28" s="44"/>
      <c r="C28" s="2" t="s">
        <v>88</v>
      </c>
      <c r="D28" s="2" t="s">
        <v>89</v>
      </c>
      <c r="E28" s="2" t="s">
        <v>90</v>
      </c>
      <c r="F28" s="2" t="s">
        <v>91</v>
      </c>
    </row>
    <row r="29" spans="1:6" x14ac:dyDescent="0.2">
      <c r="A29" s="2" t="s">
        <v>28</v>
      </c>
      <c r="B29" s="2" t="s">
        <v>10</v>
      </c>
      <c r="C29" s="2">
        <v>310.5</v>
      </c>
      <c r="D29" s="2">
        <v>130.5</v>
      </c>
      <c r="E29" s="2">
        <v>90</v>
      </c>
      <c r="F29" s="2">
        <v>90</v>
      </c>
    </row>
    <row r="30" spans="1:6" x14ac:dyDescent="0.2">
      <c r="A30" s="2"/>
      <c r="B30" s="2" t="s">
        <v>11</v>
      </c>
      <c r="C30" s="2">
        <v>459</v>
      </c>
      <c r="D30" s="2">
        <v>189</v>
      </c>
      <c r="E30" s="2">
        <v>180</v>
      </c>
      <c r="F30" s="2">
        <v>90</v>
      </c>
    </row>
    <row r="31" spans="1:6" x14ac:dyDescent="0.2">
      <c r="A31" s="2"/>
      <c r="B31" s="2" t="s">
        <v>12</v>
      </c>
      <c r="C31" s="2">
        <v>355.5</v>
      </c>
      <c r="D31" s="2">
        <v>175.5</v>
      </c>
      <c r="E31" s="2">
        <v>90</v>
      </c>
      <c r="F31" s="2">
        <v>90</v>
      </c>
    </row>
    <row r="32" spans="1:6" x14ac:dyDescent="0.2">
      <c r="A32" s="2"/>
      <c r="B32" s="2" t="s">
        <v>13</v>
      </c>
      <c r="C32" s="2">
        <v>135</v>
      </c>
      <c r="D32" s="2">
        <v>45</v>
      </c>
      <c r="E32" s="2">
        <v>0</v>
      </c>
      <c r="F32" s="2">
        <v>90</v>
      </c>
    </row>
    <row r="33" spans="1:6" x14ac:dyDescent="0.2">
      <c r="A33" s="45" t="s">
        <v>100</v>
      </c>
      <c r="B33" s="45"/>
      <c r="C33" s="46">
        <v>1260</v>
      </c>
      <c r="D33" s="46">
        <v>540</v>
      </c>
      <c r="E33" s="46">
        <v>360</v>
      </c>
      <c r="F33" s="46">
        <v>360</v>
      </c>
    </row>
    <row r="34" spans="1:6" x14ac:dyDescent="0.2">
      <c r="A34" s="2" t="s">
        <v>29</v>
      </c>
      <c r="B34" s="2" t="s">
        <v>10</v>
      </c>
      <c r="C34" s="2">
        <v>310.5</v>
      </c>
      <c r="D34" s="2">
        <v>130.5</v>
      </c>
      <c r="E34" s="2">
        <v>90</v>
      </c>
      <c r="F34" s="2">
        <v>90</v>
      </c>
    </row>
    <row r="35" spans="1:6" x14ac:dyDescent="0.2">
      <c r="A35" s="2"/>
      <c r="B35" s="2" t="s">
        <v>11</v>
      </c>
      <c r="C35" s="2">
        <v>549</v>
      </c>
      <c r="D35" s="2">
        <v>234</v>
      </c>
      <c r="E35" s="2">
        <v>225</v>
      </c>
      <c r="F35" s="2">
        <v>90</v>
      </c>
    </row>
    <row r="36" spans="1:6" x14ac:dyDescent="0.2">
      <c r="A36" s="2"/>
      <c r="B36" s="2" t="s">
        <v>12</v>
      </c>
      <c r="C36" s="2">
        <v>400.5</v>
      </c>
      <c r="D36" s="2">
        <v>175.5</v>
      </c>
      <c r="E36" s="2">
        <v>135</v>
      </c>
      <c r="F36" s="2">
        <v>90</v>
      </c>
    </row>
    <row r="37" spans="1:6" x14ac:dyDescent="0.2">
      <c r="A37" s="2"/>
      <c r="B37" s="2" t="s">
        <v>13</v>
      </c>
      <c r="C37" s="2">
        <v>180</v>
      </c>
      <c r="D37" s="2">
        <v>90</v>
      </c>
      <c r="E37" s="2">
        <v>0</v>
      </c>
      <c r="F37" s="2">
        <v>90</v>
      </c>
    </row>
    <row r="38" spans="1:6" x14ac:dyDescent="0.2">
      <c r="A38" s="45" t="s">
        <v>100</v>
      </c>
      <c r="B38" s="45"/>
      <c r="C38" s="46">
        <v>1440</v>
      </c>
      <c r="D38" s="46">
        <v>630</v>
      </c>
      <c r="E38" s="46">
        <v>450</v>
      </c>
      <c r="F38" s="46">
        <v>360</v>
      </c>
    </row>
    <row r="39" spans="1:6" x14ac:dyDescent="0.2">
      <c r="A39" s="2" t="s">
        <v>30</v>
      </c>
      <c r="B39" s="2" t="s">
        <v>10</v>
      </c>
      <c r="C39" s="2">
        <v>400.5</v>
      </c>
      <c r="D39" s="2">
        <v>175.5</v>
      </c>
      <c r="E39" s="2">
        <v>90</v>
      </c>
      <c r="F39" s="2">
        <v>135</v>
      </c>
    </row>
    <row r="40" spans="1:6" x14ac:dyDescent="0.2">
      <c r="A40" s="2"/>
      <c r="B40" s="2" t="s">
        <v>11</v>
      </c>
      <c r="C40" s="2">
        <v>549</v>
      </c>
      <c r="D40" s="2">
        <v>234</v>
      </c>
      <c r="E40" s="2">
        <v>225</v>
      </c>
      <c r="F40" s="2">
        <v>90</v>
      </c>
    </row>
    <row r="41" spans="1:6" x14ac:dyDescent="0.2">
      <c r="A41" s="2"/>
      <c r="B41" s="2" t="s">
        <v>12</v>
      </c>
      <c r="C41" s="2">
        <v>445.5</v>
      </c>
      <c r="D41" s="2">
        <v>175.5</v>
      </c>
      <c r="E41" s="2">
        <v>180</v>
      </c>
      <c r="F41" s="2">
        <v>90</v>
      </c>
    </row>
    <row r="42" spans="1:6" x14ac:dyDescent="0.2">
      <c r="A42" s="2"/>
      <c r="B42" s="2" t="s">
        <v>13</v>
      </c>
      <c r="C42" s="2">
        <v>225</v>
      </c>
      <c r="D42" s="2">
        <v>90</v>
      </c>
      <c r="E42" s="2">
        <v>0</v>
      </c>
      <c r="F42" s="2">
        <v>135</v>
      </c>
    </row>
    <row r="43" spans="1:6" x14ac:dyDescent="0.2">
      <c r="A43" s="45" t="s">
        <v>100</v>
      </c>
      <c r="B43" s="45"/>
      <c r="C43" s="46">
        <v>1620</v>
      </c>
      <c r="D43" s="46">
        <v>675</v>
      </c>
      <c r="E43" s="46">
        <v>495</v>
      </c>
      <c r="F43" s="46">
        <v>450</v>
      </c>
    </row>
    <row r="44" spans="1:6" x14ac:dyDescent="0.2">
      <c r="A44" s="2" t="s">
        <v>31</v>
      </c>
      <c r="B44" s="2" t="s">
        <v>10</v>
      </c>
      <c r="C44" s="2">
        <v>490.5</v>
      </c>
      <c r="D44" s="2">
        <v>220.5</v>
      </c>
      <c r="E44" s="2">
        <v>135</v>
      </c>
      <c r="F44" s="2">
        <v>135</v>
      </c>
    </row>
    <row r="45" spans="1:6" x14ac:dyDescent="0.2">
      <c r="A45" s="2"/>
      <c r="B45" s="2" t="s">
        <v>11</v>
      </c>
      <c r="C45" s="2">
        <v>549</v>
      </c>
      <c r="D45" s="2">
        <v>234</v>
      </c>
      <c r="E45" s="2">
        <v>225</v>
      </c>
      <c r="F45" s="2">
        <v>90</v>
      </c>
    </row>
    <row r="46" spans="1:6" x14ac:dyDescent="0.2">
      <c r="A46" s="2"/>
      <c r="B46" s="2" t="s">
        <v>12</v>
      </c>
      <c r="C46" s="2">
        <v>490.5</v>
      </c>
      <c r="D46" s="2">
        <v>220.5</v>
      </c>
      <c r="E46" s="2">
        <v>180</v>
      </c>
      <c r="F46" s="2">
        <v>90</v>
      </c>
    </row>
    <row r="47" spans="1:6" x14ac:dyDescent="0.2">
      <c r="A47" s="2"/>
      <c r="B47" s="2" t="s">
        <v>13</v>
      </c>
      <c r="C47" s="2">
        <v>270</v>
      </c>
      <c r="D47" s="2">
        <v>90</v>
      </c>
      <c r="E47" s="2">
        <v>0</v>
      </c>
      <c r="F47" s="2">
        <v>180</v>
      </c>
    </row>
    <row r="48" spans="1:6" x14ac:dyDescent="0.2">
      <c r="A48" s="45" t="s">
        <v>100</v>
      </c>
      <c r="B48" s="45"/>
      <c r="C48" s="46">
        <v>1800</v>
      </c>
      <c r="D48" s="46">
        <v>765</v>
      </c>
      <c r="E48" s="46">
        <v>540</v>
      </c>
      <c r="F48" s="46">
        <v>495</v>
      </c>
    </row>
    <row r="49" spans="1:6" x14ac:dyDescent="0.2">
      <c r="A49" s="2" t="s">
        <v>34</v>
      </c>
      <c r="B49" s="2" t="s">
        <v>10</v>
      </c>
      <c r="C49" s="2">
        <v>535.5</v>
      </c>
      <c r="D49" s="2">
        <v>220.5</v>
      </c>
      <c r="E49" s="2">
        <v>180</v>
      </c>
      <c r="F49" s="2">
        <v>135</v>
      </c>
    </row>
    <row r="50" spans="1:6" x14ac:dyDescent="0.2">
      <c r="A50" s="2"/>
      <c r="B50" s="2" t="s">
        <v>11</v>
      </c>
      <c r="C50" s="2">
        <v>684</v>
      </c>
      <c r="D50" s="2">
        <v>324</v>
      </c>
      <c r="E50" s="2">
        <v>270</v>
      </c>
      <c r="F50" s="2">
        <v>90</v>
      </c>
    </row>
    <row r="51" spans="1:6" x14ac:dyDescent="0.2">
      <c r="A51" s="2"/>
      <c r="B51" s="2" t="s">
        <v>12</v>
      </c>
      <c r="C51" s="2">
        <v>490.5</v>
      </c>
      <c r="D51" s="2">
        <v>220.5</v>
      </c>
      <c r="E51" s="2">
        <v>180</v>
      </c>
      <c r="F51" s="2">
        <v>90</v>
      </c>
    </row>
    <row r="52" spans="1:6" x14ac:dyDescent="0.2">
      <c r="A52" s="2"/>
      <c r="B52" s="2" t="s">
        <v>13</v>
      </c>
      <c r="C52" s="2">
        <v>270</v>
      </c>
      <c r="D52" s="2">
        <v>90</v>
      </c>
      <c r="E52" s="2">
        <v>0</v>
      </c>
      <c r="F52" s="2">
        <v>180</v>
      </c>
    </row>
    <row r="53" spans="1:6" x14ac:dyDescent="0.2">
      <c r="A53" s="45" t="s">
        <v>100</v>
      </c>
      <c r="B53" s="45"/>
      <c r="C53" s="46">
        <v>1980</v>
      </c>
      <c r="D53" s="46">
        <v>855</v>
      </c>
      <c r="E53" s="46">
        <v>630</v>
      </c>
      <c r="F53" s="46">
        <v>495</v>
      </c>
    </row>
  </sheetData>
  <mergeCells count="12">
    <mergeCell ref="A28:B28"/>
    <mergeCell ref="A33:B33"/>
    <mergeCell ref="A38:B38"/>
    <mergeCell ref="A43:B43"/>
    <mergeCell ref="A48:B48"/>
    <mergeCell ref="A53:B53"/>
    <mergeCell ref="A1:B1"/>
    <mergeCell ref="A6:B6"/>
    <mergeCell ref="A11:B11"/>
    <mergeCell ref="A16:B16"/>
    <mergeCell ref="A21:B21"/>
    <mergeCell ref="A26:B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上下限</vt:lpstr>
      <vt:lpstr>新食谱 to产品</vt:lpstr>
      <vt:lpstr>分类</vt:lpstr>
      <vt:lpstr>食材推荐规则表</vt:lpstr>
      <vt:lpstr>标准供能值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2018-07-25T08:57:16Z</dcterms:created>
  <dcterms:modified xsi:type="dcterms:W3CDTF">2018-08-09T15:21:23Z</dcterms:modified>
</cp:coreProperties>
</file>