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1340" windowHeight="6795" activeTab="1"/>
  </bookViews>
  <sheets>
    <sheet name="销售额指标" sheetId="14" r:id="rId1"/>
    <sheet name="毛利额指标" sheetId="30" r:id="rId2"/>
  </sheets>
  <calcPr calcId="125725"/>
</workbook>
</file>

<file path=xl/calcChain.xml><?xml version="1.0" encoding="utf-8"?>
<calcChain xmlns="http://schemas.openxmlformats.org/spreadsheetml/2006/main">
  <c r="AH81" i="30"/>
  <c r="AH64"/>
  <c r="AH48"/>
  <c r="AH32"/>
  <c r="AH16"/>
  <c r="AH81" i="14"/>
  <c r="AH64"/>
  <c r="AH48"/>
  <c r="AH32"/>
  <c r="AH16"/>
  <c r="AG81" i="30"/>
  <c r="AG64"/>
  <c r="AG48"/>
  <c r="AG32"/>
  <c r="AG16"/>
  <c r="AG81" i="14"/>
  <c r="AG64"/>
  <c r="AG48"/>
  <c r="AG32"/>
  <c r="AG16"/>
  <c r="AF81" i="30"/>
  <c r="AF64"/>
  <c r="AF48"/>
  <c r="AF32"/>
  <c r="AF16"/>
  <c r="AF81" i="14"/>
  <c r="AF64"/>
  <c r="AF48"/>
  <c r="AF32"/>
  <c r="AF16"/>
  <c r="AD81" i="30"/>
  <c r="AE81"/>
  <c r="AD64"/>
  <c r="AE64"/>
  <c r="AD48"/>
  <c r="AE48"/>
  <c r="AD32"/>
  <c r="AE32"/>
  <c r="AD16"/>
  <c r="AE16"/>
  <c r="AD81" i="14"/>
  <c r="AE81"/>
  <c r="AD64"/>
  <c r="AE64"/>
  <c r="AD48"/>
  <c r="AE48"/>
  <c r="AD32"/>
  <c r="AE32"/>
  <c r="AD16"/>
  <c r="AE16"/>
  <c r="AC81" i="30"/>
  <c r="AC64"/>
  <c r="AC48"/>
  <c r="AC32"/>
  <c r="AC16"/>
  <c r="AC81" i="14"/>
  <c r="AC64"/>
  <c r="AC48"/>
  <c r="AC32"/>
  <c r="AC16"/>
  <c r="AB81" i="30"/>
  <c r="AB64"/>
  <c r="AB48"/>
  <c r="AB32"/>
  <c r="AB16"/>
  <c r="AB81" i="14"/>
  <c r="AB64"/>
  <c r="AB48"/>
  <c r="AB32"/>
  <c r="AB16"/>
  <c r="AA81" i="30"/>
  <c r="AA64"/>
  <c r="AA48"/>
  <c r="AA32"/>
  <c r="AA16"/>
  <c r="AA81" i="14"/>
  <c r="AA64"/>
  <c r="AA48"/>
  <c r="AA32"/>
  <c r="AA16"/>
  <c r="Z81" i="30"/>
  <c r="Z64"/>
  <c r="Z48"/>
  <c r="Z32"/>
  <c r="Z16"/>
  <c r="Z81" i="14"/>
  <c r="Z64"/>
  <c r="Z48"/>
  <c r="Z32"/>
  <c r="Z16"/>
  <c r="Y81" i="30"/>
  <c r="Y64"/>
  <c r="Y48"/>
  <c r="Y32"/>
  <c r="Y16"/>
  <c r="Y81" i="14"/>
  <c r="Y64"/>
  <c r="Y48"/>
  <c r="Y32"/>
  <c r="Y16"/>
  <c r="X81" i="30"/>
  <c r="X64"/>
  <c r="X48"/>
  <c r="X32"/>
  <c r="X16"/>
  <c r="X81" i="14"/>
  <c r="X64"/>
  <c r="X48"/>
  <c r="X32"/>
  <c r="X16"/>
  <c r="V81" i="30"/>
  <c r="W81"/>
  <c r="V64"/>
  <c r="W64"/>
  <c r="V48"/>
  <c r="W48"/>
  <c r="V32"/>
  <c r="W32"/>
  <c r="V16"/>
  <c r="W16"/>
  <c r="V81" i="14"/>
  <c r="W81"/>
  <c r="V64"/>
  <c r="W64"/>
  <c r="V48"/>
  <c r="W48"/>
  <c r="V32"/>
  <c r="W32"/>
  <c r="V16"/>
  <c r="W16"/>
  <c r="G3" i="3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2"/>
  <c r="G3" i="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2"/>
  <c r="K16"/>
  <c r="L16"/>
  <c r="M16"/>
  <c r="N16"/>
  <c r="O16"/>
  <c r="P16"/>
  <c r="Q16"/>
  <c r="R16"/>
  <c r="S16"/>
  <c r="AI16"/>
  <c r="AJ16"/>
  <c r="AK16"/>
  <c r="AL16"/>
  <c r="AM16"/>
  <c r="AN16"/>
  <c r="AO16"/>
  <c r="AI16" i="30"/>
  <c r="AJ16"/>
  <c r="AK16"/>
  <c r="AL16"/>
  <c r="AM16"/>
  <c r="AN16"/>
  <c r="AO16"/>
  <c r="AI64"/>
  <c r="AJ64"/>
  <c r="AK64"/>
  <c r="AL64"/>
  <c r="AM64"/>
  <c r="AN64"/>
  <c r="AO64"/>
  <c r="AI48"/>
  <c r="AJ48"/>
  <c r="AK48"/>
  <c r="AL48"/>
  <c r="AM48"/>
  <c r="AN48"/>
  <c r="AO48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U81"/>
  <c r="U64"/>
  <c r="U48"/>
  <c r="U32"/>
  <c r="U16"/>
  <c r="U81" i="14"/>
  <c r="U64"/>
  <c r="U48"/>
  <c r="U32"/>
  <c r="U16"/>
  <c r="F89" i="30"/>
  <c r="F90"/>
  <c r="I92" l="1"/>
  <c r="I91"/>
  <c r="I81"/>
  <c r="I64"/>
  <c r="I48"/>
  <c r="I32"/>
  <c r="I16"/>
  <c r="I92" i="14"/>
  <c r="I91"/>
  <c r="I81"/>
  <c r="I64"/>
  <c r="I48"/>
  <c r="I32"/>
  <c r="I16"/>
  <c r="K91" i="30"/>
  <c r="L91"/>
  <c r="M91"/>
  <c r="N91"/>
  <c r="O91"/>
  <c r="P91"/>
  <c r="Q91"/>
  <c r="R91"/>
  <c r="S91"/>
  <c r="T91"/>
  <c r="K81"/>
  <c r="L81"/>
  <c r="M81"/>
  <c r="N81"/>
  <c r="O81"/>
  <c r="P81"/>
  <c r="Q81"/>
  <c r="R81"/>
  <c r="S81"/>
  <c r="T81"/>
  <c r="K64"/>
  <c r="L64"/>
  <c r="M64"/>
  <c r="N64"/>
  <c r="O64"/>
  <c r="P64"/>
  <c r="Q64"/>
  <c r="R64"/>
  <c r="S64"/>
  <c r="T64"/>
  <c r="K48"/>
  <c r="L48"/>
  <c r="M48"/>
  <c r="N48"/>
  <c r="O48"/>
  <c r="P48"/>
  <c r="Q48"/>
  <c r="R48"/>
  <c r="S48"/>
  <c r="T48"/>
  <c r="K32"/>
  <c r="L32"/>
  <c r="M32"/>
  <c r="N32"/>
  <c r="O32"/>
  <c r="P32"/>
  <c r="Q32"/>
  <c r="R32"/>
  <c r="S32"/>
  <c r="T32"/>
  <c r="K16"/>
  <c r="L16"/>
  <c r="M16"/>
  <c r="N16"/>
  <c r="O16"/>
  <c r="P16"/>
  <c r="Q16"/>
  <c r="R16"/>
  <c r="S16"/>
  <c r="T16"/>
  <c r="J3"/>
  <c r="F3" s="1"/>
  <c r="J4"/>
  <c r="F4" s="1"/>
  <c r="J5"/>
  <c r="F5" s="1"/>
  <c r="J6"/>
  <c r="F6" s="1"/>
  <c r="J7"/>
  <c r="C7" s="1"/>
  <c r="J8"/>
  <c r="F8" s="1"/>
  <c r="J9"/>
  <c r="F9" s="1"/>
  <c r="J10"/>
  <c r="F10" s="1"/>
  <c r="J11"/>
  <c r="F11" s="1"/>
  <c r="J12"/>
  <c r="F12" s="1"/>
  <c r="J13"/>
  <c r="F13" s="1"/>
  <c r="J14"/>
  <c r="F14" s="1"/>
  <c r="J15"/>
  <c r="F15" s="1"/>
  <c r="J17"/>
  <c r="F17" s="1"/>
  <c r="J18"/>
  <c r="F18" s="1"/>
  <c r="J19"/>
  <c r="F19" s="1"/>
  <c r="J20"/>
  <c r="F20" s="1"/>
  <c r="J21"/>
  <c r="F21" s="1"/>
  <c r="J22"/>
  <c r="F22" s="1"/>
  <c r="J23"/>
  <c r="F23" s="1"/>
  <c r="J24"/>
  <c r="F24" s="1"/>
  <c r="J25"/>
  <c r="F25" s="1"/>
  <c r="J26"/>
  <c r="F26" s="1"/>
  <c r="J27"/>
  <c r="F27" s="1"/>
  <c r="J28"/>
  <c r="F28" s="1"/>
  <c r="J29"/>
  <c r="F29" s="1"/>
  <c r="J30"/>
  <c r="F30" s="1"/>
  <c r="J31"/>
  <c r="F31" s="1"/>
  <c r="J33"/>
  <c r="F33" s="1"/>
  <c r="J34"/>
  <c r="F34" s="1"/>
  <c r="J35"/>
  <c r="F35" s="1"/>
  <c r="J36"/>
  <c r="F36" s="1"/>
  <c r="J37"/>
  <c r="F37" s="1"/>
  <c r="J38"/>
  <c r="F38" s="1"/>
  <c r="J39"/>
  <c r="F39" s="1"/>
  <c r="J40"/>
  <c r="F40" s="1"/>
  <c r="J41"/>
  <c r="F41" s="1"/>
  <c r="J42"/>
  <c r="F42" s="1"/>
  <c r="J43"/>
  <c r="F43" s="1"/>
  <c r="J44"/>
  <c r="F44" s="1"/>
  <c r="J45"/>
  <c r="F45" s="1"/>
  <c r="J46"/>
  <c r="F46" s="1"/>
  <c r="J47"/>
  <c r="F47" s="1"/>
  <c r="J49"/>
  <c r="F49" s="1"/>
  <c r="J50"/>
  <c r="F50" s="1"/>
  <c r="J51"/>
  <c r="F51" s="1"/>
  <c r="J52"/>
  <c r="F52" s="1"/>
  <c r="J53"/>
  <c r="F53" s="1"/>
  <c r="J54"/>
  <c r="F54" s="1"/>
  <c r="J55"/>
  <c r="F55" s="1"/>
  <c r="J56"/>
  <c r="F56" s="1"/>
  <c r="J57"/>
  <c r="F57" s="1"/>
  <c r="J58"/>
  <c r="F58" s="1"/>
  <c r="J59"/>
  <c r="F59" s="1"/>
  <c r="J60"/>
  <c r="F60" s="1"/>
  <c r="J61"/>
  <c r="F61" s="1"/>
  <c r="J62"/>
  <c r="F62" s="1"/>
  <c r="J63"/>
  <c r="F63" s="1"/>
  <c r="J65"/>
  <c r="F65" s="1"/>
  <c r="J66"/>
  <c r="F66" s="1"/>
  <c r="J67"/>
  <c r="F67" s="1"/>
  <c r="J68"/>
  <c r="F68" s="1"/>
  <c r="J69"/>
  <c r="F69" s="1"/>
  <c r="J70"/>
  <c r="J71"/>
  <c r="F71" s="1"/>
  <c r="J72"/>
  <c r="J73"/>
  <c r="F73" s="1"/>
  <c r="J74"/>
  <c r="F74" s="1"/>
  <c r="J75"/>
  <c r="F75" s="1"/>
  <c r="J76"/>
  <c r="F76" s="1"/>
  <c r="J77"/>
  <c r="F77" s="1"/>
  <c r="J78"/>
  <c r="F78" s="1"/>
  <c r="J79"/>
  <c r="F79" s="1"/>
  <c r="J80"/>
  <c r="J82"/>
  <c r="F82" s="1"/>
  <c r="J83"/>
  <c r="F83" s="1"/>
  <c r="J84"/>
  <c r="F84" s="1"/>
  <c r="J85"/>
  <c r="F85" s="1"/>
  <c r="J86"/>
  <c r="J87"/>
  <c r="F87" s="1"/>
  <c r="J88"/>
  <c r="C74"/>
  <c r="C90"/>
  <c r="J2"/>
  <c r="F2" s="1"/>
  <c r="K91" i="14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T81"/>
  <c r="K64"/>
  <c r="L64"/>
  <c r="M64"/>
  <c r="N64"/>
  <c r="O64"/>
  <c r="P64"/>
  <c r="Q64"/>
  <c r="R64"/>
  <c r="S64"/>
  <c r="T64"/>
  <c r="AI64"/>
  <c r="AJ64"/>
  <c r="AK64"/>
  <c r="AL64"/>
  <c r="AM64"/>
  <c r="AN64"/>
  <c r="AO64"/>
  <c r="K48"/>
  <c r="L48"/>
  <c r="M48"/>
  <c r="N48"/>
  <c r="O48"/>
  <c r="P48"/>
  <c r="Q48"/>
  <c r="R48"/>
  <c r="S48"/>
  <c r="T48"/>
  <c r="AI48"/>
  <c r="AJ48"/>
  <c r="AK48"/>
  <c r="AL48"/>
  <c r="AM48"/>
  <c r="AN48"/>
  <c r="AO48"/>
  <c r="T32"/>
  <c r="T16"/>
  <c r="J88"/>
  <c r="H92" i="30"/>
  <c r="H81"/>
  <c r="H64"/>
  <c r="H48"/>
  <c r="H32"/>
  <c r="H16"/>
  <c r="H92" i="14"/>
  <c r="H81"/>
  <c r="H64"/>
  <c r="H48"/>
  <c r="H32"/>
  <c r="H16"/>
  <c r="E16" i="30"/>
  <c r="E32"/>
  <c r="E48"/>
  <c r="E64"/>
  <c r="E81"/>
  <c r="D92"/>
  <c r="D91"/>
  <c r="D90"/>
  <c r="D89"/>
  <c r="C89"/>
  <c r="D88"/>
  <c r="D87"/>
  <c r="C87"/>
  <c r="D86"/>
  <c r="D85"/>
  <c r="D84"/>
  <c r="D83"/>
  <c r="D82"/>
  <c r="AO81"/>
  <c r="AN81"/>
  <c r="AM81"/>
  <c r="AL81"/>
  <c r="AK81"/>
  <c r="AJ81"/>
  <c r="AI81"/>
  <c r="D81"/>
  <c r="D80"/>
  <c r="D79"/>
  <c r="D78"/>
  <c r="D77"/>
  <c r="C77"/>
  <c r="D76"/>
  <c r="D75"/>
  <c r="D74"/>
  <c r="D73"/>
  <c r="C73"/>
  <c r="D72"/>
  <c r="D71"/>
  <c r="D70"/>
  <c r="D69"/>
  <c r="C69"/>
  <c r="D68"/>
  <c r="C68"/>
  <c r="D67"/>
  <c r="C67"/>
  <c r="D66"/>
  <c r="C66"/>
  <c r="D65"/>
  <c r="C65"/>
  <c r="D64"/>
  <c r="D63"/>
  <c r="D62"/>
  <c r="C62"/>
  <c r="D61"/>
  <c r="D60"/>
  <c r="D59"/>
  <c r="D58"/>
  <c r="C58"/>
  <c r="D57"/>
  <c r="D56"/>
  <c r="D55"/>
  <c r="D54"/>
  <c r="C54"/>
  <c r="D53"/>
  <c r="D52"/>
  <c r="D51"/>
  <c r="D50"/>
  <c r="C50"/>
  <c r="D49"/>
  <c r="D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AO32"/>
  <c r="AN32"/>
  <c r="AM32"/>
  <c r="AL32"/>
  <c r="AK32"/>
  <c r="AJ32"/>
  <c r="AI32"/>
  <c r="D32"/>
  <c r="D31"/>
  <c r="C31"/>
  <c r="D30"/>
  <c r="D29"/>
  <c r="C29"/>
  <c r="D28"/>
  <c r="D27"/>
  <c r="C27"/>
  <c r="D26"/>
  <c r="D25"/>
  <c r="C25"/>
  <c r="D24"/>
  <c r="D23"/>
  <c r="C23"/>
  <c r="D22"/>
  <c r="D21"/>
  <c r="C21"/>
  <c r="D20"/>
  <c r="D19"/>
  <c r="C19"/>
  <c r="D18"/>
  <c r="D17"/>
  <c r="C17"/>
  <c r="E92"/>
  <c r="D16"/>
  <c r="D15"/>
  <c r="D14"/>
  <c r="C14"/>
  <c r="D13"/>
  <c r="D12"/>
  <c r="C12"/>
  <c r="D11"/>
  <c r="D10"/>
  <c r="C10"/>
  <c r="D9"/>
  <c r="D8"/>
  <c r="C8"/>
  <c r="D7"/>
  <c r="D6"/>
  <c r="C6"/>
  <c r="D5"/>
  <c r="D4"/>
  <c r="C4"/>
  <c r="D3"/>
  <c r="D2"/>
  <c r="D91" i="14"/>
  <c r="E64"/>
  <c r="E48"/>
  <c r="E32"/>
  <c r="E16"/>
  <c r="E81"/>
  <c r="S32"/>
  <c r="R32"/>
  <c r="Q32"/>
  <c r="P32"/>
  <c r="O32"/>
  <c r="O81"/>
  <c r="K81"/>
  <c r="L81"/>
  <c r="M81"/>
  <c r="N81"/>
  <c r="P81"/>
  <c r="Q81"/>
  <c r="R81"/>
  <c r="S81"/>
  <c r="AI81"/>
  <c r="AJ81"/>
  <c r="AK81"/>
  <c r="AL81"/>
  <c r="AM81"/>
  <c r="AN81"/>
  <c r="AO81"/>
  <c r="D81"/>
  <c r="D64"/>
  <c r="D48"/>
  <c r="D32"/>
  <c r="K32"/>
  <c r="L32"/>
  <c r="M32"/>
  <c r="N32"/>
  <c r="AI32"/>
  <c r="AJ32"/>
  <c r="AK32"/>
  <c r="AL32"/>
  <c r="AM32"/>
  <c r="AN32"/>
  <c r="AO32"/>
  <c r="D16"/>
  <c r="D88"/>
  <c r="D85"/>
  <c r="J85"/>
  <c r="D90"/>
  <c r="J90"/>
  <c r="D89"/>
  <c r="J89"/>
  <c r="J87"/>
  <c r="D87"/>
  <c r="D65"/>
  <c r="D18"/>
  <c r="D66"/>
  <c r="D67"/>
  <c r="D68"/>
  <c r="D19"/>
  <c r="D20"/>
  <c r="D69"/>
  <c r="D21"/>
  <c r="D22"/>
  <c r="D23"/>
  <c r="D24"/>
  <c r="D25"/>
  <c r="D26"/>
  <c r="D27"/>
  <c r="D28"/>
  <c r="D86"/>
  <c r="D49"/>
  <c r="D70"/>
  <c r="D50"/>
  <c r="D51"/>
  <c r="D52"/>
  <c r="D53"/>
  <c r="D54"/>
  <c r="D71"/>
  <c r="D72"/>
  <c r="D55"/>
  <c r="D56"/>
  <c r="D57"/>
  <c r="D58"/>
  <c r="D73"/>
  <c r="D74"/>
  <c r="D59"/>
  <c r="D60"/>
  <c r="D61"/>
  <c r="D62"/>
  <c r="D75"/>
  <c r="D63"/>
  <c r="D82"/>
  <c r="D83"/>
  <c r="D33"/>
  <c r="D34"/>
  <c r="D35"/>
  <c r="D76"/>
  <c r="D36"/>
  <c r="D37"/>
  <c r="D77"/>
  <c r="D38"/>
  <c r="D39"/>
  <c r="D29"/>
  <c r="D30"/>
  <c r="D40"/>
  <c r="D41"/>
  <c r="D42"/>
  <c r="D43"/>
  <c r="D44"/>
  <c r="D45"/>
  <c r="D31"/>
  <c r="D46"/>
  <c r="D47"/>
  <c r="D84"/>
  <c r="D2"/>
  <c r="D3"/>
  <c r="D4"/>
  <c r="D5"/>
  <c r="D6"/>
  <c r="D7"/>
  <c r="D8"/>
  <c r="D9"/>
  <c r="D10"/>
  <c r="D11"/>
  <c r="D12"/>
  <c r="D78"/>
  <c r="D13"/>
  <c r="D79"/>
  <c r="D80"/>
  <c r="D14"/>
  <c r="D15"/>
  <c r="D92"/>
  <c r="D17"/>
  <c r="C3" i="30" l="1"/>
  <c r="C5"/>
  <c r="C9"/>
  <c r="C11"/>
  <c r="C13"/>
  <c r="C15"/>
  <c r="C18"/>
  <c r="C20"/>
  <c r="C22"/>
  <c r="C24"/>
  <c r="C26"/>
  <c r="C28"/>
  <c r="C30"/>
  <c r="C52"/>
  <c r="C56"/>
  <c r="C60"/>
  <c r="C71"/>
  <c r="C75"/>
  <c r="C79"/>
  <c r="C82"/>
  <c r="C84"/>
  <c r="C49"/>
  <c r="C51"/>
  <c r="C53"/>
  <c r="C55"/>
  <c r="C57"/>
  <c r="C59"/>
  <c r="C61"/>
  <c r="C63"/>
  <c r="C83"/>
  <c r="C85"/>
  <c r="C76"/>
  <c r="C78"/>
  <c r="C80"/>
  <c r="F80"/>
  <c r="C72"/>
  <c r="F72"/>
  <c r="C70"/>
  <c r="F70"/>
  <c r="J32"/>
  <c r="J64"/>
  <c r="F64" s="1"/>
  <c r="J91"/>
  <c r="F91" s="1"/>
  <c r="C88"/>
  <c r="F88"/>
  <c r="C86"/>
  <c r="F86"/>
  <c r="J16"/>
  <c r="F16" s="1"/>
  <c r="F7"/>
  <c r="J48"/>
  <c r="F48" s="1"/>
  <c r="J81"/>
  <c r="C89" i="14"/>
  <c r="F89"/>
  <c r="C90"/>
  <c r="F90"/>
  <c r="C85"/>
  <c r="F85"/>
  <c r="C87"/>
  <c r="F87"/>
  <c r="C88"/>
  <c r="F88"/>
  <c r="E92"/>
  <c r="J84"/>
  <c r="J82"/>
  <c r="J83"/>
  <c r="J86"/>
  <c r="F81" i="30" l="1"/>
  <c r="C81"/>
  <c r="F32"/>
  <c r="C32"/>
  <c r="C86" i="14"/>
  <c r="F86"/>
  <c r="C82"/>
  <c r="F82"/>
  <c r="J91"/>
  <c r="C83"/>
  <c r="F83"/>
  <c r="C84"/>
  <c r="F84"/>
  <c r="J63"/>
  <c r="C63" l="1"/>
  <c r="F63"/>
  <c r="F91"/>
  <c r="C91"/>
  <c r="J15"/>
  <c r="J14"/>
  <c r="J80"/>
  <c r="J79"/>
  <c r="J13"/>
  <c r="J78"/>
  <c r="J12"/>
  <c r="J11"/>
  <c r="J10"/>
  <c r="J9"/>
  <c r="J8"/>
  <c r="F8" s="1"/>
  <c r="J7"/>
  <c r="J6"/>
  <c r="J5"/>
  <c r="J4"/>
  <c r="J3"/>
  <c r="J2"/>
  <c r="F2" s="1"/>
  <c r="J47"/>
  <c r="J46"/>
  <c r="J31"/>
  <c r="J45"/>
  <c r="J44"/>
  <c r="J43"/>
  <c r="J42"/>
  <c r="J41"/>
  <c r="J40"/>
  <c r="J30"/>
  <c r="J29"/>
  <c r="J39"/>
  <c r="J38"/>
  <c r="J77"/>
  <c r="J37"/>
  <c r="J36"/>
  <c r="J76"/>
  <c r="J35"/>
  <c r="J34"/>
  <c r="J33"/>
  <c r="J75"/>
  <c r="J62"/>
  <c r="J61"/>
  <c r="J60"/>
  <c r="J59"/>
  <c r="J74"/>
  <c r="J73"/>
  <c r="J58"/>
  <c r="J57"/>
  <c r="J56"/>
  <c r="J55"/>
  <c r="J72"/>
  <c r="J71"/>
  <c r="J54"/>
  <c r="J53"/>
  <c r="J52"/>
  <c r="J51"/>
  <c r="J50"/>
  <c r="J70"/>
  <c r="J49"/>
  <c r="J28"/>
  <c r="J27"/>
  <c r="J26"/>
  <c r="J25"/>
  <c r="J24"/>
  <c r="F24" s="1"/>
  <c r="J23"/>
  <c r="J22"/>
  <c r="J21"/>
  <c r="J69"/>
  <c r="J20"/>
  <c r="J19"/>
  <c r="J68"/>
  <c r="J67"/>
  <c r="J66"/>
  <c r="J18"/>
  <c r="J65"/>
  <c r="F65" s="1"/>
  <c r="J17"/>
  <c r="J32" l="1"/>
  <c r="F17"/>
  <c r="C67"/>
  <c r="F67"/>
  <c r="C69"/>
  <c r="F69"/>
  <c r="C22"/>
  <c r="F22"/>
  <c r="C26"/>
  <c r="F26"/>
  <c r="C70"/>
  <c r="F70"/>
  <c r="C53"/>
  <c r="F53"/>
  <c r="C55"/>
  <c r="F55"/>
  <c r="C57"/>
  <c r="F57"/>
  <c r="C59"/>
  <c r="F59"/>
  <c r="C75"/>
  <c r="F75"/>
  <c r="C76"/>
  <c r="F76"/>
  <c r="C38"/>
  <c r="F38"/>
  <c r="C29"/>
  <c r="F29"/>
  <c r="C42"/>
  <c r="F42"/>
  <c r="C44"/>
  <c r="F44"/>
  <c r="C31"/>
  <c r="F31"/>
  <c r="C47"/>
  <c r="F47"/>
  <c r="C3"/>
  <c r="F3"/>
  <c r="C5"/>
  <c r="F5"/>
  <c r="C9"/>
  <c r="F9"/>
  <c r="C11"/>
  <c r="F11"/>
  <c r="C78"/>
  <c r="F78"/>
  <c r="C79"/>
  <c r="F79"/>
  <c r="C14"/>
  <c r="F14"/>
  <c r="C66"/>
  <c r="F66"/>
  <c r="C68"/>
  <c r="F68"/>
  <c r="C20"/>
  <c r="F20"/>
  <c r="C21"/>
  <c r="F21"/>
  <c r="C23"/>
  <c r="F23"/>
  <c r="C25"/>
  <c r="F25"/>
  <c r="C27"/>
  <c r="F27"/>
  <c r="F49"/>
  <c r="J64"/>
  <c r="F64" s="1"/>
  <c r="C50"/>
  <c r="F50"/>
  <c r="C52"/>
  <c r="F52"/>
  <c r="C54"/>
  <c r="F54"/>
  <c r="C72"/>
  <c r="F72"/>
  <c r="C56"/>
  <c r="F56"/>
  <c r="C58"/>
  <c r="F58"/>
  <c r="C74"/>
  <c r="F74"/>
  <c r="C60"/>
  <c r="F60"/>
  <c r="C62"/>
  <c r="F62"/>
  <c r="F33"/>
  <c r="J48"/>
  <c r="F48" s="1"/>
  <c r="C35"/>
  <c r="F35"/>
  <c r="C36"/>
  <c r="F36"/>
  <c r="C77"/>
  <c r="F77"/>
  <c r="C39"/>
  <c r="F39"/>
  <c r="C30"/>
  <c r="F30"/>
  <c r="C41"/>
  <c r="F41"/>
  <c r="C43"/>
  <c r="F43"/>
  <c r="C45"/>
  <c r="F45"/>
  <c r="C46"/>
  <c r="F46"/>
  <c r="C4"/>
  <c r="F4"/>
  <c r="C6"/>
  <c r="F6"/>
  <c r="C10"/>
  <c r="F10"/>
  <c r="C12"/>
  <c r="F12"/>
  <c r="C13"/>
  <c r="F13"/>
  <c r="C80"/>
  <c r="F80"/>
  <c r="C15"/>
  <c r="F15"/>
  <c r="C18"/>
  <c r="F18"/>
  <c r="C19"/>
  <c r="F19"/>
  <c r="C28"/>
  <c r="F28"/>
  <c r="C51"/>
  <c r="F51"/>
  <c r="C71"/>
  <c r="F71"/>
  <c r="C73"/>
  <c r="F73"/>
  <c r="C61"/>
  <c r="F61"/>
  <c r="C34"/>
  <c r="F34"/>
  <c r="C37"/>
  <c r="F37"/>
  <c r="C40"/>
  <c r="F40"/>
  <c r="C7"/>
  <c r="F7"/>
  <c r="C8"/>
  <c r="J16"/>
  <c r="C65"/>
  <c r="J81"/>
  <c r="C24"/>
  <c r="C17"/>
  <c r="C49"/>
  <c r="C33"/>
  <c r="C2"/>
  <c r="C48"/>
  <c r="T92"/>
  <c r="C64"/>
  <c r="C2" i="30"/>
  <c r="C16"/>
  <c r="T92"/>
  <c r="C48"/>
  <c r="C64"/>
  <c r="J92"/>
  <c r="R92"/>
  <c r="M92"/>
  <c r="O92"/>
  <c r="S92"/>
  <c r="Q92"/>
  <c r="N92"/>
  <c r="L92"/>
  <c r="P92"/>
  <c r="K92"/>
  <c r="C16" i="14"/>
  <c r="C81" l="1"/>
  <c r="F81"/>
  <c r="C32"/>
  <c r="F32"/>
  <c r="J92"/>
  <c r="F16"/>
  <c r="C92" i="30"/>
  <c r="F92"/>
  <c r="C92" i="14" l="1"/>
  <c r="F92"/>
  <c r="U92"/>
  <c r="U92" i="30"/>
  <c r="AG92"/>
  <c r="AA92"/>
  <c r="Y92"/>
  <c r="AK92"/>
  <c r="W92"/>
  <c r="V92"/>
  <c r="AN92"/>
  <c r="AB92"/>
  <c r="AE92"/>
  <c r="AC92"/>
  <c r="AH92"/>
  <c r="AL92"/>
  <c r="AJ92"/>
  <c r="AM92"/>
  <c r="AD92"/>
  <c r="AO92"/>
  <c r="Z92"/>
  <c r="AF92"/>
  <c r="AI92"/>
  <c r="X92"/>
  <c r="AG92" i="14"/>
  <c r="AF92"/>
  <c r="AN92"/>
  <c r="AD92"/>
  <c r="AO92"/>
  <c r="W92"/>
  <c r="AM92"/>
  <c r="AA92"/>
  <c r="AI92"/>
  <c r="AJ92"/>
  <c r="Z92"/>
  <c r="Y92"/>
  <c r="AE92"/>
  <c r="AH92"/>
  <c r="AL92"/>
  <c r="X92"/>
  <c r="AB92"/>
  <c r="V92"/>
  <c r="AC92"/>
  <c r="AK92"/>
  <c r="M92"/>
  <c r="R92"/>
  <c r="O92"/>
  <c r="Q92"/>
  <c r="K92"/>
  <c r="L92"/>
  <c r="P92"/>
  <c r="S92"/>
  <c r="N92"/>
</calcChain>
</file>

<file path=xl/sharedStrings.xml><?xml version="1.0" encoding="utf-8"?>
<sst xmlns="http://schemas.openxmlformats.org/spreadsheetml/2006/main" count="230" uniqueCount="116">
  <si>
    <t>汕樟分店</t>
  </si>
  <si>
    <t>辛厝寮分店</t>
  </si>
  <si>
    <t>东山分店</t>
  </si>
  <si>
    <t>陈店分店</t>
  </si>
  <si>
    <t>广兴分店</t>
  </si>
  <si>
    <t>井都分店</t>
  </si>
  <si>
    <t>锦泰分店</t>
  </si>
  <si>
    <t>黄山分店</t>
  </si>
  <si>
    <t>鮀浦分店</t>
  </si>
  <si>
    <t>衡山分店</t>
  </si>
  <si>
    <t>内充公分店</t>
  </si>
  <si>
    <t>陈厝合分店</t>
  </si>
  <si>
    <t>平北分店</t>
  </si>
  <si>
    <t>海门分店</t>
  </si>
  <si>
    <t>海旁分店</t>
  </si>
  <si>
    <t>峡山分店</t>
  </si>
  <si>
    <t>永升分店</t>
  </si>
  <si>
    <t>和惠分店</t>
  </si>
  <si>
    <t>金涛分店</t>
  </si>
  <si>
    <t>蓝田分店</t>
  </si>
  <si>
    <t>达濠分店</t>
  </si>
  <si>
    <t>两英分店</t>
  </si>
  <si>
    <t>司马浦分店</t>
  </si>
  <si>
    <t>碧霞分店</t>
  </si>
  <si>
    <t>金玉分店</t>
  </si>
  <si>
    <t>金砂分店</t>
  </si>
  <si>
    <t>龙港分店</t>
  </si>
  <si>
    <t>蓬中分店</t>
  </si>
  <si>
    <t>鸥汀分店</t>
  </si>
  <si>
    <t>文光分店</t>
  </si>
  <si>
    <t>沙陇分店</t>
  </si>
  <si>
    <t>北门分店</t>
  </si>
  <si>
    <t>金陵分店</t>
  </si>
  <si>
    <t>凯泽分店</t>
  </si>
  <si>
    <t>龙眼分店</t>
  </si>
  <si>
    <t>外马分店</t>
  </si>
  <si>
    <t>韩江分店</t>
  </si>
  <si>
    <t>南楼分店</t>
  </si>
  <si>
    <t>庐山分店</t>
  </si>
  <si>
    <t>平东分店</t>
  </si>
  <si>
    <t>滨港分店</t>
  </si>
  <si>
    <t>环东分店</t>
  </si>
  <si>
    <t>嵩山分店</t>
  </si>
  <si>
    <t>红荔园分店</t>
  </si>
  <si>
    <t>上堡分店</t>
  </si>
  <si>
    <t>南门分店</t>
  </si>
  <si>
    <t>关埠分店</t>
  </si>
  <si>
    <t>金都分店</t>
  </si>
  <si>
    <t>港头分店</t>
  </si>
  <si>
    <t>金浦分店</t>
  </si>
  <si>
    <t>兴德分店</t>
  </si>
  <si>
    <t>珠池分店</t>
  </si>
  <si>
    <t>梅园分店</t>
  </si>
  <si>
    <t>东门分店</t>
  </si>
  <si>
    <t>木兰园分店</t>
  </si>
  <si>
    <t>东墩分店</t>
  </si>
  <si>
    <t>和平分店</t>
  </si>
  <si>
    <t>金波分店</t>
  </si>
  <si>
    <t>观澜分店</t>
  </si>
  <si>
    <t>河浦分店</t>
  </si>
  <si>
    <t>南新分店</t>
  </si>
  <si>
    <t>金新分店</t>
  </si>
  <si>
    <t>宁和分店</t>
  </si>
  <si>
    <t>谷饶分店</t>
  </si>
  <si>
    <t>西胪分店</t>
  </si>
  <si>
    <t>外砂分店</t>
  </si>
  <si>
    <t>贵屿分店</t>
  </si>
  <si>
    <t>南洋分店</t>
  </si>
  <si>
    <t>西凤分店</t>
  </si>
  <si>
    <t>华里分店</t>
  </si>
  <si>
    <t>成田分店</t>
  </si>
  <si>
    <t>蔡佳贝</t>
  </si>
  <si>
    <t>许晓珊</t>
  </si>
  <si>
    <t>门店</t>
    <phoneticPr fontId="2" type="noConversion"/>
  </si>
  <si>
    <t>管理员</t>
    <phoneticPr fontId="2" type="noConversion"/>
  </si>
  <si>
    <t>百合分店</t>
    <phoneticPr fontId="2" type="noConversion"/>
  </si>
  <si>
    <t>海棠分店</t>
    <phoneticPr fontId="2" type="noConversion"/>
  </si>
  <si>
    <r>
      <t>横山</t>
    </r>
    <r>
      <rPr>
        <sz val="10"/>
        <color indexed="64"/>
        <rFont val="Microsoft Sans Serif"/>
        <family val="2"/>
      </rPr>
      <t>(</t>
    </r>
    <r>
      <rPr>
        <sz val="10"/>
        <color indexed="64"/>
        <rFont val="宋体"/>
        <family val="3"/>
        <charset val="134"/>
      </rPr>
      <t>新</t>
    </r>
    <r>
      <rPr>
        <sz val="10"/>
        <color indexed="64"/>
        <rFont val="Microsoft Sans Serif"/>
        <family val="2"/>
      </rPr>
      <t>)</t>
    </r>
    <r>
      <rPr>
        <sz val="10"/>
        <color indexed="64"/>
        <rFont val="宋体"/>
        <family val="3"/>
        <charset val="134"/>
      </rPr>
      <t>分店</t>
    </r>
  </si>
  <si>
    <r>
      <t>横山中</t>
    </r>
    <r>
      <rPr>
        <sz val="10"/>
        <color indexed="64"/>
        <rFont val="Microsoft Sans Serif"/>
        <family val="2"/>
      </rPr>
      <t>(</t>
    </r>
    <r>
      <rPr>
        <sz val="10"/>
        <color indexed="64"/>
        <rFont val="宋体"/>
        <family val="3"/>
        <charset val="134"/>
      </rPr>
      <t>老</t>
    </r>
    <r>
      <rPr>
        <sz val="10"/>
        <color indexed="64"/>
        <rFont val="Microsoft Sans Serif"/>
        <family val="2"/>
      </rPr>
      <t>)</t>
    </r>
    <r>
      <rPr>
        <sz val="10"/>
        <color indexed="64"/>
        <rFont val="宋体"/>
        <family val="3"/>
        <charset val="134"/>
      </rPr>
      <t>分店</t>
    </r>
    <phoneticPr fontId="2" type="noConversion"/>
  </si>
  <si>
    <t>公信分店</t>
    <phoneticPr fontId="2" type="noConversion"/>
  </si>
  <si>
    <t>丹阳分店</t>
    <phoneticPr fontId="2" type="noConversion"/>
  </si>
  <si>
    <t>陈晓敏</t>
  </si>
  <si>
    <t xml:space="preserve">林意丽
</t>
  </si>
  <si>
    <t xml:space="preserve">李朝欢
</t>
  </si>
  <si>
    <t>合计：</t>
    <phoneticPr fontId="2" type="noConversion"/>
  </si>
  <si>
    <t>6月销售额指标</t>
    <phoneticPr fontId="2" type="noConversion"/>
  </si>
  <si>
    <t>新店合计：</t>
    <phoneticPr fontId="2" type="noConversion"/>
  </si>
  <si>
    <t>6月毛利额指标</t>
    <phoneticPr fontId="2" type="noConversion"/>
  </si>
  <si>
    <t>6月进度</t>
    <phoneticPr fontId="2" type="noConversion"/>
  </si>
  <si>
    <t>2015年毛利额指标</t>
    <phoneticPr fontId="2" type="noConversion"/>
  </si>
  <si>
    <t>6月实际毛利额</t>
    <phoneticPr fontId="2" type="noConversion"/>
  </si>
  <si>
    <t>6月实际销售额</t>
    <phoneticPr fontId="2" type="noConversion"/>
  </si>
  <si>
    <t>全年年销售额指标</t>
    <phoneticPr fontId="2" type="noConversion"/>
  </si>
  <si>
    <t xml:space="preserve">1-5月实际销售额 </t>
    <phoneticPr fontId="2" type="noConversion"/>
  </si>
  <si>
    <t>全年完成情况</t>
    <phoneticPr fontId="2" type="noConversion"/>
  </si>
  <si>
    <t>全年进度</t>
    <phoneticPr fontId="2" type="noConversion"/>
  </si>
  <si>
    <t>1-5月实际毛利额</t>
    <phoneticPr fontId="2" type="noConversion"/>
  </si>
  <si>
    <t>6月完成情况</t>
    <phoneticPr fontId="2" type="noConversion"/>
  </si>
  <si>
    <t>合计(不含新店)</t>
    <phoneticPr fontId="2" type="noConversion"/>
  </si>
  <si>
    <t>李朝欢</t>
  </si>
  <si>
    <t>铜盂分店</t>
    <phoneticPr fontId="2" type="noConversion"/>
  </si>
  <si>
    <r>
      <rPr>
        <sz val="10"/>
        <color indexed="64"/>
        <rFont val="宋体"/>
        <family val="3"/>
        <charset val="134"/>
      </rPr>
      <t>林意丽</t>
    </r>
    <r>
      <rPr>
        <sz val="10"/>
        <color indexed="64"/>
        <rFont val="Arial"/>
        <family val="2"/>
      </rPr>
      <t>(4-11)</t>
    </r>
    <phoneticPr fontId="2" type="noConversion"/>
  </si>
  <si>
    <t>兴富分店</t>
    <phoneticPr fontId="2" type="noConversion"/>
  </si>
  <si>
    <r>
      <rPr>
        <sz val="10"/>
        <color indexed="64"/>
        <rFont val="宋体"/>
        <family val="3"/>
        <charset val="134"/>
      </rPr>
      <t>林意丽</t>
    </r>
    <r>
      <rPr>
        <sz val="10"/>
        <color indexed="64"/>
        <rFont val="Arial"/>
        <family val="2"/>
      </rPr>
      <t>(4-11)</t>
    </r>
    <phoneticPr fontId="2" type="noConversion"/>
  </si>
  <si>
    <t>金和分店</t>
    <phoneticPr fontId="2" type="noConversion"/>
  </si>
  <si>
    <r>
      <rPr>
        <sz val="10"/>
        <color indexed="64"/>
        <rFont val="宋体"/>
        <family val="3"/>
        <charset val="134"/>
      </rPr>
      <t>李朝欢</t>
    </r>
    <r>
      <rPr>
        <sz val="10"/>
        <color indexed="64"/>
        <rFont val="Arial"/>
        <family val="2"/>
      </rPr>
      <t>(4-18)</t>
    </r>
    <phoneticPr fontId="2" type="noConversion"/>
  </si>
  <si>
    <t>珠合分店</t>
    <phoneticPr fontId="2" type="noConversion"/>
  </si>
  <si>
    <r>
      <rPr>
        <sz val="10"/>
        <color indexed="64"/>
        <rFont val="宋体"/>
        <family val="3"/>
        <charset val="134"/>
      </rPr>
      <t>李朝欢</t>
    </r>
    <r>
      <rPr>
        <sz val="10"/>
        <color indexed="64"/>
        <rFont val="Arial"/>
        <family val="2"/>
      </rPr>
      <t>(5-28)</t>
    </r>
    <phoneticPr fontId="2" type="noConversion"/>
  </si>
  <si>
    <t>新景分店</t>
    <phoneticPr fontId="2" type="noConversion"/>
  </si>
  <si>
    <r>
      <rPr>
        <sz val="10"/>
        <color indexed="64"/>
        <rFont val="宋体"/>
        <family val="3"/>
        <charset val="134"/>
      </rPr>
      <t>陈晓敏</t>
    </r>
    <r>
      <rPr>
        <sz val="10"/>
        <color indexed="64"/>
        <rFont val="Arial"/>
        <family val="2"/>
      </rPr>
      <t>(5-18)</t>
    </r>
    <phoneticPr fontId="2" type="noConversion"/>
  </si>
  <si>
    <t>东厦分店</t>
    <phoneticPr fontId="2" type="noConversion"/>
  </si>
  <si>
    <r>
      <rPr>
        <sz val="10"/>
        <color indexed="64"/>
        <rFont val="宋体"/>
        <family val="3"/>
        <charset val="134"/>
      </rPr>
      <t>陈晓敏</t>
    </r>
    <r>
      <rPr>
        <sz val="10"/>
        <color indexed="64"/>
        <rFont val="Arial"/>
        <family val="2"/>
      </rPr>
      <t>(6-02)</t>
    </r>
    <phoneticPr fontId="2" type="noConversion"/>
  </si>
  <si>
    <t>新兴分店</t>
    <phoneticPr fontId="2" type="noConversion"/>
  </si>
  <si>
    <r>
      <rPr>
        <sz val="10"/>
        <color indexed="64"/>
        <rFont val="宋体"/>
        <family val="3"/>
        <charset val="134"/>
      </rPr>
      <t>蔡佳贝</t>
    </r>
    <r>
      <rPr>
        <sz val="10"/>
        <color indexed="64"/>
        <rFont val="Arial"/>
        <family val="2"/>
      </rPr>
      <t>(5-21)</t>
    </r>
    <phoneticPr fontId="2" type="noConversion"/>
  </si>
  <si>
    <r>
      <rPr>
        <sz val="10"/>
        <color indexed="64"/>
        <rFont val="宋体"/>
        <family val="3"/>
        <charset val="134"/>
      </rPr>
      <t>李朝欢</t>
    </r>
    <r>
      <rPr>
        <sz val="10"/>
        <color indexed="64"/>
        <rFont val="Arial"/>
        <family val="2"/>
      </rPr>
      <t>(6-24)</t>
    </r>
    <phoneticPr fontId="2" type="noConversion"/>
  </si>
  <si>
    <t>陈晓敏(7-8)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</si>
</sst>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%"/>
    <numFmt numFmtId="177" formatCode="0_ "/>
    <numFmt numFmtId="178" formatCode="0_ ;[Red]\-0\ "/>
  </numFmts>
  <fonts count="7">
    <font>
      <sz val="10"/>
      <color indexed="64"/>
      <name val="Arial"/>
      <family val="2"/>
    </font>
    <font>
      <sz val="10"/>
      <color indexed="64"/>
      <name val="Microsoft Sans Serif"/>
      <family val="2"/>
    </font>
    <font>
      <sz val="9"/>
      <name val="宋体"/>
      <family val="3"/>
      <charset val="134"/>
    </font>
    <font>
      <b/>
      <sz val="10"/>
      <color indexed="64"/>
      <name val="Microsoft Sans Serif"/>
      <family val="2"/>
    </font>
    <font>
      <sz val="10"/>
      <color indexed="64"/>
      <name val="宋体"/>
      <family val="3"/>
      <charset val="134"/>
    </font>
    <font>
      <b/>
      <sz val="10"/>
      <color indexed="64"/>
      <name val="宋体"/>
      <family val="3"/>
      <charset val="134"/>
    </font>
    <font>
      <sz val="10"/>
      <color indexed="6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NumberFormat="1"/>
    <xf numFmtId="0" fontId="4" fillId="0" borderId="1" xfId="0" applyFont="1" applyBorder="1"/>
    <xf numFmtId="0" fontId="3" fillId="0" borderId="1" xfId="0" applyNumberFormat="1" applyFont="1" applyBorder="1"/>
    <xf numFmtId="49" fontId="1" fillId="0" borderId="1" xfId="0" applyNumberFormat="1" applyFont="1" applyBorder="1"/>
    <xf numFmtId="0" fontId="4" fillId="2" borderId="1" xfId="0" applyNumberFormat="1" applyFont="1" applyFill="1" applyBorder="1"/>
    <xf numFmtId="0" fontId="5" fillId="0" borderId="1" xfId="0" applyNumberFormat="1" applyFon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2" borderId="1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9" fontId="4" fillId="0" borderId="1" xfId="0" applyNumberFormat="1" applyFont="1" applyBorder="1"/>
    <xf numFmtId="0" fontId="0" fillId="0" borderId="1" xfId="0" applyFont="1" applyBorder="1"/>
    <xf numFmtId="178" fontId="5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6" fontId="5" fillId="0" borderId="1" xfId="0" applyNumberFormat="1" applyFont="1" applyBorder="1"/>
    <xf numFmtId="176" fontId="1" fillId="0" borderId="1" xfId="0" applyNumberFormat="1" applyFont="1" applyBorder="1"/>
    <xf numFmtId="176" fontId="4" fillId="0" borderId="1" xfId="0" applyNumberFormat="1" applyFont="1" applyBorder="1"/>
    <xf numFmtId="176" fontId="4" fillId="2" borderId="1" xfId="0" applyNumberFormat="1" applyFont="1" applyFill="1" applyBorder="1"/>
    <xf numFmtId="176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49" fontId="4" fillId="2" borderId="1" xfId="0" applyNumberFormat="1" applyFont="1" applyFill="1" applyBorder="1"/>
    <xf numFmtId="176" fontId="1" fillId="2" borderId="1" xfId="0" applyNumberFormat="1" applyFont="1" applyFill="1" applyBorder="1"/>
    <xf numFmtId="178" fontId="0" fillId="2" borderId="1" xfId="0" applyNumberFormat="1" applyFill="1" applyBorder="1" applyAlignment="1">
      <alignment horizontal="center"/>
    </xf>
    <xf numFmtId="177" fontId="5" fillId="2" borderId="1" xfId="0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176" fontId="0" fillId="0" borderId="1" xfId="1" applyNumberFormat="1" applyFont="1" applyBorder="1" applyAlignment="1">
      <alignment horizontal="center"/>
    </xf>
    <xf numFmtId="176" fontId="0" fillId="2" borderId="1" xfId="1" applyNumberFormat="1" applyFont="1" applyFill="1" applyBorder="1" applyAlignment="1">
      <alignment horizont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>
      <alignment horizontal="center"/>
    </xf>
    <xf numFmtId="176" fontId="1" fillId="0" borderId="1" xfId="1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/>
    </xf>
    <xf numFmtId="178" fontId="0" fillId="0" borderId="1" xfId="0" applyNumberFormat="1" applyBorder="1"/>
    <xf numFmtId="178" fontId="0" fillId="0" borderId="1" xfId="0" applyNumberFormat="1" applyFont="1" applyBorder="1"/>
    <xf numFmtId="178" fontId="1" fillId="2" borderId="1" xfId="0" applyNumberFormat="1" applyFon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/>
    <xf numFmtId="0" fontId="4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92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J85" sqref="AJ85"/>
    </sheetView>
  </sheetViews>
  <sheetFormatPr defaultRowHeight="12.75"/>
  <cols>
    <col min="2" max="2" width="14.140625" style="1" customWidth="1"/>
    <col min="3" max="3" width="12.7109375" style="31" customWidth="1"/>
    <col min="4" max="4" width="10.5703125" style="8" customWidth="1"/>
    <col min="5" max="5" width="10.5703125" style="26" customWidth="1"/>
    <col min="6" max="7" width="10.5703125" style="43" customWidth="1"/>
    <col min="8" max="9" width="10.5703125" style="26" customWidth="1"/>
    <col min="10" max="10" width="11" style="26" customWidth="1"/>
    <col min="11" max="11" width="6.28515625" style="52" hidden="1" customWidth="1"/>
    <col min="12" max="12" width="6.28515625" style="53" hidden="1" customWidth="1"/>
    <col min="13" max="13" width="6.28515625" style="52" hidden="1" customWidth="1"/>
    <col min="14" max="19" width="6.28515625" style="53" hidden="1" customWidth="1"/>
    <col min="20" max="20" width="9.42578125" style="53" hidden="1" customWidth="1"/>
    <col min="21" max="21" width="9" style="53" hidden="1" customWidth="1"/>
    <col min="22" max="23" width="7.5703125" style="53" hidden="1" customWidth="1"/>
    <col min="24" max="24" width="7.7109375" style="53" hidden="1" customWidth="1"/>
    <col min="25" max="25" width="8" style="53" hidden="1" customWidth="1"/>
    <col min="26" max="26" width="7.42578125" style="53" customWidth="1"/>
    <col min="27" max="27" width="7.85546875" style="53" customWidth="1"/>
    <col min="28" max="28" width="9.140625" style="53" customWidth="1"/>
    <col min="29" max="29" width="8.5703125" style="53" customWidth="1"/>
    <col min="30" max="30" width="7.5703125" style="53" customWidth="1"/>
    <col min="31" max="31" width="8.85546875" style="53" customWidth="1"/>
    <col min="32" max="32" width="8.28515625" style="53" customWidth="1"/>
    <col min="33" max="33" width="8.5703125" style="53" customWidth="1"/>
    <col min="34" max="34" width="8.7109375" style="53" customWidth="1"/>
    <col min="35" max="36" width="6.28515625" style="53" customWidth="1"/>
    <col min="37" max="38" width="6.28515625" style="26" customWidth="1"/>
    <col min="39" max="39" width="6.28515625" style="53" customWidth="1"/>
    <col min="40" max="40" width="6.28515625" style="26" customWidth="1"/>
    <col min="41" max="41" width="6.28515625" style="53" customWidth="1"/>
  </cols>
  <sheetData>
    <row r="1" spans="1:41" ht="37.5" customHeight="1">
      <c r="A1" s="2" t="s">
        <v>74</v>
      </c>
      <c r="B1" s="3" t="s">
        <v>73</v>
      </c>
      <c r="C1" s="27" t="s">
        <v>97</v>
      </c>
      <c r="D1" s="6" t="s">
        <v>88</v>
      </c>
      <c r="E1" s="24" t="s">
        <v>85</v>
      </c>
      <c r="F1" s="39" t="s">
        <v>94</v>
      </c>
      <c r="G1" s="39" t="s">
        <v>95</v>
      </c>
      <c r="H1" s="24" t="s">
        <v>92</v>
      </c>
      <c r="I1" s="24" t="s">
        <v>93</v>
      </c>
      <c r="J1" s="45" t="s">
        <v>91</v>
      </c>
      <c r="K1" s="46">
        <v>1</v>
      </c>
      <c r="L1" s="46">
        <v>2</v>
      </c>
      <c r="M1" s="46">
        <v>3</v>
      </c>
      <c r="N1" s="46">
        <v>4</v>
      </c>
      <c r="O1" s="46">
        <v>5</v>
      </c>
      <c r="P1" s="46">
        <v>6</v>
      </c>
      <c r="Q1" s="46">
        <v>7</v>
      </c>
      <c r="R1" s="46">
        <v>8</v>
      </c>
      <c r="S1" s="46">
        <v>9</v>
      </c>
      <c r="T1" s="46">
        <v>10</v>
      </c>
      <c r="U1" s="46">
        <v>11</v>
      </c>
      <c r="V1" s="46">
        <v>12</v>
      </c>
      <c r="W1" s="46">
        <v>13</v>
      </c>
      <c r="X1" s="46">
        <v>14</v>
      </c>
      <c r="Y1" s="46">
        <v>15</v>
      </c>
      <c r="Z1" s="46">
        <v>16</v>
      </c>
      <c r="AA1" s="46">
        <v>17</v>
      </c>
      <c r="AB1" s="46">
        <v>18</v>
      </c>
      <c r="AC1" s="46">
        <v>19</v>
      </c>
      <c r="AD1" s="46">
        <v>20</v>
      </c>
      <c r="AE1" s="46">
        <v>21</v>
      </c>
      <c r="AF1" s="46">
        <v>22</v>
      </c>
      <c r="AG1" s="46">
        <v>23</v>
      </c>
      <c r="AH1" s="46">
        <v>24</v>
      </c>
      <c r="AI1" s="46">
        <v>25</v>
      </c>
      <c r="AJ1" s="46">
        <v>26</v>
      </c>
      <c r="AK1" s="46">
        <v>27</v>
      </c>
      <c r="AL1" s="46">
        <v>28</v>
      </c>
      <c r="AM1" s="46">
        <v>29</v>
      </c>
      <c r="AN1" s="46">
        <v>30</v>
      </c>
      <c r="AO1" s="46">
        <v>31</v>
      </c>
    </row>
    <row r="2" spans="1:41">
      <c r="A2" s="56" t="s">
        <v>71</v>
      </c>
      <c r="B2" s="4" t="s">
        <v>30</v>
      </c>
      <c r="C2" s="28">
        <f t="shared" ref="C2:C16" si="0">J2/E2</f>
        <v>0.83641798431372549</v>
      </c>
      <c r="D2" s="13">
        <f t="shared" ref="D2:D88" ca="1" si="1">DAY(NOW()-1)/30</f>
        <v>0.8</v>
      </c>
      <c r="E2" s="25">
        <v>790500</v>
      </c>
      <c r="F2" s="40">
        <f>(J2+I2)/H2</f>
        <v>0.48907884068627461</v>
      </c>
      <c r="G2" s="40">
        <f ca="1">DATEDIF("2015-1-1",TODAY(),"d")/365</f>
        <v>0.47945205479452052</v>
      </c>
      <c r="H2" s="25">
        <v>10199999.999999998</v>
      </c>
      <c r="I2" s="25">
        <v>4327415.7583999997</v>
      </c>
      <c r="J2" s="47">
        <f t="shared" ref="J2:J15" si="2">SUM(K2:AO2)</f>
        <v>661188.4166</v>
      </c>
      <c r="K2" s="46"/>
      <c r="L2" s="46"/>
      <c r="M2" s="46"/>
      <c r="N2" s="46"/>
      <c r="O2" s="48"/>
      <c r="P2" s="48"/>
      <c r="Q2" s="48"/>
      <c r="R2" s="48"/>
      <c r="S2" s="48"/>
      <c r="T2" s="48">
        <v>257521.82</v>
      </c>
      <c r="U2" s="48">
        <v>24615.15</v>
      </c>
      <c r="V2" s="48">
        <v>27182.04</v>
      </c>
      <c r="W2" s="48">
        <v>20526.259999999998</v>
      </c>
      <c r="X2" s="48">
        <v>29045.400000000005</v>
      </c>
      <c r="Y2" s="48">
        <v>23592.590000000004</v>
      </c>
      <c r="Z2" s="48">
        <v>20771.900000000001</v>
      </c>
      <c r="AA2" s="48">
        <v>20544.849999999999</v>
      </c>
      <c r="AB2" s="48">
        <v>34954.199999999997</v>
      </c>
      <c r="AC2" s="48">
        <v>33788.960299999999</v>
      </c>
      <c r="AD2" s="48">
        <v>25085.160000000003</v>
      </c>
      <c r="AE2" s="48">
        <v>38161.9</v>
      </c>
      <c r="AF2" s="48">
        <v>35103.386100000003</v>
      </c>
      <c r="AG2" s="49">
        <v>34825.850200000001</v>
      </c>
      <c r="AH2" s="48">
        <v>35468.949999999997</v>
      </c>
      <c r="AI2" s="48"/>
      <c r="AJ2" s="48"/>
      <c r="AK2" s="25"/>
      <c r="AL2" s="25"/>
      <c r="AM2" s="25"/>
      <c r="AN2" s="25"/>
      <c r="AO2" s="48"/>
    </row>
    <row r="3" spans="1:41">
      <c r="A3" s="57"/>
      <c r="B3" s="4" t="s">
        <v>22</v>
      </c>
      <c r="C3" s="28">
        <f t="shared" si="0"/>
        <v>0.87750160456558013</v>
      </c>
      <c r="D3" s="13">
        <f t="shared" ca="1" si="1"/>
        <v>0.8</v>
      </c>
      <c r="E3" s="25">
        <v>347820</v>
      </c>
      <c r="F3" s="40">
        <f t="shared" ref="F3:F66" si="3">(J3+I3)/H3</f>
        <v>0.49467482987967903</v>
      </c>
      <c r="G3" s="40">
        <f t="shared" ref="G3:G66" ca="1" si="4">DATEDIF("2015-1-1",TODAY(),"d")/365</f>
        <v>0.47945205479452052</v>
      </c>
      <c r="H3" s="25">
        <v>4488000.0000000009</v>
      </c>
      <c r="I3" s="25">
        <v>1914888.0284</v>
      </c>
      <c r="J3" s="47">
        <f t="shared" si="2"/>
        <v>305212.60810000007</v>
      </c>
      <c r="K3" s="46"/>
      <c r="L3" s="46"/>
      <c r="M3" s="46"/>
      <c r="N3" s="46"/>
      <c r="O3" s="48"/>
      <c r="P3" s="48"/>
      <c r="Q3" s="48"/>
      <c r="R3" s="48"/>
      <c r="S3" s="48"/>
      <c r="T3" s="48">
        <v>123560.21</v>
      </c>
      <c r="U3" s="48">
        <v>13290.75</v>
      </c>
      <c r="V3" s="48">
        <v>11726.95</v>
      </c>
      <c r="W3" s="48">
        <v>10889.04</v>
      </c>
      <c r="X3" s="48">
        <v>10691.4</v>
      </c>
      <c r="Y3" s="48">
        <v>12044.86</v>
      </c>
      <c r="Z3" s="48">
        <v>8004.84</v>
      </c>
      <c r="AA3" s="48">
        <v>13036.05</v>
      </c>
      <c r="AB3" s="48">
        <v>16334.799999999997</v>
      </c>
      <c r="AC3" s="48">
        <v>13841.54</v>
      </c>
      <c r="AD3" s="48">
        <v>15113.6</v>
      </c>
      <c r="AE3" s="48">
        <v>16400.076000000001</v>
      </c>
      <c r="AF3" s="48">
        <v>14825.766100000001</v>
      </c>
      <c r="AG3" s="48">
        <v>12275.766</v>
      </c>
      <c r="AH3" s="48">
        <v>13176.96</v>
      </c>
      <c r="AI3" s="48"/>
      <c r="AJ3" s="48"/>
      <c r="AK3" s="25"/>
      <c r="AL3" s="25"/>
      <c r="AM3" s="25"/>
      <c r="AN3" s="25"/>
      <c r="AO3" s="48"/>
    </row>
    <row r="4" spans="1:41">
      <c r="A4" s="57"/>
      <c r="B4" s="4" t="s">
        <v>48</v>
      </c>
      <c r="C4" s="28">
        <f t="shared" si="0"/>
        <v>0.8963107221788148</v>
      </c>
      <c r="D4" s="13">
        <f t="shared" ca="1" si="1"/>
        <v>0.8</v>
      </c>
      <c r="E4" s="25">
        <v>223975</v>
      </c>
      <c r="F4" s="40">
        <f t="shared" si="3"/>
        <v>0.48930414048442916</v>
      </c>
      <c r="G4" s="40">
        <f t="shared" ca="1" si="4"/>
        <v>0.47945205479452052</v>
      </c>
      <c r="H4" s="25">
        <v>2890000</v>
      </c>
      <c r="I4" s="25">
        <v>1213337.7720000001</v>
      </c>
      <c r="J4" s="47">
        <f t="shared" si="2"/>
        <v>200751.19400000005</v>
      </c>
      <c r="K4" s="46"/>
      <c r="L4" s="46"/>
      <c r="M4" s="46"/>
      <c r="N4" s="46"/>
      <c r="O4" s="48"/>
      <c r="P4" s="48"/>
      <c r="Q4" s="48"/>
      <c r="R4" s="48"/>
      <c r="S4" s="48"/>
      <c r="T4" s="48">
        <v>80485.933999999994</v>
      </c>
      <c r="U4" s="48">
        <v>9149.2999999999993</v>
      </c>
      <c r="V4" s="48">
        <v>7496.6</v>
      </c>
      <c r="W4" s="48">
        <v>5780</v>
      </c>
      <c r="X4" s="48">
        <v>6571.7</v>
      </c>
      <c r="Y4" s="48">
        <v>8422.68</v>
      </c>
      <c r="Z4" s="48">
        <v>4583.6000000000004</v>
      </c>
      <c r="AA4" s="48">
        <v>6486.52</v>
      </c>
      <c r="AB4" s="48">
        <v>11672.3</v>
      </c>
      <c r="AC4" s="48">
        <v>7160.7</v>
      </c>
      <c r="AD4" s="48">
        <v>11189.7</v>
      </c>
      <c r="AE4" s="48">
        <v>14890.24</v>
      </c>
      <c r="AF4" s="48">
        <v>9704.2199999999993</v>
      </c>
      <c r="AG4" s="48">
        <v>7459.5</v>
      </c>
      <c r="AH4" s="48">
        <v>9698.2000000000007</v>
      </c>
      <c r="AI4" s="48"/>
      <c r="AJ4" s="48"/>
      <c r="AK4" s="25"/>
      <c r="AL4" s="25"/>
      <c r="AM4" s="25"/>
      <c r="AN4" s="25"/>
      <c r="AO4" s="48"/>
    </row>
    <row r="5" spans="1:41">
      <c r="A5" s="57"/>
      <c r="B5" s="4" t="s">
        <v>47</v>
      </c>
      <c r="C5" s="28">
        <f t="shared" si="0"/>
        <v>0.73630655348047536</v>
      </c>
      <c r="D5" s="13">
        <f t="shared" ca="1" si="1"/>
        <v>0.8</v>
      </c>
      <c r="E5" s="25">
        <v>147250</v>
      </c>
      <c r="F5" s="40">
        <f t="shared" si="3"/>
        <v>0.44812070257894737</v>
      </c>
      <c r="G5" s="40">
        <f t="shared" ca="1" si="4"/>
        <v>0.47945205479452052</v>
      </c>
      <c r="H5" s="25">
        <v>1900000</v>
      </c>
      <c r="I5" s="25">
        <v>743008.1949</v>
      </c>
      <c r="J5" s="47">
        <f t="shared" si="2"/>
        <v>108421.14</v>
      </c>
      <c r="K5" s="46"/>
      <c r="L5" s="46"/>
      <c r="M5" s="46"/>
      <c r="N5" s="46"/>
      <c r="O5" s="48"/>
      <c r="P5" s="48"/>
      <c r="Q5" s="48"/>
      <c r="R5" s="48"/>
      <c r="S5" s="48"/>
      <c r="T5" s="48">
        <v>42335.75</v>
      </c>
      <c r="U5" s="48">
        <v>3809.2</v>
      </c>
      <c r="V5" s="48">
        <v>4401.1000000000004</v>
      </c>
      <c r="W5" s="48">
        <v>4175</v>
      </c>
      <c r="X5" s="48">
        <v>5386.8</v>
      </c>
      <c r="Y5" s="48">
        <v>4035.1</v>
      </c>
      <c r="Z5" s="48">
        <v>4224.8999999999996</v>
      </c>
      <c r="AA5" s="48">
        <v>3820.1</v>
      </c>
      <c r="AB5" s="48">
        <v>5090.3900000000003</v>
      </c>
      <c r="AC5" s="48">
        <v>6729.2</v>
      </c>
      <c r="AD5" s="48">
        <v>4859.5</v>
      </c>
      <c r="AE5" s="48">
        <v>4958.8999999999996</v>
      </c>
      <c r="AF5" s="48">
        <v>6781.8</v>
      </c>
      <c r="AG5" s="48">
        <v>3412.8</v>
      </c>
      <c r="AH5" s="48">
        <v>4400.6000000000004</v>
      </c>
      <c r="AI5" s="48"/>
      <c r="AJ5" s="48"/>
      <c r="AK5" s="25"/>
      <c r="AL5" s="25"/>
      <c r="AM5" s="25"/>
      <c r="AN5" s="25"/>
      <c r="AO5" s="48"/>
    </row>
    <row r="6" spans="1:41">
      <c r="A6" s="57"/>
      <c r="B6" s="4" t="s">
        <v>21</v>
      </c>
      <c r="C6" s="28">
        <f t="shared" si="0"/>
        <v>0.85432395947174722</v>
      </c>
      <c r="D6" s="13">
        <f t="shared" ca="1" si="1"/>
        <v>0.8</v>
      </c>
      <c r="E6" s="25">
        <v>577375</v>
      </c>
      <c r="F6" s="40">
        <f t="shared" si="3"/>
        <v>0.51482456441610736</v>
      </c>
      <c r="G6" s="40">
        <f t="shared" ca="1" si="4"/>
        <v>0.47945205479452052</v>
      </c>
      <c r="H6" s="25">
        <v>7450000</v>
      </c>
      <c r="I6" s="25">
        <v>3342177.7088000001</v>
      </c>
      <c r="J6" s="47">
        <f t="shared" si="2"/>
        <v>493265.29610000004</v>
      </c>
      <c r="K6" s="46"/>
      <c r="L6" s="46"/>
      <c r="M6" s="46"/>
      <c r="N6" s="46"/>
      <c r="O6" s="48"/>
      <c r="P6" s="48"/>
      <c r="Q6" s="48"/>
      <c r="R6" s="48"/>
      <c r="S6" s="48"/>
      <c r="T6" s="48">
        <v>196366.10800000001</v>
      </c>
      <c r="U6" s="48">
        <v>16606.599999999999</v>
      </c>
      <c r="V6" s="48">
        <v>20929.93</v>
      </c>
      <c r="W6" s="48">
        <v>17713.82</v>
      </c>
      <c r="X6" s="48">
        <v>18810.400000000001</v>
      </c>
      <c r="Y6" s="48">
        <v>19830.400000000001</v>
      </c>
      <c r="Z6" s="48">
        <v>11440.5</v>
      </c>
      <c r="AA6" s="48">
        <v>16332.4</v>
      </c>
      <c r="AB6" s="48">
        <v>26334.6</v>
      </c>
      <c r="AC6" s="48">
        <v>24031.000100000005</v>
      </c>
      <c r="AD6" s="48">
        <v>24301.180000000004</v>
      </c>
      <c r="AE6" s="48">
        <v>27116.65</v>
      </c>
      <c r="AF6" s="48">
        <v>19724.198</v>
      </c>
      <c r="AG6" s="48">
        <v>22277.299999999996</v>
      </c>
      <c r="AH6" s="48">
        <v>31450.21</v>
      </c>
      <c r="AI6" s="48"/>
      <c r="AJ6" s="48"/>
      <c r="AK6" s="25"/>
      <c r="AL6" s="25"/>
      <c r="AM6" s="25"/>
      <c r="AN6" s="25"/>
      <c r="AO6" s="48"/>
    </row>
    <row r="7" spans="1:41">
      <c r="A7" s="57"/>
      <c r="B7" s="4" t="s">
        <v>15</v>
      </c>
      <c r="C7" s="28">
        <f t="shared" si="0"/>
        <v>0.7951908431780621</v>
      </c>
      <c r="D7" s="13">
        <f t="shared" ca="1" si="1"/>
        <v>0.8</v>
      </c>
      <c r="E7" s="25">
        <v>326740</v>
      </c>
      <c r="F7" s="40">
        <f t="shared" si="3"/>
        <v>0.47514278512808344</v>
      </c>
      <c r="G7" s="40">
        <f t="shared" ca="1" si="4"/>
        <v>0.47945205479452052</v>
      </c>
      <c r="H7" s="25">
        <v>4216000</v>
      </c>
      <c r="I7" s="25">
        <v>1743381.3259999999</v>
      </c>
      <c r="J7" s="47">
        <f t="shared" si="2"/>
        <v>259820.65610000002</v>
      </c>
      <c r="K7" s="46"/>
      <c r="L7" s="46"/>
      <c r="M7" s="46"/>
      <c r="N7" s="46"/>
      <c r="O7" s="48"/>
      <c r="P7" s="48"/>
      <c r="Q7" s="48"/>
      <c r="R7" s="48"/>
      <c r="S7" s="48"/>
      <c r="T7" s="48">
        <v>114060.088</v>
      </c>
      <c r="U7" s="48">
        <v>13425.3</v>
      </c>
      <c r="V7" s="48">
        <v>11224.36</v>
      </c>
      <c r="W7" s="48">
        <v>7627.22</v>
      </c>
      <c r="X7" s="48">
        <v>9964.1800000000021</v>
      </c>
      <c r="Y7" s="48">
        <v>6872.5</v>
      </c>
      <c r="Z7" s="48">
        <v>7078.5680000000002</v>
      </c>
      <c r="AA7" s="48">
        <v>10166.700000000001</v>
      </c>
      <c r="AB7" s="48">
        <v>13920.85</v>
      </c>
      <c r="AC7" s="48">
        <v>8731.7800000000007</v>
      </c>
      <c r="AD7" s="48">
        <v>7008.36</v>
      </c>
      <c r="AE7" s="48">
        <v>11714.9</v>
      </c>
      <c r="AF7" s="48">
        <v>13782.9</v>
      </c>
      <c r="AG7" s="48">
        <v>10588.690099999998</v>
      </c>
      <c r="AH7" s="48">
        <v>13654.26</v>
      </c>
      <c r="AI7" s="48"/>
      <c r="AJ7" s="48"/>
      <c r="AK7" s="25"/>
      <c r="AL7" s="25"/>
      <c r="AM7" s="25"/>
      <c r="AN7" s="25"/>
      <c r="AO7" s="48"/>
    </row>
    <row r="8" spans="1:41">
      <c r="A8" s="57"/>
      <c r="B8" s="4" t="s">
        <v>57</v>
      </c>
      <c r="C8" s="28">
        <f t="shared" si="0"/>
        <v>0.90829917843840047</v>
      </c>
      <c r="D8" s="13">
        <f t="shared" ca="1" si="1"/>
        <v>0.8</v>
      </c>
      <c r="E8" s="25">
        <v>142290</v>
      </c>
      <c r="F8" s="40">
        <f t="shared" si="3"/>
        <v>0.50701642930283219</v>
      </c>
      <c r="G8" s="40">
        <f t="shared" ca="1" si="4"/>
        <v>0.47945205479452052</v>
      </c>
      <c r="H8" s="25">
        <v>1836000</v>
      </c>
      <c r="I8" s="25">
        <v>801640.27410000004</v>
      </c>
      <c r="J8" s="47">
        <f t="shared" si="2"/>
        <v>129241.8901</v>
      </c>
      <c r="K8" s="46"/>
      <c r="L8" s="46"/>
      <c r="M8" s="46"/>
      <c r="N8" s="46"/>
      <c r="O8" s="48"/>
      <c r="P8" s="48"/>
      <c r="Q8" s="48"/>
      <c r="R8" s="48"/>
      <c r="S8" s="48"/>
      <c r="T8" s="48">
        <v>50380.84</v>
      </c>
      <c r="U8" s="48">
        <v>4942.3999999999996</v>
      </c>
      <c r="V8" s="48">
        <v>3902.1999999999994</v>
      </c>
      <c r="W8" s="48">
        <v>3888.2</v>
      </c>
      <c r="X8" s="48">
        <v>5447.51</v>
      </c>
      <c r="Y8" s="48">
        <v>5646.78</v>
      </c>
      <c r="Z8" s="48">
        <v>4361.28</v>
      </c>
      <c r="AA8" s="48">
        <v>2818.7</v>
      </c>
      <c r="AB8" s="48">
        <v>8088.51</v>
      </c>
      <c r="AC8" s="48">
        <v>5357.52</v>
      </c>
      <c r="AD8" s="48">
        <v>8487.6</v>
      </c>
      <c r="AE8" s="48">
        <v>6246.6</v>
      </c>
      <c r="AF8" s="48">
        <v>5163.2001</v>
      </c>
      <c r="AG8" s="48">
        <v>8057.75</v>
      </c>
      <c r="AH8" s="48">
        <v>6452.8</v>
      </c>
      <c r="AI8" s="48"/>
      <c r="AJ8" s="48"/>
      <c r="AK8" s="25"/>
      <c r="AL8" s="25"/>
      <c r="AM8" s="25"/>
      <c r="AN8" s="25"/>
      <c r="AO8" s="48"/>
    </row>
    <row r="9" spans="1:41">
      <c r="A9" s="57"/>
      <c r="B9" s="4" t="s">
        <v>5</v>
      </c>
      <c r="C9" s="28">
        <f t="shared" si="0"/>
        <v>0.71916511370967728</v>
      </c>
      <c r="D9" s="13">
        <f t="shared" ca="1" si="1"/>
        <v>0.8</v>
      </c>
      <c r="E9" s="25">
        <v>248000</v>
      </c>
      <c r="F9" s="40">
        <f t="shared" si="3"/>
        <v>0.43855128778125002</v>
      </c>
      <c r="G9" s="40">
        <f t="shared" ca="1" si="4"/>
        <v>0.47945205479452052</v>
      </c>
      <c r="H9" s="25">
        <v>3200000</v>
      </c>
      <c r="I9" s="25">
        <v>1225011.1727</v>
      </c>
      <c r="J9" s="47">
        <f t="shared" si="2"/>
        <v>178352.94819999996</v>
      </c>
      <c r="K9" s="46"/>
      <c r="L9" s="46"/>
      <c r="M9" s="46"/>
      <c r="N9" s="46"/>
      <c r="O9" s="48"/>
      <c r="P9" s="48"/>
      <c r="Q9" s="48"/>
      <c r="R9" s="48"/>
      <c r="S9" s="48"/>
      <c r="T9" s="48">
        <v>69184.214000000007</v>
      </c>
      <c r="U9" s="48">
        <v>18244.166000000005</v>
      </c>
      <c r="V9" s="48">
        <v>6063.3540000000003</v>
      </c>
      <c r="W9" s="48">
        <v>5490.442</v>
      </c>
      <c r="X9" s="48">
        <v>6489.7259999999987</v>
      </c>
      <c r="Y9" s="48">
        <v>5753.29</v>
      </c>
      <c r="Z9" s="48">
        <v>5829.268</v>
      </c>
      <c r="AA9" s="48">
        <v>3898.0859999999998</v>
      </c>
      <c r="AB9" s="48">
        <v>9291.7759999999998</v>
      </c>
      <c r="AC9" s="48">
        <v>10580.842000000001</v>
      </c>
      <c r="AD9" s="48">
        <v>8440.3160000000007</v>
      </c>
      <c r="AE9" s="48">
        <v>7030.0119999999997</v>
      </c>
      <c r="AF9" s="48">
        <v>7956.1540999999997</v>
      </c>
      <c r="AG9" s="48">
        <v>9068.0460000000021</v>
      </c>
      <c r="AH9" s="48">
        <v>5033.2560999999996</v>
      </c>
      <c r="AI9" s="48"/>
      <c r="AJ9" s="48"/>
      <c r="AK9" s="25"/>
      <c r="AL9" s="25"/>
      <c r="AM9" s="25"/>
      <c r="AN9" s="25"/>
      <c r="AO9" s="48"/>
    </row>
    <row r="10" spans="1:41">
      <c r="A10" s="57"/>
      <c r="B10" s="4" t="s">
        <v>70</v>
      </c>
      <c r="C10" s="28">
        <f t="shared" si="0"/>
        <v>0.86058686907020865</v>
      </c>
      <c r="D10" s="13">
        <f t="shared" ca="1" si="1"/>
        <v>0.8</v>
      </c>
      <c r="E10" s="25">
        <v>189720</v>
      </c>
      <c r="F10" s="40">
        <f t="shared" si="3"/>
        <v>0.4699971539612558</v>
      </c>
      <c r="G10" s="40">
        <f t="shared" ca="1" si="4"/>
        <v>0.47945205479452052</v>
      </c>
      <c r="H10" s="25">
        <v>2447998.9999999995</v>
      </c>
      <c r="I10" s="25">
        <v>987282.02209999994</v>
      </c>
      <c r="J10" s="47">
        <f t="shared" si="2"/>
        <v>163270.54079999999</v>
      </c>
      <c r="K10" s="46"/>
      <c r="L10" s="46"/>
      <c r="M10" s="46"/>
      <c r="N10" s="46"/>
      <c r="O10" s="48"/>
      <c r="P10" s="48"/>
      <c r="Q10" s="48"/>
      <c r="R10" s="48"/>
      <c r="S10" s="48"/>
      <c r="T10" s="48">
        <v>68852.800000000017</v>
      </c>
      <c r="U10" s="48">
        <v>4774.1000000000004</v>
      </c>
      <c r="V10" s="48">
        <v>6453.95</v>
      </c>
      <c r="W10" s="48">
        <v>5591.32</v>
      </c>
      <c r="X10" s="48">
        <v>5569.4999999999991</v>
      </c>
      <c r="Y10" s="48">
        <v>7931.78</v>
      </c>
      <c r="Z10" s="48">
        <v>6669.04</v>
      </c>
      <c r="AA10" s="48">
        <v>4878.5</v>
      </c>
      <c r="AB10" s="48">
        <v>8036.1000000000013</v>
      </c>
      <c r="AC10" s="48">
        <v>7223.5066999999999</v>
      </c>
      <c r="AD10" s="48">
        <v>6342.41</v>
      </c>
      <c r="AE10" s="48">
        <v>8096.9000999999989</v>
      </c>
      <c r="AF10" s="48">
        <v>9873.2939999999999</v>
      </c>
      <c r="AG10" s="48">
        <v>5701.5399999999991</v>
      </c>
      <c r="AH10" s="48">
        <v>7275.8</v>
      </c>
      <c r="AI10" s="48"/>
      <c r="AJ10" s="48"/>
      <c r="AK10" s="25"/>
      <c r="AL10" s="25"/>
      <c r="AM10" s="25"/>
      <c r="AN10" s="25"/>
      <c r="AO10" s="48"/>
    </row>
    <row r="11" spans="1:41">
      <c r="A11" s="57"/>
      <c r="B11" s="4" t="s">
        <v>45</v>
      </c>
      <c r="C11" s="28">
        <f t="shared" si="0"/>
        <v>1.0215855974943417</v>
      </c>
      <c r="D11" s="13">
        <f t="shared" ca="1" si="1"/>
        <v>0.8</v>
      </c>
      <c r="E11" s="25">
        <v>437410.00000000006</v>
      </c>
      <c r="F11" s="40">
        <f t="shared" si="3"/>
        <v>0.54907521599929132</v>
      </c>
      <c r="G11" s="40">
        <f t="shared" ca="1" si="4"/>
        <v>0.47945205479452052</v>
      </c>
      <c r="H11" s="25">
        <v>5644000</v>
      </c>
      <c r="I11" s="25">
        <v>2652128.7629</v>
      </c>
      <c r="J11" s="47">
        <f t="shared" si="2"/>
        <v>446851.75620000006</v>
      </c>
      <c r="K11" s="46"/>
      <c r="L11" s="46"/>
      <c r="M11" s="46"/>
      <c r="N11" s="46"/>
      <c r="O11" s="48"/>
      <c r="P11" s="48"/>
      <c r="Q11" s="48"/>
      <c r="R11" s="48"/>
      <c r="S11" s="48"/>
      <c r="T11" s="48">
        <v>172784.234</v>
      </c>
      <c r="U11" s="48">
        <v>19861.14</v>
      </c>
      <c r="V11" s="48">
        <v>16091.77</v>
      </c>
      <c r="W11" s="48">
        <v>19006.040000000005</v>
      </c>
      <c r="X11" s="48">
        <v>17685.178</v>
      </c>
      <c r="Y11" s="48">
        <v>17435.740000000002</v>
      </c>
      <c r="Z11" s="48">
        <v>17148.34</v>
      </c>
      <c r="AA11" s="48">
        <v>17108.182000000001</v>
      </c>
      <c r="AB11" s="48">
        <v>26038.610000000004</v>
      </c>
      <c r="AC11" s="48">
        <v>20344.87</v>
      </c>
      <c r="AD11" s="48">
        <v>21582.948000000004</v>
      </c>
      <c r="AE11" s="48">
        <v>22874.560000000001</v>
      </c>
      <c r="AF11" s="48">
        <v>20271.499999999996</v>
      </c>
      <c r="AG11" s="48">
        <v>22159.406200000001</v>
      </c>
      <c r="AH11" s="48">
        <v>16459.238000000001</v>
      </c>
      <c r="AI11" s="48"/>
      <c r="AJ11" s="48"/>
      <c r="AK11" s="25"/>
      <c r="AL11" s="25"/>
      <c r="AM11" s="25"/>
      <c r="AN11" s="25"/>
      <c r="AO11" s="48"/>
    </row>
    <row r="12" spans="1:41">
      <c r="A12" s="57"/>
      <c r="B12" s="4" t="s">
        <v>53</v>
      </c>
      <c r="C12" s="28">
        <f t="shared" si="0"/>
        <v>0.91635936001643714</v>
      </c>
      <c r="D12" s="13">
        <f t="shared" ca="1" si="1"/>
        <v>0.8</v>
      </c>
      <c r="E12" s="25">
        <v>1216750</v>
      </c>
      <c r="F12" s="40">
        <f t="shared" si="3"/>
        <v>0.47233806201273881</v>
      </c>
      <c r="G12" s="40">
        <f t="shared" ca="1" si="4"/>
        <v>0.47945205479452052</v>
      </c>
      <c r="H12" s="25">
        <v>15700000</v>
      </c>
      <c r="I12" s="25">
        <v>6300727.3223000001</v>
      </c>
      <c r="J12" s="47">
        <f t="shared" si="2"/>
        <v>1114980.2512999999</v>
      </c>
      <c r="K12" s="46"/>
      <c r="L12" s="46"/>
      <c r="M12" s="46"/>
      <c r="N12" s="46"/>
      <c r="O12" s="48"/>
      <c r="P12" s="48"/>
      <c r="Q12" s="48"/>
      <c r="R12" s="48"/>
      <c r="S12" s="48"/>
      <c r="T12" s="48">
        <v>454121.62420000002</v>
      </c>
      <c r="U12" s="48">
        <v>49328.877999999997</v>
      </c>
      <c r="V12" s="48">
        <v>42320.12</v>
      </c>
      <c r="W12" s="48">
        <v>45607.563999999998</v>
      </c>
      <c r="X12" s="48">
        <v>49002.679999999993</v>
      </c>
      <c r="Y12" s="48">
        <v>45600.131999999998</v>
      </c>
      <c r="Z12" s="48">
        <v>26125.901999999998</v>
      </c>
      <c r="AA12" s="48">
        <v>36126.413999999997</v>
      </c>
      <c r="AB12" s="48">
        <v>54631.694000000003</v>
      </c>
      <c r="AC12" s="48">
        <v>57674.902199999997</v>
      </c>
      <c r="AD12" s="48">
        <v>42161.170100000003</v>
      </c>
      <c r="AE12" s="48">
        <v>62131.350200000001</v>
      </c>
      <c r="AF12" s="48">
        <v>51411.202400000002</v>
      </c>
      <c r="AG12" s="48">
        <v>52252.988100000002</v>
      </c>
      <c r="AH12" s="48">
        <v>46483.630100000009</v>
      </c>
      <c r="AI12" s="48"/>
      <c r="AJ12" s="48"/>
      <c r="AK12" s="25"/>
      <c r="AL12" s="25"/>
      <c r="AM12" s="25"/>
      <c r="AN12" s="25"/>
      <c r="AO12" s="48"/>
    </row>
    <row r="13" spans="1:41">
      <c r="A13" s="57"/>
      <c r="B13" s="4" t="s">
        <v>13</v>
      </c>
      <c r="C13" s="28">
        <f t="shared" si="0"/>
        <v>1.0083278550146626</v>
      </c>
      <c r="D13" s="13">
        <f t="shared" ca="1" si="1"/>
        <v>0.8</v>
      </c>
      <c r="E13" s="25">
        <v>852500</v>
      </c>
      <c r="F13" s="40">
        <f t="shared" si="3"/>
        <v>0.54052737079999991</v>
      </c>
      <c r="G13" s="40">
        <f t="shared" ca="1" si="4"/>
        <v>0.47945205479452052</v>
      </c>
      <c r="H13" s="25">
        <v>11000000</v>
      </c>
      <c r="I13" s="25">
        <v>5086201.5823999997</v>
      </c>
      <c r="J13" s="47">
        <f t="shared" si="2"/>
        <v>859599.49639999983</v>
      </c>
      <c r="K13" s="46"/>
      <c r="L13" s="46"/>
      <c r="M13" s="46"/>
      <c r="N13" s="46"/>
      <c r="O13" s="48"/>
      <c r="P13" s="48"/>
      <c r="Q13" s="48"/>
      <c r="R13" s="48"/>
      <c r="S13" s="48"/>
      <c r="T13" s="48">
        <v>345951.18599999993</v>
      </c>
      <c r="U13" s="48">
        <v>36479.980000000003</v>
      </c>
      <c r="V13" s="48">
        <v>32368.720000000001</v>
      </c>
      <c r="W13" s="48">
        <v>31874.6</v>
      </c>
      <c r="X13" s="48">
        <v>30430.23</v>
      </c>
      <c r="Y13" s="48">
        <v>35464.849999999991</v>
      </c>
      <c r="Z13" s="48">
        <v>25024.63</v>
      </c>
      <c r="AA13" s="48">
        <v>30442.58</v>
      </c>
      <c r="AB13" s="48">
        <v>43030.280200000001</v>
      </c>
      <c r="AC13" s="48">
        <v>42726</v>
      </c>
      <c r="AD13" s="48">
        <v>33159.410000000003</v>
      </c>
      <c r="AE13" s="48">
        <v>50761.710099999997</v>
      </c>
      <c r="AF13" s="48">
        <v>43026.96</v>
      </c>
      <c r="AG13" s="48">
        <v>41372.128100000002</v>
      </c>
      <c r="AH13" s="48">
        <v>37486.232000000004</v>
      </c>
      <c r="AI13" s="48"/>
      <c r="AJ13" s="48"/>
      <c r="AK13" s="25"/>
      <c r="AL13" s="25"/>
      <c r="AM13" s="25"/>
      <c r="AN13" s="25"/>
      <c r="AO13" s="48"/>
    </row>
    <row r="14" spans="1:41">
      <c r="A14" s="57"/>
      <c r="B14" s="4" t="s">
        <v>49</v>
      </c>
      <c r="C14" s="28">
        <f t="shared" si="0"/>
        <v>0.9274472099255584</v>
      </c>
      <c r="D14" s="13">
        <f t="shared" ca="1" si="1"/>
        <v>0.8</v>
      </c>
      <c r="E14" s="25">
        <v>503749.99999999994</v>
      </c>
      <c r="F14" s="40">
        <f t="shared" si="3"/>
        <v>0.50424140136923079</v>
      </c>
      <c r="G14" s="40">
        <f t="shared" ca="1" si="4"/>
        <v>0.47945205479452052</v>
      </c>
      <c r="H14" s="25">
        <v>6500000</v>
      </c>
      <c r="I14" s="25">
        <v>2810367.5769000002</v>
      </c>
      <c r="J14" s="47">
        <f t="shared" si="2"/>
        <v>467201.53200000001</v>
      </c>
      <c r="K14" s="46"/>
      <c r="L14" s="46"/>
      <c r="M14" s="46"/>
      <c r="N14" s="46"/>
      <c r="O14" s="48"/>
      <c r="P14" s="48"/>
      <c r="Q14" s="48"/>
      <c r="R14" s="48"/>
      <c r="S14" s="48"/>
      <c r="T14" s="48">
        <v>189718.48199999999</v>
      </c>
      <c r="U14" s="48">
        <v>18831.02</v>
      </c>
      <c r="V14" s="48">
        <v>19961.330000000002</v>
      </c>
      <c r="W14" s="48">
        <v>17874.099999999999</v>
      </c>
      <c r="X14" s="48">
        <v>20984.452000000001</v>
      </c>
      <c r="Y14" s="48">
        <v>17811.86</v>
      </c>
      <c r="Z14" s="48">
        <v>13875.44</v>
      </c>
      <c r="AA14" s="48">
        <v>18704.804</v>
      </c>
      <c r="AB14" s="48">
        <v>28168.472000000002</v>
      </c>
      <c r="AC14" s="48">
        <v>19637.972000000002</v>
      </c>
      <c r="AD14" s="48">
        <v>18408</v>
      </c>
      <c r="AE14" s="48">
        <v>24257.299999999996</v>
      </c>
      <c r="AF14" s="48">
        <v>19103.784</v>
      </c>
      <c r="AG14" s="48">
        <v>20589.098000000002</v>
      </c>
      <c r="AH14" s="48">
        <v>19275.418000000001</v>
      </c>
      <c r="AI14" s="48"/>
      <c r="AJ14" s="48"/>
      <c r="AK14" s="25"/>
      <c r="AL14" s="25"/>
      <c r="AM14" s="25"/>
      <c r="AN14" s="25"/>
      <c r="AO14" s="48"/>
    </row>
    <row r="15" spans="1:41">
      <c r="A15" s="57"/>
      <c r="B15" s="4" t="s">
        <v>3</v>
      </c>
      <c r="C15" s="28">
        <f t="shared" si="0"/>
        <v>0.67924998203348319</v>
      </c>
      <c r="D15" s="13">
        <f t="shared" ca="1" si="1"/>
        <v>0.8</v>
      </c>
      <c r="E15" s="25">
        <v>122450</v>
      </c>
      <c r="F15" s="40">
        <f t="shared" si="3"/>
        <v>0.41592619835443034</v>
      </c>
      <c r="G15" s="40">
        <f t="shared" ca="1" si="4"/>
        <v>0.47945205479452052</v>
      </c>
      <c r="H15" s="25">
        <v>1580000</v>
      </c>
      <c r="I15" s="25">
        <v>573989.23309999995</v>
      </c>
      <c r="J15" s="47">
        <f t="shared" si="2"/>
        <v>83174.160300000018</v>
      </c>
      <c r="K15" s="46"/>
      <c r="L15" s="46"/>
      <c r="M15" s="46"/>
      <c r="N15" s="46"/>
      <c r="O15" s="48"/>
      <c r="P15" s="48"/>
      <c r="Q15" s="48"/>
      <c r="R15" s="48"/>
      <c r="S15" s="48"/>
      <c r="T15" s="48">
        <v>36350.18</v>
      </c>
      <c r="U15" s="48">
        <v>3060.6</v>
      </c>
      <c r="V15" s="48">
        <v>1580.26</v>
      </c>
      <c r="W15" s="48">
        <v>1692.96</v>
      </c>
      <c r="X15" s="48">
        <v>1955.9000000000003</v>
      </c>
      <c r="Y15" s="48">
        <v>1815</v>
      </c>
      <c r="Z15" s="48">
        <v>1736</v>
      </c>
      <c r="AA15" s="48">
        <v>3244.9879999999998</v>
      </c>
      <c r="AB15" s="48">
        <v>4028.27</v>
      </c>
      <c r="AC15" s="48">
        <v>3436.6840000000002</v>
      </c>
      <c r="AD15" s="48">
        <v>2986.1</v>
      </c>
      <c r="AE15" s="48">
        <v>2488.73</v>
      </c>
      <c r="AF15" s="48">
        <v>5249.4980999999998</v>
      </c>
      <c r="AG15" s="48">
        <v>4890.7002000000002</v>
      </c>
      <c r="AH15" s="48">
        <v>8658.2900000000009</v>
      </c>
      <c r="AI15" s="48"/>
      <c r="AJ15" s="48"/>
      <c r="AK15" s="25"/>
      <c r="AL15" s="25"/>
      <c r="AM15" s="25"/>
      <c r="AN15" s="25"/>
      <c r="AO15" s="48"/>
    </row>
    <row r="16" spans="1:41">
      <c r="A16" s="58"/>
      <c r="B16" s="35" t="s">
        <v>84</v>
      </c>
      <c r="C16" s="36">
        <f t="shared" si="0"/>
        <v>0.89305559365578879</v>
      </c>
      <c r="D16" s="7">
        <f t="shared" ca="1" si="1"/>
        <v>0.8</v>
      </c>
      <c r="E16" s="37">
        <f>SUM(E2:E15)</f>
        <v>6126530</v>
      </c>
      <c r="F16" s="41">
        <f t="shared" si="3"/>
        <v>0.49578618019766957</v>
      </c>
      <c r="G16" s="41">
        <f t="shared" ca="1" si="4"/>
        <v>0.47945205479452052</v>
      </c>
      <c r="H16" s="37">
        <f>SUM(H2:H15)</f>
        <v>79051999</v>
      </c>
      <c r="I16" s="37">
        <f>SUM(I2:I15)</f>
        <v>33721556.734999999</v>
      </c>
      <c r="J16" s="37">
        <f>SUM(J2:J15)</f>
        <v>5471331.8861999996</v>
      </c>
      <c r="K16" s="37">
        <f t="shared" ref="K16:S16" si="5">SUM(K2:K15)</f>
        <v>0</v>
      </c>
      <c r="L16" s="37">
        <f t="shared" si="5"/>
        <v>0</v>
      </c>
      <c r="M16" s="37">
        <f t="shared" si="5"/>
        <v>0</v>
      </c>
      <c r="N16" s="37">
        <f t="shared" si="5"/>
        <v>0</v>
      </c>
      <c r="O16" s="37">
        <f t="shared" si="5"/>
        <v>0</v>
      </c>
      <c r="P16" s="37">
        <f t="shared" si="5"/>
        <v>0</v>
      </c>
      <c r="Q16" s="37">
        <f t="shared" si="5"/>
        <v>0</v>
      </c>
      <c r="R16" s="37">
        <f t="shared" si="5"/>
        <v>0</v>
      </c>
      <c r="S16" s="37">
        <f t="shared" si="5"/>
        <v>0</v>
      </c>
      <c r="T16" s="37">
        <f>SUM(T2:T15)</f>
        <v>2201673.4702000003</v>
      </c>
      <c r="U16" s="37">
        <f>SUM(U2:U15)</f>
        <v>236418.584</v>
      </c>
      <c r="V16" s="37">
        <f t="shared" ref="V16:AH16" si="6">SUM(V2:V15)</f>
        <v>211702.68400000001</v>
      </c>
      <c r="W16" s="37">
        <f t="shared" si="6"/>
        <v>197736.56600000002</v>
      </c>
      <c r="X16" s="37">
        <f t="shared" si="6"/>
        <v>218035.05599999998</v>
      </c>
      <c r="Y16" s="37">
        <f t="shared" si="6"/>
        <v>212257.56199999998</v>
      </c>
      <c r="Z16" s="37">
        <f t="shared" si="6"/>
        <v>156874.20799999998</v>
      </c>
      <c r="AA16" s="37">
        <f t="shared" si="6"/>
        <v>187608.87400000001</v>
      </c>
      <c r="AB16" s="37">
        <f t="shared" si="6"/>
        <v>289620.85220000002</v>
      </c>
      <c r="AC16" s="37">
        <f t="shared" si="6"/>
        <v>261265.47730000003</v>
      </c>
      <c r="AD16" s="37">
        <f t="shared" si="6"/>
        <v>229125.45410000003</v>
      </c>
      <c r="AE16" s="37">
        <f t="shared" si="6"/>
        <v>297129.82839999994</v>
      </c>
      <c r="AF16" s="37">
        <f t="shared" si="6"/>
        <v>261977.86289999998</v>
      </c>
      <c r="AG16" s="37">
        <f t="shared" si="6"/>
        <v>254931.56289999996</v>
      </c>
      <c r="AH16" s="37">
        <f t="shared" si="6"/>
        <v>254973.84420000002</v>
      </c>
      <c r="AI16" s="37">
        <f t="shared" ref="AH16:AO16" si="7">SUM(AI2:AI15)</f>
        <v>0</v>
      </c>
      <c r="AJ16" s="37">
        <f t="shared" si="7"/>
        <v>0</v>
      </c>
      <c r="AK16" s="37">
        <f t="shared" si="7"/>
        <v>0</v>
      </c>
      <c r="AL16" s="37">
        <f t="shared" si="7"/>
        <v>0</v>
      </c>
      <c r="AM16" s="37">
        <f t="shared" si="7"/>
        <v>0</v>
      </c>
      <c r="AN16" s="37">
        <f t="shared" si="7"/>
        <v>0</v>
      </c>
      <c r="AO16" s="37">
        <f t="shared" si="7"/>
        <v>0</v>
      </c>
    </row>
    <row r="17" spans="1:41">
      <c r="A17" s="56" t="s">
        <v>81</v>
      </c>
      <c r="B17" s="4" t="s">
        <v>0</v>
      </c>
      <c r="C17" s="28">
        <f t="shared" ref="C17:C46" si="8">J17/E17</f>
        <v>0.99425152354570634</v>
      </c>
      <c r="D17" s="13">
        <f t="shared" ca="1" si="1"/>
        <v>0.8</v>
      </c>
      <c r="E17" s="25">
        <v>111910.00000000001</v>
      </c>
      <c r="F17" s="40">
        <f t="shared" si="3"/>
        <v>0.52644380477839336</v>
      </c>
      <c r="G17" s="40">
        <f t="shared" ca="1" si="4"/>
        <v>0.47945205479452052</v>
      </c>
      <c r="H17" s="25">
        <v>1444000</v>
      </c>
      <c r="I17" s="25">
        <v>648918.16610000003</v>
      </c>
      <c r="J17" s="47">
        <f t="shared" ref="J17:J31" si="9">SUM(K17:AO17)</f>
        <v>111266.68800000001</v>
      </c>
      <c r="K17" s="46"/>
      <c r="L17" s="46"/>
      <c r="M17" s="46"/>
      <c r="N17" s="46"/>
      <c r="O17" s="48"/>
      <c r="P17" s="48"/>
      <c r="Q17" s="48"/>
      <c r="R17" s="48"/>
      <c r="S17" s="48"/>
      <c r="T17" s="48">
        <v>46852.076000000001</v>
      </c>
      <c r="U17" s="48">
        <v>7168.13</v>
      </c>
      <c r="V17" s="48">
        <v>3459.5</v>
      </c>
      <c r="W17" s="48">
        <v>3114.66</v>
      </c>
      <c r="X17" s="48">
        <v>3387.4</v>
      </c>
      <c r="Y17" s="48">
        <v>4385.2</v>
      </c>
      <c r="Z17" s="48">
        <v>5500.58</v>
      </c>
      <c r="AA17" s="48">
        <v>3710.1</v>
      </c>
      <c r="AB17" s="48">
        <v>7212.4639999999999</v>
      </c>
      <c r="AC17" s="48">
        <v>3902.2759999999994</v>
      </c>
      <c r="AD17" s="48">
        <v>3661.1</v>
      </c>
      <c r="AE17" s="48">
        <v>5640.68</v>
      </c>
      <c r="AF17" s="48">
        <v>3970.3620000000001</v>
      </c>
      <c r="AG17" s="48">
        <v>2944.76</v>
      </c>
      <c r="AH17" s="48">
        <v>6357.3999999999987</v>
      </c>
      <c r="AI17" s="48"/>
      <c r="AJ17" s="48"/>
      <c r="AK17" s="25"/>
      <c r="AL17" s="25"/>
      <c r="AM17" s="25"/>
      <c r="AN17" s="25"/>
      <c r="AO17" s="48"/>
    </row>
    <row r="18" spans="1:41">
      <c r="A18" s="57"/>
      <c r="B18" s="4" t="s">
        <v>32</v>
      </c>
      <c r="C18" s="28">
        <f t="shared" si="8"/>
        <v>0.91590590037779729</v>
      </c>
      <c r="D18" s="13">
        <f t="shared" ca="1" si="1"/>
        <v>0.8</v>
      </c>
      <c r="E18" s="25">
        <v>430124.99999999994</v>
      </c>
      <c r="F18" s="40">
        <f t="shared" si="3"/>
        <v>0.48728641745045054</v>
      </c>
      <c r="G18" s="40">
        <f t="shared" ca="1" si="4"/>
        <v>0.47945205479452052</v>
      </c>
      <c r="H18" s="25">
        <v>5550000</v>
      </c>
      <c r="I18" s="25">
        <v>2310485.5914500002</v>
      </c>
      <c r="J18" s="47">
        <f t="shared" si="9"/>
        <v>393954.02539999998</v>
      </c>
      <c r="K18" s="46"/>
      <c r="L18" s="46"/>
      <c r="M18" s="46"/>
      <c r="N18" s="46"/>
      <c r="O18" s="48"/>
      <c r="P18" s="48"/>
      <c r="Q18" s="48"/>
      <c r="R18" s="48"/>
      <c r="S18" s="48"/>
      <c r="T18" s="48">
        <v>155296.2211</v>
      </c>
      <c r="U18" s="48">
        <v>18622.75</v>
      </c>
      <c r="V18" s="48">
        <v>13887.62</v>
      </c>
      <c r="W18" s="48">
        <v>11261.100000000002</v>
      </c>
      <c r="X18" s="48">
        <v>14678.9</v>
      </c>
      <c r="Y18" s="48">
        <v>18564.162</v>
      </c>
      <c r="Z18" s="48">
        <v>11330.314</v>
      </c>
      <c r="AA18" s="48">
        <v>15590</v>
      </c>
      <c r="AB18" s="48">
        <v>24864.800100000004</v>
      </c>
      <c r="AC18" s="48">
        <v>22334.7</v>
      </c>
      <c r="AD18" s="48">
        <v>19653.3001</v>
      </c>
      <c r="AE18" s="48">
        <v>16279.35</v>
      </c>
      <c r="AF18" s="48">
        <v>13703.57</v>
      </c>
      <c r="AG18" s="48">
        <v>22440.438099999999</v>
      </c>
      <c r="AH18" s="48">
        <v>15446.8</v>
      </c>
      <c r="AI18" s="48"/>
      <c r="AJ18" s="48"/>
      <c r="AK18" s="25"/>
      <c r="AL18" s="25"/>
      <c r="AM18" s="25"/>
      <c r="AN18" s="25"/>
      <c r="AO18" s="48"/>
    </row>
    <row r="19" spans="1:41">
      <c r="A19" s="57"/>
      <c r="B19" s="4" t="s">
        <v>34</v>
      </c>
      <c r="C19" s="28">
        <f t="shared" si="8"/>
        <v>0.77316716002530039</v>
      </c>
      <c r="D19" s="13">
        <f t="shared" ca="1" si="1"/>
        <v>0.8</v>
      </c>
      <c r="E19" s="25">
        <v>276675</v>
      </c>
      <c r="F19" s="40">
        <f t="shared" si="3"/>
        <v>0.42673231960784314</v>
      </c>
      <c r="G19" s="40">
        <f t="shared" ca="1" si="4"/>
        <v>0.47945205479452052</v>
      </c>
      <c r="H19" s="25">
        <v>3570000</v>
      </c>
      <c r="I19" s="25">
        <v>1309518.3570000001</v>
      </c>
      <c r="J19" s="47">
        <f t="shared" si="9"/>
        <v>213916.02399999998</v>
      </c>
      <c r="K19" s="46"/>
      <c r="L19" s="46"/>
      <c r="M19" s="46"/>
      <c r="N19" s="46"/>
      <c r="O19" s="48"/>
      <c r="P19" s="48"/>
      <c r="Q19" s="48"/>
      <c r="R19" s="48"/>
      <c r="S19" s="48"/>
      <c r="T19" s="48">
        <v>83659.547999999981</v>
      </c>
      <c r="U19" s="48">
        <v>12078.8</v>
      </c>
      <c r="V19" s="48">
        <v>7483.3459999999986</v>
      </c>
      <c r="W19" s="48">
        <v>6530.35</v>
      </c>
      <c r="X19" s="48">
        <v>8667.9999999999982</v>
      </c>
      <c r="Y19" s="48">
        <v>9999.2000000000007</v>
      </c>
      <c r="Z19" s="48">
        <v>8253</v>
      </c>
      <c r="AA19" s="48">
        <v>7605.5</v>
      </c>
      <c r="AB19" s="48">
        <v>12080.55</v>
      </c>
      <c r="AC19" s="48">
        <v>8863.7800000000007</v>
      </c>
      <c r="AD19" s="48">
        <v>7824.3</v>
      </c>
      <c r="AE19" s="48">
        <v>7458</v>
      </c>
      <c r="AF19" s="48">
        <v>11113.5</v>
      </c>
      <c r="AG19" s="48">
        <v>10803.750000000002</v>
      </c>
      <c r="AH19" s="48">
        <v>11494.399999999998</v>
      </c>
      <c r="AI19" s="48"/>
      <c r="AJ19" s="48"/>
      <c r="AK19" s="25"/>
      <c r="AL19" s="25"/>
      <c r="AM19" s="25"/>
      <c r="AN19" s="25"/>
      <c r="AO19" s="48"/>
    </row>
    <row r="20" spans="1:41">
      <c r="A20" s="57"/>
      <c r="B20" s="4" t="s">
        <v>43</v>
      </c>
      <c r="C20" s="28">
        <f t="shared" si="8"/>
        <v>0.78623357517281112</v>
      </c>
      <c r="D20" s="13">
        <f t="shared" ca="1" si="1"/>
        <v>0.8</v>
      </c>
      <c r="E20" s="25">
        <v>347200</v>
      </c>
      <c r="F20" s="40">
        <f t="shared" si="3"/>
        <v>0.44444495654017846</v>
      </c>
      <c r="G20" s="40">
        <f t="shared" ca="1" si="4"/>
        <v>0.47945205479452052</v>
      </c>
      <c r="H20" s="25">
        <v>4480000.0000000009</v>
      </c>
      <c r="I20" s="25">
        <v>1718133.108</v>
      </c>
      <c r="J20" s="47">
        <f t="shared" si="9"/>
        <v>272980.29730000003</v>
      </c>
      <c r="K20" s="46"/>
      <c r="L20" s="46"/>
      <c r="M20" s="46"/>
      <c r="N20" s="46"/>
      <c r="O20" s="48"/>
      <c r="P20" s="48"/>
      <c r="Q20" s="48"/>
      <c r="R20" s="48"/>
      <c r="S20" s="48"/>
      <c r="T20" s="48">
        <v>114202.93</v>
      </c>
      <c r="U20" s="48">
        <v>13352.69</v>
      </c>
      <c r="V20" s="48">
        <v>9613.5</v>
      </c>
      <c r="W20" s="48">
        <v>13460.9</v>
      </c>
      <c r="X20" s="48">
        <v>9575.6749999999993</v>
      </c>
      <c r="Y20" s="48">
        <v>9608.7000000000007</v>
      </c>
      <c r="Z20" s="48">
        <v>10623.75</v>
      </c>
      <c r="AA20" s="48">
        <v>10702.6</v>
      </c>
      <c r="AB20" s="48">
        <v>14022.24</v>
      </c>
      <c r="AC20" s="48">
        <v>15581.490100000003</v>
      </c>
      <c r="AD20" s="48">
        <v>9098.1</v>
      </c>
      <c r="AE20" s="48">
        <v>12903.242200000001</v>
      </c>
      <c r="AF20" s="48">
        <v>9296.0499999999993</v>
      </c>
      <c r="AG20" s="48">
        <v>12036.15</v>
      </c>
      <c r="AH20" s="48">
        <v>8902.2800000000007</v>
      </c>
      <c r="AI20" s="48"/>
      <c r="AJ20" s="48"/>
      <c r="AK20" s="25"/>
      <c r="AL20" s="25"/>
      <c r="AM20" s="25"/>
      <c r="AN20" s="25"/>
      <c r="AO20" s="48"/>
    </row>
    <row r="21" spans="1:41">
      <c r="A21" s="57"/>
      <c r="B21" s="4" t="s">
        <v>54</v>
      </c>
      <c r="C21" s="28">
        <f t="shared" si="8"/>
        <v>0.71167915788530467</v>
      </c>
      <c r="D21" s="13">
        <f t="shared" ca="1" si="1"/>
        <v>0.8</v>
      </c>
      <c r="E21" s="25">
        <v>558000</v>
      </c>
      <c r="F21" s="40">
        <f t="shared" si="3"/>
        <v>0.40932900586111109</v>
      </c>
      <c r="G21" s="40">
        <f t="shared" ca="1" si="4"/>
        <v>0.47945205479452052</v>
      </c>
      <c r="H21" s="25">
        <v>7200000</v>
      </c>
      <c r="I21" s="25">
        <v>2550051.8720999998</v>
      </c>
      <c r="J21" s="47">
        <f t="shared" si="9"/>
        <v>397116.97009999998</v>
      </c>
      <c r="K21" s="46"/>
      <c r="L21" s="46"/>
      <c r="M21" s="46"/>
      <c r="N21" s="46"/>
      <c r="O21" s="48"/>
      <c r="P21" s="48"/>
      <c r="Q21" s="48"/>
      <c r="R21" s="48"/>
      <c r="S21" s="48"/>
      <c r="T21" s="48">
        <v>175521.78</v>
      </c>
      <c r="U21" s="48">
        <v>11702.4</v>
      </c>
      <c r="V21" s="48">
        <v>17382.36</v>
      </c>
      <c r="W21" s="48">
        <v>14365.6</v>
      </c>
      <c r="X21" s="48">
        <v>10245.6</v>
      </c>
      <c r="Y21" s="48">
        <v>14579.1</v>
      </c>
      <c r="Z21" s="48">
        <v>15531.7</v>
      </c>
      <c r="AA21" s="48">
        <v>14751.55</v>
      </c>
      <c r="AB21" s="48">
        <v>17660.6001</v>
      </c>
      <c r="AC21" s="48">
        <v>11499.75</v>
      </c>
      <c r="AD21" s="48">
        <v>16770.8</v>
      </c>
      <c r="AE21" s="48">
        <v>21785.279999999999</v>
      </c>
      <c r="AF21" s="48">
        <v>16485.7</v>
      </c>
      <c r="AG21" s="48">
        <v>20142.75</v>
      </c>
      <c r="AH21" s="48">
        <v>18692</v>
      </c>
      <c r="AI21" s="48"/>
      <c r="AJ21" s="48"/>
      <c r="AK21" s="25"/>
      <c r="AL21" s="25"/>
      <c r="AM21" s="25"/>
      <c r="AN21" s="25"/>
      <c r="AO21" s="48"/>
    </row>
    <row r="22" spans="1:41">
      <c r="A22" s="57"/>
      <c r="B22" s="4" t="s">
        <v>52</v>
      </c>
      <c r="C22" s="28">
        <f t="shared" si="8"/>
        <v>0.71497623014662759</v>
      </c>
      <c r="D22" s="13">
        <f t="shared" ca="1" si="1"/>
        <v>0.8</v>
      </c>
      <c r="E22" s="25">
        <v>426250</v>
      </c>
      <c r="F22" s="40">
        <f t="shared" si="3"/>
        <v>0.43525397759999995</v>
      </c>
      <c r="G22" s="40">
        <f t="shared" ca="1" si="4"/>
        <v>0.47945205479452052</v>
      </c>
      <c r="H22" s="25">
        <v>5500000</v>
      </c>
      <c r="I22" s="25">
        <v>2089138.2586999997</v>
      </c>
      <c r="J22" s="47">
        <f t="shared" si="9"/>
        <v>304758.61810000002</v>
      </c>
      <c r="K22" s="46"/>
      <c r="L22" s="46"/>
      <c r="M22" s="46"/>
      <c r="N22" s="46"/>
      <c r="O22" s="48"/>
      <c r="P22" s="48"/>
      <c r="Q22" s="48"/>
      <c r="R22" s="48"/>
      <c r="S22" s="48"/>
      <c r="T22" s="48">
        <v>129845.4</v>
      </c>
      <c r="U22" s="48">
        <v>20363.650000000001</v>
      </c>
      <c r="V22" s="48">
        <v>10657.75</v>
      </c>
      <c r="W22" s="48">
        <v>13289.5</v>
      </c>
      <c r="X22" s="48">
        <v>8509.4</v>
      </c>
      <c r="Y22" s="48">
        <v>12282.55</v>
      </c>
      <c r="Z22" s="48">
        <v>10314.500000000002</v>
      </c>
      <c r="AA22" s="48">
        <v>13735.2</v>
      </c>
      <c r="AB22" s="48">
        <v>22817.7</v>
      </c>
      <c r="AC22" s="48">
        <v>11996.9</v>
      </c>
      <c r="AD22" s="48">
        <v>5628.77</v>
      </c>
      <c r="AE22" s="48">
        <v>14153.8001</v>
      </c>
      <c r="AF22" s="48">
        <v>9579.8960000000006</v>
      </c>
      <c r="AG22" s="48">
        <v>11334.4</v>
      </c>
      <c r="AH22" s="48">
        <v>10249.201999999999</v>
      </c>
      <c r="AI22" s="48"/>
      <c r="AJ22" s="48"/>
      <c r="AK22" s="25"/>
      <c r="AL22" s="25"/>
      <c r="AM22" s="25"/>
      <c r="AN22" s="25"/>
      <c r="AO22" s="48"/>
    </row>
    <row r="23" spans="1:41">
      <c r="A23" s="57"/>
      <c r="B23" s="4" t="s">
        <v>37</v>
      </c>
      <c r="C23" s="28">
        <f t="shared" si="8"/>
        <v>0.72463718307792024</v>
      </c>
      <c r="D23" s="13">
        <f t="shared" ca="1" si="1"/>
        <v>0.8</v>
      </c>
      <c r="E23" s="25">
        <v>81763</v>
      </c>
      <c r="F23" s="40">
        <f t="shared" si="3"/>
        <v>0.42281095734597157</v>
      </c>
      <c r="G23" s="40">
        <f t="shared" ca="1" si="4"/>
        <v>0.47945205479452052</v>
      </c>
      <c r="H23" s="25">
        <v>1055000</v>
      </c>
      <c r="I23" s="25">
        <v>386817.05</v>
      </c>
      <c r="J23" s="47">
        <f t="shared" si="9"/>
        <v>59248.509999999995</v>
      </c>
      <c r="K23" s="46"/>
      <c r="L23" s="46"/>
      <c r="M23" s="46"/>
      <c r="N23" s="46"/>
      <c r="O23" s="48"/>
      <c r="P23" s="48"/>
      <c r="Q23" s="48"/>
      <c r="R23" s="48"/>
      <c r="S23" s="48"/>
      <c r="T23" s="48">
        <v>27132.41</v>
      </c>
      <c r="U23" s="48">
        <v>2834.6</v>
      </c>
      <c r="V23" s="48">
        <v>2848.9</v>
      </c>
      <c r="W23" s="48">
        <v>1986.7</v>
      </c>
      <c r="X23" s="48">
        <v>2362.6799999999998</v>
      </c>
      <c r="Y23" s="48">
        <v>1902.1</v>
      </c>
      <c r="Z23" s="48">
        <v>2177.58</v>
      </c>
      <c r="AA23" s="48">
        <v>2048.8000000000002</v>
      </c>
      <c r="AB23" s="48">
        <v>2096.1</v>
      </c>
      <c r="AC23" s="48">
        <v>2001</v>
      </c>
      <c r="AD23" s="48">
        <v>2481.2800000000002</v>
      </c>
      <c r="AE23" s="48">
        <v>2448.14</v>
      </c>
      <c r="AF23" s="48">
        <v>2163.9</v>
      </c>
      <c r="AG23" s="48">
        <v>2500.0399999999995</v>
      </c>
      <c r="AH23" s="48">
        <v>2264.2800000000002</v>
      </c>
      <c r="AI23" s="48"/>
      <c r="AJ23" s="48"/>
      <c r="AK23" s="25"/>
      <c r="AL23" s="25"/>
      <c r="AM23" s="25"/>
      <c r="AN23" s="25"/>
      <c r="AO23" s="48"/>
    </row>
    <row r="24" spans="1:41">
      <c r="A24" s="57"/>
      <c r="B24" s="4" t="s">
        <v>55</v>
      </c>
      <c r="C24" s="28">
        <f t="shared" si="8"/>
        <v>0.95225395295183957</v>
      </c>
      <c r="D24" s="13">
        <f t="shared" ca="1" si="1"/>
        <v>0.8</v>
      </c>
      <c r="E24" s="25">
        <v>242729.99999999997</v>
      </c>
      <c r="F24" s="40">
        <f t="shared" si="3"/>
        <v>0.48811826206896552</v>
      </c>
      <c r="G24" s="40">
        <f t="shared" ca="1" si="4"/>
        <v>0.47945205479452052</v>
      </c>
      <c r="H24" s="25">
        <v>3132000</v>
      </c>
      <c r="I24" s="25">
        <v>1297645.7948</v>
      </c>
      <c r="J24" s="47">
        <f t="shared" si="9"/>
        <v>231140.60199999998</v>
      </c>
      <c r="K24" s="46"/>
      <c r="L24" s="46"/>
      <c r="M24" s="46"/>
      <c r="N24" s="46"/>
      <c r="O24" s="48"/>
      <c r="P24" s="48"/>
      <c r="Q24" s="48"/>
      <c r="R24" s="48"/>
      <c r="S24" s="48"/>
      <c r="T24" s="48">
        <v>88520.001999999993</v>
      </c>
      <c r="U24" s="48">
        <v>10797.840000000002</v>
      </c>
      <c r="V24" s="48">
        <v>8051.23</v>
      </c>
      <c r="W24" s="48">
        <v>7903</v>
      </c>
      <c r="X24" s="48">
        <v>12732.8</v>
      </c>
      <c r="Y24" s="48">
        <v>9894.4500000000007</v>
      </c>
      <c r="Z24" s="48">
        <v>6848.2</v>
      </c>
      <c r="AA24" s="48">
        <v>9401.5</v>
      </c>
      <c r="AB24" s="48">
        <v>12386.53</v>
      </c>
      <c r="AC24" s="48">
        <v>12424.1</v>
      </c>
      <c r="AD24" s="48">
        <v>11048.8</v>
      </c>
      <c r="AE24" s="48">
        <v>10999.5</v>
      </c>
      <c r="AF24" s="48">
        <v>9221</v>
      </c>
      <c r="AG24" s="48">
        <v>9647.9</v>
      </c>
      <c r="AH24" s="48">
        <v>11263.75</v>
      </c>
      <c r="AI24" s="48"/>
      <c r="AJ24" s="48"/>
      <c r="AK24" s="25"/>
      <c r="AL24" s="25"/>
      <c r="AM24" s="25"/>
      <c r="AN24" s="25"/>
      <c r="AO24" s="48"/>
    </row>
    <row r="25" spans="1:41">
      <c r="A25" s="57"/>
      <c r="B25" s="4" t="s">
        <v>35</v>
      </c>
      <c r="C25" s="28">
        <f t="shared" si="8"/>
        <v>0.93480294847467527</v>
      </c>
      <c r="D25" s="13">
        <f t="shared" ca="1" si="1"/>
        <v>0.8</v>
      </c>
      <c r="E25" s="25">
        <v>342550</v>
      </c>
      <c r="F25" s="40">
        <f t="shared" si="3"/>
        <v>0.50228758687782804</v>
      </c>
      <c r="G25" s="40">
        <f t="shared" ca="1" si="4"/>
        <v>0.47945205479452052</v>
      </c>
      <c r="H25" s="25">
        <v>4420000</v>
      </c>
      <c r="I25" s="25">
        <v>1899894.3840000001</v>
      </c>
      <c r="J25" s="47">
        <f t="shared" si="9"/>
        <v>320216.75</v>
      </c>
      <c r="K25" s="46"/>
      <c r="L25" s="46"/>
      <c r="M25" s="46"/>
      <c r="N25" s="46"/>
      <c r="O25" s="48"/>
      <c r="P25" s="48"/>
      <c r="Q25" s="48"/>
      <c r="R25" s="48"/>
      <c r="S25" s="48"/>
      <c r="T25" s="48">
        <v>115674.35000000002</v>
      </c>
      <c r="U25" s="48">
        <v>15902.4</v>
      </c>
      <c r="V25" s="48">
        <v>13861.6</v>
      </c>
      <c r="W25" s="48">
        <v>15669.1</v>
      </c>
      <c r="X25" s="48">
        <v>4497.4999999999991</v>
      </c>
      <c r="Y25" s="48">
        <v>20057.299999999996</v>
      </c>
      <c r="Z25" s="48">
        <v>10864.2</v>
      </c>
      <c r="AA25" s="48">
        <v>10021.1</v>
      </c>
      <c r="AB25" s="48">
        <v>18322.3</v>
      </c>
      <c r="AC25" s="48">
        <v>15538.799999999997</v>
      </c>
      <c r="AD25" s="48">
        <v>14407.1</v>
      </c>
      <c r="AE25" s="48">
        <v>7710.9</v>
      </c>
      <c r="AF25" s="48">
        <v>21997.599999999999</v>
      </c>
      <c r="AG25" s="48">
        <v>18727.3</v>
      </c>
      <c r="AH25" s="48">
        <v>16965.2</v>
      </c>
      <c r="AI25" s="48"/>
      <c r="AJ25" s="48"/>
      <c r="AK25" s="25"/>
      <c r="AL25" s="25"/>
      <c r="AM25" s="25"/>
      <c r="AN25" s="25"/>
      <c r="AO25" s="48"/>
    </row>
    <row r="26" spans="1:41">
      <c r="A26" s="57"/>
      <c r="B26" s="4" t="s">
        <v>8</v>
      </c>
      <c r="C26" s="28">
        <f t="shared" si="8"/>
        <v>0.785529878023699</v>
      </c>
      <c r="D26" s="13">
        <f t="shared" ca="1" si="1"/>
        <v>0.8</v>
      </c>
      <c r="E26" s="25">
        <v>316045</v>
      </c>
      <c r="F26" s="40">
        <f t="shared" si="3"/>
        <v>0.42931197952427658</v>
      </c>
      <c r="G26" s="40">
        <f t="shared" ca="1" si="4"/>
        <v>0.47945205479452052</v>
      </c>
      <c r="H26" s="25">
        <v>4078000</v>
      </c>
      <c r="I26" s="25">
        <v>1502471.4622</v>
      </c>
      <c r="J26" s="47">
        <f t="shared" si="9"/>
        <v>248262.79029999996</v>
      </c>
      <c r="K26" s="46"/>
      <c r="L26" s="46"/>
      <c r="M26" s="46"/>
      <c r="N26" s="46"/>
      <c r="O26" s="48"/>
      <c r="P26" s="48"/>
      <c r="Q26" s="48"/>
      <c r="R26" s="48"/>
      <c r="S26" s="48"/>
      <c r="T26" s="48">
        <v>94959.42</v>
      </c>
      <c r="U26" s="48">
        <v>10978</v>
      </c>
      <c r="V26" s="48">
        <v>10531.3</v>
      </c>
      <c r="W26" s="48">
        <v>8694.7999999999993</v>
      </c>
      <c r="X26" s="48">
        <v>11182.499999999998</v>
      </c>
      <c r="Y26" s="48">
        <v>12583.05</v>
      </c>
      <c r="Z26" s="48">
        <v>8837.7999999999993</v>
      </c>
      <c r="AA26" s="48">
        <v>8864.4</v>
      </c>
      <c r="AB26" s="48">
        <v>14728.219999999998</v>
      </c>
      <c r="AC26" s="48">
        <v>12659.05</v>
      </c>
      <c r="AD26" s="48">
        <v>8574.7502000000004</v>
      </c>
      <c r="AE26" s="48">
        <v>13253.1001</v>
      </c>
      <c r="AF26" s="48">
        <v>9874.7999999999993</v>
      </c>
      <c r="AG26" s="48">
        <v>10947.95</v>
      </c>
      <c r="AH26" s="48">
        <v>11593.65</v>
      </c>
      <c r="AI26" s="48"/>
      <c r="AJ26" s="48"/>
      <c r="AK26" s="25"/>
      <c r="AL26" s="25"/>
      <c r="AM26" s="25"/>
      <c r="AN26" s="25"/>
      <c r="AO26" s="48"/>
    </row>
    <row r="27" spans="1:41">
      <c r="A27" s="57"/>
      <c r="B27" s="22" t="s">
        <v>75</v>
      </c>
      <c r="C27" s="29">
        <f t="shared" si="8"/>
        <v>1.1110611542433633</v>
      </c>
      <c r="D27" s="13">
        <f t="shared" ca="1" si="1"/>
        <v>0.8</v>
      </c>
      <c r="E27" s="25">
        <v>82304.999999999985</v>
      </c>
      <c r="F27" s="40">
        <f t="shared" si="3"/>
        <v>0.48342430188323915</v>
      </c>
      <c r="G27" s="40">
        <f t="shared" ca="1" si="4"/>
        <v>0.47945205479452052</v>
      </c>
      <c r="H27" s="25">
        <v>1062000</v>
      </c>
      <c r="I27" s="25">
        <v>421950.72029999999</v>
      </c>
      <c r="J27" s="47">
        <f t="shared" si="9"/>
        <v>91445.888300000006</v>
      </c>
      <c r="K27" s="46"/>
      <c r="L27" s="46"/>
      <c r="M27" s="46"/>
      <c r="N27" s="46"/>
      <c r="O27" s="48"/>
      <c r="P27" s="48"/>
      <c r="Q27" s="48"/>
      <c r="R27" s="48"/>
      <c r="S27" s="48"/>
      <c r="T27" s="48">
        <v>33019.642</v>
      </c>
      <c r="U27" s="48">
        <v>5995.54</v>
      </c>
      <c r="V27" s="48">
        <v>3712.6</v>
      </c>
      <c r="W27" s="48">
        <v>4544.3999999999996</v>
      </c>
      <c r="X27" s="48">
        <v>2347.8000000000002</v>
      </c>
      <c r="Y27" s="48">
        <v>2396</v>
      </c>
      <c r="Z27" s="48">
        <v>1769.4</v>
      </c>
      <c r="AA27" s="48">
        <v>1551.1</v>
      </c>
      <c r="AB27" s="48">
        <v>7316.1500999999998</v>
      </c>
      <c r="AC27" s="48">
        <v>6460.8959999999997</v>
      </c>
      <c r="AD27" s="48">
        <v>2848.5999999999995</v>
      </c>
      <c r="AE27" s="48">
        <v>4386.6000000000004</v>
      </c>
      <c r="AF27" s="48">
        <v>5060.04</v>
      </c>
      <c r="AG27" s="48">
        <v>3772.4200999999998</v>
      </c>
      <c r="AH27" s="48">
        <v>6264.7001</v>
      </c>
      <c r="AI27" s="48"/>
      <c r="AJ27" s="48"/>
      <c r="AK27" s="25"/>
      <c r="AL27" s="25"/>
      <c r="AM27" s="25"/>
      <c r="AN27" s="25"/>
      <c r="AO27" s="48"/>
    </row>
    <row r="28" spans="1:41">
      <c r="A28" s="57"/>
      <c r="B28" s="22" t="s">
        <v>76</v>
      </c>
      <c r="C28" s="29">
        <f t="shared" si="8"/>
        <v>1.2354960394000338</v>
      </c>
      <c r="D28" s="13">
        <f t="shared" ca="1" si="1"/>
        <v>0.8</v>
      </c>
      <c r="E28" s="25">
        <v>82538</v>
      </c>
      <c r="F28" s="40">
        <f t="shared" si="3"/>
        <v>0.52526700932675174</v>
      </c>
      <c r="G28" s="40">
        <f t="shared" ca="1" si="4"/>
        <v>0.47945205479452052</v>
      </c>
      <c r="H28" s="25">
        <v>1065001.0000000002</v>
      </c>
      <c r="I28" s="25">
        <v>457434.51809999999</v>
      </c>
      <c r="J28" s="47">
        <f t="shared" si="9"/>
        <v>101975.37209999999</v>
      </c>
      <c r="K28" s="46"/>
      <c r="L28" s="46"/>
      <c r="M28" s="46"/>
      <c r="N28" s="46"/>
      <c r="O28" s="48"/>
      <c r="P28" s="48"/>
      <c r="Q28" s="48"/>
      <c r="R28" s="48"/>
      <c r="S28" s="48"/>
      <c r="T28" s="48">
        <v>42412.63</v>
      </c>
      <c r="U28" s="48">
        <v>5355.34</v>
      </c>
      <c r="V28" s="48">
        <v>3466.7</v>
      </c>
      <c r="W28" s="48">
        <v>3282.1</v>
      </c>
      <c r="X28" s="48">
        <v>4288.75</v>
      </c>
      <c r="Y28" s="48">
        <v>4873.688000000001</v>
      </c>
      <c r="Z28" s="48">
        <v>3096.8</v>
      </c>
      <c r="AA28" s="48">
        <v>2549.6500000000005</v>
      </c>
      <c r="AB28" s="48">
        <v>8165.2160000000013</v>
      </c>
      <c r="AC28" s="48">
        <v>4254.7001</v>
      </c>
      <c r="AD28" s="48">
        <v>4014</v>
      </c>
      <c r="AE28" s="48">
        <v>4061.75</v>
      </c>
      <c r="AF28" s="48">
        <v>3486.1</v>
      </c>
      <c r="AG28" s="48">
        <v>4146.5479999999998</v>
      </c>
      <c r="AH28" s="48">
        <v>4521.3999999999996</v>
      </c>
      <c r="AI28" s="48"/>
      <c r="AJ28" s="48"/>
      <c r="AK28" s="25"/>
      <c r="AL28" s="25"/>
      <c r="AM28" s="25"/>
      <c r="AN28" s="25"/>
      <c r="AO28" s="48"/>
    </row>
    <row r="29" spans="1:41">
      <c r="A29" s="57"/>
      <c r="B29" s="4" t="s">
        <v>27</v>
      </c>
      <c r="C29" s="28">
        <f t="shared" si="8"/>
        <v>0.93723408659651541</v>
      </c>
      <c r="D29" s="13">
        <f t="shared" ca="1" si="1"/>
        <v>0.8</v>
      </c>
      <c r="E29" s="25">
        <v>86954.999999999985</v>
      </c>
      <c r="F29" s="40">
        <f t="shared" si="3"/>
        <v>0.52517913511586445</v>
      </c>
      <c r="G29" s="40">
        <f t="shared" ca="1" si="4"/>
        <v>0.47945205479452052</v>
      </c>
      <c r="H29" s="25">
        <v>1122000.0000000002</v>
      </c>
      <c r="I29" s="25">
        <v>507753.79960000003</v>
      </c>
      <c r="J29" s="47">
        <f t="shared" si="9"/>
        <v>81497.189999999988</v>
      </c>
      <c r="K29" s="46"/>
      <c r="L29" s="46"/>
      <c r="M29" s="46"/>
      <c r="N29" s="46"/>
      <c r="O29" s="48"/>
      <c r="P29" s="48"/>
      <c r="Q29" s="48"/>
      <c r="R29" s="48"/>
      <c r="S29" s="48"/>
      <c r="T29" s="48">
        <v>31929.5</v>
      </c>
      <c r="U29" s="48">
        <v>3436.2</v>
      </c>
      <c r="V29" s="48">
        <v>3796.3</v>
      </c>
      <c r="W29" s="48">
        <v>2485.4000000000005</v>
      </c>
      <c r="X29" s="48">
        <v>3983.5</v>
      </c>
      <c r="Y29" s="48">
        <v>3175.3</v>
      </c>
      <c r="Z29" s="48">
        <v>2798.18</v>
      </c>
      <c r="AA29" s="48">
        <v>3249.4</v>
      </c>
      <c r="AB29" s="48">
        <v>4938.380000000001</v>
      </c>
      <c r="AC29" s="48">
        <v>3112.65</v>
      </c>
      <c r="AD29" s="48">
        <v>3553.5</v>
      </c>
      <c r="AE29" s="48">
        <v>5196.5000000000009</v>
      </c>
      <c r="AF29" s="48">
        <v>2405.5</v>
      </c>
      <c r="AG29" s="48">
        <v>4755.3999999999996</v>
      </c>
      <c r="AH29" s="48">
        <v>2681.48</v>
      </c>
      <c r="AI29" s="48"/>
      <c r="AJ29" s="48"/>
      <c r="AK29" s="25"/>
      <c r="AL29" s="25"/>
      <c r="AM29" s="25"/>
      <c r="AN29" s="25"/>
      <c r="AO29" s="48"/>
    </row>
    <row r="30" spans="1:41">
      <c r="A30" s="57"/>
      <c r="B30" s="4" t="s">
        <v>28</v>
      </c>
      <c r="C30" s="28">
        <f t="shared" si="8"/>
        <v>0.86814341400921669</v>
      </c>
      <c r="D30" s="13">
        <f t="shared" ca="1" si="1"/>
        <v>0.8</v>
      </c>
      <c r="E30" s="25">
        <v>542500</v>
      </c>
      <c r="F30" s="40">
        <f t="shared" si="3"/>
        <v>0.47957066549999999</v>
      </c>
      <c r="G30" s="40">
        <f t="shared" ca="1" si="4"/>
        <v>0.47945205479452052</v>
      </c>
      <c r="H30" s="25">
        <v>7000000</v>
      </c>
      <c r="I30" s="25">
        <v>2886026.8563999999</v>
      </c>
      <c r="J30" s="47">
        <f t="shared" si="9"/>
        <v>470967.80210000003</v>
      </c>
      <c r="K30" s="46"/>
      <c r="L30" s="46"/>
      <c r="M30" s="46"/>
      <c r="N30" s="46"/>
      <c r="O30" s="48"/>
      <c r="P30" s="48"/>
      <c r="Q30" s="48"/>
      <c r="R30" s="48"/>
      <c r="S30" s="48"/>
      <c r="T30" s="48">
        <v>186730.02</v>
      </c>
      <c r="U30" s="48">
        <v>19337.009999999998</v>
      </c>
      <c r="V30" s="48">
        <v>18754.48</v>
      </c>
      <c r="W30" s="48">
        <v>18397.088</v>
      </c>
      <c r="X30" s="48">
        <v>20479.34</v>
      </c>
      <c r="Y30" s="48">
        <v>20987.86</v>
      </c>
      <c r="Z30" s="48">
        <v>14900.08</v>
      </c>
      <c r="AA30" s="48">
        <v>19456.599999999999</v>
      </c>
      <c r="AB30" s="48">
        <v>26758.670099999999</v>
      </c>
      <c r="AC30" s="48">
        <v>21607.500000000004</v>
      </c>
      <c r="AD30" s="48">
        <v>20642.669999999998</v>
      </c>
      <c r="AE30" s="48">
        <v>25491.439999999999</v>
      </c>
      <c r="AF30" s="48">
        <v>17963.7</v>
      </c>
      <c r="AG30" s="48">
        <v>18261.080000000002</v>
      </c>
      <c r="AH30" s="48">
        <v>21200.263999999999</v>
      </c>
      <c r="AI30" s="48"/>
      <c r="AJ30" s="48"/>
      <c r="AK30" s="25"/>
      <c r="AL30" s="25"/>
      <c r="AM30" s="25"/>
      <c r="AN30" s="25"/>
      <c r="AO30" s="48"/>
    </row>
    <row r="31" spans="1:41">
      <c r="A31" s="57"/>
      <c r="B31" s="4" t="s">
        <v>65</v>
      </c>
      <c r="C31" s="28">
        <f t="shared" si="8"/>
        <v>0.95821142056074771</v>
      </c>
      <c r="D31" s="13">
        <f t="shared" ref="D31:D85" ca="1" si="10">DAY(NOW()-1)/30</f>
        <v>0.8</v>
      </c>
      <c r="E31" s="25">
        <v>331700</v>
      </c>
      <c r="F31" s="40">
        <f t="shared" si="3"/>
        <v>0.52775906126168226</v>
      </c>
      <c r="G31" s="40">
        <f t="shared" ca="1" si="4"/>
        <v>0.47945205479452052</v>
      </c>
      <c r="H31" s="25">
        <v>4280000</v>
      </c>
      <c r="I31" s="25">
        <v>1940970.054</v>
      </c>
      <c r="J31" s="47">
        <f t="shared" si="9"/>
        <v>317838.72820000001</v>
      </c>
      <c r="K31" s="46"/>
      <c r="L31" s="46"/>
      <c r="M31" s="46"/>
      <c r="N31" s="46"/>
      <c r="O31" s="48"/>
      <c r="P31" s="48"/>
      <c r="Q31" s="48"/>
      <c r="R31" s="48"/>
      <c r="S31" s="48"/>
      <c r="T31" s="48">
        <v>124863.868</v>
      </c>
      <c r="U31" s="48">
        <v>15014.15</v>
      </c>
      <c r="V31" s="48">
        <v>12684.58</v>
      </c>
      <c r="W31" s="48">
        <v>13627.04</v>
      </c>
      <c r="X31" s="48">
        <v>14302.06</v>
      </c>
      <c r="Y31" s="48">
        <v>9603.2000000000007</v>
      </c>
      <c r="Z31" s="48">
        <v>12458.05</v>
      </c>
      <c r="AA31" s="48">
        <v>9779.6</v>
      </c>
      <c r="AB31" s="48">
        <v>18251.3</v>
      </c>
      <c r="AC31" s="48">
        <v>15774.000099999997</v>
      </c>
      <c r="AD31" s="48">
        <v>12692.4401</v>
      </c>
      <c r="AE31" s="48">
        <v>16425.189999999999</v>
      </c>
      <c r="AF31" s="48">
        <v>13643.35</v>
      </c>
      <c r="AG31" s="48">
        <v>18063.7</v>
      </c>
      <c r="AH31" s="48">
        <v>10656.2</v>
      </c>
      <c r="AI31" s="48"/>
      <c r="AJ31" s="48"/>
      <c r="AK31" s="25"/>
      <c r="AL31" s="25"/>
      <c r="AM31" s="25"/>
      <c r="AN31" s="25"/>
      <c r="AO31" s="48"/>
    </row>
    <row r="32" spans="1:41">
      <c r="A32" s="58"/>
      <c r="B32" s="35" t="s">
        <v>84</v>
      </c>
      <c r="C32" s="36">
        <f t="shared" si="8"/>
        <v>0.84911419906246322</v>
      </c>
      <c r="D32" s="7">
        <f t="shared" ca="1" si="10"/>
        <v>0.8</v>
      </c>
      <c r="E32" s="37">
        <f>SUM(E17:E31)</f>
        <v>4259246</v>
      </c>
      <c r="F32" s="41">
        <f t="shared" si="3"/>
        <v>0.46478757931261011</v>
      </c>
      <c r="G32" s="41">
        <f t="shared" ca="1" si="4"/>
        <v>0.47945205479452052</v>
      </c>
      <c r="H32" s="37">
        <f>SUM(H17:H31)</f>
        <v>54958001</v>
      </c>
      <c r="I32" s="37">
        <f>SUM(I17:I31)</f>
        <v>21927209.992750008</v>
      </c>
      <c r="J32" s="37">
        <f t="shared" ref="J32:AO32" si="11">SUM(J17:J31)</f>
        <v>3616586.2559000002</v>
      </c>
      <c r="K32" s="37">
        <f t="shared" si="11"/>
        <v>0</v>
      </c>
      <c r="L32" s="37">
        <f t="shared" si="11"/>
        <v>0</v>
      </c>
      <c r="M32" s="37">
        <f t="shared" si="11"/>
        <v>0</v>
      </c>
      <c r="N32" s="37">
        <f t="shared" si="11"/>
        <v>0</v>
      </c>
      <c r="O32" s="37">
        <f t="shared" si="11"/>
        <v>0</v>
      </c>
      <c r="P32" s="37">
        <f t="shared" si="11"/>
        <v>0</v>
      </c>
      <c r="Q32" s="37">
        <f t="shared" si="11"/>
        <v>0</v>
      </c>
      <c r="R32" s="37">
        <f t="shared" si="11"/>
        <v>0</v>
      </c>
      <c r="S32" s="37">
        <f t="shared" si="11"/>
        <v>0</v>
      </c>
      <c r="T32" s="37">
        <f t="shared" si="11"/>
        <v>1450619.7971000001</v>
      </c>
      <c r="U32" s="37">
        <f t="shared" si="11"/>
        <v>172939.50000000003</v>
      </c>
      <c r="V32" s="37">
        <f t="shared" si="11"/>
        <v>140191.766</v>
      </c>
      <c r="W32" s="37">
        <f t="shared" si="11"/>
        <v>138611.73800000001</v>
      </c>
      <c r="X32" s="37">
        <f t="shared" si="11"/>
        <v>131241.905</v>
      </c>
      <c r="Y32" s="37">
        <f t="shared" si="11"/>
        <v>154891.85999999999</v>
      </c>
      <c r="Z32" s="37">
        <f t="shared" si="11"/>
        <v>125304.13399999999</v>
      </c>
      <c r="AA32" s="37">
        <f t="shared" si="11"/>
        <v>133017.1</v>
      </c>
      <c r="AB32" s="37">
        <f t="shared" si="11"/>
        <v>211621.22039999999</v>
      </c>
      <c r="AC32" s="37">
        <f t="shared" si="11"/>
        <v>168011.59230000002</v>
      </c>
      <c r="AD32" s="37">
        <f t="shared" si="11"/>
        <v>142899.5104</v>
      </c>
      <c r="AE32" s="37">
        <f t="shared" si="11"/>
        <v>168193.4724</v>
      </c>
      <c r="AF32" s="37">
        <f t="shared" si="11"/>
        <v>149965.06800000003</v>
      </c>
      <c r="AG32" s="37">
        <f t="shared" si="11"/>
        <v>170524.58620000002</v>
      </c>
      <c r="AH32" s="37">
        <f t="shared" si="11"/>
        <v>158553.0061</v>
      </c>
      <c r="AI32" s="37">
        <f t="shared" si="11"/>
        <v>0</v>
      </c>
      <c r="AJ32" s="37">
        <f t="shared" si="11"/>
        <v>0</v>
      </c>
      <c r="AK32" s="37">
        <f t="shared" si="11"/>
        <v>0</v>
      </c>
      <c r="AL32" s="37">
        <f t="shared" si="11"/>
        <v>0</v>
      </c>
      <c r="AM32" s="37">
        <f t="shared" si="11"/>
        <v>0</v>
      </c>
      <c r="AN32" s="37">
        <f t="shared" si="11"/>
        <v>0</v>
      </c>
      <c r="AO32" s="37">
        <f t="shared" si="11"/>
        <v>0</v>
      </c>
    </row>
    <row r="33" spans="1:41" ht="12.75" customHeight="1">
      <c r="A33" s="56" t="s">
        <v>83</v>
      </c>
      <c r="B33" s="4" t="s">
        <v>19</v>
      </c>
      <c r="C33" s="28">
        <f t="shared" si="8"/>
        <v>0.93852031827956972</v>
      </c>
      <c r="D33" s="13">
        <f t="shared" ca="1" si="10"/>
        <v>0.8</v>
      </c>
      <c r="E33" s="25">
        <v>139500</v>
      </c>
      <c r="F33" s="40">
        <f t="shared" si="3"/>
        <v>0.45760899016666673</v>
      </c>
      <c r="G33" s="40">
        <f t="shared" ca="1" si="4"/>
        <v>0.47945205479452052</v>
      </c>
      <c r="H33" s="25">
        <v>1800000</v>
      </c>
      <c r="I33" s="25">
        <v>692772.59790000017</v>
      </c>
      <c r="J33" s="47">
        <f t="shared" ref="J33:J47" si="12">SUM(K33:AO33)</f>
        <v>130923.58439999998</v>
      </c>
      <c r="K33" s="46"/>
      <c r="L33" s="46"/>
      <c r="M33" s="46"/>
      <c r="N33" s="46"/>
      <c r="O33" s="48"/>
      <c r="P33" s="48"/>
      <c r="Q33" s="48"/>
      <c r="R33" s="48"/>
      <c r="S33" s="48"/>
      <c r="T33" s="48">
        <v>51352.3</v>
      </c>
      <c r="U33" s="48">
        <v>5998.9</v>
      </c>
      <c r="V33" s="48">
        <v>5161.3</v>
      </c>
      <c r="W33" s="48">
        <v>6083.5</v>
      </c>
      <c r="X33" s="48">
        <v>4024.4</v>
      </c>
      <c r="Y33" s="48">
        <v>4265.3999999999996</v>
      </c>
      <c r="Z33" s="48">
        <v>3363.8000000000006</v>
      </c>
      <c r="AA33" s="48">
        <v>3031.9</v>
      </c>
      <c r="AB33" s="48">
        <v>7354.3401000000003</v>
      </c>
      <c r="AC33" s="48">
        <v>8780.1499999999978</v>
      </c>
      <c r="AD33" s="48">
        <v>7537.2560000000003</v>
      </c>
      <c r="AE33" s="48">
        <v>5757.85</v>
      </c>
      <c r="AF33" s="48">
        <v>4560.8001999999997</v>
      </c>
      <c r="AG33" s="48">
        <v>6977.3</v>
      </c>
      <c r="AH33" s="48">
        <v>6674.3881000000001</v>
      </c>
      <c r="AI33" s="48"/>
      <c r="AJ33" s="48"/>
      <c r="AK33" s="25"/>
      <c r="AL33" s="25"/>
      <c r="AM33" s="25"/>
      <c r="AN33" s="25"/>
      <c r="AO33" s="48"/>
    </row>
    <row r="34" spans="1:41">
      <c r="A34" s="57"/>
      <c r="B34" s="4" t="s">
        <v>23</v>
      </c>
      <c r="C34" s="28">
        <f t="shared" si="8"/>
        <v>1.2773091138519921</v>
      </c>
      <c r="D34" s="13">
        <f t="shared" ca="1" si="10"/>
        <v>0.8</v>
      </c>
      <c r="E34" s="25">
        <v>158100</v>
      </c>
      <c r="F34" s="40">
        <f t="shared" si="3"/>
        <v>0.62165690779411764</v>
      </c>
      <c r="G34" s="40">
        <f t="shared" ca="1" si="4"/>
        <v>0.47945205479452052</v>
      </c>
      <c r="H34" s="25">
        <v>2040000</v>
      </c>
      <c r="I34" s="25">
        <v>1066237.5209999999</v>
      </c>
      <c r="J34" s="47">
        <f t="shared" si="12"/>
        <v>201942.57089999993</v>
      </c>
      <c r="K34" s="46"/>
      <c r="L34" s="46"/>
      <c r="M34" s="46"/>
      <c r="N34" s="46"/>
      <c r="O34" s="48"/>
      <c r="P34" s="48"/>
      <c r="Q34" s="48"/>
      <c r="R34" s="48"/>
      <c r="S34" s="48"/>
      <c r="T34" s="48">
        <v>74969.840299999982</v>
      </c>
      <c r="U34" s="48">
        <v>11256.1</v>
      </c>
      <c r="V34" s="48">
        <v>7196.65</v>
      </c>
      <c r="W34" s="48">
        <v>6544.3599999999988</v>
      </c>
      <c r="X34" s="48">
        <v>8442.9500000000007</v>
      </c>
      <c r="Y34" s="48">
        <v>7835.1</v>
      </c>
      <c r="Z34" s="48">
        <v>5723.3</v>
      </c>
      <c r="AA34" s="48">
        <v>7115</v>
      </c>
      <c r="AB34" s="48">
        <v>16084.6001</v>
      </c>
      <c r="AC34" s="48">
        <v>12182.49</v>
      </c>
      <c r="AD34" s="48">
        <v>7996.1001999999999</v>
      </c>
      <c r="AE34" s="48">
        <v>8517.3001999999979</v>
      </c>
      <c r="AF34" s="48">
        <v>9706.68</v>
      </c>
      <c r="AG34" s="48">
        <v>8369.2999999999993</v>
      </c>
      <c r="AH34" s="48">
        <v>10002.8001</v>
      </c>
      <c r="AI34" s="48"/>
      <c r="AJ34" s="48"/>
      <c r="AK34" s="25"/>
      <c r="AL34" s="25"/>
      <c r="AM34" s="25"/>
      <c r="AN34" s="25"/>
      <c r="AO34" s="48"/>
    </row>
    <row r="35" spans="1:41">
      <c r="A35" s="57"/>
      <c r="B35" s="4" t="s">
        <v>51</v>
      </c>
      <c r="C35" s="28">
        <f t="shared" si="8"/>
        <v>0.83512379506641377</v>
      </c>
      <c r="D35" s="13">
        <f t="shared" ca="1" si="10"/>
        <v>0.8</v>
      </c>
      <c r="E35" s="25">
        <v>105399.99999999999</v>
      </c>
      <c r="F35" s="40">
        <f t="shared" si="3"/>
        <v>0.45114071323529403</v>
      </c>
      <c r="G35" s="40">
        <f t="shared" ca="1" si="4"/>
        <v>0.47945205479452052</v>
      </c>
      <c r="H35" s="25">
        <v>1360000.0000000002</v>
      </c>
      <c r="I35" s="25">
        <v>525529.32200000004</v>
      </c>
      <c r="J35" s="47">
        <f t="shared" si="12"/>
        <v>88022.047999999995</v>
      </c>
      <c r="K35" s="46"/>
      <c r="L35" s="46"/>
      <c r="M35" s="46"/>
      <c r="N35" s="46"/>
      <c r="O35" s="48"/>
      <c r="P35" s="48"/>
      <c r="Q35" s="48"/>
      <c r="R35" s="48"/>
      <c r="S35" s="48"/>
      <c r="T35" s="48">
        <v>38789.396000000001</v>
      </c>
      <c r="U35" s="48">
        <v>3280.672</v>
      </c>
      <c r="V35" s="48">
        <v>5031.6000000000004</v>
      </c>
      <c r="W35" s="48">
        <v>5692.9999999999991</v>
      </c>
      <c r="X35" s="48">
        <v>1992.06</v>
      </c>
      <c r="Y35" s="48">
        <v>4212.3999999999996</v>
      </c>
      <c r="Z35" s="48">
        <v>3741.03</v>
      </c>
      <c r="AA35" s="48">
        <v>3999.13</v>
      </c>
      <c r="AB35" s="48">
        <v>3933.7199999999993</v>
      </c>
      <c r="AC35" s="48">
        <v>2959.02</v>
      </c>
      <c r="AD35" s="48">
        <v>2425.1999999999998</v>
      </c>
      <c r="AE35" s="48">
        <v>1046.5</v>
      </c>
      <c r="AF35" s="48">
        <v>1893.9</v>
      </c>
      <c r="AG35" s="48">
        <v>5840.92</v>
      </c>
      <c r="AH35" s="48">
        <v>3183.5</v>
      </c>
      <c r="AI35" s="48"/>
      <c r="AJ35" s="48"/>
      <c r="AK35" s="25"/>
      <c r="AL35" s="25"/>
      <c r="AM35" s="25"/>
      <c r="AN35" s="25"/>
      <c r="AO35" s="48"/>
    </row>
    <row r="36" spans="1:41">
      <c r="A36" s="57"/>
      <c r="B36" s="4" t="s">
        <v>9</v>
      </c>
      <c r="C36" s="28">
        <f t="shared" si="8"/>
        <v>0.89139839784946229</v>
      </c>
      <c r="D36" s="13">
        <f t="shared" ca="1" si="10"/>
        <v>0.8</v>
      </c>
      <c r="E36" s="25">
        <v>697500</v>
      </c>
      <c r="F36" s="40">
        <f t="shared" si="3"/>
        <v>0.4591909602</v>
      </c>
      <c r="G36" s="40">
        <f t="shared" ca="1" si="4"/>
        <v>0.47945205479452052</v>
      </c>
      <c r="H36" s="25">
        <v>9000000</v>
      </c>
      <c r="I36" s="25">
        <v>3510968.2593</v>
      </c>
      <c r="J36" s="47">
        <f t="shared" si="12"/>
        <v>621750.38249999995</v>
      </c>
      <c r="K36" s="46"/>
      <c r="L36" s="46"/>
      <c r="M36" s="46"/>
      <c r="N36" s="46"/>
      <c r="O36" s="48"/>
      <c r="P36" s="48"/>
      <c r="Q36" s="48"/>
      <c r="R36" s="48"/>
      <c r="S36" s="48"/>
      <c r="T36" s="48">
        <v>256366.55809999999</v>
      </c>
      <c r="U36" s="48">
        <v>28944.93</v>
      </c>
      <c r="V36" s="48">
        <v>22476.3</v>
      </c>
      <c r="W36" s="48">
        <v>29830.84</v>
      </c>
      <c r="X36" s="48">
        <v>25131.5</v>
      </c>
      <c r="Y36" s="48">
        <v>28345.200000000001</v>
      </c>
      <c r="Z36" s="48">
        <v>22086.560000000001</v>
      </c>
      <c r="AA36" s="48">
        <v>24922.77</v>
      </c>
      <c r="AB36" s="48">
        <v>34874.552199999998</v>
      </c>
      <c r="AC36" s="48">
        <v>25244.55</v>
      </c>
      <c r="AD36" s="48">
        <v>20009.66</v>
      </c>
      <c r="AE36" s="48">
        <v>29583.331999999999</v>
      </c>
      <c r="AF36" s="48">
        <v>23929.07</v>
      </c>
      <c r="AG36" s="48">
        <v>25616.2601</v>
      </c>
      <c r="AH36" s="48">
        <v>24388.300100000004</v>
      </c>
      <c r="AI36" s="48"/>
      <c r="AJ36" s="48"/>
      <c r="AK36" s="25"/>
      <c r="AL36" s="25"/>
      <c r="AM36" s="25"/>
      <c r="AN36" s="25"/>
      <c r="AO36" s="48"/>
    </row>
    <row r="37" spans="1:41">
      <c r="A37" s="57"/>
      <c r="B37" s="4" t="s">
        <v>62</v>
      </c>
      <c r="C37" s="28">
        <f t="shared" si="8"/>
        <v>0.82043171603469167</v>
      </c>
      <c r="D37" s="13">
        <f t="shared" ca="1" si="10"/>
        <v>0.8</v>
      </c>
      <c r="E37" s="25">
        <v>466395</v>
      </c>
      <c r="F37" s="40">
        <f t="shared" si="3"/>
        <v>0.46220549511465603</v>
      </c>
      <c r="G37" s="40">
        <f t="shared" ca="1" si="4"/>
        <v>0.47945205479452052</v>
      </c>
      <c r="H37" s="25">
        <v>6018000</v>
      </c>
      <c r="I37" s="25">
        <v>2398907.4194</v>
      </c>
      <c r="J37" s="47">
        <f t="shared" si="12"/>
        <v>382645.25020000001</v>
      </c>
      <c r="K37" s="46"/>
      <c r="L37" s="46"/>
      <c r="M37" s="46"/>
      <c r="N37" s="46"/>
      <c r="O37" s="48"/>
      <c r="P37" s="48"/>
      <c r="Q37" s="48"/>
      <c r="R37" s="48"/>
      <c r="S37" s="48"/>
      <c r="T37" s="48">
        <v>158298.32</v>
      </c>
      <c r="U37" s="48">
        <v>15764.629999999997</v>
      </c>
      <c r="V37" s="48">
        <v>13122.28</v>
      </c>
      <c r="W37" s="48">
        <v>15074.084000000001</v>
      </c>
      <c r="X37" s="48">
        <v>18922.444</v>
      </c>
      <c r="Y37" s="48">
        <v>15784.172</v>
      </c>
      <c r="Z37" s="48">
        <v>13191.598</v>
      </c>
      <c r="AA37" s="48">
        <v>16174.085999999999</v>
      </c>
      <c r="AB37" s="48">
        <v>18115.434000000001</v>
      </c>
      <c r="AC37" s="48">
        <v>16879.77</v>
      </c>
      <c r="AD37" s="48">
        <v>18387.714100000001</v>
      </c>
      <c r="AE37" s="48">
        <v>24364.038</v>
      </c>
      <c r="AF37" s="48">
        <v>10946.538</v>
      </c>
      <c r="AG37" s="48">
        <v>13803.6901</v>
      </c>
      <c r="AH37" s="48">
        <v>13816.451999999999</v>
      </c>
      <c r="AI37" s="48"/>
      <c r="AJ37" s="48"/>
      <c r="AK37" s="25"/>
      <c r="AL37" s="25"/>
      <c r="AM37" s="25"/>
      <c r="AN37" s="25"/>
      <c r="AO37" s="48"/>
    </row>
    <row r="38" spans="1:41">
      <c r="A38" s="57"/>
      <c r="B38" s="4" t="s">
        <v>7</v>
      </c>
      <c r="C38" s="28">
        <f t="shared" si="8"/>
        <v>1.1242581561037317</v>
      </c>
      <c r="D38" s="13">
        <f t="shared" ca="1" si="10"/>
        <v>0.8</v>
      </c>
      <c r="E38" s="25">
        <v>197625</v>
      </c>
      <c r="F38" s="40">
        <f t="shared" si="3"/>
        <v>0.54975564709803926</v>
      </c>
      <c r="G38" s="40">
        <f t="shared" ca="1" si="4"/>
        <v>0.47945205479452052</v>
      </c>
      <c r="H38" s="25">
        <v>2549999.9999999995</v>
      </c>
      <c r="I38" s="25">
        <v>1179695.382</v>
      </c>
      <c r="J38" s="47">
        <f t="shared" si="12"/>
        <v>222181.51809999999</v>
      </c>
      <c r="K38" s="46"/>
      <c r="L38" s="46"/>
      <c r="M38" s="46"/>
      <c r="N38" s="46"/>
      <c r="O38" s="48"/>
      <c r="P38" s="48"/>
      <c r="Q38" s="48"/>
      <c r="R38" s="48"/>
      <c r="S38" s="48"/>
      <c r="T38" s="48">
        <v>88805.550000000017</v>
      </c>
      <c r="U38" s="48">
        <v>13717.09</v>
      </c>
      <c r="V38" s="48">
        <v>9738.2999999999993</v>
      </c>
      <c r="W38" s="48">
        <v>8726.8700000000008</v>
      </c>
      <c r="X38" s="48">
        <v>8325.3700000000008</v>
      </c>
      <c r="Y38" s="48">
        <v>6623.3999999999987</v>
      </c>
      <c r="Z38" s="48">
        <v>9719.4</v>
      </c>
      <c r="AA38" s="48">
        <v>6858.6899999999987</v>
      </c>
      <c r="AB38" s="48">
        <v>15114.9</v>
      </c>
      <c r="AC38" s="48">
        <v>10577.3</v>
      </c>
      <c r="AD38" s="48">
        <v>8868.27</v>
      </c>
      <c r="AE38" s="48">
        <v>9049.7000000000007</v>
      </c>
      <c r="AF38" s="48">
        <v>8094.4</v>
      </c>
      <c r="AG38" s="48">
        <v>6925.1</v>
      </c>
      <c r="AH38" s="48">
        <v>11037.178099999999</v>
      </c>
      <c r="AI38" s="48"/>
      <c r="AJ38" s="48"/>
      <c r="AK38" s="25"/>
      <c r="AL38" s="25"/>
      <c r="AM38" s="25"/>
      <c r="AN38" s="25"/>
      <c r="AO38" s="48"/>
    </row>
    <row r="39" spans="1:41">
      <c r="A39" s="57"/>
      <c r="B39" s="4" t="s">
        <v>18</v>
      </c>
      <c r="C39" s="28">
        <f t="shared" si="8"/>
        <v>1.0494980207269011</v>
      </c>
      <c r="D39" s="13">
        <f t="shared" ca="1" si="10"/>
        <v>0.8</v>
      </c>
      <c r="E39" s="25">
        <v>205530</v>
      </c>
      <c r="F39" s="40">
        <f t="shared" si="3"/>
        <v>0.55109565705128205</v>
      </c>
      <c r="G39" s="40">
        <f t="shared" ca="1" si="4"/>
        <v>0.47945205479452052</v>
      </c>
      <c r="H39" s="25">
        <v>2652000</v>
      </c>
      <c r="I39" s="25">
        <v>1245802.3543000002</v>
      </c>
      <c r="J39" s="47">
        <f t="shared" si="12"/>
        <v>215703.32819999999</v>
      </c>
      <c r="K39" s="46"/>
      <c r="L39" s="46"/>
      <c r="M39" s="46"/>
      <c r="N39" s="46"/>
      <c r="O39" s="48"/>
      <c r="P39" s="48"/>
      <c r="Q39" s="48"/>
      <c r="R39" s="48"/>
      <c r="S39" s="48"/>
      <c r="T39" s="48">
        <v>90480.843999999997</v>
      </c>
      <c r="U39" s="48">
        <v>14692.5</v>
      </c>
      <c r="V39" s="48">
        <v>6386.9</v>
      </c>
      <c r="W39" s="48">
        <v>6787.8</v>
      </c>
      <c r="X39" s="48">
        <v>8630.1</v>
      </c>
      <c r="Y39" s="48">
        <v>8321.8700000000008</v>
      </c>
      <c r="Z39" s="48">
        <v>7548.6</v>
      </c>
      <c r="AA39" s="48">
        <v>5180.5739999999996</v>
      </c>
      <c r="AB39" s="48">
        <v>11729.69</v>
      </c>
      <c r="AC39" s="48">
        <v>9034.2001</v>
      </c>
      <c r="AD39" s="48">
        <v>7805.7</v>
      </c>
      <c r="AE39" s="48">
        <v>10470.049999999999</v>
      </c>
      <c r="AF39" s="48">
        <v>8345.5601000000006</v>
      </c>
      <c r="AG39" s="48">
        <v>9799.94</v>
      </c>
      <c r="AH39" s="48">
        <v>10489.000000000002</v>
      </c>
      <c r="AI39" s="48"/>
      <c r="AJ39" s="48"/>
      <c r="AK39" s="25"/>
      <c r="AL39" s="25"/>
      <c r="AM39" s="25"/>
      <c r="AN39" s="25"/>
      <c r="AO39" s="48"/>
    </row>
    <row r="40" spans="1:41">
      <c r="A40" s="57"/>
      <c r="B40" s="4" t="s">
        <v>33</v>
      </c>
      <c r="C40" s="28">
        <f t="shared" si="8"/>
        <v>0.81616773244781782</v>
      </c>
      <c r="D40" s="13">
        <f t="shared" ca="1" si="10"/>
        <v>0.8</v>
      </c>
      <c r="E40" s="25">
        <v>411060</v>
      </c>
      <c r="F40" s="40">
        <f t="shared" si="3"/>
        <v>0.45340679566365005</v>
      </c>
      <c r="G40" s="40">
        <f t="shared" ca="1" si="4"/>
        <v>0.47945205479452052</v>
      </c>
      <c r="H40" s="25">
        <v>5304000</v>
      </c>
      <c r="I40" s="25">
        <v>2069375.7361000001</v>
      </c>
      <c r="J40" s="47">
        <f t="shared" si="12"/>
        <v>335493.9081</v>
      </c>
      <c r="K40" s="46"/>
      <c r="L40" s="46"/>
      <c r="M40" s="46"/>
      <c r="N40" s="46"/>
      <c r="O40" s="48"/>
      <c r="P40" s="48"/>
      <c r="Q40" s="48"/>
      <c r="R40" s="48"/>
      <c r="S40" s="48"/>
      <c r="T40" s="48">
        <v>129008.3</v>
      </c>
      <c r="U40" s="48">
        <v>16894.099999999999</v>
      </c>
      <c r="V40" s="48">
        <v>12410.18</v>
      </c>
      <c r="W40" s="48">
        <v>17854.43</v>
      </c>
      <c r="X40" s="48">
        <v>13801.51</v>
      </c>
      <c r="Y40" s="48">
        <v>15434</v>
      </c>
      <c r="Z40" s="48">
        <v>13126.1</v>
      </c>
      <c r="AA40" s="48">
        <v>12545.48</v>
      </c>
      <c r="AB40" s="48">
        <v>16820.867999999999</v>
      </c>
      <c r="AC40" s="48">
        <v>14463.500099999999</v>
      </c>
      <c r="AD40" s="48">
        <v>17223.349999999999</v>
      </c>
      <c r="AE40" s="48">
        <v>14730.25</v>
      </c>
      <c r="AF40" s="48">
        <v>15681.89</v>
      </c>
      <c r="AG40" s="48">
        <v>14561.21</v>
      </c>
      <c r="AH40" s="48">
        <v>10938.739999999998</v>
      </c>
      <c r="AI40" s="48"/>
      <c r="AJ40" s="48"/>
      <c r="AK40" s="25"/>
      <c r="AL40" s="25"/>
      <c r="AM40" s="25"/>
      <c r="AN40" s="25"/>
      <c r="AO40" s="48"/>
    </row>
    <row r="41" spans="1:41">
      <c r="A41" s="57"/>
      <c r="B41" s="4" t="s">
        <v>11</v>
      </c>
      <c r="C41" s="28">
        <f t="shared" si="8"/>
        <v>0.77396631535194738</v>
      </c>
      <c r="D41" s="13">
        <f t="shared" ca="1" si="10"/>
        <v>0.8</v>
      </c>
      <c r="E41" s="25">
        <v>276675</v>
      </c>
      <c r="F41" s="40">
        <f t="shared" si="3"/>
        <v>0.42854889703081239</v>
      </c>
      <c r="G41" s="40">
        <f t="shared" ca="1" si="4"/>
        <v>0.47945205479452052</v>
      </c>
      <c r="H41" s="25">
        <v>3570000</v>
      </c>
      <c r="I41" s="25">
        <v>1315782.4321000001</v>
      </c>
      <c r="J41" s="47">
        <f t="shared" si="12"/>
        <v>214137.13030000005</v>
      </c>
      <c r="K41" s="46"/>
      <c r="L41" s="46"/>
      <c r="M41" s="46"/>
      <c r="N41" s="46"/>
      <c r="O41" s="48"/>
      <c r="P41" s="48"/>
      <c r="Q41" s="48"/>
      <c r="R41" s="48"/>
      <c r="S41" s="48"/>
      <c r="T41" s="48">
        <v>82138.020000000019</v>
      </c>
      <c r="U41" s="48">
        <v>10027.379999999999</v>
      </c>
      <c r="V41" s="48">
        <v>9245.7000000000007</v>
      </c>
      <c r="W41" s="48">
        <v>9619.7000000000007</v>
      </c>
      <c r="X41" s="48">
        <v>10095.600000000002</v>
      </c>
      <c r="Y41" s="48">
        <v>8576.1800000000021</v>
      </c>
      <c r="Z41" s="48">
        <v>7541.3</v>
      </c>
      <c r="AA41" s="48">
        <v>10883.8</v>
      </c>
      <c r="AB41" s="48">
        <v>12311.64</v>
      </c>
      <c r="AC41" s="48">
        <v>10102.600000000002</v>
      </c>
      <c r="AD41" s="48">
        <v>9629.11</v>
      </c>
      <c r="AE41" s="48">
        <v>8369.75</v>
      </c>
      <c r="AF41" s="48">
        <v>7877.6</v>
      </c>
      <c r="AG41" s="48">
        <v>8688.9002999999993</v>
      </c>
      <c r="AH41" s="48">
        <v>9029.85</v>
      </c>
      <c r="AI41" s="48"/>
      <c r="AJ41" s="48"/>
      <c r="AK41" s="25"/>
      <c r="AL41" s="25"/>
      <c r="AM41" s="25"/>
      <c r="AN41" s="25"/>
      <c r="AO41" s="48"/>
    </row>
    <row r="42" spans="1:41">
      <c r="A42" s="57"/>
      <c r="B42" s="4" t="s">
        <v>38</v>
      </c>
      <c r="C42" s="28">
        <f t="shared" si="8"/>
        <v>0.9669456084367245</v>
      </c>
      <c r="D42" s="13">
        <f t="shared" ca="1" si="10"/>
        <v>0.8</v>
      </c>
      <c r="E42" s="25">
        <v>201500</v>
      </c>
      <c r="F42" s="40">
        <f t="shared" si="3"/>
        <v>0.5020802704230769</v>
      </c>
      <c r="G42" s="40">
        <f t="shared" ca="1" si="4"/>
        <v>0.47945205479452052</v>
      </c>
      <c r="H42" s="25">
        <v>2600000</v>
      </c>
      <c r="I42" s="25">
        <v>1110569.1629999999</v>
      </c>
      <c r="J42" s="47">
        <f t="shared" si="12"/>
        <v>194839.54009999998</v>
      </c>
      <c r="K42" s="46"/>
      <c r="L42" s="46"/>
      <c r="M42" s="46"/>
      <c r="N42" s="46"/>
      <c r="O42" s="48"/>
      <c r="P42" s="48"/>
      <c r="Q42" s="48"/>
      <c r="R42" s="48"/>
      <c r="S42" s="48"/>
      <c r="T42" s="48">
        <v>78327.630000000019</v>
      </c>
      <c r="U42" s="48">
        <v>7994.03</v>
      </c>
      <c r="V42" s="48">
        <v>9165.58</v>
      </c>
      <c r="W42" s="48">
        <v>10228.56</v>
      </c>
      <c r="X42" s="48">
        <v>7027.5</v>
      </c>
      <c r="Y42" s="48">
        <v>8676.44</v>
      </c>
      <c r="Z42" s="48">
        <v>5843.18</v>
      </c>
      <c r="AA42" s="48">
        <v>6377</v>
      </c>
      <c r="AB42" s="48">
        <v>8164.93</v>
      </c>
      <c r="AC42" s="48">
        <v>10091.299999999999</v>
      </c>
      <c r="AD42" s="48">
        <v>11349.52</v>
      </c>
      <c r="AE42" s="48">
        <v>7437.85</v>
      </c>
      <c r="AF42" s="48">
        <v>8386.2199999999993</v>
      </c>
      <c r="AG42" s="48">
        <v>8710.0000999999993</v>
      </c>
      <c r="AH42" s="48">
        <v>7059.8</v>
      </c>
      <c r="AI42" s="48"/>
      <c r="AJ42" s="48"/>
      <c r="AK42" s="25"/>
      <c r="AL42" s="25"/>
      <c r="AM42" s="25"/>
      <c r="AN42" s="25"/>
      <c r="AO42" s="48"/>
    </row>
    <row r="43" spans="1:41">
      <c r="A43" s="57"/>
      <c r="B43" s="4" t="s">
        <v>42</v>
      </c>
      <c r="C43" s="28">
        <f t="shared" si="8"/>
        <v>0.78060230767332217</v>
      </c>
      <c r="D43" s="13">
        <f t="shared" ca="1" si="10"/>
        <v>0.8</v>
      </c>
      <c r="E43" s="25">
        <v>1012925.0000000001</v>
      </c>
      <c r="F43" s="40">
        <f t="shared" si="3"/>
        <v>0.44860125609793422</v>
      </c>
      <c r="G43" s="40">
        <f t="shared" ca="1" si="4"/>
        <v>0.47945205479452052</v>
      </c>
      <c r="H43" s="25">
        <v>13070000</v>
      </c>
      <c r="I43" s="25">
        <v>5072526.8246999998</v>
      </c>
      <c r="J43" s="47">
        <f t="shared" si="12"/>
        <v>790691.59249999991</v>
      </c>
      <c r="K43" s="46"/>
      <c r="L43" s="46"/>
      <c r="M43" s="46"/>
      <c r="N43" s="46"/>
      <c r="O43" s="48"/>
      <c r="P43" s="48"/>
      <c r="Q43" s="48"/>
      <c r="R43" s="48"/>
      <c r="S43" s="48"/>
      <c r="T43" s="48">
        <v>331875.53600000008</v>
      </c>
      <c r="U43" s="48">
        <v>42173.930000000008</v>
      </c>
      <c r="V43" s="48">
        <v>27023.833999999999</v>
      </c>
      <c r="W43" s="48">
        <v>36884.124000000003</v>
      </c>
      <c r="X43" s="48">
        <v>27513.599999999999</v>
      </c>
      <c r="Y43" s="48">
        <v>26735.1</v>
      </c>
      <c r="Z43" s="48">
        <v>19917.46</v>
      </c>
      <c r="AA43" s="48">
        <v>20175.88</v>
      </c>
      <c r="AB43" s="48">
        <v>45612.460099999997</v>
      </c>
      <c r="AC43" s="48">
        <v>32457.700199999999</v>
      </c>
      <c r="AD43" s="48">
        <v>37672.46</v>
      </c>
      <c r="AE43" s="48">
        <v>42039.320200000002</v>
      </c>
      <c r="AF43" s="48">
        <v>42601.078000000001</v>
      </c>
      <c r="AG43" s="48">
        <v>30018.19</v>
      </c>
      <c r="AH43" s="48">
        <v>27990.92</v>
      </c>
      <c r="AI43" s="48"/>
      <c r="AJ43" s="48"/>
      <c r="AK43" s="25"/>
      <c r="AL43" s="25"/>
      <c r="AM43" s="25"/>
      <c r="AN43" s="25"/>
      <c r="AO43" s="48"/>
    </row>
    <row r="44" spans="1:41">
      <c r="A44" s="57"/>
      <c r="B44" s="4" t="s">
        <v>50</v>
      </c>
      <c r="C44" s="28">
        <f t="shared" si="8"/>
        <v>1.0750975417511521</v>
      </c>
      <c r="D44" s="13">
        <f t="shared" ca="1" si="10"/>
        <v>0.8</v>
      </c>
      <c r="E44" s="25">
        <v>271250</v>
      </c>
      <c r="F44" s="40">
        <f t="shared" si="3"/>
        <v>0.52921524954285704</v>
      </c>
      <c r="G44" s="40">
        <f t="shared" ca="1" si="4"/>
        <v>0.47945205479452052</v>
      </c>
      <c r="H44" s="25">
        <v>3500000</v>
      </c>
      <c r="I44" s="25">
        <v>1560633.1651999997</v>
      </c>
      <c r="J44" s="47">
        <f t="shared" si="12"/>
        <v>291620.20819999999</v>
      </c>
      <c r="K44" s="46"/>
      <c r="L44" s="46"/>
      <c r="M44" s="46"/>
      <c r="N44" s="46"/>
      <c r="O44" s="48"/>
      <c r="P44" s="48"/>
      <c r="Q44" s="48"/>
      <c r="R44" s="48"/>
      <c r="S44" s="48"/>
      <c r="T44" s="48">
        <v>119738.17</v>
      </c>
      <c r="U44" s="48">
        <v>13097.85</v>
      </c>
      <c r="V44" s="48">
        <v>10810.3</v>
      </c>
      <c r="W44" s="48">
        <v>13908.3</v>
      </c>
      <c r="X44" s="48">
        <v>10201.200000000001</v>
      </c>
      <c r="Y44" s="48">
        <v>11740.78</v>
      </c>
      <c r="Z44" s="48">
        <v>10660.28</v>
      </c>
      <c r="AA44" s="48">
        <v>11091.98</v>
      </c>
      <c r="AB44" s="48">
        <v>18421.2</v>
      </c>
      <c r="AC44" s="48">
        <v>13883.6801</v>
      </c>
      <c r="AD44" s="48">
        <v>11596.28</v>
      </c>
      <c r="AE44" s="48">
        <v>12632.2</v>
      </c>
      <c r="AF44" s="48">
        <v>10657.9881</v>
      </c>
      <c r="AG44" s="48">
        <v>11665.8</v>
      </c>
      <c r="AH44" s="48">
        <v>11514.2</v>
      </c>
      <c r="AI44" s="48"/>
      <c r="AJ44" s="48"/>
      <c r="AK44" s="25"/>
      <c r="AL44" s="25"/>
      <c r="AM44" s="25"/>
      <c r="AN44" s="25"/>
      <c r="AO44" s="48"/>
    </row>
    <row r="45" spans="1:41">
      <c r="A45" s="57"/>
      <c r="B45" s="4" t="s">
        <v>36</v>
      </c>
      <c r="C45" s="28">
        <f t="shared" si="8"/>
        <v>0.85824030850217325</v>
      </c>
      <c r="D45" s="13">
        <f t="shared" ca="1" si="10"/>
        <v>0.8</v>
      </c>
      <c r="E45" s="25">
        <v>326740</v>
      </c>
      <c r="F45" s="40">
        <f t="shared" si="3"/>
        <v>0.48728834765180268</v>
      </c>
      <c r="G45" s="40">
        <f t="shared" ca="1" si="4"/>
        <v>0.47945205479452052</v>
      </c>
      <c r="H45" s="25">
        <v>4216000</v>
      </c>
      <c r="I45" s="25">
        <v>1773986.2353000001</v>
      </c>
      <c r="J45" s="47">
        <f t="shared" si="12"/>
        <v>280421.4384000001</v>
      </c>
      <c r="K45" s="46"/>
      <c r="L45" s="46"/>
      <c r="M45" s="46"/>
      <c r="N45" s="46"/>
      <c r="O45" s="48"/>
      <c r="P45" s="48"/>
      <c r="Q45" s="48"/>
      <c r="R45" s="48"/>
      <c r="S45" s="48"/>
      <c r="T45" s="48">
        <v>118497.8521</v>
      </c>
      <c r="U45" s="48">
        <v>13242</v>
      </c>
      <c r="V45" s="48">
        <v>8875.67</v>
      </c>
      <c r="W45" s="48">
        <v>9900.1</v>
      </c>
      <c r="X45" s="48">
        <v>10432.85</v>
      </c>
      <c r="Y45" s="48">
        <v>11189.7</v>
      </c>
      <c r="Z45" s="48">
        <v>9224.39</v>
      </c>
      <c r="AA45" s="48">
        <v>8308.2000000000007</v>
      </c>
      <c r="AB45" s="48">
        <v>14931.1001</v>
      </c>
      <c r="AC45" s="48">
        <v>16152.000000000004</v>
      </c>
      <c r="AD45" s="48">
        <v>11668.900100000001</v>
      </c>
      <c r="AE45" s="48">
        <v>11567.5</v>
      </c>
      <c r="AF45" s="48">
        <v>11829.17</v>
      </c>
      <c r="AG45" s="48">
        <v>13531.3061</v>
      </c>
      <c r="AH45" s="48">
        <v>11070.7</v>
      </c>
      <c r="AI45" s="48"/>
      <c r="AJ45" s="48"/>
      <c r="AK45" s="25"/>
      <c r="AL45" s="25"/>
      <c r="AM45" s="25"/>
      <c r="AN45" s="25"/>
      <c r="AO45" s="48"/>
    </row>
    <row r="46" spans="1:41">
      <c r="A46" s="57"/>
      <c r="B46" s="4" t="s">
        <v>4</v>
      </c>
      <c r="C46" s="28">
        <f t="shared" si="8"/>
        <v>0.87839056931371651</v>
      </c>
      <c r="D46" s="13">
        <f t="shared" ca="1" si="10"/>
        <v>0.8</v>
      </c>
      <c r="E46" s="25">
        <v>218860</v>
      </c>
      <c r="F46" s="40">
        <f t="shared" si="3"/>
        <v>0.47361517436260625</v>
      </c>
      <c r="G46" s="40">
        <f t="shared" ca="1" si="4"/>
        <v>0.47945205479452052</v>
      </c>
      <c r="H46" s="25">
        <v>2824000</v>
      </c>
      <c r="I46" s="25">
        <v>1145244.6924000001</v>
      </c>
      <c r="J46" s="47">
        <f t="shared" si="12"/>
        <v>192244.56</v>
      </c>
      <c r="K46" s="46"/>
      <c r="L46" s="46"/>
      <c r="M46" s="46"/>
      <c r="N46" s="46"/>
      <c r="O46" s="48"/>
      <c r="P46" s="48"/>
      <c r="Q46" s="48"/>
      <c r="R46" s="48"/>
      <c r="S46" s="48"/>
      <c r="T46" s="48">
        <v>86377.266000000003</v>
      </c>
      <c r="U46" s="48">
        <v>8079.6499999999987</v>
      </c>
      <c r="V46" s="48">
        <v>4609.9399999999996</v>
      </c>
      <c r="W46" s="48">
        <v>6027.06</v>
      </c>
      <c r="X46" s="48">
        <v>7565.31</v>
      </c>
      <c r="Y46" s="48">
        <v>7769.1000000000013</v>
      </c>
      <c r="Z46" s="48">
        <v>7474.3999999999987</v>
      </c>
      <c r="AA46" s="48">
        <v>6149.5</v>
      </c>
      <c r="AB46" s="48">
        <v>11258.115999999998</v>
      </c>
      <c r="AC46" s="48">
        <v>9064.6</v>
      </c>
      <c r="AD46" s="48">
        <v>7026.7979999999998</v>
      </c>
      <c r="AE46" s="48">
        <v>8059.74</v>
      </c>
      <c r="AF46" s="48">
        <v>6518.08</v>
      </c>
      <c r="AG46" s="48">
        <v>9171.7999999999993</v>
      </c>
      <c r="AH46" s="48">
        <v>7093.2</v>
      </c>
      <c r="AI46" s="48"/>
      <c r="AJ46" s="48"/>
      <c r="AK46" s="25"/>
      <c r="AL46" s="25"/>
      <c r="AM46" s="25"/>
      <c r="AN46" s="25"/>
      <c r="AO46" s="48"/>
    </row>
    <row r="47" spans="1:41">
      <c r="A47" s="57"/>
      <c r="B47" s="4" t="s">
        <v>6</v>
      </c>
      <c r="C47" s="28">
        <f t="shared" ref="C47:C74" si="13">J47/E47</f>
        <v>1.1723317135166147</v>
      </c>
      <c r="D47" s="13">
        <f t="shared" ca="1" si="10"/>
        <v>0.8</v>
      </c>
      <c r="E47" s="25">
        <v>226609.99999999997</v>
      </c>
      <c r="F47" s="40">
        <f t="shared" si="3"/>
        <v>0.55732115725034204</v>
      </c>
      <c r="G47" s="40">
        <f t="shared" ca="1" si="4"/>
        <v>0.47945205479452052</v>
      </c>
      <c r="H47" s="25">
        <v>2924000</v>
      </c>
      <c r="I47" s="25">
        <v>1363944.9742000001</v>
      </c>
      <c r="J47" s="47">
        <f t="shared" si="12"/>
        <v>265662.08960000001</v>
      </c>
      <c r="K47" s="46"/>
      <c r="L47" s="46"/>
      <c r="M47" s="46"/>
      <c r="N47" s="46"/>
      <c r="O47" s="48"/>
      <c r="P47" s="48"/>
      <c r="Q47" s="48"/>
      <c r="R47" s="48"/>
      <c r="S47" s="48"/>
      <c r="T47" s="48">
        <v>105888.35</v>
      </c>
      <c r="U47" s="48">
        <v>12870.958000000001</v>
      </c>
      <c r="V47" s="48">
        <v>9095.2980000000007</v>
      </c>
      <c r="W47" s="48">
        <v>8224.0400000000009</v>
      </c>
      <c r="X47" s="48">
        <v>10533.2</v>
      </c>
      <c r="Y47" s="48">
        <v>8205.1</v>
      </c>
      <c r="Z47" s="48">
        <v>9471.1</v>
      </c>
      <c r="AA47" s="48">
        <v>7401.1</v>
      </c>
      <c r="AB47" s="48">
        <v>21766.720000000001</v>
      </c>
      <c r="AC47" s="48">
        <v>14426.68</v>
      </c>
      <c r="AD47" s="48">
        <v>8974.3999999999978</v>
      </c>
      <c r="AE47" s="48">
        <v>10247.933399999998</v>
      </c>
      <c r="AF47" s="48">
        <v>12052.9</v>
      </c>
      <c r="AG47" s="48">
        <v>15037.700199999999</v>
      </c>
      <c r="AH47" s="48">
        <v>11466.61</v>
      </c>
      <c r="AI47" s="48"/>
      <c r="AJ47" s="48"/>
      <c r="AK47" s="25"/>
      <c r="AL47" s="25"/>
      <c r="AM47" s="25"/>
      <c r="AN47" s="25"/>
      <c r="AO47" s="48"/>
    </row>
    <row r="48" spans="1:41">
      <c r="A48" s="58"/>
      <c r="B48" s="35" t="s">
        <v>84</v>
      </c>
      <c r="C48" s="30">
        <f t="shared" si="13"/>
        <v>0.9008495585545816</v>
      </c>
      <c r="D48" s="7">
        <f t="shared" ca="1" si="10"/>
        <v>0.8</v>
      </c>
      <c r="E48" s="37">
        <f>SUM(E33:E47)</f>
        <v>4915670</v>
      </c>
      <c r="F48" s="41">
        <f t="shared" si="3"/>
        <v>0.48023357552500473</v>
      </c>
      <c r="G48" s="41">
        <f t="shared" ca="1" si="4"/>
        <v>0.47945205479452052</v>
      </c>
      <c r="H48" s="37">
        <f>SUM(H33:H47)</f>
        <v>63428000</v>
      </c>
      <c r="I48" s="37">
        <f>SUM(I33:I47)</f>
        <v>26031976.078899998</v>
      </c>
      <c r="J48" s="37">
        <f>SUM(J33:J47)</f>
        <v>4428279.1495000003</v>
      </c>
      <c r="K48" s="37">
        <f t="shared" ref="K48:AO48" si="14">SUM(K33:K47)</f>
        <v>0</v>
      </c>
      <c r="L48" s="37">
        <f t="shared" si="14"/>
        <v>0</v>
      </c>
      <c r="M48" s="37">
        <f t="shared" si="14"/>
        <v>0</v>
      </c>
      <c r="N48" s="37">
        <f t="shared" si="14"/>
        <v>0</v>
      </c>
      <c r="O48" s="37">
        <f t="shared" si="14"/>
        <v>0</v>
      </c>
      <c r="P48" s="37">
        <f t="shared" si="14"/>
        <v>0</v>
      </c>
      <c r="Q48" s="37">
        <f t="shared" si="14"/>
        <v>0</v>
      </c>
      <c r="R48" s="37">
        <f t="shared" si="14"/>
        <v>0</v>
      </c>
      <c r="S48" s="37">
        <f t="shared" si="14"/>
        <v>0</v>
      </c>
      <c r="T48" s="37">
        <f t="shared" si="14"/>
        <v>1810913.9325000001</v>
      </c>
      <c r="U48" s="37">
        <f t="shared" si="14"/>
        <v>218034.72</v>
      </c>
      <c r="V48" s="37">
        <f t="shared" si="14"/>
        <v>160349.83200000002</v>
      </c>
      <c r="W48" s="37">
        <f t="shared" si="14"/>
        <v>191386.76799999998</v>
      </c>
      <c r="X48" s="37">
        <f t="shared" si="14"/>
        <v>172639.59400000004</v>
      </c>
      <c r="Y48" s="37">
        <f t="shared" si="14"/>
        <v>173713.94200000001</v>
      </c>
      <c r="Z48" s="37">
        <f t="shared" si="14"/>
        <v>148632.49800000002</v>
      </c>
      <c r="AA48" s="37">
        <f t="shared" si="14"/>
        <v>150215.09</v>
      </c>
      <c r="AB48" s="37">
        <f t="shared" si="14"/>
        <v>256494.27060000002</v>
      </c>
      <c r="AC48" s="37">
        <f t="shared" si="14"/>
        <v>206299.5405</v>
      </c>
      <c r="AD48" s="37">
        <f t="shared" si="14"/>
        <v>188170.71839999998</v>
      </c>
      <c r="AE48" s="37">
        <f t="shared" si="14"/>
        <v>203873.31380000003</v>
      </c>
      <c r="AF48" s="37">
        <f t="shared" si="14"/>
        <v>183081.8744</v>
      </c>
      <c r="AG48" s="37">
        <f t="shared" si="14"/>
        <v>188717.41689999995</v>
      </c>
      <c r="AH48" s="37">
        <f t="shared" si="14"/>
        <v>175755.63840000005</v>
      </c>
      <c r="AI48" s="37">
        <f t="shared" si="14"/>
        <v>0</v>
      </c>
      <c r="AJ48" s="37">
        <f t="shared" si="14"/>
        <v>0</v>
      </c>
      <c r="AK48" s="37">
        <f t="shared" si="14"/>
        <v>0</v>
      </c>
      <c r="AL48" s="37">
        <f t="shared" si="14"/>
        <v>0</v>
      </c>
      <c r="AM48" s="37">
        <f t="shared" si="14"/>
        <v>0</v>
      </c>
      <c r="AN48" s="37">
        <f t="shared" si="14"/>
        <v>0</v>
      </c>
      <c r="AO48" s="37">
        <f t="shared" si="14"/>
        <v>0</v>
      </c>
    </row>
    <row r="49" spans="1:41" ht="12.75" customHeight="1">
      <c r="A49" s="56" t="s">
        <v>82</v>
      </c>
      <c r="B49" s="4" t="s">
        <v>41</v>
      </c>
      <c r="C49" s="28">
        <f t="shared" si="13"/>
        <v>0.68442555344718536</v>
      </c>
      <c r="D49" s="13">
        <f t="shared" ca="1" si="10"/>
        <v>0.8</v>
      </c>
      <c r="E49" s="25">
        <v>197625</v>
      </c>
      <c r="F49" s="40">
        <f t="shared" si="3"/>
        <v>0.39410075925490201</v>
      </c>
      <c r="G49" s="40">
        <f t="shared" ca="1" si="4"/>
        <v>0.47945205479452052</v>
      </c>
      <c r="H49" s="25">
        <v>2549999.9999999995</v>
      </c>
      <c r="I49" s="25">
        <v>869697.33609999996</v>
      </c>
      <c r="J49" s="47">
        <f t="shared" ref="J49:J63" si="15">SUM(K49:AO49)</f>
        <v>135259.6</v>
      </c>
      <c r="K49" s="46"/>
      <c r="L49" s="46"/>
      <c r="M49" s="46"/>
      <c r="N49" s="46"/>
      <c r="O49" s="48"/>
      <c r="P49" s="48"/>
      <c r="Q49" s="48"/>
      <c r="R49" s="48"/>
      <c r="S49" s="48"/>
      <c r="T49" s="48">
        <v>51542.900000000009</v>
      </c>
      <c r="U49" s="48">
        <v>6425.25</v>
      </c>
      <c r="V49" s="48">
        <v>5468.6</v>
      </c>
      <c r="W49" s="48">
        <v>5896.4</v>
      </c>
      <c r="X49" s="48">
        <v>5621.4</v>
      </c>
      <c r="Y49" s="48">
        <v>6944.5</v>
      </c>
      <c r="Z49" s="48">
        <v>5232.1000000000004</v>
      </c>
      <c r="AA49" s="48">
        <v>4784.75</v>
      </c>
      <c r="AB49" s="48">
        <v>5408.0000000000009</v>
      </c>
      <c r="AC49" s="48">
        <v>6983.4</v>
      </c>
      <c r="AD49" s="48">
        <v>6943.5</v>
      </c>
      <c r="AE49" s="48">
        <v>8465.9999999999982</v>
      </c>
      <c r="AF49" s="48">
        <v>6847.8999999999987</v>
      </c>
      <c r="AG49" s="48">
        <v>4079.8000000000006</v>
      </c>
      <c r="AH49" s="48">
        <v>4615.1000000000004</v>
      </c>
      <c r="AI49" s="48"/>
      <c r="AJ49" s="48"/>
      <c r="AK49" s="25"/>
      <c r="AL49" s="25"/>
      <c r="AM49" s="25"/>
      <c r="AN49" s="25"/>
      <c r="AO49" s="48"/>
    </row>
    <row r="50" spans="1:41">
      <c r="A50" s="57"/>
      <c r="B50" s="22" t="s">
        <v>78</v>
      </c>
      <c r="C50" s="29">
        <f t="shared" si="13"/>
        <v>0.70231931974193562</v>
      </c>
      <c r="D50" s="13">
        <f t="shared" ca="1" si="10"/>
        <v>0.8</v>
      </c>
      <c r="E50" s="25">
        <v>96875</v>
      </c>
      <c r="F50" s="40">
        <f t="shared" si="3"/>
        <v>0.40520697768000002</v>
      </c>
      <c r="G50" s="40">
        <f t="shared" ca="1" si="4"/>
        <v>0.47945205479452052</v>
      </c>
      <c r="H50" s="25">
        <v>1250000</v>
      </c>
      <c r="I50" s="25">
        <v>438471.538</v>
      </c>
      <c r="J50" s="47">
        <f t="shared" si="15"/>
        <v>68037.184100000013</v>
      </c>
      <c r="K50" s="46"/>
      <c r="L50" s="46"/>
      <c r="M50" s="46"/>
      <c r="N50" s="46"/>
      <c r="O50" s="48"/>
      <c r="P50" s="48"/>
      <c r="Q50" s="48"/>
      <c r="R50" s="48"/>
      <c r="S50" s="48"/>
      <c r="T50" s="48">
        <v>24964.133999999998</v>
      </c>
      <c r="U50" s="48">
        <v>2081.1999999999998</v>
      </c>
      <c r="V50" s="48">
        <v>3074</v>
      </c>
      <c r="W50" s="48">
        <v>2679.7</v>
      </c>
      <c r="X50" s="48">
        <v>3805.1</v>
      </c>
      <c r="Y50" s="48">
        <v>2463.4999999999995</v>
      </c>
      <c r="Z50" s="48">
        <v>1828.4</v>
      </c>
      <c r="AA50" s="48">
        <v>2058.8000000000002</v>
      </c>
      <c r="AB50" s="48">
        <v>4735.3999999999996</v>
      </c>
      <c r="AC50" s="48">
        <v>2833.1</v>
      </c>
      <c r="AD50" s="48">
        <v>4727.8500000000004</v>
      </c>
      <c r="AE50" s="48">
        <v>2880.1001000000001</v>
      </c>
      <c r="AF50" s="48">
        <v>4165.8999999999996</v>
      </c>
      <c r="AG50" s="48">
        <v>2821.5</v>
      </c>
      <c r="AH50" s="48">
        <v>2918.5</v>
      </c>
      <c r="AI50" s="48"/>
      <c r="AJ50" s="48"/>
      <c r="AK50" s="25"/>
      <c r="AL50" s="25"/>
      <c r="AM50" s="25"/>
      <c r="AN50" s="25"/>
      <c r="AO50" s="48"/>
    </row>
    <row r="51" spans="1:41">
      <c r="A51" s="57"/>
      <c r="B51" s="4" t="s">
        <v>44</v>
      </c>
      <c r="C51" s="28">
        <f t="shared" si="13"/>
        <v>0.84509812343274504</v>
      </c>
      <c r="D51" s="13">
        <f t="shared" ca="1" si="10"/>
        <v>0.8</v>
      </c>
      <c r="E51" s="25">
        <v>410750</v>
      </c>
      <c r="F51" s="40">
        <f t="shared" si="3"/>
        <v>0.47978138533962267</v>
      </c>
      <c r="G51" s="40">
        <f t="shared" ca="1" si="4"/>
        <v>0.47945205479452052</v>
      </c>
      <c r="H51" s="25">
        <v>5300000</v>
      </c>
      <c r="I51" s="25">
        <v>2195717.2881</v>
      </c>
      <c r="J51" s="47">
        <f t="shared" si="15"/>
        <v>347124.05420000001</v>
      </c>
      <c r="K51" s="46"/>
      <c r="L51" s="46"/>
      <c r="M51" s="46"/>
      <c r="N51" s="46"/>
      <c r="O51" s="48"/>
      <c r="P51" s="48"/>
      <c r="Q51" s="48"/>
      <c r="R51" s="48"/>
      <c r="S51" s="48"/>
      <c r="T51" s="48">
        <v>131702.41</v>
      </c>
      <c r="U51" s="48">
        <v>16551.13</v>
      </c>
      <c r="V51" s="48">
        <v>13507.68</v>
      </c>
      <c r="W51" s="48">
        <v>14075.8</v>
      </c>
      <c r="X51" s="48">
        <v>15380.04</v>
      </c>
      <c r="Y51" s="48">
        <v>14825.16</v>
      </c>
      <c r="Z51" s="48">
        <v>10420.200000000001</v>
      </c>
      <c r="AA51" s="48">
        <v>10062.39</v>
      </c>
      <c r="AB51" s="48">
        <v>21571.281999999996</v>
      </c>
      <c r="AC51" s="48">
        <v>13470.19</v>
      </c>
      <c r="AD51" s="48">
        <v>20273.146000000001</v>
      </c>
      <c r="AE51" s="48">
        <v>17546.450099999998</v>
      </c>
      <c r="AF51" s="48">
        <v>15439.175999999999</v>
      </c>
      <c r="AG51" s="48">
        <v>13222.900100000001</v>
      </c>
      <c r="AH51" s="48">
        <v>19076.099999999999</v>
      </c>
      <c r="AI51" s="48"/>
      <c r="AJ51" s="48"/>
      <c r="AK51" s="25"/>
      <c r="AL51" s="25"/>
      <c r="AM51" s="25"/>
      <c r="AN51" s="25"/>
      <c r="AO51" s="48"/>
    </row>
    <row r="52" spans="1:41">
      <c r="A52" s="57"/>
      <c r="B52" s="4" t="s">
        <v>63</v>
      </c>
      <c r="C52" s="28">
        <f t="shared" si="13"/>
        <v>0.78980383059907833</v>
      </c>
      <c r="D52" s="13">
        <f t="shared" ca="1" si="10"/>
        <v>0.8</v>
      </c>
      <c r="E52" s="25">
        <v>542500</v>
      </c>
      <c r="F52" s="40">
        <f t="shared" si="3"/>
        <v>0.49698840578571429</v>
      </c>
      <c r="G52" s="40">
        <f t="shared" ca="1" si="4"/>
        <v>0.47945205479452052</v>
      </c>
      <c r="H52" s="25">
        <v>7000000</v>
      </c>
      <c r="I52" s="25">
        <v>3050450.2623999999</v>
      </c>
      <c r="J52" s="47">
        <f t="shared" si="15"/>
        <v>428468.57809999998</v>
      </c>
      <c r="K52" s="46"/>
      <c r="L52" s="46"/>
      <c r="M52" s="46"/>
      <c r="N52" s="46"/>
      <c r="O52" s="48"/>
      <c r="P52" s="48"/>
      <c r="Q52" s="48"/>
      <c r="R52" s="48"/>
      <c r="S52" s="48"/>
      <c r="T52" s="48">
        <v>171969.72810000001</v>
      </c>
      <c r="U52" s="48">
        <v>22475.839999999997</v>
      </c>
      <c r="V52" s="48">
        <v>19489.48</v>
      </c>
      <c r="W52" s="48">
        <v>12969.154</v>
      </c>
      <c r="X52" s="48">
        <v>22076.060000000005</v>
      </c>
      <c r="Y52" s="48">
        <v>19169.006000000005</v>
      </c>
      <c r="Z52" s="48">
        <v>11186.04</v>
      </c>
      <c r="AA52" s="48">
        <v>16457.5</v>
      </c>
      <c r="AB52" s="48">
        <v>19465.3</v>
      </c>
      <c r="AC52" s="48">
        <v>18073.98</v>
      </c>
      <c r="AD52" s="48">
        <v>20383.139999999996</v>
      </c>
      <c r="AE52" s="48">
        <v>20357.68</v>
      </c>
      <c r="AF52" s="48">
        <v>19853.98</v>
      </c>
      <c r="AG52" s="48">
        <v>13813.19</v>
      </c>
      <c r="AH52" s="48">
        <v>20728.5</v>
      </c>
      <c r="AI52" s="48"/>
      <c r="AJ52" s="48"/>
      <c r="AK52" s="25"/>
      <c r="AL52" s="25"/>
      <c r="AM52" s="25"/>
      <c r="AN52" s="25"/>
      <c r="AO52" s="48"/>
    </row>
    <row r="53" spans="1:41">
      <c r="A53" s="57"/>
      <c r="B53" s="4" t="s">
        <v>56</v>
      </c>
      <c r="C53" s="28">
        <f t="shared" si="13"/>
        <v>0.81913319881931257</v>
      </c>
      <c r="D53" s="13">
        <f t="shared" ca="1" si="10"/>
        <v>0.8</v>
      </c>
      <c r="E53" s="25">
        <v>237150.00000000003</v>
      </c>
      <c r="F53" s="40">
        <f t="shared" si="3"/>
        <v>0.47557508826797379</v>
      </c>
      <c r="G53" s="40">
        <f t="shared" ca="1" si="4"/>
        <v>0.47945205479452052</v>
      </c>
      <c r="H53" s="25">
        <v>3060000</v>
      </c>
      <c r="I53" s="25">
        <v>1261002.3319999999</v>
      </c>
      <c r="J53" s="47">
        <f t="shared" si="15"/>
        <v>194257.4381</v>
      </c>
      <c r="K53" s="46"/>
      <c r="L53" s="46"/>
      <c r="M53" s="46"/>
      <c r="N53" s="46"/>
      <c r="O53" s="48"/>
      <c r="P53" s="48"/>
      <c r="Q53" s="48"/>
      <c r="R53" s="48"/>
      <c r="S53" s="48"/>
      <c r="T53" s="48">
        <v>71192.657999999996</v>
      </c>
      <c r="U53" s="48">
        <v>8661.7800000000007</v>
      </c>
      <c r="V53" s="48">
        <v>6651.9</v>
      </c>
      <c r="W53" s="48">
        <v>9573.4</v>
      </c>
      <c r="X53" s="48">
        <v>8158.9899999999989</v>
      </c>
      <c r="Y53" s="48">
        <v>10793.5</v>
      </c>
      <c r="Z53" s="48">
        <v>6844.4</v>
      </c>
      <c r="AA53" s="48">
        <v>8657.0400000000009</v>
      </c>
      <c r="AB53" s="48">
        <v>14733.42</v>
      </c>
      <c r="AC53" s="48">
        <v>9206.040100000002</v>
      </c>
      <c r="AD53" s="48">
        <v>9147.34</v>
      </c>
      <c r="AE53" s="48">
        <v>6143.06</v>
      </c>
      <c r="AF53" s="48">
        <v>8825.7199999999993</v>
      </c>
      <c r="AG53" s="48">
        <v>7080.59</v>
      </c>
      <c r="AH53" s="48">
        <v>8587.6</v>
      </c>
      <c r="AI53" s="48"/>
      <c r="AJ53" s="48"/>
      <c r="AK53" s="25"/>
      <c r="AL53" s="25"/>
      <c r="AM53" s="25"/>
      <c r="AN53" s="25"/>
      <c r="AO53" s="48"/>
    </row>
    <row r="54" spans="1:41">
      <c r="A54" s="57"/>
      <c r="B54" s="4" t="s">
        <v>66</v>
      </c>
      <c r="C54" s="28">
        <f t="shared" si="13"/>
        <v>0.97992409463946872</v>
      </c>
      <c r="D54" s="13">
        <f t="shared" ca="1" si="10"/>
        <v>0.8</v>
      </c>
      <c r="E54" s="25">
        <v>421600</v>
      </c>
      <c r="F54" s="40">
        <f t="shared" si="3"/>
        <v>0.53521650777573526</v>
      </c>
      <c r="G54" s="40">
        <f t="shared" ca="1" si="4"/>
        <v>0.47945205479452052</v>
      </c>
      <c r="H54" s="25">
        <v>5440000.0000000009</v>
      </c>
      <c r="I54" s="25">
        <v>2498441.804</v>
      </c>
      <c r="J54" s="47">
        <f t="shared" si="15"/>
        <v>413135.99830000004</v>
      </c>
      <c r="K54" s="46"/>
      <c r="L54" s="46"/>
      <c r="M54" s="46"/>
      <c r="N54" s="46"/>
      <c r="O54" s="48"/>
      <c r="P54" s="48"/>
      <c r="Q54" s="48"/>
      <c r="R54" s="48"/>
      <c r="S54" s="48"/>
      <c r="T54" s="48">
        <v>170357.68609999999</v>
      </c>
      <c r="U54" s="48">
        <v>17936.400000000001</v>
      </c>
      <c r="V54" s="48">
        <v>18884.36</v>
      </c>
      <c r="W54" s="48">
        <v>13402.17</v>
      </c>
      <c r="X54" s="48">
        <v>18131.45</v>
      </c>
      <c r="Y54" s="48">
        <v>13926.16</v>
      </c>
      <c r="Z54" s="48">
        <v>13568.15</v>
      </c>
      <c r="AA54" s="48">
        <v>14675.59</v>
      </c>
      <c r="AB54" s="48">
        <v>19490.326099999998</v>
      </c>
      <c r="AC54" s="48">
        <v>14886.876</v>
      </c>
      <c r="AD54" s="48">
        <v>18111.98</v>
      </c>
      <c r="AE54" s="48">
        <v>25389.74</v>
      </c>
      <c r="AF54" s="48">
        <v>17730.650000000001</v>
      </c>
      <c r="AG54" s="48">
        <v>18118.18</v>
      </c>
      <c r="AH54" s="48">
        <v>18526.2801</v>
      </c>
      <c r="AI54" s="48"/>
      <c r="AJ54" s="48"/>
      <c r="AK54" s="25"/>
      <c r="AL54" s="25"/>
      <c r="AM54" s="25"/>
      <c r="AN54" s="25"/>
      <c r="AO54" s="48"/>
    </row>
    <row r="55" spans="1:41">
      <c r="A55" s="57"/>
      <c r="B55" s="4" t="s">
        <v>67</v>
      </c>
      <c r="C55" s="28">
        <f t="shared" si="13"/>
        <v>0.80581860582218712</v>
      </c>
      <c r="D55" s="13">
        <f t="shared" ca="1" si="10"/>
        <v>0.8</v>
      </c>
      <c r="E55" s="25">
        <v>317750</v>
      </c>
      <c r="F55" s="40">
        <f t="shared" si="3"/>
        <v>0.48443956336585381</v>
      </c>
      <c r="G55" s="40">
        <f t="shared" ca="1" si="4"/>
        <v>0.47945205479452052</v>
      </c>
      <c r="H55" s="25">
        <v>4099999.9999999995</v>
      </c>
      <c r="I55" s="25">
        <v>1730153.3478000003</v>
      </c>
      <c r="J55" s="47">
        <f t="shared" si="15"/>
        <v>256048.86199999996</v>
      </c>
      <c r="K55" s="46"/>
      <c r="L55" s="46"/>
      <c r="M55" s="46"/>
      <c r="N55" s="46"/>
      <c r="O55" s="48"/>
      <c r="P55" s="48"/>
      <c r="Q55" s="48"/>
      <c r="R55" s="48"/>
      <c r="S55" s="48"/>
      <c r="T55" s="48">
        <v>110452.16800000001</v>
      </c>
      <c r="U55" s="48">
        <v>10307.4</v>
      </c>
      <c r="V55" s="48">
        <v>9074.3999999999978</v>
      </c>
      <c r="W55" s="48">
        <v>8299.02</v>
      </c>
      <c r="X55" s="48">
        <v>10620.894</v>
      </c>
      <c r="Y55" s="48">
        <v>8510.5</v>
      </c>
      <c r="Z55" s="48">
        <v>6421.9979999999996</v>
      </c>
      <c r="AA55" s="48">
        <v>9941.9419999999991</v>
      </c>
      <c r="AB55" s="48">
        <v>11164.9</v>
      </c>
      <c r="AC55" s="48">
        <v>10929.649999999998</v>
      </c>
      <c r="AD55" s="48">
        <v>10666.68</v>
      </c>
      <c r="AE55" s="48">
        <v>14818.21</v>
      </c>
      <c r="AF55" s="48">
        <v>11619.2</v>
      </c>
      <c r="AG55" s="48">
        <v>10965.5</v>
      </c>
      <c r="AH55" s="48">
        <v>12256.4</v>
      </c>
      <c r="AI55" s="48"/>
      <c r="AJ55" s="48"/>
      <c r="AK55" s="25"/>
      <c r="AL55" s="25"/>
      <c r="AM55" s="25"/>
      <c r="AN55" s="25"/>
      <c r="AO55" s="48"/>
    </row>
    <row r="56" spans="1:41">
      <c r="A56" s="57"/>
      <c r="B56" s="4" t="s">
        <v>26</v>
      </c>
      <c r="C56" s="28">
        <f t="shared" si="13"/>
        <v>0.83950298132427847</v>
      </c>
      <c r="D56" s="13">
        <f t="shared" ca="1" si="10"/>
        <v>0.8</v>
      </c>
      <c r="E56" s="25">
        <v>147250</v>
      </c>
      <c r="F56" s="40">
        <f t="shared" si="3"/>
        <v>0.4545456662631579</v>
      </c>
      <c r="G56" s="40">
        <f t="shared" ca="1" si="4"/>
        <v>0.47945205479452052</v>
      </c>
      <c r="H56" s="25">
        <v>1900000</v>
      </c>
      <c r="I56" s="25">
        <v>740019.95189999999</v>
      </c>
      <c r="J56" s="47">
        <f t="shared" si="15"/>
        <v>123616.814</v>
      </c>
      <c r="K56" s="46"/>
      <c r="L56" s="46"/>
      <c r="M56" s="46"/>
      <c r="N56" s="46"/>
      <c r="O56" s="48"/>
      <c r="P56" s="48"/>
      <c r="Q56" s="48"/>
      <c r="R56" s="48"/>
      <c r="S56" s="48"/>
      <c r="T56" s="48">
        <v>47500.622000000003</v>
      </c>
      <c r="U56" s="48">
        <v>6218.76</v>
      </c>
      <c r="V56" s="48">
        <v>3836.17</v>
      </c>
      <c r="W56" s="48">
        <v>5589.62</v>
      </c>
      <c r="X56" s="48">
        <v>3861.14</v>
      </c>
      <c r="Y56" s="48">
        <v>3382.73</v>
      </c>
      <c r="Z56" s="48">
        <v>3961.078</v>
      </c>
      <c r="AA56" s="48">
        <v>3997.8380000000002</v>
      </c>
      <c r="AB56" s="48">
        <v>6541.4560000000001</v>
      </c>
      <c r="AC56" s="48">
        <v>8912.7559999999994</v>
      </c>
      <c r="AD56" s="48">
        <v>4579.4859999999999</v>
      </c>
      <c r="AE56" s="48">
        <v>7359.83</v>
      </c>
      <c r="AF56" s="48">
        <v>8781.1579999999994</v>
      </c>
      <c r="AG56" s="48">
        <v>5733.0879999999997</v>
      </c>
      <c r="AH56" s="48">
        <v>3361.0819999999999</v>
      </c>
      <c r="AI56" s="48"/>
      <c r="AJ56" s="48"/>
      <c r="AK56" s="25"/>
      <c r="AL56" s="25"/>
      <c r="AM56" s="25"/>
      <c r="AN56" s="25"/>
      <c r="AO56" s="48"/>
    </row>
    <row r="57" spans="1:41">
      <c r="A57" s="57"/>
      <c r="B57" s="4" t="s">
        <v>69</v>
      </c>
      <c r="C57" s="28">
        <f t="shared" si="13"/>
        <v>0.84810553491728369</v>
      </c>
      <c r="D57" s="13">
        <f t="shared" ca="1" si="10"/>
        <v>0.8</v>
      </c>
      <c r="E57" s="25">
        <v>374170</v>
      </c>
      <c r="F57" s="40">
        <f t="shared" si="3"/>
        <v>0.44460675637945324</v>
      </c>
      <c r="G57" s="40">
        <f t="shared" ca="1" si="4"/>
        <v>0.47945205479452052</v>
      </c>
      <c r="H57" s="25">
        <v>4828000</v>
      </c>
      <c r="I57" s="25">
        <v>1829225.7718</v>
      </c>
      <c r="J57" s="47">
        <f t="shared" si="15"/>
        <v>317335.64800000004</v>
      </c>
      <c r="K57" s="46"/>
      <c r="L57" s="46"/>
      <c r="M57" s="46"/>
      <c r="N57" s="46"/>
      <c r="O57" s="48"/>
      <c r="P57" s="48"/>
      <c r="Q57" s="48"/>
      <c r="R57" s="48"/>
      <c r="S57" s="48"/>
      <c r="T57" s="48">
        <v>135513.106</v>
      </c>
      <c r="U57" s="48">
        <v>14751.52</v>
      </c>
      <c r="V57" s="48">
        <v>12277.52</v>
      </c>
      <c r="W57" s="48">
        <v>13245.719999999998</v>
      </c>
      <c r="X57" s="48">
        <v>11385.773999999999</v>
      </c>
      <c r="Y57" s="48">
        <v>13675.29</v>
      </c>
      <c r="Z57" s="48">
        <v>11168.47</v>
      </c>
      <c r="AA57" s="48">
        <v>12849.41</v>
      </c>
      <c r="AB57" s="48">
        <v>14165.03</v>
      </c>
      <c r="AC57" s="48">
        <v>12359.924000000001</v>
      </c>
      <c r="AD57" s="48">
        <v>13013.45</v>
      </c>
      <c r="AE57" s="48">
        <v>15297.28</v>
      </c>
      <c r="AF57" s="48">
        <v>16846.869999999995</v>
      </c>
      <c r="AG57" s="48">
        <v>9423.3999999999978</v>
      </c>
      <c r="AH57" s="48">
        <v>11362.883999999998</v>
      </c>
      <c r="AI57" s="48"/>
      <c r="AJ57" s="48"/>
      <c r="AK57" s="25"/>
      <c r="AL57" s="25"/>
      <c r="AM57" s="25"/>
      <c r="AN57" s="25"/>
      <c r="AO57" s="48"/>
    </row>
    <row r="58" spans="1:41">
      <c r="A58" s="57"/>
      <c r="B58" s="4" t="s">
        <v>17</v>
      </c>
      <c r="C58" s="28">
        <f t="shared" si="13"/>
        <v>0.71018191081593929</v>
      </c>
      <c r="D58" s="13">
        <f t="shared" ca="1" si="10"/>
        <v>0.8</v>
      </c>
      <c r="E58" s="25">
        <v>158100</v>
      </c>
      <c r="F58" s="40">
        <f t="shared" si="3"/>
        <v>0.41131813730392153</v>
      </c>
      <c r="G58" s="40">
        <f t="shared" ca="1" si="4"/>
        <v>0.47945205479452052</v>
      </c>
      <c r="H58" s="25">
        <v>2040000</v>
      </c>
      <c r="I58" s="25">
        <v>726809.24</v>
      </c>
      <c r="J58" s="47">
        <f t="shared" si="15"/>
        <v>112279.7601</v>
      </c>
      <c r="K58" s="46"/>
      <c r="L58" s="46"/>
      <c r="M58" s="46"/>
      <c r="N58" s="46"/>
      <c r="O58" s="48"/>
      <c r="P58" s="48"/>
      <c r="Q58" s="48"/>
      <c r="R58" s="48"/>
      <c r="S58" s="48"/>
      <c r="T58" s="48">
        <v>48644.15</v>
      </c>
      <c r="U58" s="48">
        <v>7533.54</v>
      </c>
      <c r="V58" s="48">
        <v>3620.6</v>
      </c>
      <c r="W58" s="48">
        <v>3314.9</v>
      </c>
      <c r="X58" s="48">
        <v>4608.3</v>
      </c>
      <c r="Y58" s="48">
        <v>2759</v>
      </c>
      <c r="Z58" s="48">
        <v>2994.4</v>
      </c>
      <c r="AA58" s="48">
        <v>3816.2</v>
      </c>
      <c r="AB58" s="48">
        <v>9427.8999999999978</v>
      </c>
      <c r="AC58" s="48">
        <v>3746.5001000000002</v>
      </c>
      <c r="AD58" s="48">
        <v>5108.2</v>
      </c>
      <c r="AE58" s="48">
        <v>4625.8999999999996</v>
      </c>
      <c r="AF58" s="48">
        <v>4927.7700000000004</v>
      </c>
      <c r="AG58" s="48">
        <v>3458.1</v>
      </c>
      <c r="AH58" s="48">
        <v>3694.3</v>
      </c>
      <c r="AI58" s="48"/>
      <c r="AJ58" s="48"/>
      <c r="AK58" s="25"/>
      <c r="AL58" s="25"/>
      <c r="AM58" s="25"/>
      <c r="AN58" s="25"/>
      <c r="AO58" s="48"/>
    </row>
    <row r="59" spans="1:41">
      <c r="A59" s="57"/>
      <c r="B59" s="4" t="s">
        <v>20</v>
      </c>
      <c r="C59" s="28">
        <f t="shared" si="13"/>
        <v>0.96386982189360726</v>
      </c>
      <c r="D59" s="13">
        <f t="shared" ca="1" si="10"/>
        <v>0.8</v>
      </c>
      <c r="E59" s="25">
        <v>382075</v>
      </c>
      <c r="F59" s="40">
        <f t="shared" si="3"/>
        <v>0.50375244671399588</v>
      </c>
      <c r="G59" s="40">
        <f t="shared" ca="1" si="4"/>
        <v>0.47945205479452052</v>
      </c>
      <c r="H59" s="25">
        <v>4930000</v>
      </c>
      <c r="I59" s="25">
        <v>2115229.0000999998</v>
      </c>
      <c r="J59" s="47">
        <f t="shared" si="15"/>
        <v>368270.56219999999</v>
      </c>
      <c r="K59" s="46"/>
      <c r="L59" s="46"/>
      <c r="M59" s="46"/>
      <c r="N59" s="46"/>
      <c r="O59" s="48"/>
      <c r="P59" s="48"/>
      <c r="Q59" s="48"/>
      <c r="R59" s="48"/>
      <c r="S59" s="48"/>
      <c r="T59" s="48">
        <v>151370.068</v>
      </c>
      <c r="U59" s="48">
        <v>18514.22</v>
      </c>
      <c r="V59" s="48">
        <v>13047.379999999997</v>
      </c>
      <c r="W59" s="48">
        <v>9442.31</v>
      </c>
      <c r="X59" s="48">
        <v>13656.7</v>
      </c>
      <c r="Y59" s="48">
        <v>15081.64</v>
      </c>
      <c r="Z59" s="48">
        <v>11757.27</v>
      </c>
      <c r="AA59" s="48">
        <v>10434.91</v>
      </c>
      <c r="AB59" s="48">
        <v>22211.320100000004</v>
      </c>
      <c r="AC59" s="48">
        <v>17985.189999999999</v>
      </c>
      <c r="AD59" s="48">
        <v>18384.385999999999</v>
      </c>
      <c r="AE59" s="48">
        <v>20176.48</v>
      </c>
      <c r="AF59" s="48">
        <v>14583.088</v>
      </c>
      <c r="AG59" s="48">
        <v>16189.66</v>
      </c>
      <c r="AH59" s="48">
        <v>15435.9401</v>
      </c>
      <c r="AI59" s="48"/>
      <c r="AJ59" s="48"/>
      <c r="AK59" s="25"/>
      <c r="AL59" s="25"/>
      <c r="AM59" s="25"/>
      <c r="AN59" s="25"/>
      <c r="AO59" s="48"/>
    </row>
    <row r="60" spans="1:41">
      <c r="A60" s="57"/>
      <c r="B60" s="4" t="s">
        <v>14</v>
      </c>
      <c r="C60" s="28">
        <f t="shared" si="13"/>
        <v>0.90065653998373552</v>
      </c>
      <c r="D60" s="13">
        <f t="shared" ca="1" si="10"/>
        <v>0.8</v>
      </c>
      <c r="E60" s="25">
        <v>276675</v>
      </c>
      <c r="F60" s="40">
        <f t="shared" si="3"/>
        <v>0.47700841271708677</v>
      </c>
      <c r="G60" s="40">
        <f t="shared" ca="1" si="4"/>
        <v>0.47945205479452052</v>
      </c>
      <c r="H60" s="25">
        <v>3570000</v>
      </c>
      <c r="I60" s="25">
        <v>1453730.8851999999</v>
      </c>
      <c r="J60" s="47">
        <f t="shared" si="15"/>
        <v>249189.14820000003</v>
      </c>
      <c r="K60" s="46"/>
      <c r="L60" s="46"/>
      <c r="M60" s="46"/>
      <c r="N60" s="46"/>
      <c r="O60" s="48"/>
      <c r="P60" s="48"/>
      <c r="Q60" s="48"/>
      <c r="R60" s="48"/>
      <c r="S60" s="48"/>
      <c r="T60" s="48">
        <v>102506.99400000001</v>
      </c>
      <c r="U60" s="48">
        <v>11686.138000000003</v>
      </c>
      <c r="V60" s="48">
        <v>10278.56</v>
      </c>
      <c r="W60" s="48">
        <v>8270</v>
      </c>
      <c r="X60" s="48">
        <v>8022.2600000000011</v>
      </c>
      <c r="Y60" s="48">
        <v>8929.2999999999993</v>
      </c>
      <c r="Z60" s="48">
        <v>8156.8</v>
      </c>
      <c r="AA60" s="48">
        <v>9320.2900000000009</v>
      </c>
      <c r="AB60" s="48">
        <v>12713.674000000001</v>
      </c>
      <c r="AC60" s="48">
        <v>11924.8061</v>
      </c>
      <c r="AD60" s="48">
        <v>10831.2</v>
      </c>
      <c r="AE60" s="48">
        <v>13999.926100000001</v>
      </c>
      <c r="AF60" s="48">
        <v>12866.8</v>
      </c>
      <c r="AG60" s="48">
        <v>10341.700000000001</v>
      </c>
      <c r="AH60" s="48">
        <v>9340.7000000000007</v>
      </c>
      <c r="AI60" s="48"/>
      <c r="AJ60" s="48"/>
      <c r="AK60" s="25"/>
      <c r="AL60" s="25"/>
      <c r="AM60" s="25"/>
      <c r="AN60" s="25"/>
      <c r="AO60" s="48"/>
    </row>
    <row r="61" spans="1:41">
      <c r="A61" s="57"/>
      <c r="B61" s="4" t="s">
        <v>59</v>
      </c>
      <c r="C61" s="28">
        <f t="shared" si="13"/>
        <v>1.2027000824071561</v>
      </c>
      <c r="D61" s="13">
        <f t="shared" ref="D61:D91" ca="1" si="16">DAY(NOW()-1)/30</f>
        <v>0.8</v>
      </c>
      <c r="E61" s="25">
        <v>184450</v>
      </c>
      <c r="F61" s="40">
        <f t="shared" si="3"/>
        <v>0.64253133970588228</v>
      </c>
      <c r="G61" s="40">
        <f t="shared" ca="1" si="4"/>
        <v>0.47945205479452052</v>
      </c>
      <c r="H61" s="25">
        <v>2380000</v>
      </c>
      <c r="I61" s="25">
        <v>1307386.5582999999</v>
      </c>
      <c r="J61" s="47">
        <f t="shared" si="15"/>
        <v>221838.03019999995</v>
      </c>
      <c r="K61" s="46"/>
      <c r="L61" s="46"/>
      <c r="M61" s="46"/>
      <c r="N61" s="46"/>
      <c r="O61" s="48"/>
      <c r="P61" s="48"/>
      <c r="Q61" s="48"/>
      <c r="R61" s="48"/>
      <c r="S61" s="48"/>
      <c r="T61" s="48">
        <v>89648.31</v>
      </c>
      <c r="U61" s="48">
        <v>10485.4</v>
      </c>
      <c r="V61" s="48">
        <v>9376.32</v>
      </c>
      <c r="W61" s="48">
        <v>6606</v>
      </c>
      <c r="X61" s="48">
        <v>7871.12</v>
      </c>
      <c r="Y61" s="48">
        <v>7773.4</v>
      </c>
      <c r="Z61" s="48">
        <v>7218.05</v>
      </c>
      <c r="AA61" s="48">
        <v>6129.5</v>
      </c>
      <c r="AB61" s="48">
        <v>12083</v>
      </c>
      <c r="AC61" s="48">
        <v>9699.2101000000002</v>
      </c>
      <c r="AD61" s="48">
        <v>13795.7001</v>
      </c>
      <c r="AE61" s="48">
        <v>12051.74</v>
      </c>
      <c r="AF61" s="48">
        <v>9738</v>
      </c>
      <c r="AG61" s="48">
        <v>10399.08</v>
      </c>
      <c r="AH61" s="48">
        <v>8963.2000000000007</v>
      </c>
      <c r="AI61" s="48"/>
      <c r="AJ61" s="48"/>
      <c r="AK61" s="25"/>
      <c r="AL61" s="25"/>
      <c r="AM61" s="25"/>
      <c r="AN61" s="25"/>
      <c r="AO61" s="48"/>
    </row>
    <row r="62" spans="1:41">
      <c r="A62" s="57"/>
      <c r="B62" s="4" t="s">
        <v>31</v>
      </c>
      <c r="C62" s="28">
        <f t="shared" si="13"/>
        <v>0.85223936774193565</v>
      </c>
      <c r="D62" s="13">
        <f t="shared" ca="1" si="16"/>
        <v>0.8</v>
      </c>
      <c r="E62" s="25">
        <v>1038500</v>
      </c>
      <c r="F62" s="40">
        <f t="shared" si="3"/>
        <v>0.4707806168283582</v>
      </c>
      <c r="G62" s="40">
        <f t="shared" ca="1" si="4"/>
        <v>0.47945205479452052</v>
      </c>
      <c r="H62" s="25">
        <v>13400000</v>
      </c>
      <c r="I62" s="25">
        <v>5423409.6820999999</v>
      </c>
      <c r="J62" s="47">
        <f t="shared" si="15"/>
        <v>885050.58340000012</v>
      </c>
      <c r="K62" s="46"/>
      <c r="L62" s="46"/>
      <c r="M62" s="46"/>
      <c r="N62" s="46"/>
      <c r="O62" s="48"/>
      <c r="P62" s="48"/>
      <c r="Q62" s="48"/>
      <c r="R62" s="48"/>
      <c r="S62" s="48"/>
      <c r="T62" s="48">
        <v>353961.36800000002</v>
      </c>
      <c r="U62" s="48">
        <v>41441.326000000001</v>
      </c>
      <c r="V62" s="48">
        <v>26432.885999999999</v>
      </c>
      <c r="W62" s="48">
        <v>32174.454000000005</v>
      </c>
      <c r="X62" s="48">
        <v>36810.26</v>
      </c>
      <c r="Y62" s="48">
        <v>31261.82</v>
      </c>
      <c r="Z62" s="48">
        <v>25172.089999999997</v>
      </c>
      <c r="AA62" s="48">
        <v>35156.730000000003</v>
      </c>
      <c r="AB62" s="48">
        <v>54504.875200000002</v>
      </c>
      <c r="AC62" s="48">
        <v>46232.332099999992</v>
      </c>
      <c r="AD62" s="48">
        <v>31472.740099999999</v>
      </c>
      <c r="AE62" s="48">
        <v>46308.040000000008</v>
      </c>
      <c r="AF62" s="48">
        <v>43770.976000000002</v>
      </c>
      <c r="AG62" s="48">
        <v>47885.75</v>
      </c>
      <c r="AH62" s="48">
        <v>32464.936000000002</v>
      </c>
      <c r="AI62" s="48"/>
      <c r="AJ62" s="48"/>
      <c r="AK62" s="25"/>
      <c r="AL62" s="25"/>
      <c r="AM62" s="25"/>
      <c r="AN62" s="25"/>
      <c r="AO62" s="48"/>
    </row>
    <row r="63" spans="1:41">
      <c r="A63" s="57"/>
      <c r="B63" s="22" t="s">
        <v>77</v>
      </c>
      <c r="C63" s="29">
        <f t="shared" si="13"/>
        <v>0.79438958127053161</v>
      </c>
      <c r="D63" s="13">
        <f t="shared" ca="1" si="16"/>
        <v>0.8</v>
      </c>
      <c r="E63" s="25">
        <v>108065</v>
      </c>
      <c r="F63" s="40">
        <f t="shared" si="3"/>
        <v>0.45608179061645304</v>
      </c>
      <c r="G63" s="40">
        <f t="shared" ca="1" si="4"/>
        <v>0.47945205479452052</v>
      </c>
      <c r="H63" s="25">
        <v>1335998</v>
      </c>
      <c r="I63" s="25">
        <v>523478.65</v>
      </c>
      <c r="J63" s="47">
        <f t="shared" si="15"/>
        <v>85845.710099999997</v>
      </c>
      <c r="K63" s="46"/>
      <c r="L63" s="46"/>
      <c r="M63" s="46"/>
      <c r="N63" s="46"/>
      <c r="O63" s="48"/>
      <c r="P63" s="48"/>
      <c r="Q63" s="48"/>
      <c r="R63" s="48"/>
      <c r="S63" s="48"/>
      <c r="T63" s="48">
        <v>37987.910000000003</v>
      </c>
      <c r="U63" s="48">
        <v>4325.3999999999996</v>
      </c>
      <c r="V63" s="48">
        <v>3468</v>
      </c>
      <c r="W63" s="48">
        <v>2280.1999999999998</v>
      </c>
      <c r="X63" s="48">
        <v>3444.6999999999994</v>
      </c>
      <c r="Y63" s="48">
        <v>3301.6</v>
      </c>
      <c r="Z63" s="48">
        <v>2707.2</v>
      </c>
      <c r="AA63" s="48">
        <v>2053.35</v>
      </c>
      <c r="AB63" s="48">
        <v>4685.8000000000011</v>
      </c>
      <c r="AC63" s="48">
        <v>3852.5500000000006</v>
      </c>
      <c r="AD63" s="48">
        <v>3404.6</v>
      </c>
      <c r="AE63" s="48">
        <v>3292.1</v>
      </c>
      <c r="AF63" s="48">
        <v>3690.4</v>
      </c>
      <c r="AG63" s="48">
        <v>3881.8000999999999</v>
      </c>
      <c r="AH63" s="48">
        <v>3470.1</v>
      </c>
      <c r="AI63" s="48"/>
      <c r="AJ63" s="48"/>
      <c r="AK63" s="25"/>
      <c r="AL63" s="25"/>
      <c r="AM63" s="25"/>
      <c r="AN63" s="25"/>
      <c r="AO63" s="48"/>
    </row>
    <row r="64" spans="1:41">
      <c r="A64" s="58"/>
      <c r="B64" s="35" t="s">
        <v>84</v>
      </c>
      <c r="C64" s="30">
        <f t="shared" si="13"/>
        <v>0.85945190358299262</v>
      </c>
      <c r="D64" s="7">
        <f t="shared" ca="1" si="16"/>
        <v>0.8</v>
      </c>
      <c r="E64" s="37">
        <f>SUM(E49:E63)</f>
        <v>4893535</v>
      </c>
      <c r="F64" s="41">
        <f t="shared" si="3"/>
        <v>0.48140546860711014</v>
      </c>
      <c r="G64" s="41">
        <f t="shared" ca="1" si="4"/>
        <v>0.47945205479452052</v>
      </c>
      <c r="H64" s="37">
        <f>SUM(H49:H63)</f>
        <v>63083998</v>
      </c>
      <c r="I64" s="37">
        <f>SUM(I49:I63)</f>
        <v>26163223.647799999</v>
      </c>
      <c r="J64" s="37">
        <f>SUM(J49:J63)</f>
        <v>4205757.9709999999</v>
      </c>
      <c r="K64" s="37">
        <f t="shared" ref="K64:AO64" si="17">SUM(K49:K63)</f>
        <v>0</v>
      </c>
      <c r="L64" s="37">
        <f t="shared" si="17"/>
        <v>0</v>
      </c>
      <c r="M64" s="37">
        <f t="shared" si="17"/>
        <v>0</v>
      </c>
      <c r="N64" s="37">
        <f t="shared" si="17"/>
        <v>0</v>
      </c>
      <c r="O64" s="37">
        <f t="shared" si="17"/>
        <v>0</v>
      </c>
      <c r="P64" s="37">
        <f t="shared" si="17"/>
        <v>0</v>
      </c>
      <c r="Q64" s="37">
        <f t="shared" si="17"/>
        <v>0</v>
      </c>
      <c r="R64" s="37">
        <f t="shared" si="17"/>
        <v>0</v>
      </c>
      <c r="S64" s="37">
        <f t="shared" si="17"/>
        <v>0</v>
      </c>
      <c r="T64" s="37">
        <f t="shared" si="17"/>
        <v>1699314.2122</v>
      </c>
      <c r="U64" s="37">
        <f t="shared" si="17"/>
        <v>199395.30399999997</v>
      </c>
      <c r="V64" s="37">
        <f t="shared" si="17"/>
        <v>158487.856</v>
      </c>
      <c r="W64" s="37">
        <f t="shared" si="17"/>
        <v>147818.848</v>
      </c>
      <c r="X64" s="37">
        <f t="shared" si="17"/>
        <v>173454.18800000002</v>
      </c>
      <c r="Y64" s="37">
        <f t="shared" si="17"/>
        <v>162797.106</v>
      </c>
      <c r="Z64" s="37">
        <f t="shared" si="17"/>
        <v>128636.64599999999</v>
      </c>
      <c r="AA64" s="37">
        <f t="shared" si="17"/>
        <v>150396.24000000002</v>
      </c>
      <c r="AB64" s="37">
        <f t="shared" si="17"/>
        <v>232901.68340000001</v>
      </c>
      <c r="AC64" s="37">
        <f t="shared" si="17"/>
        <v>191096.50449999998</v>
      </c>
      <c r="AD64" s="37">
        <f t="shared" si="17"/>
        <v>190843.3982</v>
      </c>
      <c r="AE64" s="37">
        <f t="shared" si="17"/>
        <v>218712.53630000001</v>
      </c>
      <c r="AF64" s="37">
        <f t="shared" si="17"/>
        <v>199687.58799999999</v>
      </c>
      <c r="AG64" s="37">
        <f t="shared" si="17"/>
        <v>177414.23820000002</v>
      </c>
      <c r="AH64" s="37">
        <f t="shared" si="17"/>
        <v>174801.62219999995</v>
      </c>
      <c r="AI64" s="37">
        <f t="shared" si="17"/>
        <v>0</v>
      </c>
      <c r="AJ64" s="37">
        <f t="shared" si="17"/>
        <v>0</v>
      </c>
      <c r="AK64" s="37">
        <f t="shared" si="17"/>
        <v>0</v>
      </c>
      <c r="AL64" s="37">
        <f t="shared" si="17"/>
        <v>0</v>
      </c>
      <c r="AM64" s="37">
        <f t="shared" si="17"/>
        <v>0</v>
      </c>
      <c r="AN64" s="37">
        <f t="shared" si="17"/>
        <v>0</v>
      </c>
      <c r="AO64" s="37">
        <f t="shared" si="17"/>
        <v>0</v>
      </c>
    </row>
    <row r="65" spans="1:41">
      <c r="A65" s="55" t="s">
        <v>72</v>
      </c>
      <c r="B65" s="4" t="s">
        <v>58</v>
      </c>
      <c r="C65" s="28">
        <f t="shared" si="13"/>
        <v>0.86643250721887632</v>
      </c>
      <c r="D65" s="13">
        <f t="shared" ca="1" si="16"/>
        <v>0.8</v>
      </c>
      <c r="E65" s="25">
        <v>303025</v>
      </c>
      <c r="F65" s="40">
        <f t="shared" si="3"/>
        <v>0.45015793795396419</v>
      </c>
      <c r="G65" s="40">
        <f t="shared" ca="1" si="4"/>
        <v>0.47945205479452052</v>
      </c>
      <c r="H65" s="25">
        <v>3910000</v>
      </c>
      <c r="I65" s="25">
        <v>1497566.8269</v>
      </c>
      <c r="J65" s="47">
        <f t="shared" ref="J65:J80" si="18">SUM(K65:AO65)</f>
        <v>262550.71049999999</v>
      </c>
      <c r="K65" s="46"/>
      <c r="L65" s="46"/>
      <c r="M65" s="46"/>
      <c r="N65" s="46"/>
      <c r="O65" s="48"/>
      <c r="P65" s="48"/>
      <c r="Q65" s="48"/>
      <c r="R65" s="48"/>
      <c r="S65" s="48"/>
      <c r="T65" s="48">
        <v>97892.25999999998</v>
      </c>
      <c r="U65" s="48">
        <v>14829.16</v>
      </c>
      <c r="V65" s="48">
        <v>11747.95</v>
      </c>
      <c r="W65" s="48">
        <v>10272.1</v>
      </c>
      <c r="X65" s="48">
        <v>11706.35</v>
      </c>
      <c r="Y65" s="48">
        <v>10415.94</v>
      </c>
      <c r="Z65" s="48">
        <v>7086.96</v>
      </c>
      <c r="AA65" s="48">
        <v>7355.3</v>
      </c>
      <c r="AB65" s="48">
        <v>17343.000400000001</v>
      </c>
      <c r="AC65" s="48">
        <v>11555</v>
      </c>
      <c r="AD65" s="48">
        <v>10842.4</v>
      </c>
      <c r="AE65" s="48">
        <v>15689.1001</v>
      </c>
      <c r="AF65" s="48">
        <v>8114.6000000000013</v>
      </c>
      <c r="AG65" s="48">
        <v>15036.6</v>
      </c>
      <c r="AH65" s="48">
        <v>12663.99</v>
      </c>
      <c r="AI65" s="48"/>
      <c r="AJ65" s="48"/>
      <c r="AK65" s="25"/>
      <c r="AL65" s="25"/>
      <c r="AM65" s="25"/>
      <c r="AN65" s="25"/>
      <c r="AO65" s="48"/>
    </row>
    <row r="66" spans="1:41">
      <c r="A66" s="55"/>
      <c r="B66" s="4" t="s">
        <v>40</v>
      </c>
      <c r="C66" s="28">
        <f t="shared" si="13"/>
        <v>1.0995619365681759</v>
      </c>
      <c r="D66" s="13">
        <f t="shared" ca="1" si="16"/>
        <v>0.8</v>
      </c>
      <c r="E66" s="25">
        <v>276675</v>
      </c>
      <c r="F66" s="40">
        <f t="shared" si="3"/>
        <v>0.5382158368627451</v>
      </c>
      <c r="G66" s="40">
        <f t="shared" ca="1" si="4"/>
        <v>0.47945205479452052</v>
      </c>
      <c r="H66" s="25">
        <v>3570000</v>
      </c>
      <c r="I66" s="25">
        <v>1617209.2387999999</v>
      </c>
      <c r="J66" s="47">
        <f t="shared" si="18"/>
        <v>304221.29880000005</v>
      </c>
      <c r="K66" s="46"/>
      <c r="L66" s="46"/>
      <c r="M66" s="46"/>
      <c r="N66" s="46"/>
      <c r="O66" s="48"/>
      <c r="P66" s="48"/>
      <c r="Q66" s="48"/>
      <c r="R66" s="48"/>
      <c r="S66" s="48"/>
      <c r="T66" s="48">
        <v>118377.05009999999</v>
      </c>
      <c r="U66" s="48">
        <v>16119.3801</v>
      </c>
      <c r="V66" s="48">
        <v>8075.84</v>
      </c>
      <c r="W66" s="48">
        <v>10604.45</v>
      </c>
      <c r="X66" s="48">
        <v>9594.1499999999978</v>
      </c>
      <c r="Y66" s="48">
        <v>9418.2000000000007</v>
      </c>
      <c r="Z66" s="48">
        <v>11143.198</v>
      </c>
      <c r="AA66" s="48">
        <v>7236.5</v>
      </c>
      <c r="AB66" s="48">
        <v>15662.02</v>
      </c>
      <c r="AC66" s="48">
        <v>11381.9</v>
      </c>
      <c r="AD66" s="48">
        <v>15846.6001</v>
      </c>
      <c r="AE66" s="48">
        <v>16756.080000000002</v>
      </c>
      <c r="AF66" s="48">
        <v>18636.05</v>
      </c>
      <c r="AG66" s="48">
        <v>16178.88</v>
      </c>
      <c r="AH66" s="48">
        <v>19191.000499999998</v>
      </c>
      <c r="AI66" s="48"/>
      <c r="AJ66" s="48"/>
      <c r="AK66" s="25"/>
      <c r="AL66" s="25"/>
      <c r="AM66" s="25"/>
      <c r="AN66" s="25"/>
      <c r="AO66" s="48"/>
    </row>
    <row r="67" spans="1:41">
      <c r="A67" s="55"/>
      <c r="B67" s="4" t="s">
        <v>16</v>
      </c>
      <c r="C67" s="28">
        <f t="shared" si="13"/>
        <v>1.0949920131421744</v>
      </c>
      <c r="D67" s="13">
        <f t="shared" ca="1" si="16"/>
        <v>0.8</v>
      </c>
      <c r="E67" s="25">
        <v>117180</v>
      </c>
      <c r="F67" s="40">
        <f t="shared" ref="F67:F92" si="19">(J67+I67)/H67</f>
        <v>0.51389747890211634</v>
      </c>
      <c r="G67" s="40">
        <f t="shared" ref="G67:G92" ca="1" si="20">DATEDIF("2015-1-1",TODAY(),"d")/365</f>
        <v>0.47945205479452052</v>
      </c>
      <c r="H67" s="25">
        <v>1512000</v>
      </c>
      <c r="I67" s="25">
        <v>648701.82400000002</v>
      </c>
      <c r="J67" s="47">
        <f t="shared" si="18"/>
        <v>128311.16409999999</v>
      </c>
      <c r="K67" s="46"/>
      <c r="L67" s="46"/>
      <c r="M67" s="46"/>
      <c r="N67" s="46"/>
      <c r="O67" s="48"/>
      <c r="P67" s="48"/>
      <c r="Q67" s="48"/>
      <c r="R67" s="48"/>
      <c r="S67" s="48"/>
      <c r="T67" s="48">
        <v>48440.074000000001</v>
      </c>
      <c r="U67" s="48">
        <v>7037.5</v>
      </c>
      <c r="V67" s="48">
        <v>5482.9999999999991</v>
      </c>
      <c r="W67" s="48">
        <v>4687.78</v>
      </c>
      <c r="X67" s="48">
        <v>5974</v>
      </c>
      <c r="Y67" s="48">
        <v>4251.8</v>
      </c>
      <c r="Z67" s="48">
        <v>4294.55</v>
      </c>
      <c r="AA67" s="48">
        <v>3719.4</v>
      </c>
      <c r="AB67" s="48">
        <v>9793.7999999999993</v>
      </c>
      <c r="AC67" s="48">
        <v>4997.7</v>
      </c>
      <c r="AD67" s="48">
        <v>5795.8</v>
      </c>
      <c r="AE67" s="48">
        <v>5976.5</v>
      </c>
      <c r="AF67" s="48">
        <v>5386.54</v>
      </c>
      <c r="AG67" s="48">
        <v>5271.42</v>
      </c>
      <c r="AH67" s="48">
        <v>7201.3001000000004</v>
      </c>
      <c r="AI67" s="48"/>
      <c r="AJ67" s="48"/>
      <c r="AK67" s="25"/>
      <c r="AL67" s="25"/>
      <c r="AM67" s="25"/>
      <c r="AN67" s="25"/>
      <c r="AO67" s="48"/>
    </row>
    <row r="68" spans="1:41">
      <c r="A68" s="55"/>
      <c r="B68" s="4" t="s">
        <v>25</v>
      </c>
      <c r="C68" s="28">
        <f t="shared" si="13"/>
        <v>0.69566905615292707</v>
      </c>
      <c r="D68" s="13">
        <f t="shared" ca="1" si="16"/>
        <v>0.8</v>
      </c>
      <c r="E68" s="25">
        <v>83699.999999999985</v>
      </c>
      <c r="F68" s="40">
        <f t="shared" si="19"/>
        <v>0.38148365555555558</v>
      </c>
      <c r="G68" s="40">
        <f t="shared" ca="1" si="20"/>
        <v>0.47945205479452052</v>
      </c>
      <c r="H68" s="25">
        <v>1080000</v>
      </c>
      <c r="I68" s="25">
        <v>353774.848</v>
      </c>
      <c r="J68" s="47">
        <f t="shared" si="18"/>
        <v>58227.499999999985</v>
      </c>
      <c r="K68" s="46"/>
      <c r="L68" s="46"/>
      <c r="M68" s="46"/>
      <c r="N68" s="46"/>
      <c r="O68" s="48"/>
      <c r="P68" s="48"/>
      <c r="Q68" s="48"/>
      <c r="R68" s="48"/>
      <c r="S68" s="48"/>
      <c r="T68" s="48">
        <v>24180.1</v>
      </c>
      <c r="U68" s="48">
        <v>2553.6999999999998</v>
      </c>
      <c r="V68" s="48">
        <v>1293.2000000000003</v>
      </c>
      <c r="W68" s="48">
        <v>1782.3</v>
      </c>
      <c r="X68" s="48">
        <v>1662.5</v>
      </c>
      <c r="Y68" s="48">
        <v>2566.15</v>
      </c>
      <c r="Z68" s="48">
        <v>1872.85</v>
      </c>
      <c r="AA68" s="48">
        <v>2519.6999999999998</v>
      </c>
      <c r="AB68" s="48">
        <v>4648.3</v>
      </c>
      <c r="AC68" s="48">
        <v>3119.5</v>
      </c>
      <c r="AD68" s="48">
        <v>2371.1999999999998</v>
      </c>
      <c r="AE68" s="48">
        <v>2907.7</v>
      </c>
      <c r="AF68" s="48">
        <v>2242.6999999999998</v>
      </c>
      <c r="AG68" s="48">
        <v>2746</v>
      </c>
      <c r="AH68" s="48">
        <v>1761.5999999999997</v>
      </c>
      <c r="AI68" s="48"/>
      <c r="AJ68" s="48"/>
      <c r="AK68" s="25"/>
      <c r="AL68" s="25"/>
      <c r="AM68" s="25"/>
      <c r="AN68" s="25"/>
      <c r="AO68" s="48"/>
    </row>
    <row r="69" spans="1:41">
      <c r="A69" s="55"/>
      <c r="B69" s="4" t="s">
        <v>61</v>
      </c>
      <c r="C69" s="28">
        <f t="shared" si="13"/>
        <v>0.9315148148148148</v>
      </c>
      <c r="D69" s="13">
        <f t="shared" ca="1" si="16"/>
        <v>0.8</v>
      </c>
      <c r="E69" s="25">
        <v>117180</v>
      </c>
      <c r="F69" s="40">
        <f t="shared" si="19"/>
        <v>0.47298135749669307</v>
      </c>
      <c r="G69" s="40">
        <f t="shared" ca="1" si="20"/>
        <v>0.47945205479452052</v>
      </c>
      <c r="H69" s="25">
        <v>1512000</v>
      </c>
      <c r="I69" s="25">
        <v>605992.90653499996</v>
      </c>
      <c r="J69" s="47">
        <f t="shared" si="18"/>
        <v>109154.906</v>
      </c>
      <c r="K69" s="46"/>
      <c r="L69" s="46"/>
      <c r="M69" s="46"/>
      <c r="N69" s="46"/>
      <c r="O69" s="48"/>
      <c r="P69" s="48"/>
      <c r="Q69" s="48"/>
      <c r="R69" s="48"/>
      <c r="S69" s="48"/>
      <c r="T69" s="48">
        <v>41777.946000000004</v>
      </c>
      <c r="U69" s="48">
        <v>6524.4</v>
      </c>
      <c r="V69" s="48">
        <v>4211.68</v>
      </c>
      <c r="W69" s="48">
        <v>4390.3</v>
      </c>
      <c r="X69" s="48">
        <v>4925.5000000000009</v>
      </c>
      <c r="Y69" s="48">
        <v>2701.85</v>
      </c>
      <c r="Z69" s="48">
        <v>3138.02</v>
      </c>
      <c r="AA69" s="48">
        <v>2667.2</v>
      </c>
      <c r="AB69" s="48">
        <v>5721.78</v>
      </c>
      <c r="AC69" s="48">
        <v>7351</v>
      </c>
      <c r="AD69" s="48">
        <v>3365.5</v>
      </c>
      <c r="AE69" s="48">
        <v>5966.5</v>
      </c>
      <c r="AF69" s="48">
        <v>4342.58</v>
      </c>
      <c r="AG69" s="48">
        <v>6116</v>
      </c>
      <c r="AH69" s="48">
        <v>5954.65</v>
      </c>
      <c r="AI69" s="48"/>
      <c r="AJ69" s="48"/>
      <c r="AK69" s="25"/>
      <c r="AL69" s="25"/>
      <c r="AM69" s="25"/>
      <c r="AN69" s="25"/>
      <c r="AO69" s="48"/>
    </row>
    <row r="70" spans="1:41">
      <c r="A70" s="55"/>
      <c r="B70" s="4" t="s">
        <v>46</v>
      </c>
      <c r="C70" s="28">
        <f t="shared" si="13"/>
        <v>0.88381988333684736</v>
      </c>
      <c r="D70" s="13">
        <f t="shared" ca="1" si="16"/>
        <v>0.8</v>
      </c>
      <c r="E70" s="25">
        <v>355725</v>
      </c>
      <c r="F70" s="40">
        <f t="shared" si="19"/>
        <v>0.47457203226579525</v>
      </c>
      <c r="G70" s="40">
        <f t="shared" ca="1" si="20"/>
        <v>0.47945205479452052</v>
      </c>
      <c r="H70" s="25">
        <v>4590000</v>
      </c>
      <c r="I70" s="25">
        <v>1863888.8001000001</v>
      </c>
      <c r="J70" s="47">
        <f t="shared" si="18"/>
        <v>314396.82800000004</v>
      </c>
      <c r="K70" s="46"/>
      <c r="L70" s="46"/>
      <c r="M70" s="46"/>
      <c r="N70" s="46"/>
      <c r="O70" s="48"/>
      <c r="P70" s="48"/>
      <c r="Q70" s="48"/>
      <c r="R70" s="48"/>
      <c r="S70" s="48"/>
      <c r="T70" s="48">
        <v>123377.95</v>
      </c>
      <c r="U70" s="48">
        <v>13391.578</v>
      </c>
      <c r="V70" s="48">
        <v>11907.25</v>
      </c>
      <c r="W70" s="48">
        <v>12889.6</v>
      </c>
      <c r="X70" s="48">
        <v>13096.5</v>
      </c>
      <c r="Y70" s="48">
        <v>12048.4</v>
      </c>
      <c r="Z70" s="48">
        <v>7202.9</v>
      </c>
      <c r="AA70" s="48">
        <v>10033.899999999998</v>
      </c>
      <c r="AB70" s="48">
        <v>16200.64</v>
      </c>
      <c r="AC70" s="48">
        <v>13190.45</v>
      </c>
      <c r="AD70" s="48">
        <v>13586.200000000003</v>
      </c>
      <c r="AE70" s="48">
        <v>25751.909999999996</v>
      </c>
      <c r="AF70" s="48">
        <v>16189.65</v>
      </c>
      <c r="AG70" s="48">
        <v>11228.5</v>
      </c>
      <c r="AH70" s="48">
        <v>14301.4</v>
      </c>
      <c r="AI70" s="48"/>
      <c r="AJ70" s="48"/>
      <c r="AK70" s="25"/>
      <c r="AL70" s="25"/>
      <c r="AM70" s="25"/>
      <c r="AN70" s="25"/>
      <c r="AO70" s="48"/>
    </row>
    <row r="71" spans="1:41">
      <c r="A71" s="55"/>
      <c r="B71" s="4" t="s">
        <v>24</v>
      </c>
      <c r="C71" s="28">
        <f t="shared" si="13"/>
        <v>0.98050677077024362</v>
      </c>
      <c r="D71" s="13">
        <f t="shared" ca="1" si="16"/>
        <v>0.8</v>
      </c>
      <c r="E71" s="25">
        <v>379750</v>
      </c>
      <c r="F71" s="40">
        <f t="shared" si="19"/>
        <v>0.53849392638775495</v>
      </c>
      <c r="G71" s="40">
        <f t="shared" ca="1" si="20"/>
        <v>0.47945205479452052</v>
      </c>
      <c r="H71" s="25">
        <v>4900000.0000000009</v>
      </c>
      <c r="I71" s="25">
        <v>2266272.7930999999</v>
      </c>
      <c r="J71" s="47">
        <f t="shared" si="18"/>
        <v>372347.44620000001</v>
      </c>
      <c r="K71" s="46"/>
      <c r="L71" s="46"/>
      <c r="M71" s="46"/>
      <c r="N71" s="46"/>
      <c r="O71" s="48"/>
      <c r="P71" s="48"/>
      <c r="Q71" s="48"/>
      <c r="R71" s="48"/>
      <c r="S71" s="48"/>
      <c r="T71" s="48">
        <v>142578.78200000001</v>
      </c>
      <c r="U71" s="48">
        <v>13368.21</v>
      </c>
      <c r="V71" s="48">
        <v>15678.23</v>
      </c>
      <c r="W71" s="48">
        <v>14572.468000000001</v>
      </c>
      <c r="X71" s="48">
        <v>16903.549999999996</v>
      </c>
      <c r="Y71" s="48">
        <v>11544.15</v>
      </c>
      <c r="Z71" s="48">
        <v>13202.45</v>
      </c>
      <c r="AA71" s="48">
        <v>12969.46</v>
      </c>
      <c r="AB71" s="48">
        <v>21187.810000000005</v>
      </c>
      <c r="AC71" s="48">
        <v>18857.910199999998</v>
      </c>
      <c r="AD71" s="48">
        <v>18931.5</v>
      </c>
      <c r="AE71" s="48">
        <v>22495.45</v>
      </c>
      <c r="AF71" s="48">
        <v>21358.225999999999</v>
      </c>
      <c r="AG71" s="48">
        <v>13593.879999999997</v>
      </c>
      <c r="AH71" s="48">
        <v>15105.37</v>
      </c>
      <c r="AI71" s="48"/>
      <c r="AJ71" s="48"/>
      <c r="AK71" s="25"/>
      <c r="AL71" s="25"/>
      <c r="AM71" s="25"/>
      <c r="AN71" s="25"/>
      <c r="AO71" s="48"/>
    </row>
    <row r="72" spans="1:41">
      <c r="A72" s="55"/>
      <c r="B72" s="4" t="s">
        <v>64</v>
      </c>
      <c r="C72" s="28">
        <f t="shared" si="13"/>
        <v>0.91551096232041218</v>
      </c>
      <c r="D72" s="13">
        <f t="shared" ca="1" si="16"/>
        <v>0.8</v>
      </c>
      <c r="E72" s="25">
        <v>922250</v>
      </c>
      <c r="F72" s="40">
        <f t="shared" si="19"/>
        <v>0.52399988857142865</v>
      </c>
      <c r="G72" s="40">
        <f t="shared" ca="1" si="20"/>
        <v>0.47945205479452052</v>
      </c>
      <c r="H72" s="25">
        <v>11900000</v>
      </c>
      <c r="I72" s="25">
        <v>5391268.6890000002</v>
      </c>
      <c r="J72" s="47">
        <f t="shared" si="18"/>
        <v>844329.9850000001</v>
      </c>
      <c r="K72" s="46"/>
      <c r="L72" s="46"/>
      <c r="M72" s="46"/>
      <c r="N72" s="46"/>
      <c r="O72" s="48"/>
      <c r="P72" s="48"/>
      <c r="Q72" s="48"/>
      <c r="R72" s="48"/>
      <c r="S72" s="48"/>
      <c r="T72" s="48">
        <v>316728.20600000001</v>
      </c>
      <c r="U72" s="48">
        <v>32744.98</v>
      </c>
      <c r="V72" s="48">
        <v>30372.03</v>
      </c>
      <c r="W72" s="48">
        <v>30608.07</v>
      </c>
      <c r="X72" s="48">
        <v>29195.66</v>
      </c>
      <c r="Y72" s="48">
        <v>31429.29</v>
      </c>
      <c r="Z72" s="48">
        <v>23749.71</v>
      </c>
      <c r="AA72" s="48">
        <v>29798.54</v>
      </c>
      <c r="AB72" s="48">
        <v>52759.970200000003</v>
      </c>
      <c r="AC72" s="48">
        <v>44639.718099999991</v>
      </c>
      <c r="AD72" s="48">
        <v>49033.470300000001</v>
      </c>
      <c r="AE72" s="48">
        <v>46688.080199999997</v>
      </c>
      <c r="AF72" s="48">
        <v>48420.860099999998</v>
      </c>
      <c r="AG72" s="48">
        <v>41584.220099999999</v>
      </c>
      <c r="AH72" s="48">
        <v>36577.18</v>
      </c>
      <c r="AI72" s="48"/>
      <c r="AJ72" s="48"/>
      <c r="AK72" s="25"/>
      <c r="AL72" s="25"/>
      <c r="AM72" s="25"/>
      <c r="AN72" s="25"/>
      <c r="AO72" s="48"/>
    </row>
    <row r="73" spans="1:41">
      <c r="A73" s="55"/>
      <c r="B73" s="4" t="s">
        <v>39</v>
      </c>
      <c r="C73" s="28">
        <f t="shared" si="13"/>
        <v>1.0209432428842506</v>
      </c>
      <c r="D73" s="13">
        <f t="shared" ca="1" si="16"/>
        <v>0.8</v>
      </c>
      <c r="E73" s="25">
        <v>421600</v>
      </c>
      <c r="F73" s="40">
        <f t="shared" si="19"/>
        <v>0.52433695196691177</v>
      </c>
      <c r="G73" s="40">
        <f t="shared" ca="1" si="20"/>
        <v>0.47945205479452052</v>
      </c>
      <c r="H73" s="25">
        <v>5440000.0000000009</v>
      </c>
      <c r="I73" s="25">
        <v>2421963.3475000001</v>
      </c>
      <c r="J73" s="47">
        <f t="shared" si="18"/>
        <v>430429.67120000004</v>
      </c>
      <c r="K73" s="46"/>
      <c r="L73" s="46"/>
      <c r="M73" s="46"/>
      <c r="N73" s="46"/>
      <c r="O73" s="48"/>
      <c r="P73" s="48"/>
      <c r="Q73" s="48"/>
      <c r="R73" s="48"/>
      <c r="S73" s="48"/>
      <c r="T73" s="48">
        <v>169208.7101</v>
      </c>
      <c r="U73" s="48">
        <v>24894.556</v>
      </c>
      <c r="V73" s="48">
        <v>13692.606</v>
      </c>
      <c r="W73" s="48">
        <v>12179.918</v>
      </c>
      <c r="X73" s="48">
        <v>19102.462</v>
      </c>
      <c r="Y73" s="48">
        <v>17643.009999999998</v>
      </c>
      <c r="Z73" s="48">
        <v>12942.85</v>
      </c>
      <c r="AA73" s="48">
        <v>15140.93</v>
      </c>
      <c r="AB73" s="48">
        <v>22855.060399999998</v>
      </c>
      <c r="AC73" s="48">
        <v>20113.617999999999</v>
      </c>
      <c r="AD73" s="48">
        <v>16414.1201</v>
      </c>
      <c r="AE73" s="48">
        <v>24186.208100000003</v>
      </c>
      <c r="AF73" s="48">
        <v>24860.371999999996</v>
      </c>
      <c r="AG73" s="48">
        <v>19622.760200000001</v>
      </c>
      <c r="AH73" s="48">
        <v>17572.490300000001</v>
      </c>
      <c r="AI73" s="48"/>
      <c r="AJ73" s="48"/>
      <c r="AK73" s="25"/>
      <c r="AL73" s="25"/>
      <c r="AM73" s="25"/>
      <c r="AN73" s="25"/>
      <c r="AO73" s="48"/>
    </row>
    <row r="74" spans="1:41">
      <c r="A74" s="55"/>
      <c r="B74" s="4" t="s">
        <v>29</v>
      </c>
      <c r="C74" s="28">
        <f t="shared" si="13"/>
        <v>0.84808274484108181</v>
      </c>
      <c r="D74" s="13">
        <f t="shared" ca="1" si="16"/>
        <v>0.8</v>
      </c>
      <c r="E74" s="25">
        <v>1686400</v>
      </c>
      <c r="F74" s="40">
        <f t="shared" si="19"/>
        <v>0.46558184004136033</v>
      </c>
      <c r="G74" s="40">
        <f t="shared" ca="1" si="20"/>
        <v>0.47945205479452052</v>
      </c>
      <c r="H74" s="25">
        <v>21760000</v>
      </c>
      <c r="I74" s="25">
        <v>8700854.0984000005</v>
      </c>
      <c r="J74" s="47">
        <f t="shared" si="18"/>
        <v>1430206.7409000003</v>
      </c>
      <c r="K74" s="46"/>
      <c r="L74" s="46"/>
      <c r="M74" s="46"/>
      <c r="N74" s="46"/>
      <c r="O74" s="48"/>
      <c r="P74" s="48"/>
      <c r="Q74" s="48"/>
      <c r="R74" s="48"/>
      <c r="S74" s="48"/>
      <c r="T74" s="48">
        <v>597621.61010000005</v>
      </c>
      <c r="U74" s="48">
        <v>64570.004000000001</v>
      </c>
      <c r="V74" s="48">
        <v>44646.540000000008</v>
      </c>
      <c r="W74" s="48">
        <v>47027.029999999992</v>
      </c>
      <c r="X74" s="48">
        <v>54203.472000000002</v>
      </c>
      <c r="Y74" s="48">
        <v>51956.521999999997</v>
      </c>
      <c r="Z74" s="48">
        <v>35878.091999999997</v>
      </c>
      <c r="AA74" s="48">
        <v>49746.94000000001</v>
      </c>
      <c r="AB74" s="48">
        <v>83621.124200000006</v>
      </c>
      <c r="AC74" s="48">
        <v>76146.092199999999</v>
      </c>
      <c r="AD74" s="48">
        <v>48831.568200000002</v>
      </c>
      <c r="AE74" s="48">
        <v>78413.558099999995</v>
      </c>
      <c r="AF74" s="48">
        <v>75383.456000000006</v>
      </c>
      <c r="AG74" s="48">
        <v>62039.720099999999</v>
      </c>
      <c r="AH74" s="48">
        <v>60121.012000000002</v>
      </c>
      <c r="AI74" s="48"/>
      <c r="AJ74" s="48"/>
      <c r="AK74" s="25"/>
      <c r="AL74" s="25"/>
      <c r="AM74" s="25"/>
      <c r="AN74" s="25"/>
      <c r="AO74" s="48"/>
    </row>
    <row r="75" spans="1:41">
      <c r="A75" s="55"/>
      <c r="B75" s="4" t="s">
        <v>68</v>
      </c>
      <c r="C75" s="28">
        <f t="shared" ref="C75:C92" si="21">J75/E75</f>
        <v>0.84417779949399108</v>
      </c>
      <c r="D75" s="13">
        <f t="shared" ca="1" si="16"/>
        <v>0.8</v>
      </c>
      <c r="E75" s="25">
        <v>158100</v>
      </c>
      <c r="F75" s="40">
        <f t="shared" si="19"/>
        <v>0.5106174667156862</v>
      </c>
      <c r="G75" s="40">
        <f t="shared" ca="1" si="20"/>
        <v>0.47945205479452052</v>
      </c>
      <c r="H75" s="25">
        <v>2040000</v>
      </c>
      <c r="I75" s="25">
        <v>908195.12199999997</v>
      </c>
      <c r="J75" s="47">
        <f t="shared" si="18"/>
        <v>133464.51009999998</v>
      </c>
      <c r="K75" s="46"/>
      <c r="L75" s="46"/>
      <c r="M75" s="46"/>
      <c r="N75" s="46"/>
      <c r="O75" s="48"/>
      <c r="P75" s="48"/>
      <c r="Q75" s="48"/>
      <c r="R75" s="48"/>
      <c r="S75" s="48"/>
      <c r="T75" s="48">
        <v>51478.279999999992</v>
      </c>
      <c r="U75" s="48">
        <v>8017.619999999999</v>
      </c>
      <c r="V75" s="48">
        <v>5488.34</v>
      </c>
      <c r="W75" s="48">
        <v>5723.18</v>
      </c>
      <c r="X75" s="48">
        <v>3669.75</v>
      </c>
      <c r="Y75" s="48">
        <v>4405.6999999999989</v>
      </c>
      <c r="Z75" s="48">
        <v>3281.3000000000006</v>
      </c>
      <c r="AA75" s="48">
        <v>3949.3</v>
      </c>
      <c r="AB75" s="48">
        <v>8416.68</v>
      </c>
      <c r="AC75" s="48">
        <v>6938.1</v>
      </c>
      <c r="AD75" s="48">
        <v>7224.8001000000004</v>
      </c>
      <c r="AE75" s="48">
        <v>8508.9599999999991</v>
      </c>
      <c r="AF75" s="48">
        <v>5496.4</v>
      </c>
      <c r="AG75" s="48">
        <v>5113.1000000000004</v>
      </c>
      <c r="AH75" s="48">
        <v>5753</v>
      </c>
      <c r="AI75" s="48"/>
      <c r="AJ75" s="48"/>
      <c r="AK75" s="25"/>
      <c r="AL75" s="25"/>
      <c r="AM75" s="25"/>
      <c r="AN75" s="25"/>
      <c r="AO75" s="48"/>
    </row>
    <row r="76" spans="1:41">
      <c r="A76" s="55"/>
      <c r="B76" s="4" t="s">
        <v>1</v>
      </c>
      <c r="C76" s="28">
        <f t="shared" si="21"/>
        <v>0.79027481562592483</v>
      </c>
      <c r="D76" s="13">
        <f t="shared" ca="1" si="16"/>
        <v>0.8</v>
      </c>
      <c r="E76" s="25">
        <v>168950</v>
      </c>
      <c r="F76" s="40">
        <f t="shared" si="19"/>
        <v>0.45327688399082577</v>
      </c>
      <c r="G76" s="40">
        <f t="shared" ca="1" si="20"/>
        <v>0.47945205479452052</v>
      </c>
      <c r="H76" s="25">
        <v>2180000</v>
      </c>
      <c r="I76" s="25">
        <v>854626.67700000014</v>
      </c>
      <c r="J76" s="47">
        <f t="shared" si="18"/>
        <v>133516.9301</v>
      </c>
      <c r="K76" s="46"/>
      <c r="L76" s="46"/>
      <c r="M76" s="46"/>
      <c r="N76" s="46"/>
      <c r="O76" s="48"/>
      <c r="P76" s="48"/>
      <c r="Q76" s="48"/>
      <c r="R76" s="48"/>
      <c r="S76" s="48"/>
      <c r="T76" s="48">
        <v>49484.160000000003</v>
      </c>
      <c r="U76" s="48">
        <v>4253.45</v>
      </c>
      <c r="V76" s="48">
        <v>5643.3</v>
      </c>
      <c r="W76" s="48">
        <v>5359.6</v>
      </c>
      <c r="X76" s="48">
        <v>5890.18</v>
      </c>
      <c r="Y76" s="48">
        <v>5024.07</v>
      </c>
      <c r="Z76" s="48">
        <v>4687.6000000000004</v>
      </c>
      <c r="AA76" s="48">
        <v>5293.4</v>
      </c>
      <c r="AB76" s="48">
        <v>7555.65</v>
      </c>
      <c r="AC76" s="48">
        <v>8350</v>
      </c>
      <c r="AD76" s="48">
        <v>5952.42</v>
      </c>
      <c r="AE76" s="48">
        <v>7208.2799999999988</v>
      </c>
      <c r="AF76" s="48">
        <v>6176.32</v>
      </c>
      <c r="AG76" s="48">
        <v>6614.5001000000002</v>
      </c>
      <c r="AH76" s="48">
        <v>6024</v>
      </c>
      <c r="AI76" s="48"/>
      <c r="AJ76" s="48"/>
      <c r="AK76" s="25"/>
      <c r="AL76" s="25"/>
      <c r="AM76" s="25"/>
      <c r="AN76" s="25"/>
      <c r="AO76" s="48"/>
    </row>
    <row r="77" spans="1:41">
      <c r="A77" s="55"/>
      <c r="B77" s="4" t="s">
        <v>10</v>
      </c>
      <c r="C77" s="28">
        <f t="shared" si="21"/>
        <v>0.84792109660919068</v>
      </c>
      <c r="D77" s="13">
        <f t="shared" ca="1" si="16"/>
        <v>0.8</v>
      </c>
      <c r="E77" s="25">
        <v>303025</v>
      </c>
      <c r="F77" s="40">
        <f t="shared" si="19"/>
        <v>0.48352634971867009</v>
      </c>
      <c r="G77" s="40">
        <f t="shared" ca="1" si="20"/>
        <v>0.47945205479452052</v>
      </c>
      <c r="H77" s="25">
        <v>3910000</v>
      </c>
      <c r="I77" s="25">
        <v>1633646.7371</v>
      </c>
      <c r="J77" s="47">
        <f t="shared" si="18"/>
        <v>256941.29030000002</v>
      </c>
      <c r="K77" s="46"/>
      <c r="L77" s="46"/>
      <c r="M77" s="46"/>
      <c r="N77" s="46"/>
      <c r="O77" s="48"/>
      <c r="P77" s="48"/>
      <c r="Q77" s="48"/>
      <c r="R77" s="48"/>
      <c r="S77" s="48"/>
      <c r="T77" s="48">
        <v>101745.85</v>
      </c>
      <c r="U77" s="48">
        <v>14068.638000000001</v>
      </c>
      <c r="V77" s="48">
        <v>9575.9259999999995</v>
      </c>
      <c r="W77" s="48">
        <v>11384.169999999998</v>
      </c>
      <c r="X77" s="48">
        <v>10500.399999999998</v>
      </c>
      <c r="Y77" s="48">
        <v>10842.8</v>
      </c>
      <c r="Z77" s="48">
        <v>8097.1499999999987</v>
      </c>
      <c r="AA77" s="48">
        <v>11313.358000000002</v>
      </c>
      <c r="AB77" s="48">
        <v>12251.2402</v>
      </c>
      <c r="AC77" s="48">
        <v>10838.646000000001</v>
      </c>
      <c r="AD77" s="48">
        <v>10027.25</v>
      </c>
      <c r="AE77" s="48">
        <v>13636.090099999999</v>
      </c>
      <c r="AF77" s="48">
        <v>7894.46</v>
      </c>
      <c r="AG77" s="48">
        <v>12359.6</v>
      </c>
      <c r="AH77" s="48">
        <v>12405.712</v>
      </c>
      <c r="AI77" s="48"/>
      <c r="AJ77" s="48"/>
      <c r="AK77" s="25"/>
      <c r="AL77" s="25"/>
      <c r="AM77" s="25"/>
      <c r="AN77" s="25"/>
      <c r="AO77" s="48"/>
    </row>
    <row r="78" spans="1:41">
      <c r="A78" s="55"/>
      <c r="B78" s="4" t="s">
        <v>2</v>
      </c>
      <c r="C78" s="28">
        <f t="shared" si="21"/>
        <v>0.93250637022332483</v>
      </c>
      <c r="D78" s="13">
        <f t="shared" ca="1" si="16"/>
        <v>0.8</v>
      </c>
      <c r="E78" s="25">
        <v>251874.99999999997</v>
      </c>
      <c r="F78" s="40">
        <f t="shared" si="19"/>
        <v>0.51182438984615386</v>
      </c>
      <c r="G78" s="40">
        <f t="shared" ca="1" si="20"/>
        <v>0.47945205479452052</v>
      </c>
      <c r="H78" s="25">
        <v>3250000</v>
      </c>
      <c r="I78" s="25">
        <v>1428554.2250000001</v>
      </c>
      <c r="J78" s="47">
        <f t="shared" si="18"/>
        <v>234875.04199999993</v>
      </c>
      <c r="K78" s="46"/>
      <c r="L78" s="46"/>
      <c r="M78" s="46"/>
      <c r="N78" s="46"/>
      <c r="O78" s="48"/>
      <c r="P78" s="48"/>
      <c r="Q78" s="48"/>
      <c r="R78" s="48"/>
      <c r="S78" s="48"/>
      <c r="T78" s="48">
        <v>98980.043999999994</v>
      </c>
      <c r="U78" s="48">
        <v>17267.880000000005</v>
      </c>
      <c r="V78" s="48">
        <v>7775.4</v>
      </c>
      <c r="W78" s="48">
        <v>7290.79</v>
      </c>
      <c r="X78" s="48">
        <v>9097.7999999999993</v>
      </c>
      <c r="Y78" s="48">
        <v>8758.232</v>
      </c>
      <c r="Z78" s="48">
        <v>6445.69</v>
      </c>
      <c r="AA78" s="48">
        <v>5970.2479999999996</v>
      </c>
      <c r="AB78" s="48">
        <v>14717.6</v>
      </c>
      <c r="AC78" s="48">
        <v>12088.944</v>
      </c>
      <c r="AD78" s="48">
        <v>8530.384</v>
      </c>
      <c r="AE78" s="48">
        <v>11699.886</v>
      </c>
      <c r="AF78" s="48">
        <v>9933.7839999999978</v>
      </c>
      <c r="AG78" s="48">
        <v>10166.52</v>
      </c>
      <c r="AH78" s="48">
        <v>6151.84</v>
      </c>
      <c r="AI78" s="48"/>
      <c r="AJ78" s="48"/>
      <c r="AK78" s="25"/>
      <c r="AL78" s="25"/>
      <c r="AM78" s="25"/>
      <c r="AN78" s="25"/>
      <c r="AO78" s="48"/>
    </row>
    <row r="79" spans="1:41">
      <c r="A79" s="55"/>
      <c r="B79" s="4" t="s">
        <v>60</v>
      </c>
      <c r="C79" s="28">
        <f t="shared" si="21"/>
        <v>0.93676634374101575</v>
      </c>
      <c r="D79" s="13">
        <f t="shared" ca="1" si="16"/>
        <v>0.8</v>
      </c>
      <c r="E79" s="25">
        <v>434774.99999999994</v>
      </c>
      <c r="F79" s="40">
        <f t="shared" si="19"/>
        <v>0.50294300998217478</v>
      </c>
      <c r="G79" s="40">
        <f t="shared" ca="1" si="20"/>
        <v>0.47945205479452052</v>
      </c>
      <c r="H79" s="25">
        <v>5610000</v>
      </c>
      <c r="I79" s="25">
        <v>2414227.6989000002</v>
      </c>
      <c r="J79" s="47">
        <f t="shared" si="18"/>
        <v>407282.58710000006</v>
      </c>
      <c r="K79" s="46"/>
      <c r="L79" s="46"/>
      <c r="M79" s="46"/>
      <c r="N79" s="46"/>
      <c r="O79" s="48"/>
      <c r="P79" s="48"/>
      <c r="Q79" s="48"/>
      <c r="R79" s="48"/>
      <c r="S79" s="48"/>
      <c r="T79" s="48">
        <v>165401.45209999999</v>
      </c>
      <c r="U79" s="48">
        <v>19307.637999999995</v>
      </c>
      <c r="V79" s="48">
        <v>14371.845799999999</v>
      </c>
      <c r="W79" s="48">
        <v>15787.780000000002</v>
      </c>
      <c r="X79" s="48">
        <v>19261.542000000001</v>
      </c>
      <c r="Y79" s="48">
        <v>13360.162</v>
      </c>
      <c r="Z79" s="48">
        <v>11436.013999999999</v>
      </c>
      <c r="AA79" s="48">
        <v>10618.079999999998</v>
      </c>
      <c r="AB79" s="48">
        <v>24248.4961</v>
      </c>
      <c r="AC79" s="48">
        <v>17255.423999999999</v>
      </c>
      <c r="AD79" s="48">
        <v>18257.320100000001</v>
      </c>
      <c r="AE79" s="48">
        <v>21379.759999999998</v>
      </c>
      <c r="AF79" s="48">
        <v>18103.77</v>
      </c>
      <c r="AG79" s="48">
        <v>19793.678</v>
      </c>
      <c r="AH79" s="48">
        <v>18699.625</v>
      </c>
      <c r="AI79" s="48"/>
      <c r="AJ79" s="48"/>
      <c r="AK79" s="25"/>
      <c r="AL79" s="25"/>
      <c r="AM79" s="25"/>
      <c r="AN79" s="25"/>
      <c r="AO79" s="48"/>
    </row>
    <row r="80" spans="1:41">
      <c r="A80" s="55"/>
      <c r="B80" s="4" t="s">
        <v>12</v>
      </c>
      <c r="C80" s="28">
        <f t="shared" si="21"/>
        <v>0.92574058612461341</v>
      </c>
      <c r="D80" s="13">
        <f t="shared" ca="1" si="16"/>
        <v>0.8</v>
      </c>
      <c r="E80" s="25">
        <v>282875</v>
      </c>
      <c r="F80" s="40">
        <f t="shared" si="19"/>
        <v>0.47327443843835615</v>
      </c>
      <c r="G80" s="40">
        <f t="shared" ca="1" si="20"/>
        <v>0.47945205479452052</v>
      </c>
      <c r="H80" s="25">
        <v>3650000</v>
      </c>
      <c r="I80" s="25">
        <v>1465582.8319999999</v>
      </c>
      <c r="J80" s="47">
        <f t="shared" si="18"/>
        <v>261868.86830000003</v>
      </c>
      <c r="K80" s="46"/>
      <c r="L80" s="46"/>
      <c r="M80" s="46"/>
      <c r="N80" s="46"/>
      <c r="O80" s="48"/>
      <c r="P80" s="48"/>
      <c r="Q80" s="48"/>
      <c r="R80" s="48"/>
      <c r="S80" s="48"/>
      <c r="T80" s="48">
        <v>102962.098</v>
      </c>
      <c r="U80" s="48">
        <v>13716.51</v>
      </c>
      <c r="V80" s="48">
        <v>14891.58</v>
      </c>
      <c r="W80" s="48">
        <v>11188.051999999998</v>
      </c>
      <c r="X80" s="48">
        <v>8300.5300000000007</v>
      </c>
      <c r="Y80" s="48">
        <v>8656.0400000000009</v>
      </c>
      <c r="Z80" s="48">
        <v>7738.45</v>
      </c>
      <c r="AA80" s="48">
        <v>9088.06</v>
      </c>
      <c r="AB80" s="48">
        <v>14971.17</v>
      </c>
      <c r="AC80" s="48">
        <v>11076.95</v>
      </c>
      <c r="AD80" s="48">
        <v>10628.324000000001</v>
      </c>
      <c r="AE80" s="48">
        <v>12249.040300000001</v>
      </c>
      <c r="AF80" s="48">
        <v>11770.853999999999</v>
      </c>
      <c r="AG80" s="48">
        <v>10082.35</v>
      </c>
      <c r="AH80" s="48">
        <v>14548.86</v>
      </c>
      <c r="AI80" s="48"/>
      <c r="AJ80" s="48"/>
      <c r="AK80" s="25"/>
      <c r="AL80" s="25"/>
      <c r="AM80" s="25"/>
      <c r="AN80" s="25"/>
      <c r="AO80" s="48"/>
    </row>
    <row r="81" spans="1:41">
      <c r="A81" s="55"/>
      <c r="B81" s="35" t="s">
        <v>84</v>
      </c>
      <c r="C81" s="36">
        <f t="shared" si="21"/>
        <v>0.9072406774935996</v>
      </c>
      <c r="D81" s="7">
        <f t="shared" ca="1" si="16"/>
        <v>0.8</v>
      </c>
      <c r="E81" s="37">
        <f>SUM(E65:E80)</f>
        <v>6263085</v>
      </c>
      <c r="F81" s="41">
        <f t="shared" si="19"/>
        <v>0.4919253117397358</v>
      </c>
      <c r="G81" s="41">
        <f t="shared" ca="1" si="20"/>
        <v>0.47945205479452052</v>
      </c>
      <c r="H81" s="37">
        <f>SUM(H65:H80)</f>
        <v>80814000</v>
      </c>
      <c r="I81" s="37">
        <f>SUM(I65:I80)</f>
        <v>34072326.664335005</v>
      </c>
      <c r="J81" s="37">
        <f t="shared" ref="J81:AO81" si="22">SUM(J65:J80)</f>
        <v>5682125.478600001</v>
      </c>
      <c r="K81" s="37">
        <f t="shared" si="22"/>
        <v>0</v>
      </c>
      <c r="L81" s="37">
        <f t="shared" si="22"/>
        <v>0</v>
      </c>
      <c r="M81" s="37">
        <f t="shared" si="22"/>
        <v>0</v>
      </c>
      <c r="N81" s="37">
        <f t="shared" si="22"/>
        <v>0</v>
      </c>
      <c r="O81" s="37">
        <f t="shared" si="22"/>
        <v>0</v>
      </c>
      <c r="P81" s="37">
        <f t="shared" si="22"/>
        <v>0</v>
      </c>
      <c r="Q81" s="37">
        <f t="shared" si="22"/>
        <v>0</v>
      </c>
      <c r="R81" s="37">
        <f t="shared" si="22"/>
        <v>0</v>
      </c>
      <c r="S81" s="37">
        <f t="shared" si="22"/>
        <v>0</v>
      </c>
      <c r="T81" s="37">
        <f t="shared" si="22"/>
        <v>2250234.5723999999</v>
      </c>
      <c r="U81" s="37">
        <f t="shared" si="22"/>
        <v>272665.20410000003</v>
      </c>
      <c r="V81" s="37">
        <f t="shared" si="22"/>
        <v>204854.71779999998</v>
      </c>
      <c r="W81" s="37">
        <f t="shared" si="22"/>
        <v>205747.58800000002</v>
      </c>
      <c r="X81" s="37">
        <f t="shared" si="22"/>
        <v>223084.34599999999</v>
      </c>
      <c r="Y81" s="37">
        <f t="shared" si="22"/>
        <v>205022.31599999999</v>
      </c>
      <c r="Z81" s="37">
        <f t="shared" si="22"/>
        <v>162197.78400000004</v>
      </c>
      <c r="AA81" s="37">
        <f t="shared" si="22"/>
        <v>187420.31599999996</v>
      </c>
      <c r="AB81" s="37">
        <f t="shared" si="22"/>
        <v>331954.34149999998</v>
      </c>
      <c r="AC81" s="37">
        <f t="shared" si="22"/>
        <v>277900.95250000001</v>
      </c>
      <c r="AD81" s="37">
        <f t="shared" si="22"/>
        <v>245638.85690000001</v>
      </c>
      <c r="AE81" s="37">
        <f t="shared" si="22"/>
        <v>319513.10289999994</v>
      </c>
      <c r="AF81" s="37">
        <f t="shared" si="22"/>
        <v>284310.62209999998</v>
      </c>
      <c r="AG81" s="37">
        <f t="shared" si="22"/>
        <v>257547.7285</v>
      </c>
      <c r="AH81" s="37">
        <f t="shared" si="22"/>
        <v>254033.02990000002</v>
      </c>
      <c r="AI81" s="37">
        <f t="shared" si="22"/>
        <v>0</v>
      </c>
      <c r="AJ81" s="37">
        <f t="shared" si="22"/>
        <v>0</v>
      </c>
      <c r="AK81" s="37">
        <f t="shared" si="22"/>
        <v>0</v>
      </c>
      <c r="AL81" s="37">
        <f t="shared" si="22"/>
        <v>0</v>
      </c>
      <c r="AM81" s="37">
        <f t="shared" si="22"/>
        <v>0</v>
      </c>
      <c r="AN81" s="37">
        <f t="shared" si="22"/>
        <v>0</v>
      </c>
      <c r="AO81" s="37">
        <f t="shared" si="22"/>
        <v>0</v>
      </c>
    </row>
    <row r="82" spans="1:41" ht="25.5">
      <c r="A82" s="32" t="s">
        <v>101</v>
      </c>
      <c r="B82" s="22" t="s">
        <v>100</v>
      </c>
      <c r="C82" s="29" t="e">
        <f t="shared" ref="C82:C88" si="23">J82/E82</f>
        <v>#DIV/0!</v>
      </c>
      <c r="D82" s="13">
        <f t="shared" ca="1" si="16"/>
        <v>0.8</v>
      </c>
      <c r="E82" s="25"/>
      <c r="F82" s="40" t="e">
        <f t="shared" si="19"/>
        <v>#DIV/0!</v>
      </c>
      <c r="G82" s="40">
        <f t="shared" ca="1" si="20"/>
        <v>0.47945205479452052</v>
      </c>
      <c r="H82" s="25"/>
      <c r="I82" s="25">
        <v>228853.91</v>
      </c>
      <c r="J82" s="47">
        <f t="shared" ref="J82:J90" si="24">SUM(K82:AO82)</f>
        <v>70640.500200000009</v>
      </c>
      <c r="K82" s="46"/>
      <c r="L82" s="46"/>
      <c r="M82" s="46"/>
      <c r="N82" s="46"/>
      <c r="O82" s="48"/>
      <c r="P82" s="48"/>
      <c r="Q82" s="48"/>
      <c r="R82" s="48"/>
      <c r="S82" s="48"/>
      <c r="T82" s="48">
        <v>26733.700000000004</v>
      </c>
      <c r="U82" s="48">
        <v>3487.5</v>
      </c>
      <c r="V82" s="48">
        <v>4514.55</v>
      </c>
      <c r="W82" s="48">
        <v>2358.3000000000002</v>
      </c>
      <c r="X82" s="48">
        <v>4696</v>
      </c>
      <c r="Y82" s="48">
        <v>1787.2</v>
      </c>
      <c r="Z82" s="48">
        <v>2643.15</v>
      </c>
      <c r="AA82" s="48">
        <v>2029.7999999999997</v>
      </c>
      <c r="AB82" s="48">
        <v>3816.6001000000001</v>
      </c>
      <c r="AC82" s="48">
        <v>1797.4</v>
      </c>
      <c r="AD82" s="48">
        <v>3000.5</v>
      </c>
      <c r="AE82" s="48">
        <v>3494.9</v>
      </c>
      <c r="AF82" s="48">
        <v>3350.5001000000002</v>
      </c>
      <c r="AG82" s="48">
        <v>3897.7</v>
      </c>
      <c r="AH82" s="48">
        <v>3032.7</v>
      </c>
      <c r="AI82" s="48"/>
      <c r="AJ82" s="48"/>
      <c r="AK82" s="25"/>
      <c r="AL82" s="25"/>
      <c r="AM82" s="25"/>
      <c r="AN82" s="25"/>
      <c r="AO82" s="48"/>
    </row>
    <row r="83" spans="1:41" ht="25.5">
      <c r="A83" s="32" t="s">
        <v>103</v>
      </c>
      <c r="B83" s="22" t="s">
        <v>102</v>
      </c>
      <c r="C83" s="29" t="e">
        <f t="shared" si="23"/>
        <v>#DIV/0!</v>
      </c>
      <c r="D83" s="13">
        <f t="shared" ca="1" si="16"/>
        <v>0.8</v>
      </c>
      <c r="E83" s="25"/>
      <c r="F83" s="40" t="e">
        <f t="shared" si="19"/>
        <v>#DIV/0!</v>
      </c>
      <c r="G83" s="40">
        <f t="shared" ca="1" si="20"/>
        <v>0.47945205479452052</v>
      </c>
      <c r="H83" s="25"/>
      <c r="I83" s="25">
        <v>213567.32000000004</v>
      </c>
      <c r="J83" s="47">
        <f t="shared" si="24"/>
        <v>97257.580100000006</v>
      </c>
      <c r="K83" s="46"/>
      <c r="L83" s="46"/>
      <c r="M83" s="46"/>
      <c r="N83" s="46"/>
      <c r="O83" s="48"/>
      <c r="P83" s="48"/>
      <c r="Q83" s="48"/>
      <c r="R83" s="48"/>
      <c r="S83" s="48"/>
      <c r="T83" s="48">
        <v>36287.5</v>
      </c>
      <c r="U83" s="48">
        <v>3415.2</v>
      </c>
      <c r="V83" s="48">
        <v>4391.1000000000004</v>
      </c>
      <c r="W83" s="48">
        <v>4156.95</v>
      </c>
      <c r="X83" s="48">
        <v>5040.18</v>
      </c>
      <c r="Y83" s="48">
        <v>3797.4</v>
      </c>
      <c r="Z83" s="48">
        <v>3076.55</v>
      </c>
      <c r="AA83" s="48">
        <v>3704.35</v>
      </c>
      <c r="AB83" s="48">
        <v>5152.45</v>
      </c>
      <c r="AC83" s="48">
        <v>3776.6</v>
      </c>
      <c r="AD83" s="48">
        <v>6071.3</v>
      </c>
      <c r="AE83" s="48">
        <v>6964.2501000000002</v>
      </c>
      <c r="AF83" s="48">
        <v>5148</v>
      </c>
      <c r="AG83" s="48">
        <v>1746.15</v>
      </c>
      <c r="AH83" s="48">
        <v>4529.6000000000004</v>
      </c>
      <c r="AI83" s="48"/>
      <c r="AJ83" s="48"/>
      <c r="AK83" s="25"/>
      <c r="AL83" s="25"/>
      <c r="AM83" s="25"/>
      <c r="AN83" s="25"/>
      <c r="AO83" s="48"/>
    </row>
    <row r="84" spans="1:41" ht="25.5">
      <c r="A84" s="32" t="s">
        <v>105</v>
      </c>
      <c r="B84" s="22" t="s">
        <v>104</v>
      </c>
      <c r="C84" s="29" t="e">
        <f t="shared" si="23"/>
        <v>#DIV/0!</v>
      </c>
      <c r="D84" s="13">
        <f t="shared" ca="1" si="10"/>
        <v>0.8</v>
      </c>
      <c r="E84" s="25"/>
      <c r="F84" s="40" t="e">
        <f t="shared" si="19"/>
        <v>#DIV/0!</v>
      </c>
      <c r="G84" s="40">
        <f t="shared" ca="1" si="20"/>
        <v>0.47945205479452052</v>
      </c>
      <c r="H84" s="25"/>
      <c r="I84" s="25">
        <v>213791.86</v>
      </c>
      <c r="J84" s="47">
        <f t="shared" si="24"/>
        <v>90169.795999999988</v>
      </c>
      <c r="K84" s="46"/>
      <c r="L84" s="46"/>
      <c r="M84" s="46"/>
      <c r="N84" s="46"/>
      <c r="O84" s="48"/>
      <c r="P84" s="48"/>
      <c r="Q84" s="48"/>
      <c r="R84" s="48"/>
      <c r="S84" s="48"/>
      <c r="T84" s="48">
        <v>34384.277999999998</v>
      </c>
      <c r="U84" s="48">
        <v>3417.6</v>
      </c>
      <c r="V84" s="48">
        <v>2987.34</v>
      </c>
      <c r="W84" s="48">
        <v>3683.82</v>
      </c>
      <c r="X84" s="48">
        <v>3672.35</v>
      </c>
      <c r="Y84" s="48">
        <v>5193.3</v>
      </c>
      <c r="Z84" s="48">
        <v>2981.5500000000006</v>
      </c>
      <c r="AA84" s="48">
        <v>3306.4</v>
      </c>
      <c r="AB84" s="48">
        <v>4736.22</v>
      </c>
      <c r="AC84" s="48">
        <v>5670.1779999999999</v>
      </c>
      <c r="AD84" s="48">
        <v>3730.8000000000006</v>
      </c>
      <c r="AE84" s="48">
        <v>3782.37</v>
      </c>
      <c r="AF84" s="48">
        <v>3455.56</v>
      </c>
      <c r="AG84" s="48">
        <v>5322.58</v>
      </c>
      <c r="AH84" s="48">
        <v>3845.45</v>
      </c>
      <c r="AI84" s="48"/>
      <c r="AJ84" s="48"/>
      <c r="AK84" s="25"/>
      <c r="AL84" s="25"/>
      <c r="AM84" s="25"/>
      <c r="AN84" s="25"/>
      <c r="AO84" s="48"/>
    </row>
    <row r="85" spans="1:41" ht="25.5">
      <c r="A85" s="32" t="s">
        <v>107</v>
      </c>
      <c r="B85" s="22" t="s">
        <v>106</v>
      </c>
      <c r="C85" s="29" t="e">
        <f t="shared" si="23"/>
        <v>#DIV/0!</v>
      </c>
      <c r="D85" s="13">
        <f t="shared" ca="1" si="10"/>
        <v>0.8</v>
      </c>
      <c r="E85" s="25"/>
      <c r="F85" s="40" t="e">
        <f t="shared" si="19"/>
        <v>#DIV/0!</v>
      </c>
      <c r="G85" s="40">
        <f t="shared" ca="1" si="20"/>
        <v>0.47945205479452052</v>
      </c>
      <c r="H85" s="25"/>
      <c r="I85" s="25">
        <v>50993.925999999999</v>
      </c>
      <c r="J85" s="47">
        <f t="shared" si="24"/>
        <v>97373.310000000012</v>
      </c>
      <c r="K85" s="46"/>
      <c r="L85" s="46"/>
      <c r="M85" s="46"/>
      <c r="N85" s="46"/>
      <c r="O85" s="48"/>
      <c r="P85" s="48"/>
      <c r="Q85" s="48"/>
      <c r="R85" s="48"/>
      <c r="S85" s="48"/>
      <c r="T85" s="48">
        <v>53803</v>
      </c>
      <c r="U85" s="48">
        <v>3220.3000000000006</v>
      </c>
      <c r="V85" s="48">
        <v>2650.7899999999995</v>
      </c>
      <c r="W85" s="48">
        <v>2221.71</v>
      </c>
      <c r="X85" s="48">
        <v>1347.9</v>
      </c>
      <c r="Y85" s="48">
        <v>3122.1</v>
      </c>
      <c r="Z85" s="48">
        <v>2175.1999999999998</v>
      </c>
      <c r="AA85" s="48">
        <v>2619.5999999999995</v>
      </c>
      <c r="AB85" s="48">
        <v>5530.74</v>
      </c>
      <c r="AC85" s="48">
        <v>5408.6</v>
      </c>
      <c r="AD85" s="48">
        <v>3265.08</v>
      </c>
      <c r="AE85" s="48">
        <v>2646.3</v>
      </c>
      <c r="AF85" s="48">
        <v>2614</v>
      </c>
      <c r="AG85" s="48">
        <v>3694.04</v>
      </c>
      <c r="AH85" s="48">
        <v>3053.95</v>
      </c>
      <c r="AI85" s="48"/>
      <c r="AJ85" s="48"/>
      <c r="AK85" s="25"/>
      <c r="AL85" s="25"/>
      <c r="AM85" s="25"/>
      <c r="AN85" s="25"/>
      <c r="AO85" s="48"/>
    </row>
    <row r="86" spans="1:41" ht="25.5">
      <c r="A86" s="32" t="s">
        <v>109</v>
      </c>
      <c r="B86" s="22" t="s">
        <v>108</v>
      </c>
      <c r="C86" s="29" t="e">
        <f t="shared" si="23"/>
        <v>#DIV/0!</v>
      </c>
      <c r="D86" s="13">
        <f t="shared" ca="1" si="1"/>
        <v>0.8</v>
      </c>
      <c r="E86" s="25"/>
      <c r="F86" s="40" t="e">
        <f t="shared" si="19"/>
        <v>#DIV/0!</v>
      </c>
      <c r="G86" s="40">
        <f t="shared" ca="1" si="20"/>
        <v>0.47945205479452052</v>
      </c>
      <c r="H86" s="25"/>
      <c r="I86" s="25">
        <v>92159.50999999998</v>
      </c>
      <c r="J86" s="47">
        <f t="shared" si="24"/>
        <v>58890.898000000008</v>
      </c>
      <c r="K86" s="46"/>
      <c r="L86" s="46"/>
      <c r="M86" s="46"/>
      <c r="N86" s="46"/>
      <c r="O86" s="48"/>
      <c r="P86" s="48"/>
      <c r="Q86" s="48"/>
      <c r="R86" s="48"/>
      <c r="S86" s="48"/>
      <c r="T86" s="48">
        <v>22892.804</v>
      </c>
      <c r="U86" s="48">
        <v>1944</v>
      </c>
      <c r="V86" s="48">
        <v>1865.25</v>
      </c>
      <c r="W86" s="48">
        <v>2171.64</v>
      </c>
      <c r="X86" s="48">
        <v>1897.7</v>
      </c>
      <c r="Y86" s="48">
        <v>1709.9000000000003</v>
      </c>
      <c r="Z86" s="48">
        <v>2084.1799999999998</v>
      </c>
      <c r="AA86" s="48">
        <v>2479.1060000000002</v>
      </c>
      <c r="AB86" s="48">
        <v>3876.2</v>
      </c>
      <c r="AC86" s="48">
        <v>2676.2</v>
      </c>
      <c r="AD86" s="48">
        <v>2408.48</v>
      </c>
      <c r="AE86" s="48">
        <v>3445.05</v>
      </c>
      <c r="AF86" s="48">
        <v>2240.1880000000001</v>
      </c>
      <c r="AG86" s="48">
        <v>2606.8000000000002</v>
      </c>
      <c r="AH86" s="48">
        <v>4593.3999999999996</v>
      </c>
      <c r="AI86" s="48"/>
      <c r="AJ86" s="48"/>
      <c r="AK86" s="25"/>
      <c r="AL86" s="25"/>
      <c r="AM86" s="25"/>
      <c r="AN86" s="25"/>
      <c r="AO86" s="48"/>
    </row>
    <row r="87" spans="1:41" ht="25.5">
      <c r="A87" s="32" t="s">
        <v>111</v>
      </c>
      <c r="B87" s="22" t="s">
        <v>110</v>
      </c>
      <c r="C87" s="29" t="e">
        <f t="shared" si="23"/>
        <v>#DIV/0!</v>
      </c>
      <c r="D87" s="13">
        <f t="shared" ca="1" si="1"/>
        <v>0.8</v>
      </c>
      <c r="E87" s="25"/>
      <c r="F87" s="40" t="e">
        <f t="shared" si="19"/>
        <v>#DIV/0!</v>
      </c>
      <c r="G87" s="40">
        <f t="shared" ca="1" si="20"/>
        <v>0.47945205479452052</v>
      </c>
      <c r="H87" s="25"/>
      <c r="I87" s="25">
        <v>21511.5</v>
      </c>
      <c r="J87" s="47">
        <f t="shared" si="24"/>
        <v>311039.33059999993</v>
      </c>
      <c r="K87" s="46"/>
      <c r="L87" s="46"/>
      <c r="M87" s="46"/>
      <c r="N87" s="46"/>
      <c r="O87" s="48"/>
      <c r="P87" s="48"/>
      <c r="Q87" s="48"/>
      <c r="R87" s="48"/>
      <c r="S87" s="48"/>
      <c r="T87" s="48">
        <v>166266.35560000001</v>
      </c>
      <c r="U87" s="48">
        <v>10616.486999999999</v>
      </c>
      <c r="V87" s="48">
        <v>8513.5</v>
      </c>
      <c r="W87" s="48">
        <v>10468.799999999999</v>
      </c>
      <c r="X87" s="48">
        <v>5203.5</v>
      </c>
      <c r="Y87" s="48">
        <v>11368.89</v>
      </c>
      <c r="Z87" s="48">
        <v>10195.080000000002</v>
      </c>
      <c r="AA87" s="48">
        <v>9781.7999999999993</v>
      </c>
      <c r="AB87" s="48">
        <v>21788.500000000004</v>
      </c>
      <c r="AC87" s="48">
        <v>11235.7</v>
      </c>
      <c r="AD87" s="48">
        <v>7670.1</v>
      </c>
      <c r="AE87" s="48">
        <v>9219.6380000000008</v>
      </c>
      <c r="AF87" s="48">
        <v>7993.8</v>
      </c>
      <c r="AG87" s="48">
        <v>11203.08</v>
      </c>
      <c r="AH87" s="48">
        <v>9514.1000000000022</v>
      </c>
      <c r="AI87" s="48"/>
      <c r="AJ87" s="48"/>
      <c r="AK87" s="25"/>
      <c r="AL87" s="25"/>
      <c r="AM87" s="25"/>
      <c r="AN87" s="25"/>
      <c r="AO87" s="48"/>
    </row>
    <row r="88" spans="1:41" ht="25.5">
      <c r="A88" s="32" t="s">
        <v>113</v>
      </c>
      <c r="B88" s="22" t="s">
        <v>112</v>
      </c>
      <c r="C88" s="28" t="e">
        <f t="shared" si="23"/>
        <v>#DIV/0!</v>
      </c>
      <c r="D88" s="13">
        <f t="shared" ca="1" si="1"/>
        <v>0.8</v>
      </c>
      <c r="E88" s="25"/>
      <c r="F88" s="40" t="e">
        <f t="shared" si="19"/>
        <v>#DIV/0!</v>
      </c>
      <c r="G88" s="40">
        <f t="shared" ca="1" si="20"/>
        <v>0.47945205479452052</v>
      </c>
      <c r="H88" s="25"/>
      <c r="I88" s="25">
        <v>76799.86</v>
      </c>
      <c r="J88" s="47">
        <f t="shared" si="24"/>
        <v>81819.256499999989</v>
      </c>
      <c r="K88" s="46"/>
      <c r="L88" s="46"/>
      <c r="M88" s="46"/>
      <c r="N88" s="46"/>
      <c r="O88" s="48"/>
      <c r="P88" s="48"/>
      <c r="Q88" s="48"/>
      <c r="R88" s="48"/>
      <c r="S88" s="48"/>
      <c r="T88" s="48">
        <v>30901.669999999995</v>
      </c>
      <c r="U88" s="48">
        <v>3067.4</v>
      </c>
      <c r="V88" s="48">
        <v>2970.1</v>
      </c>
      <c r="W88" s="48">
        <v>2717</v>
      </c>
      <c r="X88" s="48">
        <v>2387</v>
      </c>
      <c r="Y88" s="48">
        <v>2281.5</v>
      </c>
      <c r="Z88" s="48">
        <v>1983.7</v>
      </c>
      <c r="AA88" s="48">
        <v>2045.5100000000002</v>
      </c>
      <c r="AB88" s="48">
        <v>3314.4</v>
      </c>
      <c r="AC88" s="48">
        <v>3848.9</v>
      </c>
      <c r="AD88" s="48">
        <v>5504.2</v>
      </c>
      <c r="AE88" s="48">
        <v>2077.0999999999995</v>
      </c>
      <c r="AF88" s="48">
        <v>7353.0264999999999</v>
      </c>
      <c r="AG88" s="48">
        <v>5801.2</v>
      </c>
      <c r="AH88" s="48">
        <v>5566.5500000000011</v>
      </c>
      <c r="AI88" s="48"/>
      <c r="AJ88" s="48"/>
      <c r="AK88" s="25"/>
      <c r="AL88" s="25"/>
      <c r="AM88" s="25"/>
      <c r="AN88" s="25"/>
      <c r="AO88" s="48"/>
    </row>
    <row r="89" spans="1:41">
      <c r="A89" s="32" t="s">
        <v>81</v>
      </c>
      <c r="B89" s="22" t="s">
        <v>79</v>
      </c>
      <c r="C89" s="29" t="e">
        <f t="shared" si="21"/>
        <v>#DIV/0!</v>
      </c>
      <c r="D89" s="13">
        <f t="shared" ca="1" si="16"/>
        <v>0.8</v>
      </c>
      <c r="E89" s="25"/>
      <c r="F89" s="40" t="e">
        <f t="shared" si="19"/>
        <v>#DIV/0!</v>
      </c>
      <c r="G89" s="40">
        <f t="shared" ca="1" si="20"/>
        <v>0.47945205479452052</v>
      </c>
      <c r="H89" s="25"/>
      <c r="I89" s="25">
        <v>0</v>
      </c>
      <c r="J89" s="47">
        <f t="shared" si="24"/>
        <v>0</v>
      </c>
      <c r="K89" s="46">
        <v>0</v>
      </c>
      <c r="L89" s="46">
        <v>0</v>
      </c>
      <c r="M89" s="46">
        <v>0</v>
      </c>
      <c r="N89" s="46">
        <v>0</v>
      </c>
      <c r="O89" s="48"/>
      <c r="P89" s="48"/>
      <c r="Q89" s="48"/>
      <c r="R89" s="48"/>
      <c r="S89" s="48"/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/>
      <c r="AJ89" s="48"/>
      <c r="AK89" s="25"/>
      <c r="AL89" s="25"/>
      <c r="AM89" s="25"/>
      <c r="AN89" s="25"/>
      <c r="AO89" s="48"/>
    </row>
    <row r="90" spans="1:41">
      <c r="A90" s="32" t="s">
        <v>99</v>
      </c>
      <c r="B90" s="22" t="s">
        <v>80</v>
      </c>
      <c r="C90" s="29" t="e">
        <f t="shared" si="21"/>
        <v>#DIV/0!</v>
      </c>
      <c r="D90" s="13">
        <f t="shared" ca="1" si="16"/>
        <v>0.8</v>
      </c>
      <c r="E90" s="25"/>
      <c r="F90" s="40" t="e">
        <f t="shared" si="19"/>
        <v>#DIV/0!</v>
      </c>
      <c r="G90" s="40">
        <f t="shared" ca="1" si="20"/>
        <v>0.47945205479452052</v>
      </c>
      <c r="H90" s="25"/>
      <c r="I90" s="25">
        <v>0</v>
      </c>
      <c r="J90" s="47">
        <f t="shared" si="24"/>
        <v>23984.739999999994</v>
      </c>
      <c r="K90" s="46">
        <v>0</v>
      </c>
      <c r="L90" s="46">
        <v>0</v>
      </c>
      <c r="M90" s="46">
        <v>0</v>
      </c>
      <c r="N90" s="46">
        <v>0</v>
      </c>
      <c r="O90" s="48"/>
      <c r="P90" s="48"/>
      <c r="Q90" s="48"/>
      <c r="R90" s="48"/>
      <c r="S90" s="48"/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282.8</v>
      </c>
      <c r="AC90" s="48">
        <v>590.6</v>
      </c>
      <c r="AD90" s="48">
        <v>2061.4</v>
      </c>
      <c r="AE90" s="48">
        <v>470.8</v>
      </c>
      <c r="AF90" s="48">
        <v>616.6</v>
      </c>
      <c r="AG90" s="48">
        <v>1862.1</v>
      </c>
      <c r="AH90" s="48">
        <v>18100.439999999995</v>
      </c>
      <c r="AI90" s="48"/>
      <c r="AJ90" s="48"/>
      <c r="AK90" s="25"/>
      <c r="AL90" s="25"/>
      <c r="AM90" s="25"/>
      <c r="AN90" s="25"/>
      <c r="AO90" s="48"/>
    </row>
    <row r="91" spans="1:41">
      <c r="A91" s="33"/>
      <c r="B91" s="35" t="s">
        <v>86</v>
      </c>
      <c r="C91" s="30" t="e">
        <f t="shared" si="21"/>
        <v>#DIV/0!</v>
      </c>
      <c r="D91" s="7">
        <f t="shared" ca="1" si="16"/>
        <v>0.8</v>
      </c>
      <c r="E91" s="37"/>
      <c r="F91" s="41" t="e">
        <f t="shared" si="19"/>
        <v>#DIV/0!</v>
      </c>
      <c r="G91" s="41">
        <f t="shared" ca="1" si="20"/>
        <v>0.47945205479452052</v>
      </c>
      <c r="H91" s="37"/>
      <c r="I91" s="11">
        <f>SUM(I82:I90)</f>
        <v>897677.88600000006</v>
      </c>
      <c r="J91" s="50">
        <f>SUM(J82:J90)</f>
        <v>831175.41139999998</v>
      </c>
      <c r="K91" s="50">
        <f t="shared" ref="K91:AO91" si="25">SUM(K82:K90)</f>
        <v>0</v>
      </c>
      <c r="L91" s="50">
        <f t="shared" si="25"/>
        <v>0</v>
      </c>
      <c r="M91" s="50">
        <f t="shared" si="25"/>
        <v>0</v>
      </c>
      <c r="N91" s="50">
        <f t="shared" si="25"/>
        <v>0</v>
      </c>
      <c r="O91" s="50">
        <f t="shared" si="25"/>
        <v>0</v>
      </c>
      <c r="P91" s="50">
        <f t="shared" si="25"/>
        <v>0</v>
      </c>
      <c r="Q91" s="50">
        <f t="shared" si="25"/>
        <v>0</v>
      </c>
      <c r="R91" s="50">
        <f t="shared" si="25"/>
        <v>0</v>
      </c>
      <c r="S91" s="50">
        <f t="shared" si="25"/>
        <v>0</v>
      </c>
      <c r="T91" s="50">
        <f t="shared" si="25"/>
        <v>371269.3076</v>
      </c>
      <c r="U91" s="50">
        <f t="shared" si="25"/>
        <v>29168.487000000001</v>
      </c>
      <c r="V91" s="50">
        <f t="shared" si="25"/>
        <v>27892.629999999997</v>
      </c>
      <c r="W91" s="50">
        <f t="shared" si="25"/>
        <v>27778.219999999998</v>
      </c>
      <c r="X91" s="50">
        <f t="shared" si="25"/>
        <v>24244.63</v>
      </c>
      <c r="Y91" s="50">
        <f t="shared" si="25"/>
        <v>29260.29</v>
      </c>
      <c r="Z91" s="50">
        <f t="shared" si="25"/>
        <v>25139.410000000003</v>
      </c>
      <c r="AA91" s="50">
        <f t="shared" si="25"/>
        <v>25966.565999999999</v>
      </c>
      <c r="AB91" s="50">
        <f t="shared" si="25"/>
        <v>48497.910100000008</v>
      </c>
      <c r="AC91" s="50">
        <f t="shared" si="25"/>
        <v>35004.178</v>
      </c>
      <c r="AD91" s="50">
        <f t="shared" si="25"/>
        <v>33711.86</v>
      </c>
      <c r="AE91" s="50">
        <f t="shared" si="25"/>
        <v>32100.408099999997</v>
      </c>
      <c r="AF91" s="50">
        <f t="shared" si="25"/>
        <v>32771.674599999998</v>
      </c>
      <c r="AG91" s="50">
        <f t="shared" si="25"/>
        <v>36133.649999999994</v>
      </c>
      <c r="AH91" s="50">
        <f t="shared" si="25"/>
        <v>52236.189999999995</v>
      </c>
      <c r="AI91" s="50">
        <f t="shared" si="25"/>
        <v>0</v>
      </c>
      <c r="AJ91" s="50">
        <f t="shared" si="25"/>
        <v>0</v>
      </c>
      <c r="AK91" s="50">
        <f t="shared" si="25"/>
        <v>0</v>
      </c>
      <c r="AL91" s="50">
        <f t="shared" si="25"/>
        <v>0</v>
      </c>
      <c r="AM91" s="50">
        <f t="shared" si="25"/>
        <v>0</v>
      </c>
      <c r="AN91" s="50">
        <f t="shared" si="25"/>
        <v>0</v>
      </c>
      <c r="AO91" s="50">
        <f t="shared" si="25"/>
        <v>0</v>
      </c>
    </row>
    <row r="92" spans="1:41" s="16" customFormat="1">
      <c r="A92" s="34"/>
      <c r="B92" s="5" t="s">
        <v>98</v>
      </c>
      <c r="C92" s="30">
        <f t="shared" si="21"/>
        <v>0.88457261922318886</v>
      </c>
      <c r="D92" s="7">
        <f t="shared" ref="D92" ca="1" si="26">DAY(NOW()-1)/30</f>
        <v>0.8</v>
      </c>
      <c r="E92" s="21">
        <f>E16+E32+E48+E64+E81</f>
        <v>26458066</v>
      </c>
      <c r="F92" s="42">
        <f t="shared" si="19"/>
        <v>0.48433325177728542</v>
      </c>
      <c r="G92" s="42">
        <f t="shared" ca="1" si="20"/>
        <v>0.47945205479452052</v>
      </c>
      <c r="H92" s="21">
        <f t="shared" ref="H92:AO92" si="27">H16+H32+H48+H64+H81</f>
        <v>341335998</v>
      </c>
      <c r="I92" s="21">
        <f t="shared" si="27"/>
        <v>141916293.11878499</v>
      </c>
      <c r="J92" s="51">
        <f t="shared" si="27"/>
        <v>23404080.7412</v>
      </c>
      <c r="K92" s="51">
        <f t="shared" si="27"/>
        <v>0</v>
      </c>
      <c r="L92" s="51">
        <f t="shared" si="27"/>
        <v>0</v>
      </c>
      <c r="M92" s="51">
        <f t="shared" si="27"/>
        <v>0</v>
      </c>
      <c r="N92" s="51">
        <f t="shared" si="27"/>
        <v>0</v>
      </c>
      <c r="O92" s="51">
        <f t="shared" si="27"/>
        <v>0</v>
      </c>
      <c r="P92" s="51">
        <f t="shared" si="27"/>
        <v>0</v>
      </c>
      <c r="Q92" s="51">
        <f t="shared" si="27"/>
        <v>0</v>
      </c>
      <c r="R92" s="51">
        <f t="shared" si="27"/>
        <v>0</v>
      </c>
      <c r="S92" s="51">
        <f t="shared" si="27"/>
        <v>0</v>
      </c>
      <c r="T92" s="51">
        <f t="shared" si="27"/>
        <v>9412755.9844000004</v>
      </c>
      <c r="U92" s="51">
        <f t="shared" si="27"/>
        <v>1099453.3121</v>
      </c>
      <c r="V92" s="51">
        <f t="shared" si="27"/>
        <v>875586.85580000002</v>
      </c>
      <c r="W92" s="51">
        <f t="shared" si="27"/>
        <v>881301.50799999991</v>
      </c>
      <c r="X92" s="51">
        <f t="shared" si="27"/>
        <v>918455.08900000004</v>
      </c>
      <c r="Y92" s="51">
        <f t="shared" si="27"/>
        <v>908682.78599999996</v>
      </c>
      <c r="Z92" s="51">
        <f t="shared" si="27"/>
        <v>721645.27</v>
      </c>
      <c r="AA92" s="51">
        <f t="shared" si="27"/>
        <v>808657.62</v>
      </c>
      <c r="AB92" s="51">
        <f t="shared" si="27"/>
        <v>1322592.3681000001</v>
      </c>
      <c r="AC92" s="51">
        <f t="shared" si="27"/>
        <v>1104574.0671000001</v>
      </c>
      <c r="AD92" s="51">
        <f t="shared" si="27"/>
        <v>996677.93800000008</v>
      </c>
      <c r="AE92" s="51">
        <f t="shared" si="27"/>
        <v>1207422.2538000001</v>
      </c>
      <c r="AF92" s="51">
        <f t="shared" si="27"/>
        <v>1079023.0153999999</v>
      </c>
      <c r="AG92" s="51">
        <f t="shared" si="27"/>
        <v>1049135.5326999999</v>
      </c>
      <c r="AH92" s="51">
        <f t="shared" si="27"/>
        <v>1018117.1408000002</v>
      </c>
      <c r="AI92" s="51">
        <f t="shared" si="27"/>
        <v>0</v>
      </c>
      <c r="AJ92" s="51">
        <f t="shared" si="27"/>
        <v>0</v>
      </c>
      <c r="AK92" s="51">
        <f t="shared" si="27"/>
        <v>0</v>
      </c>
      <c r="AL92" s="51">
        <f t="shared" si="27"/>
        <v>0</v>
      </c>
      <c r="AM92" s="51">
        <f t="shared" si="27"/>
        <v>0</v>
      </c>
      <c r="AN92" s="51">
        <f t="shared" si="27"/>
        <v>0</v>
      </c>
      <c r="AO92" s="51">
        <f t="shared" si="27"/>
        <v>0</v>
      </c>
    </row>
  </sheetData>
  <mergeCells count="5">
    <mergeCell ref="A65:A81"/>
    <mergeCell ref="A2:A16"/>
    <mergeCell ref="A17:A32"/>
    <mergeCell ref="A33:A48"/>
    <mergeCell ref="A49:A6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92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C92" sqref="C92"/>
    </sheetView>
  </sheetViews>
  <sheetFormatPr defaultRowHeight="12.75"/>
  <cols>
    <col min="2" max="2" width="14.140625" style="1" customWidth="1"/>
    <col min="3" max="3" width="14.140625" style="31" customWidth="1"/>
    <col min="4" max="4" width="10.5703125" style="8" customWidth="1"/>
    <col min="5" max="5" width="10.5703125" style="26" customWidth="1"/>
    <col min="6" max="7" width="10.5703125" style="43" customWidth="1"/>
    <col min="8" max="9" width="10.5703125" style="26" customWidth="1"/>
    <col min="10" max="10" width="11" style="12" customWidth="1"/>
    <col min="11" max="11" width="6.28515625" style="15" hidden="1" customWidth="1"/>
    <col min="12" max="12" width="6.28515625" hidden="1" customWidth="1"/>
    <col min="13" max="13" width="6.28515625" style="15" hidden="1" customWidth="1"/>
    <col min="14" max="19" width="6.28515625" hidden="1" customWidth="1"/>
    <col min="20" max="20" width="8.42578125" hidden="1" customWidth="1"/>
    <col min="21" max="21" width="8.28515625" hidden="1" customWidth="1"/>
    <col min="22" max="23" width="7.5703125" hidden="1" customWidth="1"/>
    <col min="24" max="24" width="7.42578125" hidden="1" customWidth="1"/>
    <col min="25" max="25" width="8.28515625" hidden="1" customWidth="1"/>
    <col min="26" max="26" width="8.140625" customWidth="1"/>
    <col min="27" max="27" width="7.42578125" customWidth="1"/>
    <col min="28" max="28" width="8.140625" customWidth="1"/>
    <col min="29" max="29" width="7.42578125" customWidth="1"/>
    <col min="30" max="32" width="7.7109375" customWidth="1"/>
    <col min="33" max="34" width="7.5703125" customWidth="1"/>
    <col min="35" max="36" width="6.28515625" customWidth="1"/>
    <col min="37" max="38" width="6.28515625" style="9" customWidth="1"/>
    <col min="39" max="39" width="6.28515625" customWidth="1"/>
    <col min="40" max="40" width="6.28515625" style="9" customWidth="1"/>
    <col min="41" max="41" width="6.28515625" customWidth="1"/>
  </cols>
  <sheetData>
    <row r="1" spans="1:41" ht="37.5" customHeight="1">
      <c r="A1" s="2" t="s">
        <v>74</v>
      </c>
      <c r="B1" s="3" t="s">
        <v>73</v>
      </c>
      <c r="C1" s="27" t="s">
        <v>97</v>
      </c>
      <c r="D1" s="6" t="s">
        <v>88</v>
      </c>
      <c r="E1" s="24" t="s">
        <v>87</v>
      </c>
      <c r="F1" s="39" t="s">
        <v>94</v>
      </c>
      <c r="G1" s="39" t="s">
        <v>95</v>
      </c>
      <c r="H1" s="24" t="s">
        <v>89</v>
      </c>
      <c r="I1" s="24" t="s">
        <v>96</v>
      </c>
      <c r="J1" s="38" t="s">
        <v>90</v>
      </c>
      <c r="K1" s="19">
        <v>1</v>
      </c>
      <c r="L1" s="19">
        <v>2</v>
      </c>
      <c r="M1" s="19">
        <v>3</v>
      </c>
      <c r="N1" s="20">
        <v>4</v>
      </c>
      <c r="O1" s="20">
        <v>5</v>
      </c>
      <c r="P1" s="20">
        <v>6</v>
      </c>
      <c r="Q1" s="20">
        <v>7</v>
      </c>
      <c r="R1" s="20">
        <v>8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20">
        <v>18</v>
      </c>
      <c r="AC1" s="20">
        <v>19</v>
      </c>
      <c r="AD1" s="20">
        <v>20</v>
      </c>
      <c r="AE1" s="20">
        <v>21</v>
      </c>
      <c r="AF1" s="20">
        <v>22</v>
      </c>
      <c r="AG1" s="20">
        <v>23</v>
      </c>
      <c r="AH1" s="20">
        <v>24</v>
      </c>
      <c r="AI1" s="20">
        <v>25</v>
      </c>
      <c r="AJ1" s="20">
        <v>26</v>
      </c>
      <c r="AK1" s="20">
        <v>27</v>
      </c>
      <c r="AL1" s="20">
        <v>28</v>
      </c>
      <c r="AM1" s="20">
        <v>29</v>
      </c>
      <c r="AN1" s="20">
        <v>30</v>
      </c>
      <c r="AO1" s="20">
        <v>31</v>
      </c>
    </row>
    <row r="2" spans="1:41">
      <c r="A2" s="56" t="s">
        <v>71</v>
      </c>
      <c r="B2" s="4" t="s">
        <v>30</v>
      </c>
      <c r="C2" s="28">
        <f t="shared" ref="C2:C65" si="0">J2/E2</f>
        <v>0.72727363904594544</v>
      </c>
      <c r="D2" s="13">
        <f t="shared" ref="D2:D88" ca="1" si="1">DAY(NOW()-1)/30</f>
        <v>0.8</v>
      </c>
      <c r="E2" s="10">
        <v>214537.00000000003</v>
      </c>
      <c r="F2" s="40">
        <f>(J2+I2)/H2</f>
        <v>0.42027398129047977</v>
      </c>
      <c r="G2" s="40">
        <f ca="1">DATEDIF("2015-1-1",TODAY(),"d")/365</f>
        <v>0.47945205479452052</v>
      </c>
      <c r="H2" s="10">
        <v>2753999</v>
      </c>
      <c r="I2" s="10">
        <v>1001407.0195000001</v>
      </c>
      <c r="J2" s="10">
        <f>SUM(K2:AO2)</f>
        <v>156027.10470000003</v>
      </c>
      <c r="K2" s="20"/>
      <c r="L2" s="20"/>
      <c r="M2" s="20"/>
      <c r="N2" s="20"/>
      <c r="O2" s="17"/>
      <c r="P2" s="17"/>
      <c r="Q2" s="17"/>
      <c r="R2" s="17"/>
      <c r="S2" s="17"/>
      <c r="T2" s="17">
        <v>60953.338900000002</v>
      </c>
      <c r="U2" s="17">
        <v>5388.8446999999996</v>
      </c>
      <c r="V2" s="17">
        <v>6608.9751999999999</v>
      </c>
      <c r="W2" s="17">
        <v>5301.2921999999999</v>
      </c>
      <c r="X2" s="17">
        <v>7442.2586000000001</v>
      </c>
      <c r="Y2" s="17">
        <v>6705.3329999999996</v>
      </c>
      <c r="Z2" s="17">
        <v>4661.0838999999996</v>
      </c>
      <c r="AA2" s="17">
        <v>3831.4776000000006</v>
      </c>
      <c r="AB2" s="17">
        <v>7348.5558000000001</v>
      </c>
      <c r="AC2" s="17">
        <v>8172.1634000000004</v>
      </c>
      <c r="AD2" s="17">
        <v>6635.0239000000001</v>
      </c>
      <c r="AE2" s="17">
        <v>9827.7397999999994</v>
      </c>
      <c r="AF2" s="17">
        <v>8331.0110000000004</v>
      </c>
      <c r="AG2" s="23">
        <v>7424.3960999999999</v>
      </c>
      <c r="AH2" s="17">
        <v>7395.6106</v>
      </c>
      <c r="AI2" s="17"/>
      <c r="AJ2" s="17"/>
      <c r="AK2" s="14"/>
      <c r="AL2" s="14"/>
      <c r="AM2" s="14"/>
      <c r="AN2" s="14"/>
      <c r="AO2" s="17"/>
    </row>
    <row r="3" spans="1:41">
      <c r="A3" s="57"/>
      <c r="B3" s="4" t="s">
        <v>22</v>
      </c>
      <c r="C3" s="28">
        <f t="shared" si="0"/>
        <v>0.87009636149886893</v>
      </c>
      <c r="D3" s="13">
        <f t="shared" ca="1" si="1"/>
        <v>0.8</v>
      </c>
      <c r="E3" s="10">
        <v>101222.99999999999</v>
      </c>
      <c r="F3" s="44">
        <f t="shared" ref="F3:F66" si="2">(J3+I3)/H3</f>
        <v>0.47105102370324753</v>
      </c>
      <c r="G3" s="44">
        <f t="shared" ref="G3:G66" ca="1" si="3">DATEDIF("2015-1-1",TODAY(),"d")/365</f>
        <v>0.47945205479452052</v>
      </c>
      <c r="H3" s="10">
        <v>1299400.0000000002</v>
      </c>
      <c r="I3" s="10">
        <v>524009.93619999994</v>
      </c>
      <c r="J3" s="10">
        <f t="shared" ref="J3:J66" si="4">SUM(K3:AO3)</f>
        <v>88073.763999999996</v>
      </c>
      <c r="K3" s="20"/>
      <c r="L3" s="20"/>
      <c r="M3" s="20"/>
      <c r="N3" s="20"/>
      <c r="O3" s="17"/>
      <c r="P3" s="17"/>
      <c r="Q3" s="17"/>
      <c r="R3" s="17"/>
      <c r="S3" s="17"/>
      <c r="T3" s="17">
        <v>37673.2549</v>
      </c>
      <c r="U3" s="17">
        <v>3037.6221</v>
      </c>
      <c r="V3" s="17">
        <v>4498.0564000000004</v>
      </c>
      <c r="W3" s="17">
        <v>3298.3849</v>
      </c>
      <c r="X3" s="17">
        <v>3251.7860000000001</v>
      </c>
      <c r="Y3" s="17">
        <v>3259.7689</v>
      </c>
      <c r="Z3" s="17">
        <v>2479.3121000000001</v>
      </c>
      <c r="AA3" s="17">
        <v>3275.1014</v>
      </c>
      <c r="AB3" s="17">
        <v>2915.6806000000001</v>
      </c>
      <c r="AC3" s="17">
        <v>3556.4544000000001</v>
      </c>
      <c r="AD3" s="17">
        <v>4739.4919</v>
      </c>
      <c r="AE3" s="17">
        <v>4195.7609000000002</v>
      </c>
      <c r="AF3" s="17">
        <v>4201.6184000000003</v>
      </c>
      <c r="AG3" s="17">
        <v>3680.0342999999998</v>
      </c>
      <c r="AH3" s="17">
        <v>4011.4367999999999</v>
      </c>
      <c r="AI3" s="17"/>
      <c r="AJ3" s="17"/>
      <c r="AK3" s="14"/>
      <c r="AL3" s="14"/>
      <c r="AM3" s="14"/>
      <c r="AN3" s="14"/>
      <c r="AO3" s="17"/>
    </row>
    <row r="4" spans="1:41">
      <c r="A4" s="57"/>
      <c r="B4" s="4" t="s">
        <v>48</v>
      </c>
      <c r="C4" s="28">
        <f t="shared" si="0"/>
        <v>0.92683759227711549</v>
      </c>
      <c r="D4" s="13">
        <f t="shared" ca="1" si="1"/>
        <v>0.8</v>
      </c>
      <c r="E4" s="10">
        <v>58113</v>
      </c>
      <c r="F4" s="44">
        <f t="shared" si="2"/>
        <v>0.45995361192545325</v>
      </c>
      <c r="G4" s="44">
        <f t="shared" ca="1" si="3"/>
        <v>0.47945205479452052</v>
      </c>
      <c r="H4" s="10">
        <v>746001</v>
      </c>
      <c r="I4" s="10">
        <v>289264.54145000002</v>
      </c>
      <c r="J4" s="10">
        <f t="shared" si="4"/>
        <v>53861.313000000009</v>
      </c>
      <c r="K4" s="20"/>
      <c r="L4" s="20"/>
      <c r="M4" s="20"/>
      <c r="N4" s="20"/>
      <c r="O4" s="17"/>
      <c r="P4" s="17"/>
      <c r="Q4" s="17"/>
      <c r="R4" s="17"/>
      <c r="S4" s="17"/>
      <c r="T4" s="17">
        <v>22719.2363</v>
      </c>
      <c r="U4" s="17">
        <v>2533.4762999999998</v>
      </c>
      <c r="V4" s="17">
        <v>2228.9342000000001</v>
      </c>
      <c r="W4" s="17">
        <v>1538.3449000000001</v>
      </c>
      <c r="X4" s="17">
        <v>1882.4029</v>
      </c>
      <c r="Y4" s="17">
        <v>2535.9920999999999</v>
      </c>
      <c r="Z4" s="17">
        <v>1503.3236999999999</v>
      </c>
      <c r="AA4" s="17">
        <v>1410.4482</v>
      </c>
      <c r="AB4" s="17">
        <v>2059.2071000000001</v>
      </c>
      <c r="AC4" s="17">
        <v>1853.7085999999999</v>
      </c>
      <c r="AD4" s="17">
        <v>2907.1767</v>
      </c>
      <c r="AE4" s="17">
        <v>4420.4164000000001</v>
      </c>
      <c r="AF4" s="17">
        <v>2626.6923999999999</v>
      </c>
      <c r="AG4" s="17">
        <v>1578.4058</v>
      </c>
      <c r="AH4" s="17">
        <v>2063.5473999999999</v>
      </c>
      <c r="AI4" s="17"/>
      <c r="AJ4" s="17"/>
      <c r="AK4" s="14"/>
      <c r="AL4" s="14"/>
      <c r="AM4" s="14"/>
      <c r="AN4" s="14"/>
      <c r="AO4" s="17"/>
    </row>
    <row r="5" spans="1:41">
      <c r="A5" s="57"/>
      <c r="B5" s="4" t="s">
        <v>47</v>
      </c>
      <c r="C5" s="28">
        <f t="shared" si="0"/>
        <v>0.72016962908816529</v>
      </c>
      <c r="D5" s="13">
        <f t="shared" ca="1" si="1"/>
        <v>0.8</v>
      </c>
      <c r="E5" s="10">
        <v>42409</v>
      </c>
      <c r="F5" s="44">
        <f t="shared" si="2"/>
        <v>0.41417820250476672</v>
      </c>
      <c r="G5" s="44">
        <f t="shared" ca="1" si="3"/>
        <v>0.47945205479452052</v>
      </c>
      <c r="H5" s="10">
        <v>544402</v>
      </c>
      <c r="I5" s="10">
        <v>194937.76800000001</v>
      </c>
      <c r="J5" s="10">
        <f t="shared" si="4"/>
        <v>30541.6738</v>
      </c>
      <c r="K5" s="20"/>
      <c r="L5" s="20"/>
      <c r="M5" s="20"/>
      <c r="N5" s="20"/>
      <c r="O5" s="17"/>
      <c r="P5" s="17"/>
      <c r="Q5" s="17"/>
      <c r="R5" s="17"/>
      <c r="S5" s="17"/>
      <c r="T5" s="17">
        <v>12355.5434</v>
      </c>
      <c r="U5" s="17">
        <v>812.62070000000017</v>
      </c>
      <c r="V5" s="17">
        <v>1208.8823</v>
      </c>
      <c r="W5" s="17">
        <v>1340.3921000000003</v>
      </c>
      <c r="X5" s="17">
        <v>1568.6256000000001</v>
      </c>
      <c r="Y5" s="17">
        <v>1155.6877999999999</v>
      </c>
      <c r="Z5" s="17">
        <v>1238.2130999999999</v>
      </c>
      <c r="AA5" s="17">
        <v>1321.0651</v>
      </c>
      <c r="AB5" s="17">
        <v>1214.7130999999999</v>
      </c>
      <c r="AC5" s="17">
        <v>1903.7959000000001</v>
      </c>
      <c r="AD5" s="17">
        <v>953.38279999999997</v>
      </c>
      <c r="AE5" s="17">
        <v>1391.1276000000003</v>
      </c>
      <c r="AF5" s="17">
        <v>1988.8535999999999</v>
      </c>
      <c r="AG5" s="17">
        <v>886.3175</v>
      </c>
      <c r="AH5" s="17">
        <v>1202.4531999999999</v>
      </c>
      <c r="AI5" s="17"/>
      <c r="AJ5" s="17"/>
      <c r="AK5" s="14"/>
      <c r="AL5" s="14"/>
      <c r="AM5" s="14"/>
      <c r="AN5" s="14"/>
      <c r="AO5" s="17"/>
    </row>
    <row r="6" spans="1:41">
      <c r="A6" s="57"/>
      <c r="B6" s="4" t="s">
        <v>21</v>
      </c>
      <c r="C6" s="28">
        <f t="shared" si="0"/>
        <v>0.84345559303737683</v>
      </c>
      <c r="D6" s="13">
        <f t="shared" ca="1" si="1"/>
        <v>0.8</v>
      </c>
      <c r="E6" s="10">
        <v>148220</v>
      </c>
      <c r="F6" s="44">
        <f t="shared" si="2"/>
        <v>0.49923324927734269</v>
      </c>
      <c r="G6" s="44">
        <f t="shared" ca="1" si="3"/>
        <v>0.47945205479452052</v>
      </c>
      <c r="H6" s="10">
        <v>1902700</v>
      </c>
      <c r="I6" s="10">
        <v>824874.11539999989</v>
      </c>
      <c r="J6" s="10">
        <f t="shared" si="4"/>
        <v>125016.988</v>
      </c>
      <c r="K6" s="20"/>
      <c r="L6" s="20"/>
      <c r="M6" s="20"/>
      <c r="N6" s="20"/>
      <c r="O6" s="17"/>
      <c r="P6" s="17"/>
      <c r="Q6" s="17"/>
      <c r="R6" s="17"/>
      <c r="S6" s="17"/>
      <c r="T6" s="17">
        <v>49741.496599999999</v>
      </c>
      <c r="U6" s="17">
        <v>4725.8998000000011</v>
      </c>
      <c r="V6" s="17">
        <v>5579.4197999999997</v>
      </c>
      <c r="W6" s="17">
        <v>4405.1616999999997</v>
      </c>
      <c r="X6" s="17">
        <v>5175.2335000000003</v>
      </c>
      <c r="Y6" s="17">
        <v>5471.0662000000002</v>
      </c>
      <c r="Z6" s="17">
        <v>2698.8002999999999</v>
      </c>
      <c r="AA6" s="17">
        <v>3940.8795</v>
      </c>
      <c r="AB6" s="17">
        <v>5042.7691999999997</v>
      </c>
      <c r="AC6" s="17">
        <v>5779.5550000000003</v>
      </c>
      <c r="AD6" s="17">
        <v>6762.7870000000003</v>
      </c>
      <c r="AE6" s="17">
        <v>7713.3042999999998</v>
      </c>
      <c r="AF6" s="17">
        <v>5444.429000000001</v>
      </c>
      <c r="AG6" s="17">
        <v>4776.9026999999996</v>
      </c>
      <c r="AH6" s="17">
        <v>7759.2834000000003</v>
      </c>
      <c r="AI6" s="17"/>
      <c r="AJ6" s="17"/>
      <c r="AK6" s="14"/>
      <c r="AL6" s="14"/>
      <c r="AM6" s="14"/>
      <c r="AN6" s="14"/>
      <c r="AO6" s="17"/>
    </row>
    <row r="7" spans="1:41">
      <c r="A7" s="57"/>
      <c r="B7" s="4" t="s">
        <v>15</v>
      </c>
      <c r="C7" s="28">
        <f t="shared" si="0"/>
        <v>0.6978687748189677</v>
      </c>
      <c r="D7" s="13">
        <f t="shared" ca="1" si="1"/>
        <v>0.8</v>
      </c>
      <c r="E7" s="10">
        <v>85620</v>
      </c>
      <c r="F7" s="44">
        <f t="shared" si="2"/>
        <v>0.43228381089072881</v>
      </c>
      <c r="G7" s="44">
        <f t="shared" ca="1" si="3"/>
        <v>0.47945205479452052</v>
      </c>
      <c r="H7" s="10">
        <v>1099100</v>
      </c>
      <c r="I7" s="10">
        <v>415371.61205000005</v>
      </c>
      <c r="J7" s="10">
        <f t="shared" si="4"/>
        <v>59751.524500000014</v>
      </c>
      <c r="K7" s="20"/>
      <c r="L7" s="20"/>
      <c r="M7" s="20"/>
      <c r="N7" s="20"/>
      <c r="O7" s="17"/>
      <c r="P7" s="17"/>
      <c r="Q7" s="17"/>
      <c r="R7" s="17"/>
      <c r="S7" s="17"/>
      <c r="T7" s="17">
        <v>27310.436000000002</v>
      </c>
      <c r="U7" s="17">
        <v>2165.8344999999999</v>
      </c>
      <c r="V7" s="17">
        <v>2602.9569000000001</v>
      </c>
      <c r="W7" s="17">
        <v>2090.8850000000002</v>
      </c>
      <c r="X7" s="17">
        <v>2921.4014999999999</v>
      </c>
      <c r="Y7" s="17">
        <v>1647.5567000000001</v>
      </c>
      <c r="Z7" s="17">
        <v>1794.7995000000001</v>
      </c>
      <c r="AA7" s="17">
        <v>2607.8418000000001</v>
      </c>
      <c r="AB7" s="17">
        <v>2812.7085000000002</v>
      </c>
      <c r="AC7" s="17">
        <v>2307.8870999999999</v>
      </c>
      <c r="AD7" s="17">
        <v>1344.9540999999999</v>
      </c>
      <c r="AE7" s="17">
        <v>2619.1048000000001</v>
      </c>
      <c r="AF7" s="17">
        <v>3650.9751000000001</v>
      </c>
      <c r="AG7" s="17">
        <v>1374.3145999999999</v>
      </c>
      <c r="AH7" s="17">
        <v>2499.8683999999998</v>
      </c>
      <c r="AI7" s="17"/>
      <c r="AJ7" s="17"/>
      <c r="AK7" s="14"/>
      <c r="AL7" s="14"/>
      <c r="AM7" s="14"/>
      <c r="AN7" s="14"/>
      <c r="AO7" s="17"/>
    </row>
    <row r="8" spans="1:41">
      <c r="A8" s="57"/>
      <c r="B8" s="4" t="s">
        <v>57</v>
      </c>
      <c r="C8" s="28">
        <f t="shared" si="0"/>
        <v>0.77662825322143114</v>
      </c>
      <c r="D8" s="13">
        <f t="shared" ca="1" si="1"/>
        <v>0.8</v>
      </c>
      <c r="E8" s="10">
        <v>47184</v>
      </c>
      <c r="F8" s="44">
        <f t="shared" si="2"/>
        <v>0.44705456050850256</v>
      </c>
      <c r="G8" s="44">
        <f t="shared" ca="1" si="3"/>
        <v>0.47945205479452052</v>
      </c>
      <c r="H8" s="10">
        <v>605700</v>
      </c>
      <c r="I8" s="10">
        <v>234136.51980000001</v>
      </c>
      <c r="J8" s="10">
        <f t="shared" si="4"/>
        <v>36644.427500000005</v>
      </c>
      <c r="K8" s="20"/>
      <c r="L8" s="20"/>
      <c r="M8" s="20"/>
      <c r="N8" s="20"/>
      <c r="O8" s="17"/>
      <c r="P8" s="17"/>
      <c r="Q8" s="17"/>
      <c r="R8" s="17"/>
      <c r="S8" s="17"/>
      <c r="T8" s="17">
        <v>15618.1165</v>
      </c>
      <c r="U8" s="17">
        <v>1162.1827000000001</v>
      </c>
      <c r="V8" s="17">
        <v>1399.8373999999999</v>
      </c>
      <c r="W8" s="17">
        <v>1126.4317000000001</v>
      </c>
      <c r="X8" s="17">
        <v>1789.4706000000001</v>
      </c>
      <c r="Y8" s="17">
        <v>1698.2603999999999</v>
      </c>
      <c r="Z8" s="17">
        <v>1206.1728000000001</v>
      </c>
      <c r="AA8" s="17">
        <v>960.66650000000004</v>
      </c>
      <c r="AB8" s="17">
        <v>1998.7855999999999</v>
      </c>
      <c r="AC8" s="17">
        <v>1610.2728999999999</v>
      </c>
      <c r="AD8" s="17">
        <v>1681.0429999999999</v>
      </c>
      <c r="AE8" s="17">
        <v>1382.8104000000001</v>
      </c>
      <c r="AF8" s="17">
        <v>2015.3367000000003</v>
      </c>
      <c r="AG8" s="17">
        <v>1064.7302</v>
      </c>
      <c r="AH8" s="17">
        <v>1930.3100999999999</v>
      </c>
      <c r="AI8" s="17"/>
      <c r="AJ8" s="17"/>
      <c r="AK8" s="14"/>
      <c r="AL8" s="14"/>
      <c r="AM8" s="14"/>
      <c r="AN8" s="14"/>
      <c r="AO8" s="17"/>
    </row>
    <row r="9" spans="1:41">
      <c r="A9" s="57"/>
      <c r="B9" s="4" t="s">
        <v>5</v>
      </c>
      <c r="C9" s="28">
        <f t="shared" si="0"/>
        <v>0.61586217397222986</v>
      </c>
      <c r="D9" s="13">
        <f t="shared" ca="1" si="1"/>
        <v>0.8</v>
      </c>
      <c r="E9" s="10">
        <v>58768</v>
      </c>
      <c r="F9" s="44">
        <f t="shared" si="2"/>
        <v>0.38959374959239235</v>
      </c>
      <c r="G9" s="44">
        <f t="shared" ca="1" si="3"/>
        <v>0.47945205479452052</v>
      </c>
      <c r="H9" s="10">
        <v>754402</v>
      </c>
      <c r="I9" s="10">
        <v>257717.31563999996</v>
      </c>
      <c r="J9" s="10">
        <f t="shared" si="4"/>
        <v>36192.988240000006</v>
      </c>
      <c r="K9" s="20"/>
      <c r="L9" s="20"/>
      <c r="M9" s="20"/>
      <c r="N9" s="20"/>
      <c r="O9" s="17"/>
      <c r="P9" s="17"/>
      <c r="Q9" s="17"/>
      <c r="R9" s="17"/>
      <c r="S9" s="17"/>
      <c r="T9" s="17">
        <v>15479.04466</v>
      </c>
      <c r="U9" s="17">
        <v>3624.7757000000001</v>
      </c>
      <c r="V9" s="17">
        <v>1353.3190999999999</v>
      </c>
      <c r="W9" s="17">
        <v>829.88040000000001</v>
      </c>
      <c r="X9" s="17">
        <v>1586.2349999999997</v>
      </c>
      <c r="Y9" s="17">
        <v>1700.7467999999999</v>
      </c>
      <c r="Z9" s="17">
        <v>909.09760000000017</v>
      </c>
      <c r="AA9" s="17">
        <v>811.72829999999999</v>
      </c>
      <c r="AB9" s="17">
        <v>988.97299999999996</v>
      </c>
      <c r="AC9" s="17">
        <v>1437.2009800000001</v>
      </c>
      <c r="AD9" s="17">
        <v>1484.8167000000001</v>
      </c>
      <c r="AE9" s="17">
        <v>1392.8444</v>
      </c>
      <c r="AF9" s="17">
        <v>1793.5078000000001</v>
      </c>
      <c r="AG9" s="17">
        <v>1737.1309000000001</v>
      </c>
      <c r="AH9" s="17">
        <v>1063.6868999999999</v>
      </c>
      <c r="AI9" s="17"/>
      <c r="AJ9" s="17"/>
      <c r="AK9" s="14"/>
      <c r="AL9" s="14"/>
      <c r="AM9" s="14"/>
      <c r="AN9" s="14"/>
      <c r="AO9" s="17"/>
    </row>
    <row r="10" spans="1:41">
      <c r="A10" s="57"/>
      <c r="B10" s="4" t="s">
        <v>70</v>
      </c>
      <c r="C10" s="28">
        <f t="shared" si="0"/>
        <v>0.8834488817817332</v>
      </c>
      <c r="D10" s="13">
        <f t="shared" ca="1" si="1"/>
        <v>0.8</v>
      </c>
      <c r="E10" s="10">
        <v>43149</v>
      </c>
      <c r="F10" s="44">
        <f t="shared" si="2"/>
        <v>0.44387496132875975</v>
      </c>
      <c r="G10" s="44">
        <f t="shared" ca="1" si="3"/>
        <v>0.47945205479452052</v>
      </c>
      <c r="H10" s="10">
        <v>553900</v>
      </c>
      <c r="I10" s="10">
        <v>207742.40528000001</v>
      </c>
      <c r="J10" s="10">
        <f t="shared" si="4"/>
        <v>38119.935800000007</v>
      </c>
      <c r="K10" s="20"/>
      <c r="L10" s="20"/>
      <c r="M10" s="20"/>
      <c r="N10" s="20"/>
      <c r="O10" s="17"/>
      <c r="P10" s="17"/>
      <c r="Q10" s="17"/>
      <c r="R10" s="17"/>
      <c r="S10" s="17"/>
      <c r="T10" s="17">
        <v>16812.3914</v>
      </c>
      <c r="U10" s="17">
        <v>1198.0754999999999</v>
      </c>
      <c r="V10" s="17">
        <v>1738.6139000000001</v>
      </c>
      <c r="W10" s="17">
        <v>1960.8195000000001</v>
      </c>
      <c r="X10" s="17">
        <v>1258.7116000000001</v>
      </c>
      <c r="Y10" s="17">
        <v>1918.348</v>
      </c>
      <c r="Z10" s="17">
        <v>853.80020000000002</v>
      </c>
      <c r="AA10" s="17">
        <v>958.8279</v>
      </c>
      <c r="AB10" s="17">
        <v>1181.4607000000001</v>
      </c>
      <c r="AC10" s="17">
        <v>1297.9319</v>
      </c>
      <c r="AD10" s="17">
        <v>1629.5808999999999</v>
      </c>
      <c r="AE10" s="17">
        <v>2014.4280000000001</v>
      </c>
      <c r="AF10" s="17">
        <v>2595.3011999999999</v>
      </c>
      <c r="AG10" s="17">
        <v>1482.0694000000001</v>
      </c>
      <c r="AH10" s="17">
        <v>1219.5757000000001</v>
      </c>
      <c r="AI10" s="17"/>
      <c r="AJ10" s="17"/>
      <c r="AK10" s="14"/>
      <c r="AL10" s="14"/>
      <c r="AM10" s="14"/>
      <c r="AN10" s="14"/>
      <c r="AO10" s="17"/>
    </row>
    <row r="11" spans="1:41">
      <c r="A11" s="57"/>
      <c r="B11" s="4" t="s">
        <v>45</v>
      </c>
      <c r="C11" s="28">
        <f t="shared" si="0"/>
        <v>0.88230783309749028</v>
      </c>
      <c r="D11" s="13">
        <f t="shared" ca="1" si="1"/>
        <v>0.8</v>
      </c>
      <c r="E11" s="10">
        <v>107416</v>
      </c>
      <c r="F11" s="44">
        <f t="shared" si="2"/>
        <v>0.47676737031882638</v>
      </c>
      <c r="G11" s="44">
        <f t="shared" ca="1" si="3"/>
        <v>0.47945205479452052</v>
      </c>
      <c r="H11" s="10">
        <v>1378901</v>
      </c>
      <c r="I11" s="10">
        <v>562641.02549999999</v>
      </c>
      <c r="J11" s="10">
        <f t="shared" si="4"/>
        <v>94773.978200000012</v>
      </c>
      <c r="K11" s="20"/>
      <c r="L11" s="20"/>
      <c r="M11" s="20"/>
      <c r="N11" s="20"/>
      <c r="O11" s="17"/>
      <c r="P11" s="17"/>
      <c r="Q11" s="17"/>
      <c r="R11" s="17"/>
      <c r="S11" s="17"/>
      <c r="T11" s="17">
        <v>38085.698299999996</v>
      </c>
      <c r="U11" s="17">
        <v>4232.2061000000003</v>
      </c>
      <c r="V11" s="17">
        <v>3281.7356</v>
      </c>
      <c r="W11" s="17">
        <v>3495.2406999999994</v>
      </c>
      <c r="X11" s="17">
        <v>3655.6997999999999</v>
      </c>
      <c r="Y11" s="17">
        <v>4157.1207000000004</v>
      </c>
      <c r="Z11" s="17">
        <v>3986.5207999999993</v>
      </c>
      <c r="AA11" s="17">
        <v>3636.0762</v>
      </c>
      <c r="AB11" s="17">
        <v>4048.7847000000006</v>
      </c>
      <c r="AC11" s="17">
        <v>3850.0745999999999</v>
      </c>
      <c r="AD11" s="17">
        <v>5150.8386</v>
      </c>
      <c r="AE11" s="17">
        <v>5200.559400000001</v>
      </c>
      <c r="AF11" s="17">
        <v>3947.3153000000002</v>
      </c>
      <c r="AG11" s="17">
        <v>4498.703199999999</v>
      </c>
      <c r="AH11" s="17">
        <v>3547.4041999999999</v>
      </c>
      <c r="AI11" s="17"/>
      <c r="AJ11" s="17"/>
      <c r="AK11" s="14"/>
      <c r="AL11" s="14"/>
      <c r="AM11" s="14"/>
      <c r="AN11" s="14"/>
      <c r="AO11" s="17"/>
    </row>
    <row r="12" spans="1:41">
      <c r="A12" s="57"/>
      <c r="B12" s="4" t="s">
        <v>53</v>
      </c>
      <c r="C12" s="28">
        <f t="shared" si="0"/>
        <v>0.90020220701082876</v>
      </c>
      <c r="D12" s="13">
        <f t="shared" ca="1" si="1"/>
        <v>0.8</v>
      </c>
      <c r="E12" s="10">
        <v>327094</v>
      </c>
      <c r="F12" s="44">
        <f t="shared" si="2"/>
        <v>0.46254617744023979</v>
      </c>
      <c r="G12" s="44">
        <f t="shared" ca="1" si="3"/>
        <v>0.47945205479452052</v>
      </c>
      <c r="H12" s="10">
        <v>4198901</v>
      </c>
      <c r="I12" s="10">
        <v>1647734.8663000003</v>
      </c>
      <c r="J12" s="10">
        <f t="shared" si="4"/>
        <v>294450.74070000002</v>
      </c>
      <c r="K12" s="20"/>
      <c r="L12" s="20"/>
      <c r="M12" s="20"/>
      <c r="N12" s="20"/>
      <c r="O12" s="17"/>
      <c r="P12" s="17"/>
      <c r="Q12" s="17"/>
      <c r="R12" s="17"/>
      <c r="S12" s="17"/>
      <c r="T12" s="17">
        <v>121329</v>
      </c>
      <c r="U12" s="17">
        <v>12624.459800000001</v>
      </c>
      <c r="V12" s="17">
        <v>11325.9162</v>
      </c>
      <c r="W12" s="17">
        <v>12835.905699999999</v>
      </c>
      <c r="X12" s="17">
        <v>13791.532999999999</v>
      </c>
      <c r="Y12" s="17">
        <v>13349.722</v>
      </c>
      <c r="Z12" s="17">
        <v>8235.2448000000004</v>
      </c>
      <c r="AA12" s="17">
        <v>8557.8726000000006</v>
      </c>
      <c r="AB12" s="17">
        <v>11350.8177</v>
      </c>
      <c r="AC12" s="17">
        <v>12555.320599999999</v>
      </c>
      <c r="AD12" s="17">
        <v>11494.765100000001</v>
      </c>
      <c r="AE12" s="17">
        <v>16698.013900000002</v>
      </c>
      <c r="AF12" s="17">
        <v>14082.3519</v>
      </c>
      <c r="AG12" s="17">
        <v>12403.962600000003</v>
      </c>
      <c r="AH12" s="17">
        <v>13815.854799999997</v>
      </c>
      <c r="AI12" s="17"/>
      <c r="AJ12" s="17"/>
      <c r="AK12" s="14"/>
      <c r="AL12" s="14"/>
      <c r="AM12" s="14"/>
      <c r="AN12" s="14"/>
      <c r="AO12" s="17"/>
    </row>
    <row r="13" spans="1:41">
      <c r="A13" s="57"/>
      <c r="B13" s="4" t="s">
        <v>13</v>
      </c>
      <c r="C13" s="28">
        <f t="shared" si="0"/>
        <v>1.0359784402173913</v>
      </c>
      <c r="D13" s="13">
        <f t="shared" ca="1" si="1"/>
        <v>0.8</v>
      </c>
      <c r="E13" s="10">
        <v>202400</v>
      </c>
      <c r="F13" s="44">
        <f t="shared" si="2"/>
        <v>0.54626257914610921</v>
      </c>
      <c r="G13" s="44">
        <f t="shared" ca="1" si="3"/>
        <v>0.47945205479452052</v>
      </c>
      <c r="H13" s="10">
        <v>2598201</v>
      </c>
      <c r="I13" s="10">
        <v>1209617.9431</v>
      </c>
      <c r="J13" s="10">
        <f t="shared" si="4"/>
        <v>209682.03630000001</v>
      </c>
      <c r="K13" s="20"/>
      <c r="L13" s="20"/>
      <c r="M13" s="20"/>
      <c r="N13" s="20"/>
      <c r="O13" s="17"/>
      <c r="P13" s="17"/>
      <c r="Q13" s="17"/>
      <c r="R13" s="17"/>
      <c r="S13" s="17"/>
      <c r="T13" s="17">
        <v>86952.784700000004</v>
      </c>
      <c r="U13" s="17">
        <v>8567.3217000000004</v>
      </c>
      <c r="V13" s="17">
        <v>7902.8293999999996</v>
      </c>
      <c r="W13" s="17">
        <v>6659.0232999999998</v>
      </c>
      <c r="X13" s="17">
        <v>8548.4385999999995</v>
      </c>
      <c r="Y13" s="17">
        <v>9248.6152000000002</v>
      </c>
      <c r="Z13" s="17">
        <v>6733.2080999999998</v>
      </c>
      <c r="AA13" s="17">
        <v>6996.5010000000002</v>
      </c>
      <c r="AB13" s="17">
        <v>8546.7656000000006</v>
      </c>
      <c r="AC13" s="17">
        <v>10472.3179</v>
      </c>
      <c r="AD13" s="17">
        <v>9195.6612999999998</v>
      </c>
      <c r="AE13" s="17">
        <v>11263.9545</v>
      </c>
      <c r="AF13" s="17">
        <v>10563.531499999999</v>
      </c>
      <c r="AG13" s="17">
        <v>9318.7723000000005</v>
      </c>
      <c r="AH13" s="17">
        <v>8712.3112000000001</v>
      </c>
      <c r="AI13" s="17"/>
      <c r="AJ13" s="17"/>
      <c r="AK13" s="14"/>
      <c r="AL13" s="14"/>
      <c r="AM13" s="14"/>
      <c r="AN13" s="14"/>
      <c r="AO13" s="17"/>
    </row>
    <row r="14" spans="1:41">
      <c r="A14" s="57"/>
      <c r="B14" s="4" t="s">
        <v>49</v>
      </c>
      <c r="C14" s="28">
        <f t="shared" si="0"/>
        <v>0.9170922025385887</v>
      </c>
      <c r="D14" s="13">
        <f t="shared" ca="1" si="1"/>
        <v>0.8</v>
      </c>
      <c r="E14" s="10">
        <v>116679</v>
      </c>
      <c r="F14" s="44">
        <f t="shared" si="2"/>
        <v>0.47907504506609699</v>
      </c>
      <c r="G14" s="44">
        <f t="shared" ca="1" si="3"/>
        <v>0.47945205479452052</v>
      </c>
      <c r="H14" s="10">
        <v>1497800</v>
      </c>
      <c r="I14" s="10">
        <v>610553.20140000002</v>
      </c>
      <c r="J14" s="10">
        <f t="shared" si="4"/>
        <v>107005.40109999999</v>
      </c>
      <c r="K14" s="20"/>
      <c r="L14" s="20"/>
      <c r="M14" s="20"/>
      <c r="N14" s="20"/>
      <c r="O14" s="17"/>
      <c r="P14" s="17"/>
      <c r="Q14" s="17"/>
      <c r="R14" s="17"/>
      <c r="S14" s="17"/>
      <c r="T14" s="17">
        <v>44855.059500000003</v>
      </c>
      <c r="U14" s="17">
        <v>3927.4612000000002</v>
      </c>
      <c r="V14" s="17">
        <v>5288.5285000000003</v>
      </c>
      <c r="W14" s="17">
        <v>3765.2892999999999</v>
      </c>
      <c r="X14" s="17">
        <v>5174.7318999999998</v>
      </c>
      <c r="Y14" s="17">
        <v>3577.2085000000002</v>
      </c>
      <c r="Z14" s="17">
        <v>3017.0039999999999</v>
      </c>
      <c r="AA14" s="17">
        <v>3601.9090999999999</v>
      </c>
      <c r="AB14" s="17">
        <v>4727.8910999999998</v>
      </c>
      <c r="AC14" s="17">
        <v>4632.5177000000003</v>
      </c>
      <c r="AD14" s="17">
        <v>4063.9906999999998</v>
      </c>
      <c r="AE14" s="17">
        <v>5745.8379999999997</v>
      </c>
      <c r="AF14" s="17">
        <v>4828.1522000000004</v>
      </c>
      <c r="AG14" s="17">
        <v>5054.5810000000001</v>
      </c>
      <c r="AH14" s="17">
        <v>4745.2384000000002</v>
      </c>
      <c r="AI14" s="17"/>
      <c r="AJ14" s="17"/>
      <c r="AK14" s="14"/>
      <c r="AL14" s="14"/>
      <c r="AM14" s="14"/>
      <c r="AN14" s="14"/>
      <c r="AO14" s="17"/>
    </row>
    <row r="15" spans="1:41">
      <c r="A15" s="57"/>
      <c r="B15" s="4" t="s">
        <v>3</v>
      </c>
      <c r="C15" s="28">
        <f t="shared" si="0"/>
        <v>0.62794169643437037</v>
      </c>
      <c r="D15" s="13">
        <f t="shared" ca="1" si="1"/>
        <v>0.8</v>
      </c>
      <c r="E15" s="10">
        <v>30794</v>
      </c>
      <c r="F15" s="44">
        <f t="shared" si="2"/>
        <v>0.381889861624083</v>
      </c>
      <c r="G15" s="44">
        <f t="shared" ca="1" si="3"/>
        <v>0.47945205479452052</v>
      </c>
      <c r="H15" s="10">
        <v>395300</v>
      </c>
      <c r="I15" s="10">
        <v>131624.22570000001</v>
      </c>
      <c r="J15" s="10">
        <f t="shared" si="4"/>
        <v>19336.836600000002</v>
      </c>
      <c r="K15" s="20"/>
      <c r="L15" s="20"/>
      <c r="M15" s="20"/>
      <c r="N15" s="20"/>
      <c r="O15" s="17"/>
      <c r="P15" s="17"/>
      <c r="Q15" s="17"/>
      <c r="R15" s="17"/>
      <c r="S15" s="17"/>
      <c r="T15" s="17">
        <v>8456.1535000000022</v>
      </c>
      <c r="U15" s="17">
        <v>685.95410000000004</v>
      </c>
      <c r="V15" s="17">
        <v>472.88940000000008</v>
      </c>
      <c r="W15" s="17">
        <v>506.21390000000002</v>
      </c>
      <c r="X15" s="17">
        <v>430.82369999999997</v>
      </c>
      <c r="Y15" s="17">
        <v>732.79740000000004</v>
      </c>
      <c r="Z15" s="17">
        <v>316.32479999999998</v>
      </c>
      <c r="AA15" s="17">
        <v>623.49570000000006</v>
      </c>
      <c r="AB15" s="17">
        <v>565.62699999999995</v>
      </c>
      <c r="AC15" s="17">
        <v>595.25300000000004</v>
      </c>
      <c r="AD15" s="17">
        <v>727.98260000000016</v>
      </c>
      <c r="AE15" s="17">
        <v>859.41750000000002</v>
      </c>
      <c r="AF15" s="17">
        <v>975.43389999999999</v>
      </c>
      <c r="AG15" s="17">
        <v>1193.3373999999999</v>
      </c>
      <c r="AH15" s="17">
        <v>2195.1327000000001</v>
      </c>
      <c r="AI15" s="17"/>
      <c r="AJ15" s="17"/>
      <c r="AK15" s="14"/>
      <c r="AL15" s="14"/>
      <c r="AM15" s="14"/>
      <c r="AN15" s="14"/>
      <c r="AO15" s="17"/>
    </row>
    <row r="16" spans="1:41">
      <c r="A16" s="58"/>
      <c r="B16" s="35" t="s">
        <v>84</v>
      </c>
      <c r="C16" s="36">
        <f t="shared" si="0"/>
        <v>0.85215559453550938</v>
      </c>
      <c r="D16" s="7">
        <f t="shared" ca="1" si="1"/>
        <v>0.8</v>
      </c>
      <c r="E16" s="37">
        <f>SUM(E2:E15)</f>
        <v>1583606</v>
      </c>
      <c r="F16" s="41">
        <f t="shared" si="2"/>
        <v>0.46540644261142633</v>
      </c>
      <c r="G16" s="41">
        <f t="shared" ca="1" si="3"/>
        <v>0.47945205479452052</v>
      </c>
      <c r="H16" s="37">
        <f>SUM(H2:H15)</f>
        <v>20328707</v>
      </c>
      <c r="I16" s="37">
        <f>SUM(I2:I15)</f>
        <v>8111632.4953200007</v>
      </c>
      <c r="J16" s="37">
        <f>SUM(J2:J15)</f>
        <v>1349478.7124399999</v>
      </c>
      <c r="K16" s="37">
        <f t="shared" ref="K16:AO16" si="5">SUM(K2:K15)</f>
        <v>0</v>
      </c>
      <c r="L16" s="37">
        <f t="shared" si="5"/>
        <v>0</v>
      </c>
      <c r="M16" s="37">
        <f t="shared" si="5"/>
        <v>0</v>
      </c>
      <c r="N16" s="37">
        <f t="shared" si="5"/>
        <v>0</v>
      </c>
      <c r="O16" s="37">
        <f t="shared" si="5"/>
        <v>0</v>
      </c>
      <c r="P16" s="37">
        <f t="shared" si="5"/>
        <v>0</v>
      </c>
      <c r="Q16" s="37">
        <f t="shared" si="5"/>
        <v>0</v>
      </c>
      <c r="R16" s="37">
        <f t="shared" si="5"/>
        <v>0</v>
      </c>
      <c r="S16" s="37">
        <f t="shared" si="5"/>
        <v>0</v>
      </c>
      <c r="T16" s="37">
        <f t="shared" si="5"/>
        <v>558341.55466000002</v>
      </c>
      <c r="U16" s="37">
        <f t="shared" si="5"/>
        <v>54686.734900000003</v>
      </c>
      <c r="V16" s="37">
        <f t="shared" si="5"/>
        <v>55490.8943</v>
      </c>
      <c r="W16" s="37">
        <f t="shared" si="5"/>
        <v>49153.265300000006</v>
      </c>
      <c r="X16" s="37">
        <f t="shared" si="5"/>
        <v>58477.352299999999</v>
      </c>
      <c r="Y16" s="37">
        <f t="shared" si="5"/>
        <v>57158.223700000002</v>
      </c>
      <c r="Z16" s="37">
        <f t="shared" si="5"/>
        <v>39632.905700000003</v>
      </c>
      <c r="AA16" s="37">
        <f t="shared" si="5"/>
        <v>42533.890899999991</v>
      </c>
      <c r="AB16" s="37">
        <f t="shared" si="5"/>
        <v>54802.739699999998</v>
      </c>
      <c r="AC16" s="37">
        <f t="shared" si="5"/>
        <v>60024.453980000006</v>
      </c>
      <c r="AD16" s="37">
        <f t="shared" si="5"/>
        <v>58771.49530000001</v>
      </c>
      <c r="AE16" s="37">
        <f t="shared" si="5"/>
        <v>74725.319900000002</v>
      </c>
      <c r="AF16" s="37">
        <f t="shared" si="5"/>
        <v>67044.510000000009</v>
      </c>
      <c r="AG16" s="37">
        <f t="shared" si="5"/>
        <v>56473.657999999996</v>
      </c>
      <c r="AH16" s="37">
        <f t="shared" si="5"/>
        <v>62161.713799999998</v>
      </c>
      <c r="AI16" s="37">
        <f t="shared" si="5"/>
        <v>0</v>
      </c>
      <c r="AJ16" s="37">
        <f t="shared" si="5"/>
        <v>0</v>
      </c>
      <c r="AK16" s="37">
        <f t="shared" si="5"/>
        <v>0</v>
      </c>
      <c r="AL16" s="37">
        <f t="shared" si="5"/>
        <v>0</v>
      </c>
      <c r="AM16" s="37">
        <f t="shared" si="5"/>
        <v>0</v>
      </c>
      <c r="AN16" s="37">
        <f t="shared" si="5"/>
        <v>0</v>
      </c>
      <c r="AO16" s="37">
        <f t="shared" si="5"/>
        <v>0</v>
      </c>
    </row>
    <row r="17" spans="1:41">
      <c r="A17" s="56" t="s">
        <v>81</v>
      </c>
      <c r="B17" s="4" t="s">
        <v>0</v>
      </c>
      <c r="C17" s="28">
        <f t="shared" si="0"/>
        <v>0.93486716122329705</v>
      </c>
      <c r="D17" s="13">
        <f t="shared" ca="1" si="1"/>
        <v>0.8</v>
      </c>
      <c r="E17" s="10">
        <v>30802</v>
      </c>
      <c r="F17" s="44">
        <f t="shared" si="2"/>
        <v>0.50701310955993928</v>
      </c>
      <c r="G17" s="44">
        <f t="shared" ca="1" si="3"/>
        <v>0.47945205479452052</v>
      </c>
      <c r="H17" s="10">
        <v>395400</v>
      </c>
      <c r="I17" s="10">
        <v>171677.20522</v>
      </c>
      <c r="J17" s="10">
        <f t="shared" si="4"/>
        <v>28795.778299999994</v>
      </c>
      <c r="K17" s="20"/>
      <c r="L17" s="20"/>
      <c r="M17" s="20"/>
      <c r="N17" s="20"/>
      <c r="O17" s="17"/>
      <c r="P17" s="17"/>
      <c r="Q17" s="17"/>
      <c r="R17" s="17"/>
      <c r="S17" s="17"/>
      <c r="T17" s="17">
        <v>12366.349399999999</v>
      </c>
      <c r="U17" s="17">
        <v>1535.3203000000003</v>
      </c>
      <c r="V17" s="17">
        <v>1218.9748</v>
      </c>
      <c r="W17" s="17">
        <v>901.3723</v>
      </c>
      <c r="X17" s="17">
        <v>717.02919999999995</v>
      </c>
      <c r="Y17" s="17">
        <v>966.55010000000016</v>
      </c>
      <c r="Z17" s="17">
        <v>1336.9559999999999</v>
      </c>
      <c r="AA17" s="17">
        <v>872.02120000000002</v>
      </c>
      <c r="AB17" s="17">
        <v>1355.0373999999999</v>
      </c>
      <c r="AC17" s="17">
        <v>1187.4855</v>
      </c>
      <c r="AD17" s="17">
        <v>1014.6450999999998</v>
      </c>
      <c r="AE17" s="17">
        <v>1716.5442</v>
      </c>
      <c r="AF17" s="17">
        <v>917.59739999999999</v>
      </c>
      <c r="AG17" s="17">
        <v>892.89679999999987</v>
      </c>
      <c r="AH17" s="17">
        <v>1796.9985999999999</v>
      </c>
      <c r="AI17" s="17"/>
      <c r="AJ17" s="17"/>
      <c r="AK17" s="14"/>
      <c r="AL17" s="14"/>
      <c r="AM17" s="14"/>
      <c r="AN17" s="14"/>
      <c r="AO17" s="17"/>
    </row>
    <row r="18" spans="1:41">
      <c r="A18" s="57"/>
      <c r="B18" s="4" t="s">
        <v>32</v>
      </c>
      <c r="C18" s="28">
        <f t="shared" si="0"/>
        <v>0.86377221061152998</v>
      </c>
      <c r="D18" s="13">
        <f t="shared" ca="1" si="1"/>
        <v>0.8</v>
      </c>
      <c r="E18" s="10">
        <v>121057</v>
      </c>
      <c r="F18" s="44">
        <f t="shared" si="2"/>
        <v>0.44735519997117112</v>
      </c>
      <c r="G18" s="44">
        <f t="shared" ca="1" si="3"/>
        <v>0.47945205479452052</v>
      </c>
      <c r="H18" s="10">
        <v>1553999</v>
      </c>
      <c r="I18" s="10">
        <v>590623.86089999997</v>
      </c>
      <c r="J18" s="10">
        <f t="shared" si="4"/>
        <v>104565.67249999999</v>
      </c>
      <c r="K18" s="20"/>
      <c r="L18" s="20"/>
      <c r="M18" s="20"/>
      <c r="N18" s="20"/>
      <c r="O18" s="17"/>
      <c r="P18" s="17"/>
      <c r="Q18" s="17"/>
      <c r="R18" s="17"/>
      <c r="S18" s="17"/>
      <c r="T18" s="17">
        <v>40390.290099999998</v>
      </c>
      <c r="U18" s="17">
        <v>4823.3810000000003</v>
      </c>
      <c r="V18" s="17">
        <v>3869.5210999999999</v>
      </c>
      <c r="W18" s="17">
        <v>2497.6316999999999</v>
      </c>
      <c r="X18" s="17">
        <v>4419.2734</v>
      </c>
      <c r="Y18" s="17">
        <v>6097.6949999999997</v>
      </c>
      <c r="Z18" s="17">
        <v>3229.6916000000001</v>
      </c>
      <c r="AA18" s="17">
        <v>4385.5925999999999</v>
      </c>
      <c r="AB18" s="17">
        <v>4502.2915000000003</v>
      </c>
      <c r="AC18" s="17">
        <v>6235.5492000000004</v>
      </c>
      <c r="AD18" s="17">
        <v>5926.3444</v>
      </c>
      <c r="AE18" s="17">
        <v>4841.7254000000003</v>
      </c>
      <c r="AF18" s="17">
        <v>3623.4778000000001</v>
      </c>
      <c r="AG18" s="17">
        <v>5738.7852999999996</v>
      </c>
      <c r="AH18" s="17">
        <v>3984.4223999999999</v>
      </c>
      <c r="AI18" s="17"/>
      <c r="AJ18" s="17"/>
      <c r="AK18" s="14"/>
      <c r="AL18" s="14"/>
      <c r="AM18" s="14"/>
      <c r="AN18" s="14"/>
      <c r="AO18" s="17"/>
    </row>
    <row r="19" spans="1:41">
      <c r="A19" s="57"/>
      <c r="B19" s="4" t="s">
        <v>34</v>
      </c>
      <c r="C19" s="28">
        <f t="shared" si="0"/>
        <v>0.7631664739151387</v>
      </c>
      <c r="D19" s="13">
        <f t="shared" ca="1" si="1"/>
        <v>0.8</v>
      </c>
      <c r="E19" s="10">
        <v>78858</v>
      </c>
      <c r="F19" s="44">
        <f t="shared" si="2"/>
        <v>0.40194079039888408</v>
      </c>
      <c r="G19" s="44">
        <f t="shared" ca="1" si="3"/>
        <v>0.47945205479452052</v>
      </c>
      <c r="H19" s="10">
        <v>1012299</v>
      </c>
      <c r="I19" s="10">
        <v>346702.47837999999</v>
      </c>
      <c r="J19" s="10">
        <f t="shared" si="4"/>
        <v>60181.781800000004</v>
      </c>
      <c r="K19" s="20"/>
      <c r="L19" s="20"/>
      <c r="M19" s="20"/>
      <c r="N19" s="20"/>
      <c r="O19" s="17"/>
      <c r="P19" s="17"/>
      <c r="Q19" s="17"/>
      <c r="R19" s="17"/>
      <c r="S19" s="17"/>
      <c r="T19" s="17">
        <v>24032.7965</v>
      </c>
      <c r="U19" s="17">
        <v>3352.3416999999999</v>
      </c>
      <c r="V19" s="17">
        <v>2071.7091</v>
      </c>
      <c r="W19" s="17">
        <v>1856.0027</v>
      </c>
      <c r="X19" s="17">
        <v>2562.1809999999996</v>
      </c>
      <c r="Y19" s="17">
        <v>2836.1527000000001</v>
      </c>
      <c r="Z19" s="17">
        <v>2367.7501000000002</v>
      </c>
      <c r="AA19" s="17">
        <v>2153.4425999999999</v>
      </c>
      <c r="AB19" s="17">
        <v>2082.3580000000002</v>
      </c>
      <c r="AC19" s="17">
        <v>2880.2882</v>
      </c>
      <c r="AD19" s="17">
        <v>2259.2694000000001</v>
      </c>
      <c r="AE19" s="17">
        <v>2362.6619999999998</v>
      </c>
      <c r="AF19" s="17">
        <v>3142.8798000000002</v>
      </c>
      <c r="AG19" s="17">
        <v>2595.3795</v>
      </c>
      <c r="AH19" s="17">
        <v>3626.5684999999999</v>
      </c>
      <c r="AI19" s="17"/>
      <c r="AJ19" s="17"/>
      <c r="AK19" s="14"/>
      <c r="AL19" s="14"/>
      <c r="AM19" s="14"/>
      <c r="AN19" s="14"/>
      <c r="AO19" s="17"/>
    </row>
    <row r="20" spans="1:41">
      <c r="A20" s="57"/>
      <c r="B20" s="4" t="s">
        <v>43</v>
      </c>
      <c r="C20" s="28">
        <f t="shared" si="0"/>
        <v>0.7487776808055534</v>
      </c>
      <c r="D20" s="13">
        <f t="shared" ca="1" si="1"/>
        <v>0.8</v>
      </c>
      <c r="E20" s="10">
        <v>99111.999999999985</v>
      </c>
      <c r="F20" s="44">
        <f t="shared" si="2"/>
        <v>0.40083004977611353</v>
      </c>
      <c r="G20" s="44">
        <f t="shared" ca="1" si="3"/>
        <v>0.47945205479452052</v>
      </c>
      <c r="H20" s="10">
        <v>1272297</v>
      </c>
      <c r="I20" s="10">
        <v>435762.01633999997</v>
      </c>
      <c r="J20" s="10">
        <f t="shared" si="4"/>
        <v>74212.853499999997</v>
      </c>
      <c r="K20" s="20"/>
      <c r="L20" s="20"/>
      <c r="M20" s="20"/>
      <c r="N20" s="20"/>
      <c r="O20" s="17"/>
      <c r="P20" s="17"/>
      <c r="Q20" s="17"/>
      <c r="R20" s="17"/>
      <c r="S20" s="17"/>
      <c r="T20" s="17">
        <v>32703.868699999999</v>
      </c>
      <c r="U20" s="17">
        <v>3246.3062</v>
      </c>
      <c r="V20" s="17">
        <v>2511.5720000000001</v>
      </c>
      <c r="W20" s="17">
        <v>3766.8355000000001</v>
      </c>
      <c r="X20" s="17">
        <v>2478.3094999999998</v>
      </c>
      <c r="Y20" s="17">
        <v>2908.2411999999999</v>
      </c>
      <c r="Z20" s="17">
        <v>2847.4142000000002</v>
      </c>
      <c r="AA20" s="17">
        <v>3793.8809000000001</v>
      </c>
      <c r="AB20" s="17">
        <v>2688.4956999999995</v>
      </c>
      <c r="AC20" s="17">
        <v>3615.2935000000007</v>
      </c>
      <c r="AD20" s="17">
        <v>2640.377</v>
      </c>
      <c r="AE20" s="17">
        <v>3011.6718000000001</v>
      </c>
      <c r="AF20" s="17">
        <v>2818.4996999999998</v>
      </c>
      <c r="AG20" s="17">
        <v>3234.0657999999999</v>
      </c>
      <c r="AH20" s="17">
        <v>1948.0218</v>
      </c>
      <c r="AI20" s="17"/>
      <c r="AJ20" s="17"/>
      <c r="AK20" s="14"/>
      <c r="AL20" s="14"/>
      <c r="AM20" s="14"/>
      <c r="AN20" s="14"/>
      <c r="AO20" s="17"/>
    </row>
    <row r="21" spans="1:41">
      <c r="A21" s="57"/>
      <c r="B21" s="4" t="s">
        <v>54</v>
      </c>
      <c r="C21" s="28">
        <f t="shared" si="0"/>
        <v>0.71733618979260305</v>
      </c>
      <c r="D21" s="13">
        <f t="shared" ca="1" si="1"/>
        <v>0.8</v>
      </c>
      <c r="E21" s="10">
        <v>132355</v>
      </c>
      <c r="F21" s="44">
        <f t="shared" si="2"/>
        <v>0.36303400326303065</v>
      </c>
      <c r="G21" s="44">
        <f t="shared" ca="1" si="3"/>
        <v>0.47945205479452052</v>
      </c>
      <c r="H21" s="10">
        <v>1699034</v>
      </c>
      <c r="I21" s="10">
        <v>521864.0833</v>
      </c>
      <c r="J21" s="10">
        <f t="shared" si="4"/>
        <v>94943.031399999978</v>
      </c>
      <c r="K21" s="20"/>
      <c r="L21" s="20"/>
      <c r="M21" s="20"/>
      <c r="N21" s="20"/>
      <c r="O21" s="17"/>
      <c r="P21" s="17"/>
      <c r="Q21" s="17"/>
      <c r="R21" s="17"/>
      <c r="S21" s="17"/>
      <c r="T21" s="17">
        <v>43049.128599999996</v>
      </c>
      <c r="U21" s="17">
        <v>2804.5596</v>
      </c>
      <c r="V21" s="17">
        <v>3422.0180999999998</v>
      </c>
      <c r="W21" s="17">
        <v>3810.6224000000002</v>
      </c>
      <c r="X21" s="17">
        <v>2539.3724999999995</v>
      </c>
      <c r="Y21" s="17">
        <v>3743.1558</v>
      </c>
      <c r="Z21" s="17">
        <v>3829.5745999999999</v>
      </c>
      <c r="AA21" s="17">
        <v>3625.1939000000002</v>
      </c>
      <c r="AB21" s="17">
        <v>4384.242299999999</v>
      </c>
      <c r="AC21" s="17">
        <v>2052.0650999999998</v>
      </c>
      <c r="AD21" s="17">
        <v>3863.0410000000002</v>
      </c>
      <c r="AE21" s="17">
        <v>5316.5432000000001</v>
      </c>
      <c r="AF21" s="17">
        <v>3258.2233999999999</v>
      </c>
      <c r="AG21" s="17">
        <v>4467.9236000000001</v>
      </c>
      <c r="AH21" s="17">
        <v>4777.3672999999999</v>
      </c>
      <c r="AI21" s="17"/>
      <c r="AJ21" s="17"/>
      <c r="AK21" s="14"/>
      <c r="AL21" s="14"/>
      <c r="AM21" s="14"/>
      <c r="AN21" s="14"/>
      <c r="AO21" s="17"/>
    </row>
    <row r="22" spans="1:41">
      <c r="A22" s="57"/>
      <c r="B22" s="4" t="s">
        <v>52</v>
      </c>
      <c r="C22" s="28">
        <f t="shared" si="0"/>
        <v>0.58774266583755186</v>
      </c>
      <c r="D22" s="13">
        <f t="shared" ca="1" si="1"/>
        <v>0.8</v>
      </c>
      <c r="E22" s="10">
        <v>114178</v>
      </c>
      <c r="F22" s="44">
        <f t="shared" si="2"/>
        <v>0.33321741979941327</v>
      </c>
      <c r="G22" s="44">
        <f t="shared" ca="1" si="3"/>
        <v>0.47945205479452052</v>
      </c>
      <c r="H22" s="10">
        <v>1465700</v>
      </c>
      <c r="I22" s="10">
        <v>421289.4901</v>
      </c>
      <c r="J22" s="10">
        <f t="shared" si="4"/>
        <v>67107.282099999997</v>
      </c>
      <c r="K22" s="20"/>
      <c r="L22" s="20"/>
      <c r="M22" s="20"/>
      <c r="N22" s="20"/>
      <c r="O22" s="17"/>
      <c r="P22" s="17"/>
      <c r="Q22" s="17"/>
      <c r="R22" s="17"/>
      <c r="S22" s="17"/>
      <c r="T22" s="17">
        <v>24800.974200000001</v>
      </c>
      <c r="U22" s="17">
        <v>4986.1081999999997</v>
      </c>
      <c r="V22" s="17">
        <v>2906.0722999999998</v>
      </c>
      <c r="W22" s="17">
        <v>3559.4022</v>
      </c>
      <c r="X22" s="17">
        <v>2063.8910000000001</v>
      </c>
      <c r="Y22" s="17">
        <v>3425.9252000000001</v>
      </c>
      <c r="Z22" s="17">
        <v>3152.9567000000002</v>
      </c>
      <c r="AA22" s="17">
        <v>2848.9715999999999</v>
      </c>
      <c r="AB22" s="17">
        <v>5268.0841</v>
      </c>
      <c r="AC22" s="17">
        <v>2585.1540000000005</v>
      </c>
      <c r="AD22" s="17">
        <v>1958.9907000000001</v>
      </c>
      <c r="AE22" s="17">
        <v>3383.4189000000001</v>
      </c>
      <c r="AF22" s="17">
        <v>1627.1107</v>
      </c>
      <c r="AG22" s="17">
        <v>2334.1579999999999</v>
      </c>
      <c r="AH22" s="17">
        <v>2206.0643</v>
      </c>
      <c r="AI22" s="17"/>
      <c r="AJ22" s="17"/>
      <c r="AK22" s="14"/>
      <c r="AL22" s="14"/>
      <c r="AM22" s="14"/>
      <c r="AN22" s="14"/>
      <c r="AO22" s="17"/>
    </row>
    <row r="23" spans="1:41">
      <c r="A23" s="57"/>
      <c r="B23" s="4" t="s">
        <v>37</v>
      </c>
      <c r="C23" s="28">
        <f t="shared" si="0"/>
        <v>0.75892649155848513</v>
      </c>
      <c r="D23" s="13">
        <f t="shared" ca="1" si="1"/>
        <v>0.8</v>
      </c>
      <c r="E23" s="10">
        <v>29734</v>
      </c>
      <c r="F23" s="44">
        <f t="shared" si="2"/>
        <v>0.42753463802629815</v>
      </c>
      <c r="G23" s="44">
        <f t="shared" ca="1" si="3"/>
        <v>0.47945205479452052</v>
      </c>
      <c r="H23" s="10">
        <v>381699</v>
      </c>
      <c r="I23" s="10">
        <v>140623.62349999999</v>
      </c>
      <c r="J23" s="10">
        <f t="shared" si="4"/>
        <v>22565.920299999998</v>
      </c>
      <c r="K23" s="20"/>
      <c r="L23" s="20"/>
      <c r="M23" s="20"/>
      <c r="N23" s="20"/>
      <c r="O23" s="17"/>
      <c r="P23" s="17"/>
      <c r="Q23" s="17"/>
      <c r="R23" s="17"/>
      <c r="S23" s="17"/>
      <c r="T23" s="17">
        <v>10295.3896</v>
      </c>
      <c r="U23" s="17">
        <v>1103.9450999999999</v>
      </c>
      <c r="V23" s="17">
        <v>1109.6358</v>
      </c>
      <c r="W23" s="17">
        <v>926.1934</v>
      </c>
      <c r="X23" s="17">
        <v>1050.2759000000001</v>
      </c>
      <c r="Y23" s="17">
        <v>610.57039999999984</v>
      </c>
      <c r="Z23" s="17">
        <v>884.21789999999999</v>
      </c>
      <c r="AA23" s="17">
        <v>751.86220000000003</v>
      </c>
      <c r="AB23" s="17">
        <v>613.82399999999996</v>
      </c>
      <c r="AC23" s="17">
        <v>772.45699999999999</v>
      </c>
      <c r="AD23" s="17">
        <v>846.44830000000002</v>
      </c>
      <c r="AE23" s="17">
        <v>993.55949999999984</v>
      </c>
      <c r="AF23" s="17">
        <v>892.70079999999984</v>
      </c>
      <c r="AG23" s="17">
        <v>957.3374</v>
      </c>
      <c r="AH23" s="17">
        <v>757.50300000000016</v>
      </c>
      <c r="AI23" s="17"/>
      <c r="AJ23" s="17"/>
      <c r="AK23" s="14"/>
      <c r="AL23" s="14"/>
      <c r="AM23" s="14"/>
      <c r="AN23" s="14"/>
      <c r="AO23" s="17"/>
    </row>
    <row r="24" spans="1:41">
      <c r="A24" s="57"/>
      <c r="B24" s="4" t="s">
        <v>55</v>
      </c>
      <c r="C24" s="28">
        <f t="shared" si="0"/>
        <v>0.92499561536630359</v>
      </c>
      <c r="D24" s="13">
        <f t="shared" ca="1" si="1"/>
        <v>0.8</v>
      </c>
      <c r="E24" s="10">
        <v>67212</v>
      </c>
      <c r="F24" s="44">
        <f t="shared" si="2"/>
        <v>0.47903216098748264</v>
      </c>
      <c r="G24" s="44">
        <f t="shared" ca="1" si="3"/>
        <v>0.47945205479452052</v>
      </c>
      <c r="H24" s="10">
        <v>862800</v>
      </c>
      <c r="I24" s="10">
        <v>351138.14319999999</v>
      </c>
      <c r="J24" s="10">
        <f t="shared" si="4"/>
        <v>62170.8053</v>
      </c>
      <c r="K24" s="20"/>
      <c r="L24" s="20"/>
      <c r="M24" s="20"/>
      <c r="N24" s="20"/>
      <c r="O24" s="17"/>
      <c r="P24" s="17"/>
      <c r="Q24" s="17"/>
      <c r="R24" s="17"/>
      <c r="S24" s="17"/>
      <c r="T24" s="17">
        <v>24473.433400000002</v>
      </c>
      <c r="U24" s="17">
        <v>3133.3438000000001</v>
      </c>
      <c r="V24" s="17">
        <v>1980.7046</v>
      </c>
      <c r="W24" s="17">
        <v>2234.681</v>
      </c>
      <c r="X24" s="17">
        <v>4297.5308000000005</v>
      </c>
      <c r="Y24" s="17">
        <v>2919.1179000000002</v>
      </c>
      <c r="Z24" s="17">
        <v>1659.9848</v>
      </c>
      <c r="AA24" s="17">
        <v>2124.6320999999998</v>
      </c>
      <c r="AB24" s="17">
        <v>3054.3611000000001</v>
      </c>
      <c r="AC24" s="17">
        <v>2938.7163</v>
      </c>
      <c r="AD24" s="17">
        <v>3290.7714999999998</v>
      </c>
      <c r="AE24" s="17">
        <v>2725.7712000000001</v>
      </c>
      <c r="AF24" s="17">
        <v>2095.8586</v>
      </c>
      <c r="AG24" s="17">
        <v>2743.1255999999998</v>
      </c>
      <c r="AH24" s="17">
        <v>2498.7725999999998</v>
      </c>
      <c r="AI24" s="17"/>
      <c r="AJ24" s="17"/>
      <c r="AK24" s="14"/>
      <c r="AL24" s="14"/>
      <c r="AM24" s="14"/>
      <c r="AN24" s="14"/>
      <c r="AO24" s="17"/>
    </row>
    <row r="25" spans="1:41">
      <c r="A25" s="57"/>
      <c r="B25" s="4" t="s">
        <v>35</v>
      </c>
      <c r="C25" s="28">
        <f t="shared" si="0"/>
        <v>1.1706548471160534</v>
      </c>
      <c r="D25" s="13">
        <f t="shared" ca="1" si="1"/>
        <v>0.8</v>
      </c>
      <c r="E25" s="10">
        <v>51803.999999999993</v>
      </c>
      <c r="F25" s="44">
        <f t="shared" si="2"/>
        <v>0.52675786190759755</v>
      </c>
      <c r="G25" s="44">
        <f t="shared" ca="1" si="3"/>
        <v>0.47945205479452052</v>
      </c>
      <c r="H25" s="10">
        <v>665004</v>
      </c>
      <c r="I25" s="10">
        <v>289651.48149999999</v>
      </c>
      <c r="J25" s="10">
        <f t="shared" si="4"/>
        <v>60644.603700000021</v>
      </c>
      <c r="K25" s="20"/>
      <c r="L25" s="20"/>
      <c r="M25" s="20"/>
      <c r="N25" s="20"/>
      <c r="O25" s="17"/>
      <c r="P25" s="17"/>
      <c r="Q25" s="17"/>
      <c r="R25" s="17"/>
      <c r="S25" s="17"/>
      <c r="T25" s="17">
        <v>22456.875499999998</v>
      </c>
      <c r="U25" s="17">
        <v>2779.7935000000002</v>
      </c>
      <c r="V25" s="17">
        <v>2125.2645000000002</v>
      </c>
      <c r="W25" s="17">
        <v>3064.7966000000001</v>
      </c>
      <c r="X25" s="17">
        <v>1172.7191000000003</v>
      </c>
      <c r="Y25" s="17">
        <v>4144.3536000000004</v>
      </c>
      <c r="Z25" s="17">
        <v>2948.6577000000002</v>
      </c>
      <c r="AA25" s="17">
        <v>2793.0650000000001</v>
      </c>
      <c r="AB25" s="17">
        <v>3519.7633999999998</v>
      </c>
      <c r="AC25" s="17">
        <v>2412.5662000000002</v>
      </c>
      <c r="AD25" s="17">
        <v>2708.7184999999995</v>
      </c>
      <c r="AE25" s="17">
        <v>1306.5974000000001</v>
      </c>
      <c r="AF25" s="17">
        <v>3314.2280000000001</v>
      </c>
      <c r="AG25" s="17">
        <v>2413.4294</v>
      </c>
      <c r="AH25" s="17">
        <v>3483.7752999999993</v>
      </c>
      <c r="AI25" s="17"/>
      <c r="AJ25" s="17"/>
      <c r="AK25" s="14"/>
      <c r="AL25" s="14"/>
      <c r="AM25" s="14"/>
      <c r="AN25" s="14"/>
      <c r="AO25" s="17"/>
    </row>
    <row r="26" spans="1:41">
      <c r="A26" s="57"/>
      <c r="B26" s="4" t="s">
        <v>8</v>
      </c>
      <c r="C26" s="28">
        <f t="shared" si="0"/>
        <v>0.81113125094680405</v>
      </c>
      <c r="D26" s="13">
        <f t="shared" ca="1" si="1"/>
        <v>0.8</v>
      </c>
      <c r="E26" s="10">
        <v>85815</v>
      </c>
      <c r="F26" s="44">
        <f t="shared" si="2"/>
        <v>0.41554363993859839</v>
      </c>
      <c r="G26" s="44">
        <f t="shared" ca="1" si="3"/>
        <v>0.47945205479452052</v>
      </c>
      <c r="H26" s="10">
        <v>1101601</v>
      </c>
      <c r="I26" s="10">
        <v>388156.06099999999</v>
      </c>
      <c r="J26" s="10">
        <f t="shared" si="4"/>
        <v>69607.228299999988</v>
      </c>
      <c r="K26" s="20"/>
      <c r="L26" s="20"/>
      <c r="M26" s="20"/>
      <c r="N26" s="20"/>
      <c r="O26" s="17"/>
      <c r="P26" s="17"/>
      <c r="Q26" s="17"/>
      <c r="R26" s="17"/>
      <c r="S26" s="17"/>
      <c r="T26" s="17">
        <v>26812.698700000001</v>
      </c>
      <c r="U26" s="17">
        <v>3079.1948000000002</v>
      </c>
      <c r="V26" s="17">
        <v>3389.8975</v>
      </c>
      <c r="W26" s="17">
        <v>2464.3330000000001</v>
      </c>
      <c r="X26" s="17">
        <v>3626.7141999999999</v>
      </c>
      <c r="Y26" s="17">
        <v>4249.1437999999998</v>
      </c>
      <c r="Z26" s="17">
        <v>2177.8369999999995</v>
      </c>
      <c r="AA26" s="17">
        <v>2527.3225999999995</v>
      </c>
      <c r="AB26" s="17">
        <v>3154.6078000000007</v>
      </c>
      <c r="AC26" s="17">
        <v>3204.9470999999999</v>
      </c>
      <c r="AD26" s="17">
        <v>2275.4924999999998</v>
      </c>
      <c r="AE26" s="17">
        <v>3829.4738000000002</v>
      </c>
      <c r="AF26" s="17">
        <v>2217.2134000000001</v>
      </c>
      <c r="AG26" s="17">
        <v>3050.9398000000001</v>
      </c>
      <c r="AH26" s="17">
        <v>3547.4123</v>
      </c>
      <c r="AI26" s="17"/>
      <c r="AJ26" s="17"/>
      <c r="AK26" s="14"/>
      <c r="AL26" s="14"/>
      <c r="AM26" s="14"/>
      <c r="AN26" s="14"/>
      <c r="AO26" s="17"/>
    </row>
    <row r="27" spans="1:41">
      <c r="A27" s="57"/>
      <c r="B27" s="22" t="s">
        <v>75</v>
      </c>
      <c r="C27" s="29">
        <f t="shared" si="0"/>
        <v>0.97893348881485043</v>
      </c>
      <c r="D27" s="13">
        <f t="shared" ca="1" si="1"/>
        <v>0.8</v>
      </c>
      <c r="E27" s="10">
        <v>21010</v>
      </c>
      <c r="F27" s="44">
        <f t="shared" si="2"/>
        <v>0.40787953429736745</v>
      </c>
      <c r="G27" s="44">
        <f t="shared" ca="1" si="3"/>
        <v>0.47945205479452052</v>
      </c>
      <c r="H27" s="10">
        <v>269700</v>
      </c>
      <c r="I27" s="10">
        <v>89437.717799999999</v>
      </c>
      <c r="J27" s="10">
        <f t="shared" si="4"/>
        <v>20567.392600000006</v>
      </c>
      <c r="K27" s="20"/>
      <c r="L27" s="20"/>
      <c r="M27" s="20"/>
      <c r="N27" s="20"/>
      <c r="O27" s="17"/>
      <c r="P27" s="17"/>
      <c r="Q27" s="17"/>
      <c r="R27" s="17"/>
      <c r="S27" s="17"/>
      <c r="T27" s="17">
        <v>8790.7872000000007</v>
      </c>
      <c r="U27" s="17">
        <v>705.3569</v>
      </c>
      <c r="V27" s="17">
        <v>524.72889999999995</v>
      </c>
      <c r="W27" s="17">
        <v>668.85789999999997</v>
      </c>
      <c r="X27" s="17">
        <v>659.39790000000016</v>
      </c>
      <c r="Y27" s="17">
        <v>769.90660000000003</v>
      </c>
      <c r="Z27" s="17">
        <v>408.084</v>
      </c>
      <c r="AA27" s="17">
        <v>418.78829999999999</v>
      </c>
      <c r="AB27" s="17">
        <v>1862.0989999999999</v>
      </c>
      <c r="AC27" s="17">
        <v>1544.2274</v>
      </c>
      <c r="AD27" s="17">
        <v>585.01530000000002</v>
      </c>
      <c r="AE27" s="17">
        <v>749.82140000000015</v>
      </c>
      <c r="AF27" s="17">
        <v>1493.5900999999997</v>
      </c>
      <c r="AG27" s="17">
        <v>734.75239999999997</v>
      </c>
      <c r="AH27" s="17">
        <v>651.97929999999997</v>
      </c>
      <c r="AI27" s="17"/>
      <c r="AJ27" s="17"/>
      <c r="AK27" s="14"/>
      <c r="AL27" s="14"/>
      <c r="AM27" s="14"/>
      <c r="AN27" s="14"/>
      <c r="AO27" s="17"/>
    </row>
    <row r="28" spans="1:41">
      <c r="A28" s="57"/>
      <c r="B28" s="22" t="s">
        <v>76</v>
      </c>
      <c r="C28" s="29">
        <f t="shared" si="0"/>
        <v>1.0456540174170228</v>
      </c>
      <c r="D28" s="13">
        <f t="shared" ca="1" si="1"/>
        <v>0.8</v>
      </c>
      <c r="E28" s="10">
        <v>24344</v>
      </c>
      <c r="F28" s="44">
        <f t="shared" si="2"/>
        <v>0.46640506332759474</v>
      </c>
      <c r="G28" s="44">
        <f t="shared" ca="1" si="3"/>
        <v>0.47945205479452052</v>
      </c>
      <c r="H28" s="10">
        <v>312502</v>
      </c>
      <c r="I28" s="10">
        <v>120297.1137</v>
      </c>
      <c r="J28" s="10">
        <f t="shared" si="4"/>
        <v>25455.401400000002</v>
      </c>
      <c r="K28" s="20"/>
      <c r="L28" s="20"/>
      <c r="M28" s="20"/>
      <c r="N28" s="20"/>
      <c r="O28" s="17"/>
      <c r="P28" s="17"/>
      <c r="Q28" s="17"/>
      <c r="R28" s="17"/>
      <c r="S28" s="17"/>
      <c r="T28" s="17">
        <v>10881.933300000001</v>
      </c>
      <c r="U28" s="17">
        <v>965.20379999999989</v>
      </c>
      <c r="V28" s="17">
        <v>792.25530000000003</v>
      </c>
      <c r="W28" s="17">
        <v>880.25109999999984</v>
      </c>
      <c r="X28" s="17">
        <v>1170.5326999999997</v>
      </c>
      <c r="Y28" s="17">
        <v>1401.7316000000001</v>
      </c>
      <c r="Z28" s="17">
        <v>907.71169999999995</v>
      </c>
      <c r="AA28" s="17">
        <v>883.37390000000016</v>
      </c>
      <c r="AB28" s="17">
        <v>1571.7942</v>
      </c>
      <c r="AC28" s="17">
        <v>711.23</v>
      </c>
      <c r="AD28" s="17">
        <v>761.0829</v>
      </c>
      <c r="AE28" s="17">
        <v>1158.7547</v>
      </c>
      <c r="AF28" s="17">
        <v>931.36479999999983</v>
      </c>
      <c r="AG28" s="17">
        <v>1031.8399999999999</v>
      </c>
      <c r="AH28" s="17">
        <v>1406.3414</v>
      </c>
      <c r="AI28" s="17"/>
      <c r="AJ28" s="17"/>
      <c r="AK28" s="14"/>
      <c r="AL28" s="14"/>
      <c r="AM28" s="14"/>
      <c r="AN28" s="14"/>
      <c r="AO28" s="17"/>
    </row>
    <row r="29" spans="1:41">
      <c r="A29" s="57"/>
      <c r="B29" s="4" t="s">
        <v>27</v>
      </c>
      <c r="C29" s="28">
        <f t="shared" si="0"/>
        <v>0.90150220835884876</v>
      </c>
      <c r="D29" s="13">
        <f t="shared" ca="1" si="1"/>
        <v>0.8</v>
      </c>
      <c r="E29" s="10">
        <v>26128</v>
      </c>
      <c r="F29" s="44">
        <f t="shared" si="2"/>
        <v>0.50311797734048902</v>
      </c>
      <c r="G29" s="44">
        <f t="shared" ca="1" si="3"/>
        <v>0.47945205479452052</v>
      </c>
      <c r="H29" s="10">
        <v>335400</v>
      </c>
      <c r="I29" s="10">
        <v>145191.3199</v>
      </c>
      <c r="J29" s="10">
        <f t="shared" si="4"/>
        <v>23554.449700000001</v>
      </c>
      <c r="K29" s="20"/>
      <c r="L29" s="20"/>
      <c r="M29" s="20"/>
      <c r="N29" s="20"/>
      <c r="O29" s="17"/>
      <c r="P29" s="17"/>
      <c r="Q29" s="17"/>
      <c r="R29" s="17"/>
      <c r="S29" s="17"/>
      <c r="T29" s="17">
        <v>9594.5149000000001</v>
      </c>
      <c r="U29" s="17">
        <v>952.4511</v>
      </c>
      <c r="V29" s="17">
        <v>1173.0462</v>
      </c>
      <c r="W29" s="17">
        <v>770.05859999999996</v>
      </c>
      <c r="X29" s="17">
        <v>1401.7958000000001</v>
      </c>
      <c r="Y29" s="17">
        <v>1170.5948000000001</v>
      </c>
      <c r="Z29" s="17">
        <v>641.14980000000003</v>
      </c>
      <c r="AA29" s="17">
        <v>912.24649999999997</v>
      </c>
      <c r="AB29" s="17">
        <v>1025.8993999999998</v>
      </c>
      <c r="AC29" s="17">
        <v>865.62310000000002</v>
      </c>
      <c r="AD29" s="17">
        <v>1029.3834999999999</v>
      </c>
      <c r="AE29" s="17">
        <v>1442.2546</v>
      </c>
      <c r="AF29" s="17">
        <v>817.08029999999997</v>
      </c>
      <c r="AG29" s="17">
        <v>911.47850000000017</v>
      </c>
      <c r="AH29" s="17">
        <v>846.87260000000003</v>
      </c>
      <c r="AI29" s="17"/>
      <c r="AJ29" s="17"/>
      <c r="AK29" s="14"/>
      <c r="AL29" s="14"/>
      <c r="AM29" s="14"/>
      <c r="AN29" s="14"/>
      <c r="AO29" s="17"/>
    </row>
    <row r="30" spans="1:41">
      <c r="A30" s="57"/>
      <c r="B30" s="4" t="s">
        <v>28</v>
      </c>
      <c r="C30" s="28">
        <f t="shared" si="0"/>
        <v>0.8076481918736732</v>
      </c>
      <c r="D30" s="13">
        <f t="shared" ca="1" si="1"/>
        <v>0.8</v>
      </c>
      <c r="E30" s="10">
        <v>187957</v>
      </c>
      <c r="F30" s="44">
        <f t="shared" si="2"/>
        <v>0.46024655906001338</v>
      </c>
      <c r="G30" s="44">
        <f t="shared" ca="1" si="3"/>
        <v>0.47945205479452052</v>
      </c>
      <c r="H30" s="10">
        <v>2412799.9999999995</v>
      </c>
      <c r="I30" s="10">
        <v>958679.76650000003</v>
      </c>
      <c r="J30" s="10">
        <f t="shared" si="4"/>
        <v>151803.1312</v>
      </c>
      <c r="K30" s="20"/>
      <c r="L30" s="20"/>
      <c r="M30" s="20"/>
      <c r="N30" s="20"/>
      <c r="O30" s="17"/>
      <c r="P30" s="17"/>
      <c r="Q30" s="17"/>
      <c r="R30" s="17"/>
      <c r="S30" s="17"/>
      <c r="T30" s="17">
        <v>61537.786800000002</v>
      </c>
      <c r="U30" s="17">
        <v>6367.5117</v>
      </c>
      <c r="V30" s="17">
        <v>5661.8969999999999</v>
      </c>
      <c r="W30" s="17">
        <v>6102.7218999999996</v>
      </c>
      <c r="X30" s="17">
        <v>6844.1175999999996</v>
      </c>
      <c r="Y30" s="17">
        <v>7172.5987999999998</v>
      </c>
      <c r="Z30" s="17">
        <v>5282.9354000000003</v>
      </c>
      <c r="AA30" s="17">
        <v>5793.8135000000002</v>
      </c>
      <c r="AB30" s="17">
        <v>7125.9534999999996</v>
      </c>
      <c r="AC30" s="17">
        <v>6733.1361999999999</v>
      </c>
      <c r="AD30" s="17">
        <v>6636.7372999999998</v>
      </c>
      <c r="AE30" s="17">
        <v>7352.3773000000001</v>
      </c>
      <c r="AF30" s="17">
        <v>5794.2254000000003</v>
      </c>
      <c r="AG30" s="17">
        <v>5938.3321999999998</v>
      </c>
      <c r="AH30" s="17">
        <v>7458.9866000000002</v>
      </c>
      <c r="AI30" s="17"/>
      <c r="AJ30" s="17"/>
      <c r="AK30" s="14"/>
      <c r="AL30" s="14"/>
      <c r="AM30" s="14"/>
      <c r="AN30" s="14"/>
      <c r="AO30" s="17"/>
    </row>
    <row r="31" spans="1:41">
      <c r="A31" s="57"/>
      <c r="B31" s="4" t="s">
        <v>65</v>
      </c>
      <c r="C31" s="28">
        <f t="shared" si="0"/>
        <v>1.0008987651128876</v>
      </c>
      <c r="D31" s="13">
        <f t="shared" ca="1" si="1"/>
        <v>0.8</v>
      </c>
      <c r="E31" s="10">
        <v>96689.000000000015</v>
      </c>
      <c r="F31" s="44">
        <f t="shared" si="2"/>
        <v>0.51938327188747024</v>
      </c>
      <c r="G31" s="44">
        <f t="shared" ca="1" si="3"/>
        <v>0.47945205479452052</v>
      </c>
      <c r="H31" s="10">
        <v>1241201</v>
      </c>
      <c r="I31" s="10">
        <v>547883.13575000002</v>
      </c>
      <c r="J31" s="10">
        <f t="shared" si="4"/>
        <v>96775.900699999998</v>
      </c>
      <c r="K31" s="20"/>
      <c r="L31" s="20"/>
      <c r="M31" s="20"/>
      <c r="N31" s="20"/>
      <c r="O31" s="17"/>
      <c r="P31" s="17"/>
      <c r="Q31" s="17"/>
      <c r="R31" s="17"/>
      <c r="S31" s="17"/>
      <c r="T31" s="17">
        <v>39117.707199999997</v>
      </c>
      <c r="U31" s="17">
        <v>4057.3604</v>
      </c>
      <c r="V31" s="17">
        <v>3830.6682000000001</v>
      </c>
      <c r="W31" s="17">
        <v>3961.9524000000001</v>
      </c>
      <c r="X31" s="17">
        <v>4516.2746999999999</v>
      </c>
      <c r="Y31" s="17">
        <v>2827.2613000000001</v>
      </c>
      <c r="Z31" s="17">
        <v>3781.3458999999998</v>
      </c>
      <c r="AA31" s="17">
        <v>3074.9180999999994</v>
      </c>
      <c r="AB31" s="17">
        <v>4932.5465999999997</v>
      </c>
      <c r="AC31" s="17">
        <v>4152.8986000000004</v>
      </c>
      <c r="AD31" s="17">
        <v>4605.4597000000003</v>
      </c>
      <c r="AE31" s="17">
        <v>5493.4615999999996</v>
      </c>
      <c r="AF31" s="17">
        <v>4001.4659000000006</v>
      </c>
      <c r="AG31" s="17">
        <v>5157.4992000000002</v>
      </c>
      <c r="AH31" s="17">
        <v>3265.0808999999999</v>
      </c>
      <c r="AI31" s="17"/>
      <c r="AJ31" s="17"/>
      <c r="AK31" s="14"/>
      <c r="AL31" s="14"/>
      <c r="AM31" s="14"/>
      <c r="AN31" s="14"/>
      <c r="AO31" s="17"/>
    </row>
    <row r="32" spans="1:41">
      <c r="A32" s="58"/>
      <c r="B32" s="35" t="s">
        <v>84</v>
      </c>
      <c r="C32" s="36">
        <f t="shared" si="0"/>
        <v>0.82511212650646282</v>
      </c>
      <c r="D32" s="7">
        <f t="shared" ca="1" si="1"/>
        <v>0.8</v>
      </c>
      <c r="E32" s="37">
        <f>SUM(E17:E31)</f>
        <v>1167055</v>
      </c>
      <c r="F32" s="41">
        <f t="shared" si="2"/>
        <v>0.4326640470172553</v>
      </c>
      <c r="G32" s="41">
        <f t="shared" ca="1" si="3"/>
        <v>0.47945205479452052</v>
      </c>
      <c r="H32" s="37">
        <f>SUM(H17:H31)</f>
        <v>14981436</v>
      </c>
      <c r="I32" s="37">
        <f>SUM(I17:I31)</f>
        <v>5518977.4970900007</v>
      </c>
      <c r="J32" s="37">
        <f>SUM(J17:J31)</f>
        <v>962951.2328</v>
      </c>
      <c r="K32" s="37">
        <f t="shared" ref="K32:AH32" si="6">SUM(K17:K31)</f>
        <v>0</v>
      </c>
      <c r="L32" s="37">
        <f t="shared" si="6"/>
        <v>0</v>
      </c>
      <c r="M32" s="37">
        <f t="shared" si="6"/>
        <v>0</v>
      </c>
      <c r="N32" s="37">
        <f t="shared" si="6"/>
        <v>0</v>
      </c>
      <c r="O32" s="37">
        <f t="shared" si="6"/>
        <v>0</v>
      </c>
      <c r="P32" s="37">
        <f t="shared" si="6"/>
        <v>0</v>
      </c>
      <c r="Q32" s="37">
        <f t="shared" si="6"/>
        <v>0</v>
      </c>
      <c r="R32" s="37">
        <f t="shared" si="6"/>
        <v>0</v>
      </c>
      <c r="S32" s="37">
        <f t="shared" si="6"/>
        <v>0</v>
      </c>
      <c r="T32" s="37">
        <f t="shared" si="6"/>
        <v>391304.53409999999</v>
      </c>
      <c r="U32" s="37">
        <f t="shared" si="6"/>
        <v>43892.178099999997</v>
      </c>
      <c r="V32" s="37">
        <f t="shared" si="6"/>
        <v>36587.965400000001</v>
      </c>
      <c r="W32" s="37">
        <f t="shared" si="6"/>
        <v>37465.712700000004</v>
      </c>
      <c r="X32" s="37">
        <f t="shared" si="6"/>
        <v>39519.415300000001</v>
      </c>
      <c r="Y32" s="37">
        <f t="shared" si="6"/>
        <v>45242.998800000001</v>
      </c>
      <c r="Z32" s="37">
        <f t="shared" si="6"/>
        <v>35456.267399999997</v>
      </c>
      <c r="AA32" s="37">
        <f t="shared" si="6"/>
        <v>36959.125</v>
      </c>
      <c r="AB32" s="37">
        <f t="shared" si="6"/>
        <v>47141.358000000007</v>
      </c>
      <c r="AC32" s="37">
        <f t="shared" si="6"/>
        <v>41891.6374</v>
      </c>
      <c r="AD32" s="37">
        <f t="shared" si="6"/>
        <v>40401.777099999999</v>
      </c>
      <c r="AE32" s="37">
        <f t="shared" si="6"/>
        <v>45684.637000000002</v>
      </c>
      <c r="AF32" s="37">
        <f t="shared" si="6"/>
        <v>36945.516100000008</v>
      </c>
      <c r="AG32" s="37">
        <f t="shared" si="6"/>
        <v>42201.943500000001</v>
      </c>
      <c r="AH32" s="37">
        <f t="shared" si="6"/>
        <v>42256.166900000004</v>
      </c>
      <c r="AI32" s="37">
        <f t="shared" ref="AH32:AO32" si="7">SUM(AI17:AI31)</f>
        <v>0</v>
      </c>
      <c r="AJ32" s="37">
        <f t="shared" si="7"/>
        <v>0</v>
      </c>
      <c r="AK32" s="37">
        <f t="shared" si="7"/>
        <v>0</v>
      </c>
      <c r="AL32" s="37">
        <f t="shared" si="7"/>
        <v>0</v>
      </c>
      <c r="AM32" s="37">
        <f t="shared" si="7"/>
        <v>0</v>
      </c>
      <c r="AN32" s="37">
        <f t="shared" si="7"/>
        <v>0</v>
      </c>
      <c r="AO32" s="37">
        <f t="shared" si="7"/>
        <v>0</v>
      </c>
    </row>
    <row r="33" spans="1:41" ht="12.75" customHeight="1">
      <c r="A33" s="56" t="s">
        <v>83</v>
      </c>
      <c r="B33" s="4" t="s">
        <v>19</v>
      </c>
      <c r="C33" s="28">
        <f t="shared" si="0"/>
        <v>0.76140293784510815</v>
      </c>
      <c r="D33" s="13">
        <f t="shared" ca="1" si="1"/>
        <v>0.8</v>
      </c>
      <c r="E33" s="10">
        <v>42378</v>
      </c>
      <c r="F33" s="44">
        <f t="shared" si="2"/>
        <v>0.39221751253219211</v>
      </c>
      <c r="G33" s="44">
        <f t="shared" ca="1" si="3"/>
        <v>0.47945205479452052</v>
      </c>
      <c r="H33" s="10">
        <v>543999</v>
      </c>
      <c r="I33" s="10">
        <v>181099.2009</v>
      </c>
      <c r="J33" s="10">
        <f t="shared" si="4"/>
        <v>32266.733699999993</v>
      </c>
      <c r="K33" s="20"/>
      <c r="L33" s="20"/>
      <c r="M33" s="20"/>
      <c r="N33" s="20"/>
      <c r="O33" s="17"/>
      <c r="P33" s="17"/>
      <c r="Q33" s="17"/>
      <c r="R33" s="17"/>
      <c r="S33" s="17"/>
      <c r="T33" s="17">
        <v>13400.796899999999</v>
      </c>
      <c r="U33" s="17">
        <v>1570.7714000000001</v>
      </c>
      <c r="V33" s="17">
        <v>1040.2183</v>
      </c>
      <c r="W33" s="17">
        <v>1351.0941</v>
      </c>
      <c r="X33" s="17">
        <v>987.38040000000001</v>
      </c>
      <c r="Y33" s="17">
        <v>1105.6172999999999</v>
      </c>
      <c r="Z33" s="17">
        <v>897.00490000000002</v>
      </c>
      <c r="AA33" s="17">
        <v>731.55430000000001</v>
      </c>
      <c r="AB33" s="17">
        <v>1445.6726000000003</v>
      </c>
      <c r="AC33" s="17">
        <v>2608.9803000000002</v>
      </c>
      <c r="AD33" s="17">
        <v>1771.7230999999999</v>
      </c>
      <c r="AE33" s="17">
        <v>1192.7408</v>
      </c>
      <c r="AF33" s="17">
        <v>1175.1168</v>
      </c>
      <c r="AG33" s="17">
        <v>1485.4417000000001</v>
      </c>
      <c r="AH33" s="17">
        <v>1502.6207999999999</v>
      </c>
      <c r="AI33" s="17"/>
      <c r="AJ33" s="17"/>
      <c r="AK33" s="14"/>
      <c r="AL33" s="14"/>
      <c r="AM33" s="14"/>
      <c r="AN33" s="14"/>
      <c r="AO33" s="17"/>
    </row>
    <row r="34" spans="1:41">
      <c r="A34" s="57"/>
      <c r="B34" s="4" t="s">
        <v>23</v>
      </c>
      <c r="C34" s="28">
        <f t="shared" si="0"/>
        <v>1.0038929749317675</v>
      </c>
      <c r="D34" s="13">
        <f t="shared" ca="1" si="1"/>
        <v>0.8</v>
      </c>
      <c r="E34" s="10">
        <v>43601</v>
      </c>
      <c r="F34" s="44">
        <f t="shared" si="2"/>
        <v>0.51058661461497223</v>
      </c>
      <c r="G34" s="44">
        <f t="shared" ca="1" si="3"/>
        <v>0.47945205479452052</v>
      </c>
      <c r="H34" s="10">
        <v>559700.00000000012</v>
      </c>
      <c r="I34" s="10">
        <v>242004.5906</v>
      </c>
      <c r="J34" s="10">
        <f t="shared" si="4"/>
        <v>43770.7376</v>
      </c>
      <c r="K34" s="20"/>
      <c r="L34" s="20"/>
      <c r="M34" s="20"/>
      <c r="N34" s="20"/>
      <c r="O34" s="17"/>
      <c r="P34" s="17"/>
      <c r="Q34" s="17"/>
      <c r="R34" s="17"/>
      <c r="S34" s="17"/>
      <c r="T34" s="17">
        <v>17558.210599999999</v>
      </c>
      <c r="U34" s="17">
        <v>2498.5904999999998</v>
      </c>
      <c r="V34" s="17">
        <v>1659.0881999999999</v>
      </c>
      <c r="W34" s="17">
        <v>1563.9409000000001</v>
      </c>
      <c r="X34" s="17">
        <v>1511.7978000000001</v>
      </c>
      <c r="Y34" s="17">
        <v>1702.2672</v>
      </c>
      <c r="Z34" s="17">
        <v>1263.1165000000001</v>
      </c>
      <c r="AA34" s="17">
        <v>1386.0108</v>
      </c>
      <c r="AB34" s="17">
        <v>2888.8674000000001</v>
      </c>
      <c r="AC34" s="17">
        <v>1935.4901</v>
      </c>
      <c r="AD34" s="17">
        <v>1665.9929999999997</v>
      </c>
      <c r="AE34" s="17">
        <v>2039.9018000000001</v>
      </c>
      <c r="AF34" s="17">
        <v>2034.1402</v>
      </c>
      <c r="AG34" s="17">
        <v>1656.7174</v>
      </c>
      <c r="AH34" s="17">
        <v>2406.6052</v>
      </c>
      <c r="AI34" s="17"/>
      <c r="AJ34" s="17"/>
      <c r="AK34" s="14"/>
      <c r="AL34" s="14"/>
      <c r="AM34" s="14"/>
      <c r="AN34" s="14"/>
      <c r="AO34" s="17"/>
    </row>
    <row r="35" spans="1:41">
      <c r="A35" s="57"/>
      <c r="B35" s="4" t="s">
        <v>51</v>
      </c>
      <c r="C35" s="28">
        <f t="shared" si="0"/>
        <v>0.76717085962468246</v>
      </c>
      <c r="D35" s="13">
        <f t="shared" ca="1" si="1"/>
        <v>0.8</v>
      </c>
      <c r="E35" s="10">
        <v>24406</v>
      </c>
      <c r="F35" s="44">
        <f t="shared" si="2"/>
        <v>0.39450977660318098</v>
      </c>
      <c r="G35" s="44">
        <f t="shared" ca="1" si="3"/>
        <v>0.47945205479452052</v>
      </c>
      <c r="H35" s="10">
        <v>313299</v>
      </c>
      <c r="I35" s="10">
        <v>104875.94650000001</v>
      </c>
      <c r="J35" s="10">
        <f t="shared" si="4"/>
        <v>18723.572</v>
      </c>
      <c r="K35" s="20"/>
      <c r="L35" s="20"/>
      <c r="M35" s="20"/>
      <c r="N35" s="20"/>
      <c r="O35" s="17"/>
      <c r="P35" s="17"/>
      <c r="Q35" s="17"/>
      <c r="R35" s="17"/>
      <c r="S35" s="17"/>
      <c r="T35" s="17">
        <v>8509.5360999999994</v>
      </c>
      <c r="U35" s="17">
        <v>668.83799999999997</v>
      </c>
      <c r="V35" s="17">
        <v>925.70420000000001</v>
      </c>
      <c r="W35" s="17">
        <v>1329.5306</v>
      </c>
      <c r="X35" s="17">
        <v>422.57440000000008</v>
      </c>
      <c r="Y35" s="17">
        <v>809.13179999999988</v>
      </c>
      <c r="Z35" s="17">
        <v>767.20299999999997</v>
      </c>
      <c r="AA35" s="17">
        <v>781.52829999999983</v>
      </c>
      <c r="AB35" s="17">
        <v>654.49120000000005</v>
      </c>
      <c r="AC35" s="17">
        <v>571.89509999999996</v>
      </c>
      <c r="AD35" s="17">
        <v>519.54179999999997</v>
      </c>
      <c r="AE35" s="17">
        <v>240.50759999999997</v>
      </c>
      <c r="AF35" s="17">
        <v>434.26830000000001</v>
      </c>
      <c r="AG35" s="17">
        <v>1374.6659999999999</v>
      </c>
      <c r="AH35" s="17">
        <v>714.15560000000005</v>
      </c>
      <c r="AI35" s="17"/>
      <c r="AJ35" s="17"/>
      <c r="AK35" s="14"/>
      <c r="AL35" s="14"/>
      <c r="AM35" s="14"/>
      <c r="AN35" s="14"/>
      <c r="AO35" s="17"/>
    </row>
    <row r="36" spans="1:41">
      <c r="A36" s="57"/>
      <c r="B36" s="4" t="s">
        <v>9</v>
      </c>
      <c r="C36" s="28">
        <f t="shared" si="0"/>
        <v>0.89356487230035087</v>
      </c>
      <c r="D36" s="13">
        <f t="shared" ca="1" si="1"/>
        <v>0.8</v>
      </c>
      <c r="E36" s="10">
        <v>182107</v>
      </c>
      <c r="F36" s="44">
        <f t="shared" si="2"/>
        <v>0.42979529747388562</v>
      </c>
      <c r="G36" s="44">
        <f t="shared" ca="1" si="3"/>
        <v>0.47945205479452052</v>
      </c>
      <c r="H36" s="10">
        <v>2337701</v>
      </c>
      <c r="I36" s="10">
        <v>842008.47849999997</v>
      </c>
      <c r="J36" s="10">
        <f t="shared" si="4"/>
        <v>162724.41819999999</v>
      </c>
      <c r="K36" s="20"/>
      <c r="L36" s="20"/>
      <c r="M36" s="20"/>
      <c r="N36" s="20"/>
      <c r="O36" s="17"/>
      <c r="P36" s="17"/>
      <c r="Q36" s="17"/>
      <c r="R36" s="17"/>
      <c r="S36" s="17"/>
      <c r="T36" s="17">
        <v>69334.257700000002</v>
      </c>
      <c r="U36" s="17">
        <v>6940.4201000000003</v>
      </c>
      <c r="V36" s="17">
        <v>6367.8200999999999</v>
      </c>
      <c r="W36" s="17">
        <v>7163.8944000000001</v>
      </c>
      <c r="X36" s="17">
        <v>6947.1684999999998</v>
      </c>
      <c r="Y36" s="17">
        <v>7330.3666000000003</v>
      </c>
      <c r="Z36" s="17">
        <v>6069.5882000000001</v>
      </c>
      <c r="AA36" s="17">
        <v>6613.4105</v>
      </c>
      <c r="AB36" s="17">
        <v>6421.6598000000004</v>
      </c>
      <c r="AC36" s="17">
        <v>5758.7963</v>
      </c>
      <c r="AD36" s="17">
        <v>5668.8269</v>
      </c>
      <c r="AE36" s="17">
        <v>7640.0137000000013</v>
      </c>
      <c r="AF36" s="17">
        <v>6248.3073999999997</v>
      </c>
      <c r="AG36" s="17">
        <v>7478.5334000000003</v>
      </c>
      <c r="AH36" s="17">
        <v>6741.3545999999988</v>
      </c>
      <c r="AI36" s="17"/>
      <c r="AJ36" s="17"/>
      <c r="AK36" s="14"/>
      <c r="AL36" s="14"/>
      <c r="AM36" s="14"/>
      <c r="AN36" s="14"/>
      <c r="AO36" s="17"/>
    </row>
    <row r="37" spans="1:41">
      <c r="A37" s="57"/>
      <c r="B37" s="4" t="s">
        <v>62</v>
      </c>
      <c r="C37" s="28">
        <f t="shared" si="0"/>
        <v>0.78362018619567864</v>
      </c>
      <c r="D37" s="13">
        <f t="shared" ca="1" si="1"/>
        <v>0.8</v>
      </c>
      <c r="E37" s="10">
        <v>173366</v>
      </c>
      <c r="F37" s="44">
        <f t="shared" si="2"/>
        <v>0.45555074576499677</v>
      </c>
      <c r="G37" s="44">
        <f t="shared" ca="1" si="3"/>
        <v>0.47945205479452052</v>
      </c>
      <c r="H37" s="10">
        <v>2225499.9999999995</v>
      </c>
      <c r="I37" s="10">
        <v>877975.08750000002</v>
      </c>
      <c r="J37" s="10">
        <f t="shared" si="4"/>
        <v>135853.09720000002</v>
      </c>
      <c r="K37" s="20"/>
      <c r="L37" s="20"/>
      <c r="M37" s="20"/>
      <c r="N37" s="20"/>
      <c r="O37" s="17"/>
      <c r="P37" s="17"/>
      <c r="Q37" s="17"/>
      <c r="R37" s="17"/>
      <c r="S37" s="17"/>
      <c r="T37" s="17">
        <v>56849.171600000009</v>
      </c>
      <c r="U37" s="17">
        <v>5487.2772000000004</v>
      </c>
      <c r="V37" s="17">
        <v>4675.1643000000004</v>
      </c>
      <c r="W37" s="17">
        <v>5218.5068000000001</v>
      </c>
      <c r="X37" s="17">
        <v>7207.0407999999998</v>
      </c>
      <c r="Y37" s="17">
        <v>5654.8213999999998</v>
      </c>
      <c r="Z37" s="17">
        <v>4604.8491999999997</v>
      </c>
      <c r="AA37" s="17">
        <v>5531.6751000000004</v>
      </c>
      <c r="AB37" s="17">
        <v>5213.4773999999998</v>
      </c>
      <c r="AC37" s="17">
        <v>6220.8249999999998</v>
      </c>
      <c r="AD37" s="17">
        <v>6638.6403</v>
      </c>
      <c r="AE37" s="17">
        <v>8531.2927</v>
      </c>
      <c r="AF37" s="17">
        <v>4173.6292999999996</v>
      </c>
      <c r="AG37" s="17">
        <v>4719.3609999999999</v>
      </c>
      <c r="AH37" s="17">
        <v>5127.3650999999991</v>
      </c>
      <c r="AI37" s="17"/>
      <c r="AJ37" s="17"/>
      <c r="AK37" s="14"/>
      <c r="AL37" s="14"/>
      <c r="AM37" s="14"/>
      <c r="AN37" s="14"/>
      <c r="AO37" s="17"/>
    </row>
    <row r="38" spans="1:41">
      <c r="A38" s="57"/>
      <c r="B38" s="4" t="s">
        <v>7</v>
      </c>
      <c r="C38" s="28">
        <f t="shared" si="0"/>
        <v>0.94743753409395715</v>
      </c>
      <c r="D38" s="13">
        <f t="shared" ca="1" si="1"/>
        <v>0.8</v>
      </c>
      <c r="E38" s="10">
        <v>48469</v>
      </c>
      <c r="F38" s="44">
        <f t="shared" si="2"/>
        <v>0.45681148977820635</v>
      </c>
      <c r="G38" s="44">
        <f t="shared" ca="1" si="3"/>
        <v>0.47945205479452052</v>
      </c>
      <c r="H38" s="10">
        <v>622200</v>
      </c>
      <c r="I38" s="10">
        <v>238306.7591</v>
      </c>
      <c r="J38" s="10">
        <f t="shared" si="4"/>
        <v>45921.34984000001</v>
      </c>
      <c r="K38" s="20"/>
      <c r="L38" s="20"/>
      <c r="M38" s="20"/>
      <c r="N38" s="20"/>
      <c r="O38" s="17"/>
      <c r="P38" s="17"/>
      <c r="Q38" s="17"/>
      <c r="R38" s="17"/>
      <c r="S38" s="17"/>
      <c r="T38" s="17">
        <v>18506.385900000005</v>
      </c>
      <c r="U38" s="17">
        <v>1938.5672999999999</v>
      </c>
      <c r="V38" s="17">
        <v>2431.0509999999999</v>
      </c>
      <c r="W38" s="17">
        <v>2231.6051000000002</v>
      </c>
      <c r="X38" s="17">
        <v>1885.2809999999999</v>
      </c>
      <c r="Y38" s="17">
        <v>1798.8968</v>
      </c>
      <c r="Z38" s="17">
        <v>2284.1839</v>
      </c>
      <c r="AA38" s="17">
        <v>1381.3009</v>
      </c>
      <c r="AB38" s="17">
        <v>2753.9079000000002</v>
      </c>
      <c r="AC38" s="17">
        <v>1611.5047999999999</v>
      </c>
      <c r="AD38" s="17">
        <v>1754.7824000000001</v>
      </c>
      <c r="AE38" s="17">
        <v>2284.2021</v>
      </c>
      <c r="AF38" s="17">
        <v>1347.09944</v>
      </c>
      <c r="AG38" s="17">
        <v>1129.0025000000001</v>
      </c>
      <c r="AH38" s="17">
        <v>2583.5787999999998</v>
      </c>
      <c r="AI38" s="17"/>
      <c r="AJ38" s="17"/>
      <c r="AK38" s="14"/>
      <c r="AL38" s="14"/>
      <c r="AM38" s="14"/>
      <c r="AN38" s="14"/>
      <c r="AO38" s="17"/>
    </row>
    <row r="39" spans="1:41">
      <c r="A39" s="57"/>
      <c r="B39" s="4" t="s">
        <v>18</v>
      </c>
      <c r="C39" s="28">
        <f t="shared" si="0"/>
        <v>0.88132168582525783</v>
      </c>
      <c r="D39" s="13">
        <f t="shared" ca="1" si="1"/>
        <v>0.8</v>
      </c>
      <c r="E39" s="10">
        <v>50978.000000000007</v>
      </c>
      <c r="F39" s="44">
        <f t="shared" si="2"/>
        <v>0.4510484402553781</v>
      </c>
      <c r="G39" s="44">
        <f t="shared" ca="1" si="3"/>
        <v>0.47945205479452052</v>
      </c>
      <c r="H39" s="10">
        <v>654402</v>
      </c>
      <c r="I39" s="10">
        <v>250238.98449999996</v>
      </c>
      <c r="J39" s="10">
        <f t="shared" si="4"/>
        <v>44928.016900000002</v>
      </c>
      <c r="K39" s="20"/>
      <c r="L39" s="20"/>
      <c r="M39" s="20"/>
      <c r="N39" s="20"/>
      <c r="O39" s="17"/>
      <c r="P39" s="17"/>
      <c r="Q39" s="17"/>
      <c r="R39" s="17"/>
      <c r="S39" s="17"/>
      <c r="T39" s="17">
        <v>19726.299500000005</v>
      </c>
      <c r="U39" s="17">
        <v>2202.2678999999998</v>
      </c>
      <c r="V39" s="17">
        <v>1686.4602</v>
      </c>
      <c r="W39" s="17">
        <v>1752.3938000000001</v>
      </c>
      <c r="X39" s="17">
        <v>1543.5879</v>
      </c>
      <c r="Y39" s="17">
        <v>1847.7573</v>
      </c>
      <c r="Z39" s="17">
        <v>1872.4165</v>
      </c>
      <c r="AA39" s="17">
        <v>1369.3502000000001</v>
      </c>
      <c r="AB39" s="17">
        <v>2308.3942000000002</v>
      </c>
      <c r="AC39" s="17">
        <v>1284.9241</v>
      </c>
      <c r="AD39" s="17">
        <v>1674.0655999999997</v>
      </c>
      <c r="AE39" s="17">
        <v>2297.1857</v>
      </c>
      <c r="AF39" s="17">
        <v>1282.9597000000001</v>
      </c>
      <c r="AG39" s="17">
        <v>1861.2157999999999</v>
      </c>
      <c r="AH39" s="17">
        <v>2218.7384999999995</v>
      </c>
      <c r="AI39" s="17"/>
      <c r="AJ39" s="17"/>
      <c r="AK39" s="14"/>
      <c r="AL39" s="14"/>
      <c r="AM39" s="14"/>
      <c r="AN39" s="14"/>
      <c r="AO39" s="17"/>
    </row>
    <row r="40" spans="1:41">
      <c r="A40" s="57"/>
      <c r="B40" s="4" t="s">
        <v>33</v>
      </c>
      <c r="C40" s="28">
        <f t="shared" si="0"/>
        <v>0.71780025699649308</v>
      </c>
      <c r="D40" s="13">
        <f t="shared" ca="1" si="1"/>
        <v>0.8</v>
      </c>
      <c r="E40" s="10">
        <v>116344</v>
      </c>
      <c r="F40" s="44">
        <f t="shared" si="2"/>
        <v>0.39428870271931526</v>
      </c>
      <c r="G40" s="44">
        <f t="shared" ca="1" si="3"/>
        <v>0.47945205479452052</v>
      </c>
      <c r="H40" s="10">
        <v>1493501</v>
      </c>
      <c r="I40" s="10">
        <v>505358.8187</v>
      </c>
      <c r="J40" s="10">
        <f t="shared" si="4"/>
        <v>83511.753099999987</v>
      </c>
      <c r="K40" s="20"/>
      <c r="L40" s="20"/>
      <c r="M40" s="20"/>
      <c r="N40" s="20"/>
      <c r="O40" s="17"/>
      <c r="P40" s="17"/>
      <c r="Q40" s="17"/>
      <c r="R40" s="17"/>
      <c r="S40" s="17"/>
      <c r="T40" s="17">
        <v>32495.088299999999</v>
      </c>
      <c r="U40" s="17">
        <v>3245.5967999999998</v>
      </c>
      <c r="V40" s="17">
        <v>2961.6025</v>
      </c>
      <c r="W40" s="17">
        <v>4342.6351000000004</v>
      </c>
      <c r="X40" s="17">
        <v>3311.7206999999999</v>
      </c>
      <c r="Y40" s="17">
        <v>4089.3595999999998</v>
      </c>
      <c r="Z40" s="17">
        <v>4064.8324999999995</v>
      </c>
      <c r="AA40" s="17">
        <v>3919.4261000000001</v>
      </c>
      <c r="AB40" s="17">
        <v>3885.174</v>
      </c>
      <c r="AC40" s="17">
        <v>3151.5428999999999</v>
      </c>
      <c r="AD40" s="17">
        <v>3875.9315000000001</v>
      </c>
      <c r="AE40" s="17">
        <v>4073.7802999999999</v>
      </c>
      <c r="AF40" s="17">
        <v>3788.8000999999999</v>
      </c>
      <c r="AG40" s="17">
        <v>3666.5729999999999</v>
      </c>
      <c r="AH40" s="17">
        <v>2639.6896999999999</v>
      </c>
      <c r="AI40" s="17"/>
      <c r="AJ40" s="17"/>
      <c r="AK40" s="14"/>
      <c r="AL40" s="14"/>
      <c r="AM40" s="14"/>
      <c r="AN40" s="14"/>
      <c r="AO40" s="17"/>
    </row>
    <row r="41" spans="1:41">
      <c r="A41" s="57"/>
      <c r="B41" s="4" t="s">
        <v>11</v>
      </c>
      <c r="C41" s="28">
        <f t="shared" si="0"/>
        <v>0.83518113282976014</v>
      </c>
      <c r="D41" s="13">
        <f t="shared" ca="1" si="1"/>
        <v>0.8</v>
      </c>
      <c r="E41" s="10">
        <v>95054</v>
      </c>
      <c r="F41" s="44">
        <f t="shared" si="2"/>
        <v>0.44432960774495345</v>
      </c>
      <c r="G41" s="44">
        <f t="shared" ca="1" si="3"/>
        <v>0.47945205479452052</v>
      </c>
      <c r="H41" s="10">
        <v>1220201.0000000002</v>
      </c>
      <c r="I41" s="10">
        <v>462784.12430000008</v>
      </c>
      <c r="J41" s="10">
        <f t="shared" si="4"/>
        <v>79387.30740000002</v>
      </c>
      <c r="K41" s="20"/>
      <c r="L41" s="20"/>
      <c r="M41" s="20"/>
      <c r="N41" s="20"/>
      <c r="O41" s="17"/>
      <c r="P41" s="17"/>
      <c r="Q41" s="17"/>
      <c r="R41" s="17"/>
      <c r="S41" s="17"/>
      <c r="T41" s="17">
        <v>31601.352999999999</v>
      </c>
      <c r="U41" s="17">
        <v>3249.9766</v>
      </c>
      <c r="V41" s="17">
        <v>3172.4380000000001</v>
      </c>
      <c r="W41" s="17">
        <v>3837.0661</v>
      </c>
      <c r="X41" s="17">
        <v>3961.4387000000002</v>
      </c>
      <c r="Y41" s="17">
        <v>3538.6019000000001</v>
      </c>
      <c r="Z41" s="17">
        <v>2668.4456</v>
      </c>
      <c r="AA41" s="17">
        <v>4099.7883000000002</v>
      </c>
      <c r="AB41" s="17">
        <v>4215.3748999999998</v>
      </c>
      <c r="AC41" s="17">
        <v>3295.4272999999994</v>
      </c>
      <c r="AD41" s="17">
        <v>3461.6376</v>
      </c>
      <c r="AE41" s="17">
        <v>3332.7166999999999</v>
      </c>
      <c r="AF41" s="17">
        <v>3024.4611</v>
      </c>
      <c r="AG41" s="17">
        <v>2746.8823000000002</v>
      </c>
      <c r="AH41" s="17">
        <v>3181.6993000000002</v>
      </c>
      <c r="AI41" s="17"/>
      <c r="AJ41" s="17"/>
      <c r="AK41" s="14"/>
      <c r="AL41" s="14"/>
      <c r="AM41" s="14"/>
      <c r="AN41" s="14"/>
      <c r="AO41" s="17"/>
    </row>
    <row r="42" spans="1:41">
      <c r="A42" s="57"/>
      <c r="B42" s="4" t="s">
        <v>38</v>
      </c>
      <c r="C42" s="28">
        <f t="shared" si="0"/>
        <v>0.93840452483664261</v>
      </c>
      <c r="D42" s="13">
        <f t="shared" ca="1" si="1"/>
        <v>0.8</v>
      </c>
      <c r="E42" s="10">
        <v>63052</v>
      </c>
      <c r="F42" s="44">
        <f t="shared" si="2"/>
        <v>0.44964198739807265</v>
      </c>
      <c r="G42" s="44">
        <f t="shared" ca="1" si="3"/>
        <v>0.47945205479452052</v>
      </c>
      <c r="H42" s="10">
        <v>809400</v>
      </c>
      <c r="I42" s="10">
        <v>304771.9425</v>
      </c>
      <c r="J42" s="10">
        <f t="shared" si="4"/>
        <v>59168.282099999989</v>
      </c>
      <c r="K42" s="20"/>
      <c r="L42" s="20"/>
      <c r="M42" s="20"/>
      <c r="N42" s="20"/>
      <c r="O42" s="17"/>
      <c r="P42" s="17"/>
      <c r="Q42" s="17"/>
      <c r="R42" s="17"/>
      <c r="S42" s="17"/>
      <c r="T42" s="17">
        <v>26185.095000000001</v>
      </c>
      <c r="U42" s="17">
        <v>2283.9407999999999</v>
      </c>
      <c r="V42" s="17">
        <v>1989.8751</v>
      </c>
      <c r="W42" s="17">
        <v>3170.4115000000002</v>
      </c>
      <c r="X42" s="17">
        <v>2058.4906000000005</v>
      </c>
      <c r="Y42" s="17">
        <v>2907.8150000000001</v>
      </c>
      <c r="Z42" s="17">
        <v>1487.07</v>
      </c>
      <c r="AA42" s="17">
        <v>2125.9908999999998</v>
      </c>
      <c r="AB42" s="17">
        <v>2359.9423000000002</v>
      </c>
      <c r="AC42" s="17">
        <v>3253.6230999999998</v>
      </c>
      <c r="AD42" s="17">
        <v>2924.2440999999994</v>
      </c>
      <c r="AE42" s="17">
        <v>2133.4252000000001</v>
      </c>
      <c r="AF42" s="17">
        <v>2080.9169000000002</v>
      </c>
      <c r="AG42" s="17">
        <v>2185.4931999999999</v>
      </c>
      <c r="AH42" s="17">
        <v>2021.9484</v>
      </c>
      <c r="AI42" s="17"/>
      <c r="AJ42" s="17"/>
      <c r="AK42" s="14"/>
      <c r="AL42" s="14"/>
      <c r="AM42" s="14"/>
      <c r="AN42" s="14"/>
      <c r="AO42" s="17"/>
    </row>
    <row r="43" spans="1:41">
      <c r="A43" s="57"/>
      <c r="B43" s="4" t="s">
        <v>42</v>
      </c>
      <c r="C43" s="28">
        <f t="shared" si="0"/>
        <v>0.69652490776042497</v>
      </c>
      <c r="D43" s="13">
        <f t="shared" ca="1" si="1"/>
        <v>0.8</v>
      </c>
      <c r="E43" s="10">
        <v>318681</v>
      </c>
      <c r="F43" s="44">
        <f t="shared" si="2"/>
        <v>0.40015358588525751</v>
      </c>
      <c r="G43" s="44">
        <f t="shared" ca="1" si="3"/>
        <v>0.47945205479452052</v>
      </c>
      <c r="H43" s="10">
        <v>4090900.0000000005</v>
      </c>
      <c r="I43" s="10">
        <v>1415019.0503680001</v>
      </c>
      <c r="J43" s="10">
        <f t="shared" si="4"/>
        <v>221969.25412999999</v>
      </c>
      <c r="K43" s="20"/>
      <c r="L43" s="20"/>
      <c r="M43" s="20"/>
      <c r="N43" s="20"/>
      <c r="O43" s="17"/>
      <c r="P43" s="17"/>
      <c r="Q43" s="17"/>
      <c r="R43" s="17"/>
      <c r="S43" s="17"/>
      <c r="T43" s="17">
        <v>86155.925489999994</v>
      </c>
      <c r="U43" s="17">
        <v>10804.715379999998</v>
      </c>
      <c r="V43" s="17">
        <v>7387.8913199999997</v>
      </c>
      <c r="W43" s="17">
        <v>13753.615739999999</v>
      </c>
      <c r="X43" s="17">
        <v>7905.5401199999997</v>
      </c>
      <c r="Y43" s="17">
        <v>8209.422459999998</v>
      </c>
      <c r="Z43" s="17">
        <v>5638.1661199999999</v>
      </c>
      <c r="AA43" s="17">
        <v>5534.6951399999998</v>
      </c>
      <c r="AB43" s="17">
        <v>11636.6212</v>
      </c>
      <c r="AC43" s="17">
        <v>9604.6342199999999</v>
      </c>
      <c r="AD43" s="17">
        <v>11659.02176</v>
      </c>
      <c r="AE43" s="17">
        <v>14539.263059999999</v>
      </c>
      <c r="AF43" s="17">
        <v>14635.83892</v>
      </c>
      <c r="AG43" s="17">
        <v>7233.6974</v>
      </c>
      <c r="AH43" s="17">
        <v>7270.2057999999997</v>
      </c>
      <c r="AI43" s="17"/>
      <c r="AJ43" s="17"/>
      <c r="AK43" s="14"/>
      <c r="AL43" s="14"/>
      <c r="AM43" s="14"/>
      <c r="AN43" s="14"/>
      <c r="AO43" s="17"/>
    </row>
    <row r="44" spans="1:41">
      <c r="A44" s="57"/>
      <c r="B44" s="4" t="s">
        <v>50</v>
      </c>
      <c r="C44" s="28">
        <f t="shared" si="0"/>
        <v>0.97385664860262555</v>
      </c>
      <c r="D44" s="13">
        <f t="shared" ca="1" si="1"/>
        <v>0.8</v>
      </c>
      <c r="E44" s="10">
        <v>86913</v>
      </c>
      <c r="F44" s="44">
        <f t="shared" si="2"/>
        <v>0.48215063655104429</v>
      </c>
      <c r="G44" s="44">
        <f t="shared" ca="1" si="3"/>
        <v>0.47945205479452052</v>
      </c>
      <c r="H44" s="10">
        <v>1115699.9999999998</v>
      </c>
      <c r="I44" s="10">
        <v>453294.66230000003</v>
      </c>
      <c r="J44" s="10">
        <f t="shared" si="4"/>
        <v>84640.802899999995</v>
      </c>
      <c r="K44" s="20"/>
      <c r="L44" s="20"/>
      <c r="M44" s="20"/>
      <c r="N44" s="20"/>
      <c r="O44" s="17"/>
      <c r="P44" s="17"/>
      <c r="Q44" s="17"/>
      <c r="R44" s="17"/>
      <c r="S44" s="17"/>
      <c r="T44" s="17">
        <v>34760.660100000001</v>
      </c>
      <c r="U44" s="17">
        <v>3315.6136000000001</v>
      </c>
      <c r="V44" s="17">
        <v>2954.6066999999998</v>
      </c>
      <c r="W44" s="17">
        <v>4093.7221</v>
      </c>
      <c r="X44" s="17">
        <v>3172.8651</v>
      </c>
      <c r="Y44" s="17">
        <v>4117.8531999999996</v>
      </c>
      <c r="Z44" s="17">
        <v>3295.0945999999999</v>
      </c>
      <c r="AA44" s="17">
        <v>3404.2754</v>
      </c>
      <c r="AB44" s="17">
        <v>4791.3229000000001</v>
      </c>
      <c r="AC44" s="17">
        <v>4101.9174999999996</v>
      </c>
      <c r="AD44" s="17">
        <v>2940.3411999999998</v>
      </c>
      <c r="AE44" s="17">
        <v>3159.3600999999999</v>
      </c>
      <c r="AF44" s="17">
        <v>3033.5003999999999</v>
      </c>
      <c r="AG44" s="17">
        <v>4009.4564999999998</v>
      </c>
      <c r="AH44" s="17">
        <v>3490.2134999999998</v>
      </c>
      <c r="AI44" s="17"/>
      <c r="AJ44" s="17"/>
      <c r="AK44" s="14"/>
      <c r="AL44" s="14"/>
      <c r="AM44" s="14"/>
      <c r="AN44" s="14"/>
      <c r="AO44" s="17"/>
    </row>
    <row r="45" spans="1:41">
      <c r="A45" s="57"/>
      <c r="B45" s="4" t="s">
        <v>36</v>
      </c>
      <c r="C45" s="28">
        <f t="shared" si="0"/>
        <v>0.75935901731795008</v>
      </c>
      <c r="D45" s="13">
        <f t="shared" ca="1" si="1"/>
        <v>0.8</v>
      </c>
      <c r="E45" s="10">
        <v>85114</v>
      </c>
      <c r="F45" s="44">
        <f t="shared" si="2"/>
        <v>0.4394349927970112</v>
      </c>
      <c r="G45" s="44">
        <f t="shared" ca="1" si="3"/>
        <v>0.47945205479452052</v>
      </c>
      <c r="H45" s="10">
        <v>1092602</v>
      </c>
      <c r="I45" s="10">
        <v>415495.46860000002</v>
      </c>
      <c r="J45" s="10">
        <f t="shared" si="4"/>
        <v>64632.083400000003</v>
      </c>
      <c r="K45" s="20"/>
      <c r="L45" s="20"/>
      <c r="M45" s="20"/>
      <c r="N45" s="20"/>
      <c r="O45" s="17"/>
      <c r="P45" s="17"/>
      <c r="Q45" s="17"/>
      <c r="R45" s="17"/>
      <c r="S45" s="17"/>
      <c r="T45" s="17">
        <v>24291.420600000005</v>
      </c>
      <c r="U45" s="17">
        <v>2948.7028</v>
      </c>
      <c r="V45" s="17">
        <v>2115.7062999999998</v>
      </c>
      <c r="W45" s="17">
        <v>2831.8845000000001</v>
      </c>
      <c r="X45" s="17">
        <v>2530.0997000000002</v>
      </c>
      <c r="Y45" s="17">
        <v>3531.3471</v>
      </c>
      <c r="Z45" s="17">
        <v>2489.6581000000001</v>
      </c>
      <c r="AA45" s="17">
        <v>1519.4984999999999</v>
      </c>
      <c r="AB45" s="17">
        <v>2618.6873999999998</v>
      </c>
      <c r="AC45" s="17">
        <v>4585.6454999999996</v>
      </c>
      <c r="AD45" s="17">
        <v>2316.0513000000005</v>
      </c>
      <c r="AE45" s="17">
        <v>2964.0216</v>
      </c>
      <c r="AF45" s="17">
        <v>3705.6053000000002</v>
      </c>
      <c r="AG45" s="17">
        <v>3632.8683999999998</v>
      </c>
      <c r="AH45" s="17">
        <v>2550.8863000000001</v>
      </c>
      <c r="AI45" s="17"/>
      <c r="AJ45" s="17"/>
      <c r="AK45" s="14"/>
      <c r="AL45" s="14"/>
      <c r="AM45" s="14"/>
      <c r="AN45" s="14"/>
      <c r="AO45" s="17"/>
    </row>
    <row r="46" spans="1:41">
      <c r="A46" s="57"/>
      <c r="B46" s="4" t="s">
        <v>4</v>
      </c>
      <c r="C46" s="28">
        <f t="shared" si="0"/>
        <v>0.83881499562357065</v>
      </c>
      <c r="D46" s="13">
        <f t="shared" ca="1" si="1"/>
        <v>0.8</v>
      </c>
      <c r="E46" s="10">
        <v>70834</v>
      </c>
      <c r="F46" s="44">
        <f t="shared" si="2"/>
        <v>0.43771322687781811</v>
      </c>
      <c r="G46" s="44">
        <f t="shared" ca="1" si="3"/>
        <v>0.47945205479452052</v>
      </c>
      <c r="H46" s="10">
        <v>909300</v>
      </c>
      <c r="I46" s="10">
        <v>338596.01579999999</v>
      </c>
      <c r="J46" s="10">
        <f t="shared" si="4"/>
        <v>59416.621400000004</v>
      </c>
      <c r="K46" s="20"/>
      <c r="L46" s="20"/>
      <c r="M46" s="20"/>
      <c r="N46" s="20"/>
      <c r="O46" s="17"/>
      <c r="P46" s="17"/>
      <c r="Q46" s="17"/>
      <c r="R46" s="17"/>
      <c r="S46" s="17"/>
      <c r="T46" s="17">
        <v>27654.727900000002</v>
      </c>
      <c r="U46" s="17">
        <v>2216.7417999999998</v>
      </c>
      <c r="V46" s="17">
        <v>1591.8842</v>
      </c>
      <c r="W46" s="17">
        <v>1584.7566999999999</v>
      </c>
      <c r="X46" s="17">
        <v>2722.7788999999998</v>
      </c>
      <c r="Y46" s="17">
        <v>2336.9180000000001</v>
      </c>
      <c r="Z46" s="17">
        <v>2451.4612999999999</v>
      </c>
      <c r="AA46" s="17">
        <v>2117.6414</v>
      </c>
      <c r="AB46" s="17">
        <v>2716.6891000000001</v>
      </c>
      <c r="AC46" s="17">
        <v>2608.9315999999999</v>
      </c>
      <c r="AD46" s="17">
        <v>1937.0137</v>
      </c>
      <c r="AE46" s="17">
        <v>2497.3622</v>
      </c>
      <c r="AF46" s="17">
        <v>2157.6686</v>
      </c>
      <c r="AG46" s="17">
        <v>2749.8627999999999</v>
      </c>
      <c r="AH46" s="17">
        <v>2072.1831999999999</v>
      </c>
      <c r="AI46" s="17"/>
      <c r="AJ46" s="17"/>
      <c r="AK46" s="14"/>
      <c r="AL46" s="14"/>
      <c r="AM46" s="14"/>
      <c r="AN46" s="14"/>
      <c r="AO46" s="17"/>
    </row>
    <row r="47" spans="1:41">
      <c r="A47" s="57"/>
      <c r="B47" s="4" t="s">
        <v>6</v>
      </c>
      <c r="C47" s="28">
        <f t="shared" si="0"/>
        <v>0.9036388253979214</v>
      </c>
      <c r="D47" s="13">
        <f t="shared" ca="1" si="1"/>
        <v>0.8</v>
      </c>
      <c r="E47" s="10">
        <v>57926</v>
      </c>
      <c r="F47" s="44">
        <f t="shared" si="2"/>
        <v>0.46949721409734518</v>
      </c>
      <c r="G47" s="44">
        <f t="shared" ca="1" si="3"/>
        <v>0.47945205479452052</v>
      </c>
      <c r="H47" s="10">
        <v>743601</v>
      </c>
      <c r="I47" s="10">
        <v>296774.41529999999</v>
      </c>
      <c r="J47" s="10">
        <f t="shared" si="4"/>
        <v>52344.182599999993</v>
      </c>
      <c r="K47" s="20"/>
      <c r="L47" s="20"/>
      <c r="M47" s="20"/>
      <c r="N47" s="20"/>
      <c r="O47" s="17"/>
      <c r="P47" s="17"/>
      <c r="Q47" s="17"/>
      <c r="R47" s="17"/>
      <c r="S47" s="17"/>
      <c r="T47" s="17">
        <v>21365.779699999996</v>
      </c>
      <c r="U47" s="17">
        <v>2346.4204</v>
      </c>
      <c r="V47" s="17">
        <v>1839.0081</v>
      </c>
      <c r="W47" s="17">
        <v>1648.1563000000001</v>
      </c>
      <c r="X47" s="17">
        <v>1719.1923999999999</v>
      </c>
      <c r="Y47" s="17">
        <v>2216.9778000000001</v>
      </c>
      <c r="Z47" s="17">
        <v>2046.7858000000003</v>
      </c>
      <c r="AA47" s="17">
        <v>1383.8168000000001</v>
      </c>
      <c r="AB47" s="17">
        <v>2818.8035</v>
      </c>
      <c r="AC47" s="17">
        <v>3167.5198999999998</v>
      </c>
      <c r="AD47" s="17">
        <v>1967.2218</v>
      </c>
      <c r="AE47" s="17">
        <v>2030.9095</v>
      </c>
      <c r="AF47" s="17">
        <v>1976.979</v>
      </c>
      <c r="AG47" s="17">
        <v>3237.3526000000006</v>
      </c>
      <c r="AH47" s="17">
        <v>2579.259</v>
      </c>
      <c r="AI47" s="17"/>
      <c r="AJ47" s="17"/>
      <c r="AK47" s="14"/>
      <c r="AL47" s="14"/>
      <c r="AM47" s="14"/>
      <c r="AN47" s="14"/>
      <c r="AO47" s="17"/>
    </row>
    <row r="48" spans="1:41">
      <c r="A48" s="58"/>
      <c r="B48" s="35" t="s">
        <v>84</v>
      </c>
      <c r="C48" s="30">
        <f t="shared" si="0"/>
        <v>0.81499415268947939</v>
      </c>
      <c r="D48" s="7">
        <f t="shared" ca="1" si="1"/>
        <v>0.8</v>
      </c>
      <c r="E48" s="37">
        <f>SUM(E33:E47)</f>
        <v>1459223</v>
      </c>
      <c r="F48" s="41">
        <f t="shared" si="2"/>
        <v>0.43336852219340533</v>
      </c>
      <c r="G48" s="41">
        <f t="shared" ca="1" si="3"/>
        <v>0.47945205479452052</v>
      </c>
      <c r="H48" s="37">
        <f>SUM(H33:H47)</f>
        <v>18732006</v>
      </c>
      <c r="I48" s="37">
        <f>SUM(I33:I47)</f>
        <v>6928603.5454680007</v>
      </c>
      <c r="J48" s="37">
        <f>SUM(J33:J47)</f>
        <v>1189258.2124700001</v>
      </c>
      <c r="K48" s="37">
        <f t="shared" ref="K48:AO48" si="8">SUM(K33:K47)</f>
        <v>0</v>
      </c>
      <c r="L48" s="37">
        <f t="shared" si="8"/>
        <v>0</v>
      </c>
      <c r="M48" s="37">
        <f t="shared" si="8"/>
        <v>0</v>
      </c>
      <c r="N48" s="37">
        <f t="shared" si="8"/>
        <v>0</v>
      </c>
      <c r="O48" s="37">
        <f t="shared" si="8"/>
        <v>0</v>
      </c>
      <c r="P48" s="37">
        <f t="shared" si="8"/>
        <v>0</v>
      </c>
      <c r="Q48" s="37">
        <f t="shared" si="8"/>
        <v>0</v>
      </c>
      <c r="R48" s="37">
        <f t="shared" si="8"/>
        <v>0</v>
      </c>
      <c r="S48" s="37">
        <f t="shared" si="8"/>
        <v>0</v>
      </c>
      <c r="T48" s="37">
        <f t="shared" si="8"/>
        <v>488394.70838999993</v>
      </c>
      <c r="U48" s="37">
        <f t="shared" si="8"/>
        <v>51718.440579999995</v>
      </c>
      <c r="V48" s="37">
        <f t="shared" si="8"/>
        <v>42798.518519999998</v>
      </c>
      <c r="W48" s="37">
        <f t="shared" si="8"/>
        <v>55873.213739999999</v>
      </c>
      <c r="X48" s="37">
        <f t="shared" si="8"/>
        <v>47886.957019999994</v>
      </c>
      <c r="Y48" s="37">
        <f t="shared" si="8"/>
        <v>51197.153459999994</v>
      </c>
      <c r="Z48" s="37">
        <f t="shared" si="8"/>
        <v>41899.876219999998</v>
      </c>
      <c r="AA48" s="37">
        <f t="shared" si="8"/>
        <v>41899.962640000005</v>
      </c>
      <c r="AB48" s="37">
        <f t="shared" si="8"/>
        <v>56729.085800000001</v>
      </c>
      <c r="AC48" s="37">
        <f t="shared" si="8"/>
        <v>53761.657719999988</v>
      </c>
      <c r="AD48" s="37">
        <f t="shared" si="8"/>
        <v>50775.036059999999</v>
      </c>
      <c r="AE48" s="37">
        <f t="shared" si="8"/>
        <v>58956.683060000003</v>
      </c>
      <c r="AF48" s="37">
        <f t="shared" si="8"/>
        <v>51099.29146</v>
      </c>
      <c r="AG48" s="37">
        <f t="shared" si="8"/>
        <v>49167.124000000003</v>
      </c>
      <c r="AH48" s="37">
        <f t="shared" si="8"/>
        <v>47100.503799999991</v>
      </c>
      <c r="AI48" s="37">
        <f t="shared" si="8"/>
        <v>0</v>
      </c>
      <c r="AJ48" s="37">
        <f t="shared" si="8"/>
        <v>0</v>
      </c>
      <c r="AK48" s="37">
        <f t="shared" si="8"/>
        <v>0</v>
      </c>
      <c r="AL48" s="37">
        <f t="shared" si="8"/>
        <v>0</v>
      </c>
      <c r="AM48" s="37">
        <f t="shared" si="8"/>
        <v>0</v>
      </c>
      <c r="AN48" s="37">
        <f t="shared" si="8"/>
        <v>0</v>
      </c>
      <c r="AO48" s="37">
        <f t="shared" si="8"/>
        <v>0</v>
      </c>
    </row>
    <row r="49" spans="1:41" ht="12.75" customHeight="1">
      <c r="A49" s="56" t="s">
        <v>82</v>
      </c>
      <c r="B49" s="4" t="s">
        <v>41</v>
      </c>
      <c r="C49" s="28">
        <f t="shared" si="0"/>
        <v>0.67442900691692764</v>
      </c>
      <c r="D49" s="13">
        <f t="shared" ca="1" si="1"/>
        <v>0.8</v>
      </c>
      <c r="E49" s="10">
        <v>72431</v>
      </c>
      <c r="F49" s="44">
        <f t="shared" si="2"/>
        <v>0.39935084260327791</v>
      </c>
      <c r="G49" s="44">
        <f t="shared" ca="1" si="3"/>
        <v>0.47945205479452052</v>
      </c>
      <c r="H49" s="10">
        <v>929797</v>
      </c>
      <c r="I49" s="10">
        <v>322465.64799999999</v>
      </c>
      <c r="J49" s="10">
        <f t="shared" si="4"/>
        <v>48849.567399999985</v>
      </c>
      <c r="K49" s="20"/>
      <c r="L49" s="20"/>
      <c r="M49" s="20"/>
      <c r="N49" s="20"/>
      <c r="O49" s="17"/>
      <c r="P49" s="17"/>
      <c r="Q49" s="17"/>
      <c r="R49" s="17"/>
      <c r="S49" s="17"/>
      <c r="T49" s="17">
        <v>20128.276399999995</v>
      </c>
      <c r="U49" s="17">
        <v>2103.4511000000002</v>
      </c>
      <c r="V49" s="17">
        <v>1955.8092999999999</v>
      </c>
      <c r="W49" s="17">
        <v>1995.9595999999999</v>
      </c>
      <c r="X49" s="17">
        <v>2369.3957</v>
      </c>
      <c r="Y49" s="17">
        <v>2726.4414000000002</v>
      </c>
      <c r="Z49" s="17">
        <v>1554.5196000000001</v>
      </c>
      <c r="AA49" s="17">
        <v>1704.5945999999999</v>
      </c>
      <c r="AB49" s="17">
        <v>1712.6036999999999</v>
      </c>
      <c r="AC49" s="17">
        <v>2167.3148999999999</v>
      </c>
      <c r="AD49" s="17">
        <v>2371.1233000000002</v>
      </c>
      <c r="AE49" s="17">
        <v>3097.8667999999998</v>
      </c>
      <c r="AF49" s="17">
        <v>1961.0707</v>
      </c>
      <c r="AG49" s="17">
        <v>1365.2194</v>
      </c>
      <c r="AH49" s="17">
        <v>1635.9209000000001</v>
      </c>
      <c r="AI49" s="17"/>
      <c r="AJ49" s="17"/>
      <c r="AK49" s="14"/>
      <c r="AL49" s="14"/>
      <c r="AM49" s="14"/>
      <c r="AN49" s="14"/>
      <c r="AO49" s="17"/>
    </row>
    <row r="50" spans="1:41">
      <c r="A50" s="57"/>
      <c r="B50" s="22" t="s">
        <v>78</v>
      </c>
      <c r="C50" s="29">
        <f t="shared" si="0"/>
        <v>0.71907227597191903</v>
      </c>
      <c r="D50" s="13">
        <f t="shared" ca="1" si="1"/>
        <v>0.8</v>
      </c>
      <c r="E50" s="10">
        <v>33902</v>
      </c>
      <c r="F50" s="44">
        <f t="shared" si="2"/>
        <v>0.4060416541857863</v>
      </c>
      <c r="G50" s="44">
        <f t="shared" ca="1" si="3"/>
        <v>0.47945205479452052</v>
      </c>
      <c r="H50" s="10">
        <v>435199</v>
      </c>
      <c r="I50" s="10">
        <v>152330.93356</v>
      </c>
      <c r="J50" s="10">
        <f t="shared" si="4"/>
        <v>24377.988299999997</v>
      </c>
      <c r="K50" s="20"/>
      <c r="L50" s="20"/>
      <c r="M50" s="20"/>
      <c r="N50" s="20"/>
      <c r="O50" s="17"/>
      <c r="P50" s="17"/>
      <c r="Q50" s="17"/>
      <c r="R50" s="17"/>
      <c r="S50" s="17"/>
      <c r="T50" s="17">
        <v>9138.2124999999996</v>
      </c>
      <c r="U50" s="17">
        <v>726.9049</v>
      </c>
      <c r="V50" s="17">
        <v>1602.2081000000001</v>
      </c>
      <c r="W50" s="17">
        <v>734.05669999999998</v>
      </c>
      <c r="X50" s="17">
        <v>1564.9715000000003</v>
      </c>
      <c r="Y50" s="17">
        <v>808.08709999999996</v>
      </c>
      <c r="Z50" s="17">
        <v>835.73009999999999</v>
      </c>
      <c r="AA50" s="17">
        <v>799.4221</v>
      </c>
      <c r="AB50" s="17">
        <v>1390.4815000000001</v>
      </c>
      <c r="AC50" s="17">
        <v>1054.4323999999999</v>
      </c>
      <c r="AD50" s="17">
        <v>1571.3805</v>
      </c>
      <c r="AE50" s="17">
        <v>990.9067</v>
      </c>
      <c r="AF50" s="17">
        <v>1218.5473999999999</v>
      </c>
      <c r="AG50" s="17">
        <v>758.94820000000004</v>
      </c>
      <c r="AH50" s="17">
        <v>1183.6985999999999</v>
      </c>
      <c r="AI50" s="17"/>
      <c r="AJ50" s="17"/>
      <c r="AK50" s="14"/>
      <c r="AL50" s="14"/>
      <c r="AM50" s="14"/>
      <c r="AN50" s="14"/>
      <c r="AO50" s="17"/>
    </row>
    <row r="51" spans="1:41">
      <c r="A51" s="57"/>
      <c r="B51" s="4" t="s">
        <v>44</v>
      </c>
      <c r="C51" s="28">
        <f t="shared" si="0"/>
        <v>0.85116656826178216</v>
      </c>
      <c r="D51" s="13">
        <f t="shared" ca="1" si="1"/>
        <v>0.8</v>
      </c>
      <c r="E51" s="10">
        <v>132446</v>
      </c>
      <c r="F51" s="44">
        <f t="shared" si="2"/>
        <v>0.48216539985566426</v>
      </c>
      <c r="G51" s="44">
        <f t="shared" ca="1" si="3"/>
        <v>0.47945205479452052</v>
      </c>
      <c r="H51" s="10">
        <v>1700201</v>
      </c>
      <c r="I51" s="10">
        <v>707044.48770000017</v>
      </c>
      <c r="J51" s="10">
        <f t="shared" si="4"/>
        <v>112733.6073</v>
      </c>
      <c r="K51" s="20"/>
      <c r="L51" s="20"/>
      <c r="M51" s="20"/>
      <c r="N51" s="20"/>
      <c r="O51" s="17"/>
      <c r="P51" s="17"/>
      <c r="Q51" s="17"/>
      <c r="R51" s="17"/>
      <c r="S51" s="17"/>
      <c r="T51" s="17">
        <v>43954.215499999998</v>
      </c>
      <c r="U51" s="17">
        <v>5230.5672999999997</v>
      </c>
      <c r="V51" s="17">
        <v>5059.2689</v>
      </c>
      <c r="W51" s="17">
        <v>4982.5307000000003</v>
      </c>
      <c r="X51" s="17">
        <v>5389.0519000000004</v>
      </c>
      <c r="Y51" s="17">
        <v>5057.7873</v>
      </c>
      <c r="Z51" s="17">
        <v>3444.5562</v>
      </c>
      <c r="AA51" s="17">
        <v>3153.0207</v>
      </c>
      <c r="AB51" s="17">
        <v>5701.1954999999998</v>
      </c>
      <c r="AC51" s="17">
        <v>3984.8081999999999</v>
      </c>
      <c r="AD51" s="17">
        <v>6013.152</v>
      </c>
      <c r="AE51" s="17">
        <v>5978.0027</v>
      </c>
      <c r="AF51" s="17">
        <v>4852.2161999999998</v>
      </c>
      <c r="AG51" s="17">
        <v>3263.2109</v>
      </c>
      <c r="AH51" s="17">
        <v>6670.0232999999998</v>
      </c>
      <c r="AI51" s="17"/>
      <c r="AJ51" s="17"/>
      <c r="AK51" s="14"/>
      <c r="AL51" s="14"/>
      <c r="AM51" s="14"/>
      <c r="AN51" s="14"/>
      <c r="AO51" s="17"/>
    </row>
    <row r="52" spans="1:41">
      <c r="A52" s="57"/>
      <c r="B52" s="4" t="s">
        <v>63</v>
      </c>
      <c r="C52" s="28">
        <f t="shared" si="0"/>
        <v>0.73456536021421737</v>
      </c>
      <c r="D52" s="13">
        <f t="shared" ca="1" si="1"/>
        <v>0.8</v>
      </c>
      <c r="E52" s="10">
        <v>180004</v>
      </c>
      <c r="F52" s="44">
        <f t="shared" si="2"/>
        <v>0.46951110801921486</v>
      </c>
      <c r="G52" s="44">
        <f t="shared" ca="1" si="3"/>
        <v>0.47945205479452052</v>
      </c>
      <c r="H52" s="10">
        <v>2310700.0000000005</v>
      </c>
      <c r="I52" s="10">
        <v>952674.61419999995</v>
      </c>
      <c r="J52" s="10">
        <f t="shared" si="4"/>
        <v>132224.70309999998</v>
      </c>
      <c r="K52" s="20"/>
      <c r="L52" s="20"/>
      <c r="M52" s="20"/>
      <c r="N52" s="20"/>
      <c r="O52" s="17"/>
      <c r="P52" s="17"/>
      <c r="Q52" s="17"/>
      <c r="R52" s="17"/>
      <c r="S52" s="17"/>
      <c r="T52" s="17">
        <v>56250.486299999997</v>
      </c>
      <c r="U52" s="17">
        <v>6486.7716</v>
      </c>
      <c r="V52" s="17">
        <v>6880.8217999999997</v>
      </c>
      <c r="W52" s="17">
        <v>3710.6966000000007</v>
      </c>
      <c r="X52" s="17">
        <v>7096.1172999999999</v>
      </c>
      <c r="Y52" s="17">
        <v>5259.5895</v>
      </c>
      <c r="Z52" s="17">
        <v>4289.4952999999996</v>
      </c>
      <c r="AA52" s="17">
        <v>4876.2448000000004</v>
      </c>
      <c r="AB52" s="17">
        <v>6065.4558999999999</v>
      </c>
      <c r="AC52" s="17">
        <v>5469.4066000000003</v>
      </c>
      <c r="AD52" s="17">
        <v>5245.3883999999989</v>
      </c>
      <c r="AE52" s="17">
        <v>5651.8188</v>
      </c>
      <c r="AF52" s="17">
        <v>4883.3450999999995</v>
      </c>
      <c r="AG52" s="17">
        <v>4334.6929</v>
      </c>
      <c r="AH52" s="17">
        <v>5724.3721999999998</v>
      </c>
      <c r="AI52" s="17"/>
      <c r="AJ52" s="17"/>
      <c r="AK52" s="14"/>
      <c r="AL52" s="14"/>
      <c r="AM52" s="14"/>
      <c r="AN52" s="14"/>
      <c r="AO52" s="17"/>
    </row>
    <row r="53" spans="1:41">
      <c r="A53" s="57"/>
      <c r="B53" s="4" t="s">
        <v>56</v>
      </c>
      <c r="C53" s="28">
        <f t="shared" si="0"/>
        <v>0.77792875359327784</v>
      </c>
      <c r="D53" s="13">
        <f t="shared" ca="1" si="1"/>
        <v>0.8</v>
      </c>
      <c r="E53" s="10">
        <v>67835</v>
      </c>
      <c r="F53" s="44">
        <f t="shared" si="2"/>
        <v>0.41664378300847843</v>
      </c>
      <c r="G53" s="44">
        <f t="shared" ca="1" si="3"/>
        <v>0.47945205479452052</v>
      </c>
      <c r="H53" s="10">
        <v>870799</v>
      </c>
      <c r="I53" s="10">
        <v>310042.19260000001</v>
      </c>
      <c r="J53" s="10">
        <f t="shared" si="4"/>
        <v>52770.797000000006</v>
      </c>
      <c r="K53" s="20"/>
      <c r="L53" s="20"/>
      <c r="M53" s="20"/>
      <c r="N53" s="20"/>
      <c r="O53" s="17"/>
      <c r="P53" s="17"/>
      <c r="Q53" s="17"/>
      <c r="R53" s="17"/>
      <c r="S53" s="17"/>
      <c r="T53" s="17">
        <v>19640.723900000001</v>
      </c>
      <c r="U53" s="17">
        <v>2078.9034000000001</v>
      </c>
      <c r="V53" s="17">
        <v>1717.9659999999999</v>
      </c>
      <c r="W53" s="17">
        <v>2072.5243</v>
      </c>
      <c r="X53" s="17">
        <v>2118.8611000000005</v>
      </c>
      <c r="Y53" s="17">
        <v>3262.5448000000001</v>
      </c>
      <c r="Z53" s="17">
        <v>1659.5507</v>
      </c>
      <c r="AA53" s="17">
        <v>1619.5829000000001</v>
      </c>
      <c r="AB53" s="17">
        <v>3644.424</v>
      </c>
      <c r="AC53" s="17">
        <v>2904.7937999999999</v>
      </c>
      <c r="AD53" s="17">
        <v>2796.5194999999999</v>
      </c>
      <c r="AE53" s="17">
        <v>1904.8665000000001</v>
      </c>
      <c r="AF53" s="17">
        <v>3133.7028</v>
      </c>
      <c r="AG53" s="17">
        <v>1704.5796</v>
      </c>
      <c r="AH53" s="17">
        <v>2511.2537000000002</v>
      </c>
      <c r="AI53" s="17"/>
      <c r="AJ53" s="17"/>
      <c r="AK53" s="14"/>
      <c r="AL53" s="14"/>
      <c r="AM53" s="14"/>
      <c r="AN53" s="14"/>
      <c r="AO53" s="17"/>
    </row>
    <row r="54" spans="1:41">
      <c r="A54" s="57"/>
      <c r="B54" s="4" t="s">
        <v>66</v>
      </c>
      <c r="C54" s="28">
        <f t="shared" si="0"/>
        <v>0.91446922157414623</v>
      </c>
      <c r="D54" s="13">
        <f t="shared" ca="1" si="1"/>
        <v>0.8</v>
      </c>
      <c r="E54" s="10">
        <v>117956</v>
      </c>
      <c r="F54" s="44">
        <f t="shared" si="2"/>
        <v>0.46680339492577277</v>
      </c>
      <c r="G54" s="44">
        <f t="shared" ca="1" si="3"/>
        <v>0.47945205479452052</v>
      </c>
      <c r="H54" s="10">
        <v>1514201</v>
      </c>
      <c r="I54" s="10">
        <v>598967.03590000002</v>
      </c>
      <c r="J54" s="10">
        <f t="shared" si="4"/>
        <v>107867.13149999999</v>
      </c>
      <c r="K54" s="20"/>
      <c r="L54" s="20"/>
      <c r="M54" s="20"/>
      <c r="N54" s="20"/>
      <c r="O54" s="17"/>
      <c r="P54" s="17"/>
      <c r="Q54" s="17"/>
      <c r="R54" s="17"/>
      <c r="S54" s="17"/>
      <c r="T54" s="17">
        <v>45754.548799999997</v>
      </c>
      <c r="U54" s="17">
        <v>3713.4994000000006</v>
      </c>
      <c r="V54" s="17">
        <v>4128.9539999999997</v>
      </c>
      <c r="W54" s="17">
        <v>4192.1513000000004</v>
      </c>
      <c r="X54" s="17">
        <v>4528.1548000000003</v>
      </c>
      <c r="Y54" s="17">
        <v>3634.2822000000001</v>
      </c>
      <c r="Z54" s="17">
        <v>3965.0061999999998</v>
      </c>
      <c r="AA54" s="17">
        <v>4173.8587999999991</v>
      </c>
      <c r="AB54" s="17">
        <v>4404.0536000000002</v>
      </c>
      <c r="AC54" s="17">
        <v>3740.0016999999993</v>
      </c>
      <c r="AD54" s="17">
        <v>4332.9776000000011</v>
      </c>
      <c r="AE54" s="17">
        <v>7212.0141000000003</v>
      </c>
      <c r="AF54" s="17">
        <v>4938.5375999999997</v>
      </c>
      <c r="AG54" s="17">
        <v>5033.5556999999999</v>
      </c>
      <c r="AH54" s="17">
        <v>4115.5357000000004</v>
      </c>
      <c r="AI54" s="17"/>
      <c r="AJ54" s="17"/>
      <c r="AK54" s="14"/>
      <c r="AL54" s="14"/>
      <c r="AM54" s="14"/>
      <c r="AN54" s="14"/>
      <c r="AO54" s="17"/>
    </row>
    <row r="55" spans="1:41">
      <c r="A55" s="57"/>
      <c r="B55" s="4" t="s">
        <v>67</v>
      </c>
      <c r="C55" s="28">
        <f t="shared" si="0"/>
        <v>0.77736925432552439</v>
      </c>
      <c r="D55" s="13">
        <f t="shared" ca="1" si="1"/>
        <v>0.8</v>
      </c>
      <c r="E55" s="10">
        <v>84903</v>
      </c>
      <c r="F55" s="44">
        <f t="shared" si="2"/>
        <v>0.4731010845959121</v>
      </c>
      <c r="G55" s="44">
        <f t="shared" ca="1" si="3"/>
        <v>0.47945205479452052</v>
      </c>
      <c r="H55" s="10">
        <v>1089899</v>
      </c>
      <c r="I55" s="10">
        <v>449631.41720000003</v>
      </c>
      <c r="J55" s="10">
        <f t="shared" si="4"/>
        <v>66000.981799999994</v>
      </c>
      <c r="K55" s="20"/>
      <c r="L55" s="20"/>
      <c r="M55" s="20"/>
      <c r="N55" s="20"/>
      <c r="O55" s="17"/>
      <c r="P55" s="17"/>
      <c r="Q55" s="17"/>
      <c r="R55" s="17"/>
      <c r="S55" s="17"/>
      <c r="T55" s="17">
        <v>30898.1721</v>
      </c>
      <c r="U55" s="17">
        <v>2067.9200999999998</v>
      </c>
      <c r="V55" s="17">
        <v>1989.788</v>
      </c>
      <c r="W55" s="17">
        <v>2374.1606999999999</v>
      </c>
      <c r="X55" s="17">
        <v>2735.0047000000004</v>
      </c>
      <c r="Y55" s="17">
        <v>2608.5473000000002</v>
      </c>
      <c r="Z55" s="17">
        <v>1556.1153999999999</v>
      </c>
      <c r="AA55" s="17">
        <v>2879.8110000000001</v>
      </c>
      <c r="AB55" s="17">
        <v>2771.0176000000001</v>
      </c>
      <c r="AC55" s="17">
        <v>2127.9196000000002</v>
      </c>
      <c r="AD55" s="17">
        <v>2963.1136000000001</v>
      </c>
      <c r="AE55" s="17">
        <v>3242.8029999999999</v>
      </c>
      <c r="AF55" s="17">
        <v>2424.8631</v>
      </c>
      <c r="AG55" s="17">
        <v>2682.5342999999998</v>
      </c>
      <c r="AH55" s="17">
        <v>2679.2112999999999</v>
      </c>
      <c r="AI55" s="17"/>
      <c r="AJ55" s="17"/>
      <c r="AK55" s="14"/>
      <c r="AL55" s="14"/>
      <c r="AM55" s="14"/>
      <c r="AN55" s="14"/>
      <c r="AO55" s="17"/>
    </row>
    <row r="56" spans="1:41">
      <c r="A56" s="57"/>
      <c r="B56" s="4" t="s">
        <v>26</v>
      </c>
      <c r="C56" s="28">
        <f t="shared" si="0"/>
        <v>0.7473194651918581</v>
      </c>
      <c r="D56" s="13">
        <f t="shared" ca="1" si="1"/>
        <v>0.8</v>
      </c>
      <c r="E56" s="10">
        <v>35078</v>
      </c>
      <c r="F56" s="44">
        <f t="shared" si="2"/>
        <v>0.41316682011992001</v>
      </c>
      <c r="G56" s="44">
        <f t="shared" ca="1" si="3"/>
        <v>0.47945205479452052</v>
      </c>
      <c r="H56" s="10">
        <v>450300</v>
      </c>
      <c r="I56" s="10">
        <v>159834.54689999999</v>
      </c>
      <c r="J56" s="10">
        <f t="shared" si="4"/>
        <v>26214.4722</v>
      </c>
      <c r="K56" s="20"/>
      <c r="L56" s="20"/>
      <c r="M56" s="20"/>
      <c r="N56" s="20"/>
      <c r="O56" s="17"/>
      <c r="P56" s="17"/>
      <c r="Q56" s="17"/>
      <c r="R56" s="17"/>
      <c r="S56" s="17"/>
      <c r="T56" s="17">
        <v>11534.123900000001</v>
      </c>
      <c r="U56" s="17">
        <v>1143.8487</v>
      </c>
      <c r="V56" s="17">
        <v>878.15689999999984</v>
      </c>
      <c r="W56" s="17">
        <v>1627.6373000000003</v>
      </c>
      <c r="X56" s="17">
        <v>745.88189999999997</v>
      </c>
      <c r="Y56" s="17">
        <v>785.46469999999999</v>
      </c>
      <c r="Z56" s="17">
        <v>644.9837</v>
      </c>
      <c r="AA56" s="17">
        <v>938.21969999999999</v>
      </c>
      <c r="AB56" s="17">
        <v>954.56140000000005</v>
      </c>
      <c r="AC56" s="17">
        <v>2034.7681999999998</v>
      </c>
      <c r="AD56" s="17">
        <v>839.66139999999996</v>
      </c>
      <c r="AE56" s="17">
        <v>993.6404</v>
      </c>
      <c r="AF56" s="17">
        <v>1725.8053</v>
      </c>
      <c r="AG56" s="17">
        <v>748.5693</v>
      </c>
      <c r="AH56" s="17">
        <v>619.14940000000001</v>
      </c>
      <c r="AI56" s="17"/>
      <c r="AJ56" s="17"/>
      <c r="AK56" s="14"/>
      <c r="AL56" s="14"/>
      <c r="AM56" s="14"/>
      <c r="AN56" s="14"/>
      <c r="AO56" s="17"/>
    </row>
    <row r="57" spans="1:41">
      <c r="A57" s="57"/>
      <c r="B57" s="4" t="s">
        <v>69</v>
      </c>
      <c r="C57" s="28">
        <f t="shared" si="0"/>
        <v>0.90349166695161576</v>
      </c>
      <c r="D57" s="13">
        <f t="shared" ca="1" si="1"/>
        <v>0.8</v>
      </c>
      <c r="E57" s="10">
        <v>116980</v>
      </c>
      <c r="F57" s="44">
        <f t="shared" si="2"/>
        <v>0.4242340446671275</v>
      </c>
      <c r="G57" s="44">
        <f t="shared" ca="1" si="3"/>
        <v>0.47945205479452052</v>
      </c>
      <c r="H57" s="10">
        <v>1501686</v>
      </c>
      <c r="I57" s="10">
        <v>531375.87040000001</v>
      </c>
      <c r="J57" s="10">
        <f t="shared" si="4"/>
        <v>105690.45520000001</v>
      </c>
      <c r="K57" s="20"/>
      <c r="L57" s="20"/>
      <c r="M57" s="20"/>
      <c r="N57" s="20"/>
      <c r="O57" s="17"/>
      <c r="P57" s="17"/>
      <c r="Q57" s="17"/>
      <c r="R57" s="17"/>
      <c r="S57" s="17"/>
      <c r="T57" s="17">
        <v>45853.891900000002</v>
      </c>
      <c r="U57" s="17">
        <v>5191.7264999999998</v>
      </c>
      <c r="V57" s="17">
        <v>4379.1418999999996</v>
      </c>
      <c r="W57" s="17">
        <v>3881.5967000000001</v>
      </c>
      <c r="X57" s="17">
        <v>3623.8919000000001</v>
      </c>
      <c r="Y57" s="17">
        <v>5331.2057000000004</v>
      </c>
      <c r="Z57" s="17">
        <v>3631.1696999999999</v>
      </c>
      <c r="AA57" s="17">
        <v>4615.8159999999998</v>
      </c>
      <c r="AB57" s="17">
        <v>4479.5573000000004</v>
      </c>
      <c r="AC57" s="17">
        <v>4031.9740999999999</v>
      </c>
      <c r="AD57" s="17">
        <v>4167.6925000000001</v>
      </c>
      <c r="AE57" s="17">
        <v>5308.9025000000001</v>
      </c>
      <c r="AF57" s="17">
        <v>4679.0152999999991</v>
      </c>
      <c r="AG57" s="17">
        <v>3133.9187000000002</v>
      </c>
      <c r="AH57" s="17">
        <v>3380.9544999999994</v>
      </c>
      <c r="AI57" s="17"/>
      <c r="AJ57" s="17"/>
      <c r="AK57" s="14"/>
      <c r="AL57" s="14"/>
      <c r="AM57" s="14"/>
      <c r="AN57" s="14"/>
      <c r="AO57" s="17"/>
    </row>
    <row r="58" spans="1:41">
      <c r="A58" s="57"/>
      <c r="B58" s="4" t="s">
        <v>17</v>
      </c>
      <c r="C58" s="28">
        <f t="shared" si="0"/>
        <v>0.63145489553261247</v>
      </c>
      <c r="D58" s="13">
        <f t="shared" ca="1" si="1"/>
        <v>0.8</v>
      </c>
      <c r="E58" s="10">
        <v>40874</v>
      </c>
      <c r="F58" s="44">
        <f t="shared" si="2"/>
        <v>0.3652832517629121</v>
      </c>
      <c r="G58" s="44">
        <f t="shared" ca="1" si="3"/>
        <v>0.47945205479452052</v>
      </c>
      <c r="H58" s="10">
        <v>524700</v>
      </c>
      <c r="I58" s="10">
        <v>165854.03479999996</v>
      </c>
      <c r="J58" s="10">
        <f t="shared" si="4"/>
        <v>25810.087400000004</v>
      </c>
      <c r="K58" s="20"/>
      <c r="L58" s="20"/>
      <c r="M58" s="20"/>
      <c r="N58" s="20"/>
      <c r="O58" s="17"/>
      <c r="P58" s="17"/>
      <c r="Q58" s="17"/>
      <c r="R58" s="17"/>
      <c r="S58" s="17"/>
      <c r="T58" s="17">
        <v>12070.0705</v>
      </c>
      <c r="U58" s="17">
        <v>1942.2144000000001</v>
      </c>
      <c r="V58" s="17">
        <v>636.7713</v>
      </c>
      <c r="W58" s="17">
        <v>687.71199999999999</v>
      </c>
      <c r="X58" s="17">
        <v>1060.4818</v>
      </c>
      <c r="Y58" s="17">
        <v>712.92960000000005</v>
      </c>
      <c r="Z58" s="17">
        <v>769.04259999999999</v>
      </c>
      <c r="AA58" s="17">
        <v>765.59469999999999</v>
      </c>
      <c r="AB58" s="17">
        <v>2040.8749</v>
      </c>
      <c r="AC58" s="17">
        <v>829.31790000000001</v>
      </c>
      <c r="AD58" s="17">
        <v>888.78359999999998</v>
      </c>
      <c r="AE58" s="17">
        <v>1053.8334999999997</v>
      </c>
      <c r="AF58" s="17">
        <v>1022.5066</v>
      </c>
      <c r="AG58" s="17">
        <v>640.39610000000016</v>
      </c>
      <c r="AH58" s="17">
        <v>689.55790000000002</v>
      </c>
      <c r="AI58" s="17"/>
      <c r="AJ58" s="17"/>
      <c r="AK58" s="14"/>
      <c r="AL58" s="14"/>
      <c r="AM58" s="14"/>
      <c r="AN58" s="14"/>
      <c r="AO58" s="17"/>
    </row>
    <row r="59" spans="1:41">
      <c r="A59" s="57"/>
      <c r="B59" s="4" t="s">
        <v>20</v>
      </c>
      <c r="C59" s="28">
        <f t="shared" si="0"/>
        <v>0.92268023620884798</v>
      </c>
      <c r="D59" s="13">
        <f t="shared" ca="1" si="1"/>
        <v>0.8</v>
      </c>
      <c r="E59" s="10">
        <v>101605.00000000001</v>
      </c>
      <c r="F59" s="44">
        <f t="shared" si="2"/>
        <v>0.49860684006746908</v>
      </c>
      <c r="G59" s="44">
        <f t="shared" ca="1" si="3"/>
        <v>0.47945205479452052</v>
      </c>
      <c r="H59" s="10">
        <v>1304300</v>
      </c>
      <c r="I59" s="10">
        <v>556583.97609999997</v>
      </c>
      <c r="J59" s="10">
        <f t="shared" si="4"/>
        <v>93748.925400000007</v>
      </c>
      <c r="K59" s="20"/>
      <c r="L59" s="20"/>
      <c r="M59" s="20"/>
      <c r="N59" s="20"/>
      <c r="O59" s="17"/>
      <c r="P59" s="17"/>
      <c r="Q59" s="17"/>
      <c r="R59" s="17"/>
      <c r="S59" s="17"/>
      <c r="T59" s="17">
        <v>36103.774799999999</v>
      </c>
      <c r="U59" s="17">
        <v>5392.2183999999997</v>
      </c>
      <c r="V59" s="17">
        <v>3419.4346999999993</v>
      </c>
      <c r="W59" s="17">
        <v>2357.0873000000001</v>
      </c>
      <c r="X59" s="17">
        <v>3540.7682</v>
      </c>
      <c r="Y59" s="17">
        <v>3781.8386</v>
      </c>
      <c r="Z59" s="17">
        <v>2819.7995000000005</v>
      </c>
      <c r="AA59" s="17">
        <v>2870.7055999999998</v>
      </c>
      <c r="AB59" s="17">
        <v>4562.5578999999998</v>
      </c>
      <c r="AC59" s="17">
        <v>4895.0319</v>
      </c>
      <c r="AD59" s="17">
        <v>5804.9058000000005</v>
      </c>
      <c r="AE59" s="17">
        <v>5802.7519000000002</v>
      </c>
      <c r="AF59" s="17">
        <v>4427.0897999999997</v>
      </c>
      <c r="AG59" s="17">
        <v>4160.9246000000003</v>
      </c>
      <c r="AH59" s="17">
        <v>3810.0364</v>
      </c>
      <c r="AI59" s="17"/>
      <c r="AJ59" s="17"/>
      <c r="AK59" s="14"/>
      <c r="AL59" s="14"/>
      <c r="AM59" s="14"/>
      <c r="AN59" s="14"/>
      <c r="AO59" s="17"/>
    </row>
    <row r="60" spans="1:41">
      <c r="A60" s="57"/>
      <c r="B60" s="4" t="s">
        <v>14</v>
      </c>
      <c r="C60" s="28">
        <f t="shared" si="0"/>
        <v>0.91034580158925205</v>
      </c>
      <c r="D60" s="13">
        <f t="shared" ca="1" si="1"/>
        <v>0.8</v>
      </c>
      <c r="E60" s="10">
        <v>73242</v>
      </c>
      <c r="F60" s="44">
        <f t="shared" si="2"/>
        <v>0.45615463969938336</v>
      </c>
      <c r="G60" s="44">
        <f t="shared" ca="1" si="3"/>
        <v>0.47945205479452052</v>
      </c>
      <c r="H60" s="10">
        <v>940201.00000000012</v>
      </c>
      <c r="I60" s="10">
        <v>362201.5012</v>
      </c>
      <c r="J60" s="10">
        <f t="shared" si="4"/>
        <v>66675.547200000001</v>
      </c>
      <c r="K60" s="20"/>
      <c r="L60" s="20"/>
      <c r="M60" s="20"/>
      <c r="N60" s="20"/>
      <c r="O60" s="17"/>
      <c r="P60" s="17"/>
      <c r="Q60" s="17"/>
      <c r="R60" s="17"/>
      <c r="S60" s="17"/>
      <c r="T60" s="17">
        <v>28996.192200000001</v>
      </c>
      <c r="U60" s="17">
        <v>3335.2894000000001</v>
      </c>
      <c r="V60" s="17">
        <v>2604.2881000000002</v>
      </c>
      <c r="W60" s="17">
        <v>1995.2547</v>
      </c>
      <c r="X60" s="17">
        <v>2492.5563999999995</v>
      </c>
      <c r="Y60" s="17">
        <v>2631.9940000000001</v>
      </c>
      <c r="Z60" s="17">
        <v>2557.6010999999999</v>
      </c>
      <c r="AA60" s="17">
        <v>2572.1042000000002</v>
      </c>
      <c r="AB60" s="17">
        <v>2797.1912000000002</v>
      </c>
      <c r="AC60" s="17">
        <v>3117.4409999999998</v>
      </c>
      <c r="AD60" s="17">
        <v>2526.0875000000001</v>
      </c>
      <c r="AE60" s="17">
        <v>3743.2615999999998</v>
      </c>
      <c r="AF60" s="17">
        <v>3131.9252000000001</v>
      </c>
      <c r="AG60" s="17">
        <v>1921.2917</v>
      </c>
      <c r="AH60" s="17">
        <v>2253.0689000000002</v>
      </c>
      <c r="AI60" s="17"/>
      <c r="AJ60" s="17"/>
      <c r="AK60" s="14"/>
      <c r="AL60" s="14"/>
      <c r="AM60" s="14"/>
      <c r="AN60" s="14"/>
      <c r="AO60" s="17"/>
    </row>
    <row r="61" spans="1:41">
      <c r="A61" s="57"/>
      <c r="B61" s="4" t="s">
        <v>59</v>
      </c>
      <c r="C61" s="28">
        <f t="shared" si="0"/>
        <v>1.1542486882745471</v>
      </c>
      <c r="D61" s="13">
        <f t="shared" ca="1" si="1"/>
        <v>0.8</v>
      </c>
      <c r="E61" s="10">
        <v>52450</v>
      </c>
      <c r="F61" s="44">
        <f t="shared" si="2"/>
        <v>0.60090265067971282</v>
      </c>
      <c r="G61" s="44">
        <f t="shared" ca="1" si="3"/>
        <v>0.47945205479452052</v>
      </c>
      <c r="H61" s="10">
        <v>673299</v>
      </c>
      <c r="I61" s="10">
        <v>344046.8101</v>
      </c>
      <c r="J61" s="10">
        <f t="shared" si="4"/>
        <v>60540.34369999999</v>
      </c>
      <c r="K61" s="20"/>
      <c r="L61" s="20"/>
      <c r="M61" s="20"/>
      <c r="N61" s="20"/>
      <c r="O61" s="17"/>
      <c r="P61" s="17"/>
      <c r="Q61" s="17"/>
      <c r="R61" s="17"/>
      <c r="S61" s="17"/>
      <c r="T61" s="17">
        <v>23874.655999999999</v>
      </c>
      <c r="U61" s="17">
        <v>3326.4737</v>
      </c>
      <c r="V61" s="17">
        <v>2599.192</v>
      </c>
      <c r="W61" s="17">
        <v>1919.1048000000003</v>
      </c>
      <c r="X61" s="17">
        <v>2522.4369999999999</v>
      </c>
      <c r="Y61" s="17">
        <v>2013.9042999999999</v>
      </c>
      <c r="Z61" s="17">
        <v>1873.2728</v>
      </c>
      <c r="AA61" s="17">
        <v>1476.0501999999999</v>
      </c>
      <c r="AB61" s="17">
        <v>3461.0255999999999</v>
      </c>
      <c r="AC61" s="17">
        <v>3099.723</v>
      </c>
      <c r="AD61" s="17">
        <v>3472.6453999999999</v>
      </c>
      <c r="AE61" s="17">
        <v>2723.0835999999995</v>
      </c>
      <c r="AF61" s="17">
        <v>2650.4832999999999</v>
      </c>
      <c r="AG61" s="17">
        <v>2558.8088999999995</v>
      </c>
      <c r="AH61" s="17">
        <v>2969.4830999999999</v>
      </c>
      <c r="AI61" s="17"/>
      <c r="AJ61" s="17"/>
      <c r="AK61" s="14"/>
      <c r="AL61" s="14"/>
      <c r="AM61" s="14"/>
      <c r="AN61" s="14"/>
      <c r="AO61" s="17"/>
    </row>
    <row r="62" spans="1:41">
      <c r="A62" s="57"/>
      <c r="B62" s="4" t="s">
        <v>31</v>
      </c>
      <c r="C62" s="28">
        <f t="shared" si="0"/>
        <v>0.80076983277683489</v>
      </c>
      <c r="D62" s="13">
        <f t="shared" ca="1" si="1"/>
        <v>0.8</v>
      </c>
      <c r="E62" s="10">
        <v>292304</v>
      </c>
      <c r="F62" s="44">
        <f t="shared" si="2"/>
        <v>0.42690687029471797</v>
      </c>
      <c r="G62" s="44">
        <f t="shared" ca="1" si="3"/>
        <v>0.47945205479452052</v>
      </c>
      <c r="H62" s="10">
        <v>3752299</v>
      </c>
      <c r="I62" s="10">
        <v>1367813.9972999999</v>
      </c>
      <c r="J62" s="10">
        <f t="shared" si="4"/>
        <v>234068.22519999996</v>
      </c>
      <c r="K62" s="20"/>
      <c r="L62" s="20"/>
      <c r="M62" s="20"/>
      <c r="N62" s="20"/>
      <c r="O62" s="17"/>
      <c r="P62" s="17"/>
      <c r="Q62" s="17"/>
      <c r="R62" s="17"/>
      <c r="S62" s="17"/>
      <c r="T62" s="17">
        <v>91412.606899999984</v>
      </c>
      <c r="U62" s="17">
        <v>9876.357</v>
      </c>
      <c r="V62" s="17">
        <v>7827.1758</v>
      </c>
      <c r="W62" s="17">
        <v>8639.9554999999982</v>
      </c>
      <c r="X62" s="17">
        <v>10328.68</v>
      </c>
      <c r="Y62" s="17">
        <v>8722.8096000000005</v>
      </c>
      <c r="Z62" s="17">
        <v>8344.6725999999981</v>
      </c>
      <c r="AA62" s="17">
        <v>8823.1211999999996</v>
      </c>
      <c r="AB62" s="17">
        <v>12990.3066</v>
      </c>
      <c r="AC62" s="17">
        <v>10950.279500000001</v>
      </c>
      <c r="AD62" s="17">
        <v>9101.1929999999993</v>
      </c>
      <c r="AE62" s="17">
        <v>13697.955900000001</v>
      </c>
      <c r="AF62" s="17">
        <v>12451.7289</v>
      </c>
      <c r="AG62" s="17">
        <v>12104.0177</v>
      </c>
      <c r="AH62" s="17">
        <v>8797.364999999998</v>
      </c>
      <c r="AI62" s="17"/>
      <c r="AJ62" s="17"/>
      <c r="AK62" s="14"/>
      <c r="AL62" s="14"/>
      <c r="AM62" s="14"/>
      <c r="AN62" s="14"/>
      <c r="AO62" s="17"/>
    </row>
    <row r="63" spans="1:41">
      <c r="A63" s="57"/>
      <c r="B63" s="22" t="s">
        <v>77</v>
      </c>
      <c r="C63" s="29">
        <f t="shared" si="0"/>
        <v>0.69647172594090656</v>
      </c>
      <c r="D63" s="13">
        <f t="shared" ca="1" si="1"/>
        <v>0.8</v>
      </c>
      <c r="E63" s="10">
        <v>40546</v>
      </c>
      <c r="F63" s="44">
        <f t="shared" si="2"/>
        <v>0.42202475344148388</v>
      </c>
      <c r="G63" s="44">
        <f t="shared" ca="1" si="3"/>
        <v>0.47945205479452052</v>
      </c>
      <c r="H63" s="10">
        <v>503125.99999999994</v>
      </c>
      <c r="I63" s="10">
        <v>184092.4835</v>
      </c>
      <c r="J63" s="10">
        <f t="shared" si="4"/>
        <v>28239.142599999996</v>
      </c>
      <c r="K63" s="20"/>
      <c r="L63" s="20"/>
      <c r="M63" s="20"/>
      <c r="N63" s="20"/>
      <c r="O63" s="17"/>
      <c r="P63" s="17"/>
      <c r="Q63" s="17"/>
      <c r="R63" s="17"/>
      <c r="S63" s="17"/>
      <c r="T63" s="17">
        <v>12868.105</v>
      </c>
      <c r="U63" s="17">
        <v>1382.6960999999999</v>
      </c>
      <c r="V63" s="17">
        <v>1277.5778</v>
      </c>
      <c r="W63" s="17">
        <v>638.29830000000004</v>
      </c>
      <c r="X63" s="17">
        <v>1380.1081999999999</v>
      </c>
      <c r="Y63" s="17">
        <v>1199.0363</v>
      </c>
      <c r="Z63" s="17">
        <v>826.83540000000005</v>
      </c>
      <c r="AA63" s="17">
        <v>762.73879999999997</v>
      </c>
      <c r="AB63" s="17">
        <v>1280.6353999999999</v>
      </c>
      <c r="AC63" s="17">
        <v>1363.5342000000001</v>
      </c>
      <c r="AD63" s="17">
        <v>1126.7744</v>
      </c>
      <c r="AE63" s="17">
        <v>874.99400000000003</v>
      </c>
      <c r="AF63" s="17">
        <v>1192.9161999999999</v>
      </c>
      <c r="AG63" s="17">
        <v>1171.3768</v>
      </c>
      <c r="AH63" s="17">
        <v>893.51570000000004</v>
      </c>
      <c r="AI63" s="17"/>
      <c r="AJ63" s="17"/>
      <c r="AK63" s="14"/>
      <c r="AL63" s="14"/>
      <c r="AM63" s="14"/>
      <c r="AN63" s="14"/>
      <c r="AO63" s="17"/>
    </row>
    <row r="64" spans="1:41">
      <c r="A64" s="58"/>
      <c r="B64" s="35" t="s">
        <v>84</v>
      </c>
      <c r="C64" s="30">
        <f t="shared" si="0"/>
        <v>0.82202145032844465</v>
      </c>
      <c r="D64" s="7">
        <f t="shared" ca="1" si="1"/>
        <v>0.8</v>
      </c>
      <c r="E64" s="37">
        <f>SUM(E49:E63)</f>
        <v>1442556</v>
      </c>
      <c r="F64" s="41">
        <f t="shared" si="2"/>
        <v>0.45137580551705397</v>
      </c>
      <c r="G64" s="41">
        <f t="shared" ca="1" si="3"/>
        <v>0.47945205479452052</v>
      </c>
      <c r="H64" s="37">
        <f>SUM(H49:H63)</f>
        <v>18500707</v>
      </c>
      <c r="I64" s="37">
        <f>SUM(I49:I63)</f>
        <v>7164959.5494599994</v>
      </c>
      <c r="J64" s="37">
        <f>SUM(J49:J63)</f>
        <v>1185811.9752999998</v>
      </c>
      <c r="K64" s="37">
        <f t="shared" ref="K64:AO64" si="9">SUM(K49:K63)</f>
        <v>0</v>
      </c>
      <c r="L64" s="37">
        <f t="shared" si="9"/>
        <v>0</v>
      </c>
      <c r="M64" s="37">
        <f t="shared" si="9"/>
        <v>0</v>
      </c>
      <c r="N64" s="37">
        <f t="shared" si="9"/>
        <v>0</v>
      </c>
      <c r="O64" s="37">
        <f t="shared" si="9"/>
        <v>0</v>
      </c>
      <c r="P64" s="37">
        <f t="shared" si="9"/>
        <v>0</v>
      </c>
      <c r="Q64" s="37">
        <f t="shared" si="9"/>
        <v>0</v>
      </c>
      <c r="R64" s="37">
        <f t="shared" si="9"/>
        <v>0</v>
      </c>
      <c r="S64" s="37">
        <f t="shared" si="9"/>
        <v>0</v>
      </c>
      <c r="T64" s="37">
        <f t="shared" si="9"/>
        <v>488478.05669999996</v>
      </c>
      <c r="U64" s="37">
        <f t="shared" si="9"/>
        <v>53998.842000000004</v>
      </c>
      <c r="V64" s="37">
        <f t="shared" si="9"/>
        <v>46956.554599999989</v>
      </c>
      <c r="W64" s="37">
        <f t="shared" si="9"/>
        <v>41808.726500000012</v>
      </c>
      <c r="X64" s="37">
        <f t="shared" si="9"/>
        <v>51496.362400000005</v>
      </c>
      <c r="Y64" s="37">
        <f t="shared" si="9"/>
        <v>48536.462400000004</v>
      </c>
      <c r="Z64" s="37">
        <f t="shared" si="9"/>
        <v>38772.350899999998</v>
      </c>
      <c r="AA64" s="37">
        <f t="shared" si="9"/>
        <v>42030.885300000009</v>
      </c>
      <c r="AB64" s="37">
        <f t="shared" si="9"/>
        <v>58255.9421</v>
      </c>
      <c r="AC64" s="37">
        <f t="shared" si="9"/>
        <v>51770.746999999996</v>
      </c>
      <c r="AD64" s="37">
        <f t="shared" si="9"/>
        <v>53221.398500000003</v>
      </c>
      <c r="AE64" s="37">
        <f t="shared" si="9"/>
        <v>62276.702000000005</v>
      </c>
      <c r="AF64" s="37">
        <f t="shared" si="9"/>
        <v>54693.753499999999</v>
      </c>
      <c r="AG64" s="37">
        <f t="shared" si="9"/>
        <v>45582.044800000003</v>
      </c>
      <c r="AH64" s="37">
        <f t="shared" si="9"/>
        <v>47933.146599999993</v>
      </c>
      <c r="AI64" s="37">
        <f t="shared" si="9"/>
        <v>0</v>
      </c>
      <c r="AJ64" s="37">
        <f t="shared" si="9"/>
        <v>0</v>
      </c>
      <c r="AK64" s="37">
        <f t="shared" si="9"/>
        <v>0</v>
      </c>
      <c r="AL64" s="37">
        <f t="shared" si="9"/>
        <v>0</v>
      </c>
      <c r="AM64" s="37">
        <f t="shared" si="9"/>
        <v>0</v>
      </c>
      <c r="AN64" s="37">
        <f t="shared" si="9"/>
        <v>0</v>
      </c>
      <c r="AO64" s="37">
        <f t="shared" si="9"/>
        <v>0</v>
      </c>
    </row>
    <row r="65" spans="1:41">
      <c r="A65" s="55" t="s">
        <v>72</v>
      </c>
      <c r="B65" s="4" t="s">
        <v>58</v>
      </c>
      <c r="C65" s="28">
        <f t="shared" si="0"/>
        <v>0.81466762116408109</v>
      </c>
      <c r="D65" s="13">
        <f t="shared" ca="1" si="1"/>
        <v>0.8</v>
      </c>
      <c r="E65" s="10">
        <v>70648</v>
      </c>
      <c r="F65" s="44">
        <f t="shared" si="2"/>
        <v>0.39180561884305026</v>
      </c>
      <c r="G65" s="44">
        <f t="shared" ca="1" si="3"/>
        <v>0.47945205479452052</v>
      </c>
      <c r="H65" s="10">
        <v>906902</v>
      </c>
      <c r="I65" s="10">
        <v>297774.66123999999</v>
      </c>
      <c r="J65" s="10">
        <f t="shared" si="4"/>
        <v>57554.638100000004</v>
      </c>
      <c r="K65" s="20"/>
      <c r="L65" s="20"/>
      <c r="M65" s="20"/>
      <c r="N65" s="20"/>
      <c r="O65" s="17"/>
      <c r="P65" s="17"/>
      <c r="Q65" s="17"/>
      <c r="R65" s="17"/>
      <c r="S65" s="17"/>
      <c r="T65" s="17">
        <v>22107.766500000002</v>
      </c>
      <c r="U65" s="17">
        <v>3339.3609999999999</v>
      </c>
      <c r="V65" s="17">
        <v>2182.7334000000001</v>
      </c>
      <c r="W65" s="17">
        <v>2637.2031999999999</v>
      </c>
      <c r="X65" s="17">
        <v>2586.8618999999999</v>
      </c>
      <c r="Y65" s="17">
        <v>2334.8326999999995</v>
      </c>
      <c r="Z65" s="17">
        <v>1979.9012</v>
      </c>
      <c r="AA65" s="17">
        <v>1530.7438999999999</v>
      </c>
      <c r="AB65" s="17">
        <v>2886.0547999999999</v>
      </c>
      <c r="AC65" s="17">
        <v>2859.7449999999999</v>
      </c>
      <c r="AD65" s="17">
        <v>2119.0232999999998</v>
      </c>
      <c r="AE65" s="17">
        <v>2791.6912000000002</v>
      </c>
      <c r="AF65" s="17">
        <v>2175.2864</v>
      </c>
      <c r="AG65" s="17">
        <v>3525.4874</v>
      </c>
      <c r="AH65" s="17">
        <v>2497.9461999999999</v>
      </c>
      <c r="AI65" s="17"/>
      <c r="AJ65" s="17"/>
      <c r="AK65" s="14"/>
      <c r="AL65" s="14"/>
      <c r="AM65" s="14"/>
      <c r="AN65" s="14"/>
      <c r="AO65" s="17"/>
    </row>
    <row r="66" spans="1:41">
      <c r="A66" s="55"/>
      <c r="B66" s="4" t="s">
        <v>40</v>
      </c>
      <c r="C66" s="28">
        <f t="shared" ref="C66:C90" si="10">J66/E66</f>
        <v>1.1050313200058801</v>
      </c>
      <c r="D66" s="13">
        <f t="shared" ca="1" si="1"/>
        <v>0.8</v>
      </c>
      <c r="E66" s="10">
        <v>68030</v>
      </c>
      <c r="F66" s="44">
        <f t="shared" si="2"/>
        <v>0.48487642731756253</v>
      </c>
      <c r="G66" s="44">
        <f t="shared" ca="1" si="3"/>
        <v>0.47945205479452052</v>
      </c>
      <c r="H66" s="10">
        <v>873298.99999999988</v>
      </c>
      <c r="I66" s="10">
        <v>348266.81839999999</v>
      </c>
      <c r="J66" s="10">
        <f t="shared" si="4"/>
        <v>75175.280700000018</v>
      </c>
      <c r="K66" s="20"/>
      <c r="L66" s="20"/>
      <c r="M66" s="20"/>
      <c r="N66" s="20"/>
      <c r="O66" s="17"/>
      <c r="P66" s="17"/>
      <c r="Q66" s="17"/>
      <c r="R66" s="17"/>
      <c r="S66" s="17"/>
      <c r="T66" s="17">
        <v>26601.5952</v>
      </c>
      <c r="U66" s="17">
        <v>3620.2919000000002</v>
      </c>
      <c r="V66" s="17">
        <v>2196.8316</v>
      </c>
      <c r="W66" s="17">
        <v>2773.4232999999999</v>
      </c>
      <c r="X66" s="17">
        <v>2390.2392</v>
      </c>
      <c r="Y66" s="17">
        <v>2277.4222000000004</v>
      </c>
      <c r="Z66" s="17">
        <v>2645.1480000000001</v>
      </c>
      <c r="AA66" s="17">
        <v>1727.6373000000001</v>
      </c>
      <c r="AB66" s="17">
        <v>2922.9411</v>
      </c>
      <c r="AC66" s="17">
        <v>2359.9616000000001</v>
      </c>
      <c r="AD66" s="17">
        <v>3271.9681999999998</v>
      </c>
      <c r="AE66" s="17">
        <v>4658.2775000000011</v>
      </c>
      <c r="AF66" s="17">
        <v>6845.9303</v>
      </c>
      <c r="AG66" s="17">
        <v>3357.3287</v>
      </c>
      <c r="AH66" s="17">
        <v>7526.2846</v>
      </c>
      <c r="AI66" s="17"/>
      <c r="AJ66" s="17"/>
      <c r="AK66" s="14"/>
      <c r="AL66" s="14"/>
      <c r="AM66" s="14"/>
      <c r="AN66" s="14"/>
      <c r="AO66" s="17"/>
    </row>
    <row r="67" spans="1:41">
      <c r="A67" s="55"/>
      <c r="B67" s="4" t="s">
        <v>16</v>
      </c>
      <c r="C67" s="28">
        <f t="shared" si="10"/>
        <v>0.97072917792090874</v>
      </c>
      <c r="D67" s="13">
        <f t="shared" ca="1" si="1"/>
        <v>0.8</v>
      </c>
      <c r="E67" s="10">
        <v>28878</v>
      </c>
      <c r="F67" s="44">
        <f t="shared" ref="F67:F92" si="11">(J67+I67)/H67</f>
        <v>0.44719840312921505</v>
      </c>
      <c r="G67" s="44">
        <f t="shared" ref="G67:G92" ca="1" si="12">DATEDIF("2015-1-1",TODAY(),"d")/365</f>
        <v>0.47945205479452052</v>
      </c>
      <c r="H67" s="10">
        <v>370700</v>
      </c>
      <c r="I67" s="10">
        <v>137743.73084</v>
      </c>
      <c r="J67" s="10">
        <f t="shared" ref="J67:J88" si="13">SUM(K67:AO67)</f>
        <v>28032.717200000003</v>
      </c>
      <c r="K67" s="20"/>
      <c r="L67" s="20"/>
      <c r="M67" s="20"/>
      <c r="N67" s="20"/>
      <c r="O67" s="17"/>
      <c r="P67" s="17"/>
      <c r="Q67" s="17"/>
      <c r="R67" s="17"/>
      <c r="S67" s="17"/>
      <c r="T67" s="17">
        <v>11543.5744</v>
      </c>
      <c r="U67" s="17">
        <v>1025.9572000000001</v>
      </c>
      <c r="V67" s="17">
        <v>1413.8145</v>
      </c>
      <c r="W67" s="17">
        <v>1089.6846</v>
      </c>
      <c r="X67" s="17">
        <v>1673.9589000000001</v>
      </c>
      <c r="Y67" s="17">
        <v>731.14120000000014</v>
      </c>
      <c r="Z67" s="17">
        <v>661.22619999999995</v>
      </c>
      <c r="AA67" s="17">
        <v>848.70899999999995</v>
      </c>
      <c r="AB67" s="17">
        <v>2150.4938999999999</v>
      </c>
      <c r="AC67" s="17">
        <v>1439.3080999999997</v>
      </c>
      <c r="AD67" s="17">
        <v>733.83929999999998</v>
      </c>
      <c r="AE67" s="17">
        <v>1244.3900000000001</v>
      </c>
      <c r="AF67" s="17">
        <v>1178.0882999999999</v>
      </c>
      <c r="AG67" s="17">
        <v>1163.3931</v>
      </c>
      <c r="AH67" s="17">
        <v>1135.1385</v>
      </c>
      <c r="AI67" s="17"/>
      <c r="AJ67" s="17"/>
      <c r="AK67" s="14"/>
      <c r="AL67" s="14"/>
      <c r="AM67" s="14"/>
      <c r="AN67" s="14"/>
      <c r="AO67" s="17"/>
    </row>
    <row r="68" spans="1:41">
      <c r="A68" s="55"/>
      <c r="B68" s="4" t="s">
        <v>25</v>
      </c>
      <c r="C68" s="28">
        <f t="shared" si="10"/>
        <v>0.64712566032752239</v>
      </c>
      <c r="D68" s="13">
        <f t="shared" ca="1" si="1"/>
        <v>0.8</v>
      </c>
      <c r="E68" s="10">
        <v>22716</v>
      </c>
      <c r="F68" s="44">
        <f t="shared" si="11"/>
        <v>0.35162404381329282</v>
      </c>
      <c r="G68" s="44">
        <f t="shared" ca="1" si="12"/>
        <v>0.47945205479452052</v>
      </c>
      <c r="H68" s="10">
        <v>291601</v>
      </c>
      <c r="I68" s="10">
        <v>87833.816300000006</v>
      </c>
      <c r="J68" s="10">
        <f t="shared" si="13"/>
        <v>14700.106499999998</v>
      </c>
      <c r="K68" s="20"/>
      <c r="L68" s="20"/>
      <c r="M68" s="20"/>
      <c r="N68" s="20"/>
      <c r="O68" s="17"/>
      <c r="P68" s="17"/>
      <c r="Q68" s="17"/>
      <c r="R68" s="17"/>
      <c r="S68" s="17"/>
      <c r="T68" s="17">
        <v>6376.0246999999999</v>
      </c>
      <c r="U68" s="17">
        <v>501.81500000000005</v>
      </c>
      <c r="V68" s="17">
        <v>476.74099999999999</v>
      </c>
      <c r="W68" s="17">
        <v>514.38440000000003</v>
      </c>
      <c r="X68" s="17">
        <v>490.8768</v>
      </c>
      <c r="Y68" s="17">
        <v>527.50699999999995</v>
      </c>
      <c r="Z68" s="17">
        <v>661.24800000000005</v>
      </c>
      <c r="AA68" s="17">
        <v>558.46889999999996</v>
      </c>
      <c r="AB68" s="17">
        <v>877.88350000000014</v>
      </c>
      <c r="AC68" s="17">
        <v>862.62689999999998</v>
      </c>
      <c r="AD68" s="17">
        <v>671.18780000000004</v>
      </c>
      <c r="AE68" s="17">
        <v>590.4914</v>
      </c>
      <c r="AF68" s="17">
        <v>488.83839999999992</v>
      </c>
      <c r="AG68" s="17">
        <v>779.62450000000001</v>
      </c>
      <c r="AH68" s="17">
        <v>322.38819999999998</v>
      </c>
      <c r="AI68" s="17"/>
      <c r="AJ68" s="17"/>
      <c r="AK68" s="14"/>
      <c r="AL68" s="14"/>
      <c r="AM68" s="14"/>
      <c r="AN68" s="14"/>
      <c r="AO68" s="17"/>
    </row>
    <row r="69" spans="1:41">
      <c r="A69" s="55"/>
      <c r="B69" s="4" t="s">
        <v>61</v>
      </c>
      <c r="C69" s="28">
        <f t="shared" si="10"/>
        <v>0.86969727820486187</v>
      </c>
      <c r="D69" s="13">
        <f t="shared" ca="1" si="1"/>
        <v>0.8</v>
      </c>
      <c r="E69" s="10">
        <v>28878</v>
      </c>
      <c r="F69" s="44">
        <f t="shared" si="11"/>
        <v>0.44358733772592401</v>
      </c>
      <c r="G69" s="44">
        <f t="shared" ca="1" si="12"/>
        <v>0.47945205479452052</v>
      </c>
      <c r="H69" s="10">
        <v>370700</v>
      </c>
      <c r="I69" s="10">
        <v>139322.70809500001</v>
      </c>
      <c r="J69" s="10">
        <f t="shared" si="13"/>
        <v>25115.118000000002</v>
      </c>
      <c r="K69" s="20"/>
      <c r="L69" s="20"/>
      <c r="M69" s="20"/>
      <c r="N69" s="20"/>
      <c r="O69" s="17"/>
      <c r="P69" s="17"/>
      <c r="Q69" s="17"/>
      <c r="R69" s="17"/>
      <c r="S69" s="17"/>
      <c r="T69" s="17">
        <v>10401.194199999998</v>
      </c>
      <c r="U69" s="17">
        <v>1096.3805</v>
      </c>
      <c r="V69" s="17">
        <v>1231.2517</v>
      </c>
      <c r="W69" s="17">
        <v>1353.7384999999999</v>
      </c>
      <c r="X69" s="17">
        <v>1320.8130000000001</v>
      </c>
      <c r="Y69" s="17">
        <v>665.57510000000002</v>
      </c>
      <c r="Z69" s="17">
        <v>619.34029999999996</v>
      </c>
      <c r="AA69" s="17">
        <v>742.93979999999999</v>
      </c>
      <c r="AB69" s="17">
        <v>1118.1983</v>
      </c>
      <c r="AC69" s="17">
        <v>1246.7298000000001</v>
      </c>
      <c r="AD69" s="17">
        <v>786.53769999999997</v>
      </c>
      <c r="AE69" s="17">
        <v>1035.2606000000001</v>
      </c>
      <c r="AF69" s="17">
        <v>987.41340000000002</v>
      </c>
      <c r="AG69" s="17">
        <v>1259.1965</v>
      </c>
      <c r="AH69" s="17">
        <v>1250.5486000000001</v>
      </c>
      <c r="AI69" s="17"/>
      <c r="AJ69" s="17"/>
      <c r="AK69" s="14"/>
      <c r="AL69" s="14"/>
      <c r="AM69" s="14"/>
      <c r="AN69" s="14"/>
      <c r="AO69" s="17"/>
    </row>
    <row r="70" spans="1:41">
      <c r="A70" s="55"/>
      <c r="B70" s="4" t="s">
        <v>46</v>
      </c>
      <c r="C70" s="28">
        <f t="shared" si="10"/>
        <v>0.89257281886038231</v>
      </c>
      <c r="D70" s="13">
        <f t="shared" ca="1" si="1"/>
        <v>0.8</v>
      </c>
      <c r="E70" s="10">
        <v>98068.000000000015</v>
      </c>
      <c r="F70" s="44">
        <f t="shared" si="11"/>
        <v>0.48118297435620444</v>
      </c>
      <c r="G70" s="44">
        <f t="shared" ca="1" si="12"/>
        <v>0.47945205479452052</v>
      </c>
      <c r="H70" s="10">
        <v>1258901</v>
      </c>
      <c r="I70" s="10">
        <v>518228.89640000009</v>
      </c>
      <c r="J70" s="10">
        <f t="shared" si="13"/>
        <v>87532.831199999986</v>
      </c>
      <c r="K70" s="20"/>
      <c r="L70" s="20"/>
      <c r="M70" s="20"/>
      <c r="N70" s="20"/>
      <c r="O70" s="17"/>
      <c r="P70" s="17"/>
      <c r="Q70" s="17"/>
      <c r="R70" s="17"/>
      <c r="S70" s="17"/>
      <c r="T70" s="17">
        <v>37215.86759999999</v>
      </c>
      <c r="U70" s="17">
        <v>3685.2595999999999</v>
      </c>
      <c r="V70" s="17">
        <v>3657.5947000000001</v>
      </c>
      <c r="W70" s="17">
        <v>3406.1792999999998</v>
      </c>
      <c r="X70" s="17">
        <v>3397.1143000000002</v>
      </c>
      <c r="Y70" s="17">
        <v>2977.5702000000001</v>
      </c>
      <c r="Z70" s="17">
        <v>2013.0545</v>
      </c>
      <c r="AA70" s="17">
        <v>2873.9096000000004</v>
      </c>
      <c r="AB70" s="17">
        <v>3993.7510000000002</v>
      </c>
      <c r="AC70" s="17">
        <v>2630.6586000000002</v>
      </c>
      <c r="AD70" s="17">
        <v>3982.0093999999999</v>
      </c>
      <c r="AE70" s="17">
        <v>7189.4967999999999</v>
      </c>
      <c r="AF70" s="17">
        <v>4764.0144</v>
      </c>
      <c r="AG70" s="17">
        <v>2795.9020999999998</v>
      </c>
      <c r="AH70" s="17">
        <v>2950.4490999999998</v>
      </c>
      <c r="AI70" s="17"/>
      <c r="AJ70" s="17"/>
      <c r="AK70" s="14"/>
      <c r="AL70" s="14"/>
      <c r="AM70" s="14"/>
      <c r="AN70" s="14"/>
      <c r="AO70" s="17"/>
    </row>
    <row r="71" spans="1:41">
      <c r="A71" s="55"/>
      <c r="B71" s="4" t="s">
        <v>24</v>
      </c>
      <c r="C71" s="28">
        <f t="shared" si="10"/>
        <v>0.89449899526710852</v>
      </c>
      <c r="D71" s="13">
        <f t="shared" ca="1" si="1"/>
        <v>0.8</v>
      </c>
      <c r="E71" s="10">
        <v>111771</v>
      </c>
      <c r="F71" s="44">
        <f t="shared" si="11"/>
        <v>0.50305809446745575</v>
      </c>
      <c r="G71" s="44">
        <f t="shared" ca="1" si="12"/>
        <v>0.47945205479452052</v>
      </c>
      <c r="H71" s="10">
        <v>1434801</v>
      </c>
      <c r="I71" s="10">
        <v>621809.20979999995</v>
      </c>
      <c r="J71" s="10">
        <f t="shared" si="13"/>
        <v>99979.047199999986</v>
      </c>
      <c r="K71" s="20"/>
      <c r="L71" s="20"/>
      <c r="M71" s="20"/>
      <c r="N71" s="20"/>
      <c r="O71" s="17"/>
      <c r="P71" s="17"/>
      <c r="Q71" s="17"/>
      <c r="R71" s="17"/>
      <c r="S71" s="17"/>
      <c r="T71" s="17">
        <v>40966.291400000002</v>
      </c>
      <c r="U71" s="17">
        <v>3846.0855999999999</v>
      </c>
      <c r="V71" s="17">
        <v>4272.2996999999996</v>
      </c>
      <c r="W71" s="17">
        <v>4329.7083000000002</v>
      </c>
      <c r="X71" s="17">
        <v>5419.1208999999999</v>
      </c>
      <c r="Y71" s="17">
        <v>3433.3182000000002</v>
      </c>
      <c r="Z71" s="17">
        <v>2791.7645000000002</v>
      </c>
      <c r="AA71" s="17">
        <v>4075.6689000000001</v>
      </c>
      <c r="AB71" s="17">
        <v>4624.7745999999997</v>
      </c>
      <c r="AC71" s="17">
        <v>4407.1962999999996</v>
      </c>
      <c r="AD71" s="17">
        <v>5557.9273999999996</v>
      </c>
      <c r="AE71" s="17">
        <v>6273.8055999999988</v>
      </c>
      <c r="AF71" s="17">
        <v>3476.1916000000001</v>
      </c>
      <c r="AG71" s="17">
        <v>2858.5786999999996</v>
      </c>
      <c r="AH71" s="17">
        <v>3646.3155000000002</v>
      </c>
      <c r="AI71" s="17"/>
      <c r="AJ71" s="17"/>
      <c r="AK71" s="14"/>
      <c r="AL71" s="14"/>
      <c r="AM71" s="14"/>
      <c r="AN71" s="14"/>
      <c r="AO71" s="17"/>
    </row>
    <row r="72" spans="1:41">
      <c r="A72" s="55"/>
      <c r="B72" s="4" t="s">
        <v>64</v>
      </c>
      <c r="C72" s="28">
        <f t="shared" si="10"/>
        <v>0.82289849822892902</v>
      </c>
      <c r="D72" s="13">
        <f t="shared" ca="1" si="1"/>
        <v>0.8</v>
      </c>
      <c r="E72" s="10">
        <v>288526</v>
      </c>
      <c r="F72" s="44">
        <f t="shared" si="11"/>
        <v>0.49939514373346294</v>
      </c>
      <c r="G72" s="44">
        <f t="shared" ca="1" si="12"/>
        <v>0.47945205479452052</v>
      </c>
      <c r="H72" s="10">
        <v>3703800</v>
      </c>
      <c r="I72" s="10">
        <v>1612232.1212599999</v>
      </c>
      <c r="J72" s="10">
        <f t="shared" si="13"/>
        <v>237427.61209999997</v>
      </c>
      <c r="K72" s="20"/>
      <c r="L72" s="20"/>
      <c r="M72" s="20"/>
      <c r="N72" s="20"/>
      <c r="O72" s="17"/>
      <c r="P72" s="17"/>
      <c r="Q72" s="17"/>
      <c r="R72" s="17"/>
      <c r="S72" s="17"/>
      <c r="T72" s="17">
        <v>91014.475099999996</v>
      </c>
      <c r="U72" s="17">
        <v>7716.8317999999999</v>
      </c>
      <c r="V72" s="17">
        <v>8841.3708000000006</v>
      </c>
      <c r="W72" s="17">
        <v>7576.4641000000001</v>
      </c>
      <c r="X72" s="17">
        <v>7930.6376</v>
      </c>
      <c r="Y72" s="17">
        <v>9558.8228999999992</v>
      </c>
      <c r="Z72" s="17">
        <v>7116.0519000000004</v>
      </c>
      <c r="AA72" s="17">
        <v>9731.3852999999999</v>
      </c>
      <c r="AB72" s="17">
        <v>12640.0088</v>
      </c>
      <c r="AC72" s="17">
        <v>11581.0249</v>
      </c>
      <c r="AD72" s="17">
        <v>16098.63</v>
      </c>
      <c r="AE72" s="17">
        <v>13778.3441</v>
      </c>
      <c r="AF72" s="17">
        <v>12913.8382</v>
      </c>
      <c r="AG72" s="17">
        <v>11102.5249</v>
      </c>
      <c r="AH72" s="17">
        <v>9827.2016999999996</v>
      </c>
      <c r="AI72" s="17"/>
      <c r="AJ72" s="17"/>
      <c r="AK72" s="14"/>
      <c r="AL72" s="14"/>
      <c r="AM72" s="14"/>
      <c r="AN72" s="14"/>
      <c r="AO72" s="17"/>
    </row>
    <row r="73" spans="1:41">
      <c r="A73" s="55"/>
      <c r="B73" s="4" t="s">
        <v>39</v>
      </c>
      <c r="C73" s="28">
        <f t="shared" si="10"/>
        <v>1.0633052267829926</v>
      </c>
      <c r="D73" s="13">
        <f t="shared" ca="1" si="1"/>
        <v>0.8</v>
      </c>
      <c r="E73" s="10">
        <v>114162</v>
      </c>
      <c r="F73" s="44">
        <f t="shared" si="11"/>
        <v>0.5065287105083589</v>
      </c>
      <c r="G73" s="44">
        <f t="shared" ca="1" si="12"/>
        <v>0.47945205479452052</v>
      </c>
      <c r="H73" s="10">
        <v>1465500</v>
      </c>
      <c r="I73" s="10">
        <v>620928.77394999994</v>
      </c>
      <c r="J73" s="10">
        <f t="shared" si="13"/>
        <v>121389.05129999999</v>
      </c>
      <c r="K73" s="20"/>
      <c r="L73" s="20"/>
      <c r="M73" s="20"/>
      <c r="N73" s="20"/>
      <c r="O73" s="17"/>
      <c r="P73" s="17"/>
      <c r="Q73" s="17"/>
      <c r="R73" s="17"/>
      <c r="S73" s="17"/>
      <c r="T73" s="17">
        <v>47882.234299999996</v>
      </c>
      <c r="U73" s="17">
        <v>6245.1557000000012</v>
      </c>
      <c r="V73" s="17">
        <v>3893.9409999999998</v>
      </c>
      <c r="W73" s="17">
        <v>3722.4931000000006</v>
      </c>
      <c r="X73" s="17">
        <v>5356.5410000000002</v>
      </c>
      <c r="Y73" s="17">
        <v>6180.0023000000001</v>
      </c>
      <c r="Z73" s="17">
        <v>4221.7322999999997</v>
      </c>
      <c r="AA73" s="17">
        <v>3999.6455999999998</v>
      </c>
      <c r="AB73" s="17">
        <v>5311.5479999999998</v>
      </c>
      <c r="AC73" s="17">
        <v>5480.9750000000004</v>
      </c>
      <c r="AD73" s="17">
        <v>4351.1692999999996</v>
      </c>
      <c r="AE73" s="17">
        <v>7396.2847000000002</v>
      </c>
      <c r="AF73" s="17">
        <v>6745.7946000000002</v>
      </c>
      <c r="AG73" s="17">
        <v>5906.9512999999988</v>
      </c>
      <c r="AH73" s="17">
        <v>4694.5830999999998</v>
      </c>
      <c r="AI73" s="17"/>
      <c r="AJ73" s="17"/>
      <c r="AK73" s="14"/>
      <c r="AL73" s="14"/>
      <c r="AM73" s="14"/>
      <c r="AN73" s="14"/>
      <c r="AO73" s="17"/>
    </row>
    <row r="74" spans="1:41">
      <c r="A74" s="55"/>
      <c r="B74" s="4" t="s">
        <v>29</v>
      </c>
      <c r="C74" s="28">
        <f t="shared" si="10"/>
        <v>0.82225454138656451</v>
      </c>
      <c r="D74" s="13">
        <f t="shared" ca="1" si="1"/>
        <v>0.8</v>
      </c>
      <c r="E74" s="10">
        <v>388846</v>
      </c>
      <c r="F74" s="44">
        <f t="shared" si="11"/>
        <v>0.45596407210832762</v>
      </c>
      <c r="G74" s="44">
        <f t="shared" ca="1" si="12"/>
        <v>0.47945205479452052</v>
      </c>
      <c r="H74" s="10">
        <v>4991601</v>
      </c>
      <c r="I74" s="10">
        <v>1956260.3289000001</v>
      </c>
      <c r="J74" s="10">
        <f t="shared" si="13"/>
        <v>319730.38940000004</v>
      </c>
      <c r="K74" s="20"/>
      <c r="L74" s="20"/>
      <c r="M74" s="20"/>
      <c r="N74" s="20"/>
      <c r="O74" s="17"/>
      <c r="P74" s="17"/>
      <c r="Q74" s="17"/>
      <c r="R74" s="17"/>
      <c r="S74" s="17"/>
      <c r="T74" s="17">
        <v>133637.72229999999</v>
      </c>
      <c r="U74" s="17">
        <v>15325.7335</v>
      </c>
      <c r="V74" s="17">
        <v>8714.2759999999998</v>
      </c>
      <c r="W74" s="17">
        <v>11034.710999999999</v>
      </c>
      <c r="X74" s="17">
        <v>11116.4908</v>
      </c>
      <c r="Y74" s="17">
        <v>12631.924499999997</v>
      </c>
      <c r="Z74" s="17">
        <v>9212.6044000000002</v>
      </c>
      <c r="AA74" s="17">
        <v>11428.741900000001</v>
      </c>
      <c r="AB74" s="17">
        <v>17272.250599999999</v>
      </c>
      <c r="AC74" s="17">
        <v>14335.2466</v>
      </c>
      <c r="AD74" s="17">
        <v>11893.220499999999</v>
      </c>
      <c r="AE74" s="17">
        <v>19101.280699999999</v>
      </c>
      <c r="AF74" s="17">
        <v>15722.3406</v>
      </c>
      <c r="AG74" s="17">
        <v>13931.498600000001</v>
      </c>
      <c r="AH74" s="17">
        <v>14372.347400000001</v>
      </c>
      <c r="AI74" s="17"/>
      <c r="AJ74" s="17"/>
      <c r="AK74" s="14"/>
      <c r="AL74" s="14"/>
      <c r="AM74" s="14"/>
      <c r="AN74" s="14"/>
      <c r="AO74" s="17"/>
    </row>
    <row r="75" spans="1:41">
      <c r="A75" s="55"/>
      <c r="B75" s="4" t="s">
        <v>68</v>
      </c>
      <c r="C75" s="28">
        <f t="shared" si="10"/>
        <v>0.88605365667404201</v>
      </c>
      <c r="D75" s="13">
        <f t="shared" ca="1" si="1"/>
        <v>0.8</v>
      </c>
      <c r="E75" s="10">
        <v>51071</v>
      </c>
      <c r="F75" s="44">
        <f t="shared" si="11"/>
        <v>0.52648587518570844</v>
      </c>
      <c r="G75" s="44">
        <f t="shared" ca="1" si="12"/>
        <v>0.47945205479452052</v>
      </c>
      <c r="H75" s="10">
        <v>655598</v>
      </c>
      <c r="I75" s="10">
        <v>299911.44050000003</v>
      </c>
      <c r="J75" s="10">
        <f t="shared" si="13"/>
        <v>45251.6463</v>
      </c>
      <c r="K75" s="20"/>
      <c r="L75" s="20"/>
      <c r="M75" s="20"/>
      <c r="N75" s="20"/>
      <c r="O75" s="17"/>
      <c r="P75" s="18"/>
      <c r="Q75" s="17"/>
      <c r="R75" s="17"/>
      <c r="S75" s="17"/>
      <c r="T75" s="17">
        <v>17625.989000000001</v>
      </c>
      <c r="U75" s="17">
        <v>3007.9265</v>
      </c>
      <c r="V75" s="17">
        <v>2323.4742999999999</v>
      </c>
      <c r="W75" s="17">
        <v>1916.3329000000001</v>
      </c>
      <c r="X75" s="17">
        <v>1206.4330000000002</v>
      </c>
      <c r="Y75" s="17">
        <v>1854.8969</v>
      </c>
      <c r="Z75" s="17">
        <v>1034.9005</v>
      </c>
      <c r="AA75" s="17">
        <v>1015.7513</v>
      </c>
      <c r="AB75" s="17">
        <v>2948.5232999999998</v>
      </c>
      <c r="AC75" s="17">
        <v>2070.8699000000001</v>
      </c>
      <c r="AD75" s="17">
        <v>2190.6341000000002</v>
      </c>
      <c r="AE75" s="17">
        <v>2988.8755999999994</v>
      </c>
      <c r="AF75" s="17">
        <v>1885.172</v>
      </c>
      <c r="AG75" s="17">
        <v>1200.1785999999997</v>
      </c>
      <c r="AH75" s="17">
        <v>1981.6884</v>
      </c>
      <c r="AI75" s="17"/>
      <c r="AJ75" s="17"/>
      <c r="AK75" s="14"/>
      <c r="AL75" s="14"/>
      <c r="AM75" s="14"/>
      <c r="AN75" s="14"/>
      <c r="AO75" s="17"/>
    </row>
    <row r="76" spans="1:41">
      <c r="A76" s="55"/>
      <c r="B76" s="4" t="s">
        <v>1</v>
      </c>
      <c r="C76" s="28">
        <f t="shared" si="10"/>
        <v>0.82790047744341266</v>
      </c>
      <c r="D76" s="13">
        <f t="shared" ca="1" si="1"/>
        <v>0.8</v>
      </c>
      <c r="E76" s="10">
        <v>57389</v>
      </c>
      <c r="F76" s="44">
        <f t="shared" si="11"/>
        <v>0.46654351075945333</v>
      </c>
      <c r="G76" s="44">
        <f t="shared" ca="1" si="12"/>
        <v>0.47945205479452052</v>
      </c>
      <c r="H76" s="10">
        <v>736701</v>
      </c>
      <c r="I76" s="10">
        <v>296190.69042</v>
      </c>
      <c r="J76" s="10">
        <f t="shared" si="13"/>
        <v>47512.380500000007</v>
      </c>
      <c r="K76" s="20"/>
      <c r="L76" s="20"/>
      <c r="M76" s="20"/>
      <c r="N76" s="20"/>
      <c r="O76" s="17"/>
      <c r="P76" s="17"/>
      <c r="Q76" s="17"/>
      <c r="R76" s="17"/>
      <c r="S76" s="17"/>
      <c r="T76" s="17">
        <v>18752.1721</v>
      </c>
      <c r="U76" s="17">
        <v>1315.0071000000003</v>
      </c>
      <c r="V76" s="17">
        <v>1935.5137</v>
      </c>
      <c r="W76" s="17">
        <v>2021.4393</v>
      </c>
      <c r="X76" s="17">
        <v>2018.4760000000001</v>
      </c>
      <c r="Y76" s="17">
        <v>1822.3652999999999</v>
      </c>
      <c r="Z76" s="17">
        <v>1964.9779000000001</v>
      </c>
      <c r="AA76" s="17">
        <v>1998.2706000000001</v>
      </c>
      <c r="AB76" s="17">
        <v>2186.2040999999999</v>
      </c>
      <c r="AC76" s="17">
        <v>2666.6464000000005</v>
      </c>
      <c r="AD76" s="17">
        <v>2290.0859999999998</v>
      </c>
      <c r="AE76" s="17">
        <v>2290.7392</v>
      </c>
      <c r="AF76" s="17">
        <v>1951.5922</v>
      </c>
      <c r="AG76" s="17">
        <v>2481.4290000000001</v>
      </c>
      <c r="AH76" s="17">
        <v>1817.4616000000001</v>
      </c>
      <c r="AI76" s="17"/>
      <c r="AJ76" s="17"/>
      <c r="AK76" s="14"/>
      <c r="AL76" s="14"/>
      <c r="AM76" s="14"/>
      <c r="AN76" s="14"/>
      <c r="AO76" s="17"/>
    </row>
    <row r="77" spans="1:41">
      <c r="A77" s="55"/>
      <c r="B77" s="4" t="s">
        <v>10</v>
      </c>
      <c r="C77" s="28">
        <f t="shared" si="10"/>
        <v>0.81578985885717814</v>
      </c>
      <c r="D77" s="13">
        <f t="shared" ca="1" si="1"/>
        <v>0.8</v>
      </c>
      <c r="E77" s="10">
        <v>112581.00000000001</v>
      </c>
      <c r="F77" s="44">
        <f t="shared" si="11"/>
        <v>0.47005846350571806</v>
      </c>
      <c r="G77" s="44">
        <f t="shared" ca="1" si="12"/>
        <v>0.47945205479452052</v>
      </c>
      <c r="H77" s="10">
        <v>1445199</v>
      </c>
      <c r="I77" s="10">
        <v>587485.58330000017</v>
      </c>
      <c r="J77" s="10">
        <f t="shared" si="13"/>
        <v>91842.438099999985</v>
      </c>
      <c r="K77" s="20"/>
      <c r="L77" s="20"/>
      <c r="M77" s="20"/>
      <c r="N77" s="20"/>
      <c r="O77" s="17"/>
      <c r="P77" s="17"/>
      <c r="Q77" s="17"/>
      <c r="R77" s="17"/>
      <c r="S77" s="17"/>
      <c r="T77" s="17">
        <v>38124.485800000002</v>
      </c>
      <c r="U77" s="17">
        <v>5430.0346</v>
      </c>
      <c r="V77" s="17">
        <v>3243.5989</v>
      </c>
      <c r="W77" s="17">
        <v>4284.6782000000003</v>
      </c>
      <c r="X77" s="17">
        <v>4425.1180999999997</v>
      </c>
      <c r="Y77" s="17">
        <v>3865.2532999999999</v>
      </c>
      <c r="Z77" s="17">
        <v>2532.9016000000001</v>
      </c>
      <c r="AA77" s="17">
        <v>3602.4834000000001</v>
      </c>
      <c r="AB77" s="17">
        <v>3673.5146</v>
      </c>
      <c r="AC77" s="17">
        <v>3832.3719000000001</v>
      </c>
      <c r="AD77" s="17">
        <v>3208.8209999999999</v>
      </c>
      <c r="AE77" s="17">
        <v>4604.4472999999998</v>
      </c>
      <c r="AF77" s="17">
        <v>2576.2730999999999</v>
      </c>
      <c r="AG77" s="17">
        <v>3910.4757</v>
      </c>
      <c r="AH77" s="17">
        <v>4527.9805999999999</v>
      </c>
      <c r="AI77" s="17"/>
      <c r="AJ77" s="17"/>
      <c r="AK77" s="14"/>
      <c r="AL77" s="14"/>
      <c r="AM77" s="14"/>
      <c r="AN77" s="14"/>
      <c r="AO77" s="17"/>
    </row>
    <row r="78" spans="1:41">
      <c r="A78" s="55"/>
      <c r="B78" s="4" t="s">
        <v>2</v>
      </c>
      <c r="C78" s="28">
        <f t="shared" si="10"/>
        <v>0.8470291800558194</v>
      </c>
      <c r="D78" s="13">
        <f t="shared" ca="1" si="1"/>
        <v>0.8</v>
      </c>
      <c r="E78" s="10">
        <v>66285</v>
      </c>
      <c r="F78" s="44">
        <f t="shared" si="11"/>
        <v>0.48387463697261723</v>
      </c>
      <c r="G78" s="44">
        <f t="shared" ca="1" si="12"/>
        <v>0.47945205479452052</v>
      </c>
      <c r="H78" s="10">
        <v>850900</v>
      </c>
      <c r="I78" s="10">
        <v>355583.59940000001</v>
      </c>
      <c r="J78" s="10">
        <f t="shared" si="13"/>
        <v>56145.329199999986</v>
      </c>
      <c r="K78" s="20"/>
      <c r="L78" s="20"/>
      <c r="M78" s="20"/>
      <c r="N78" s="20"/>
      <c r="O78" s="17"/>
      <c r="P78" s="17"/>
      <c r="Q78" s="17"/>
      <c r="R78" s="17"/>
      <c r="S78" s="17"/>
      <c r="T78" s="17">
        <v>25019.746399999996</v>
      </c>
      <c r="U78" s="17">
        <v>3445.8622</v>
      </c>
      <c r="V78" s="17">
        <v>2115.9470000000001</v>
      </c>
      <c r="W78" s="17">
        <v>1359.1608000000001</v>
      </c>
      <c r="X78" s="17">
        <v>2373.4951999999998</v>
      </c>
      <c r="Y78" s="17">
        <v>2161.2112000000002</v>
      </c>
      <c r="Z78" s="17">
        <v>1421.4306999999999</v>
      </c>
      <c r="AA78" s="17">
        <v>1515.1291000000001</v>
      </c>
      <c r="AB78" s="17">
        <v>2580.5021999999999</v>
      </c>
      <c r="AC78" s="17">
        <v>3111.0291000000002</v>
      </c>
      <c r="AD78" s="17">
        <v>2206.5804999999996</v>
      </c>
      <c r="AE78" s="17">
        <v>2878.4052000000001</v>
      </c>
      <c r="AF78" s="17">
        <v>2301.7822000000001</v>
      </c>
      <c r="AG78" s="17">
        <v>1868.7973</v>
      </c>
      <c r="AH78" s="17">
        <v>1786.2501</v>
      </c>
      <c r="AI78" s="17"/>
      <c r="AJ78" s="17"/>
      <c r="AK78" s="14"/>
      <c r="AL78" s="14"/>
      <c r="AM78" s="14"/>
      <c r="AN78" s="14"/>
      <c r="AO78" s="17"/>
    </row>
    <row r="79" spans="1:41">
      <c r="A79" s="55"/>
      <c r="B79" s="4" t="s">
        <v>60</v>
      </c>
      <c r="C79" s="28">
        <f t="shared" si="10"/>
        <v>0.9764835828882733</v>
      </c>
      <c r="D79" s="13">
        <f t="shared" ca="1" si="1"/>
        <v>0.8</v>
      </c>
      <c r="E79" s="10">
        <v>93432.999999999985</v>
      </c>
      <c r="F79" s="44">
        <f t="shared" si="11"/>
        <v>0.49948448139069535</v>
      </c>
      <c r="G79" s="44">
        <f t="shared" ca="1" si="12"/>
        <v>0.47945205479452052</v>
      </c>
      <c r="H79" s="10">
        <v>1199400</v>
      </c>
      <c r="I79" s="10">
        <v>507845.89637999999</v>
      </c>
      <c r="J79" s="10">
        <f t="shared" si="13"/>
        <v>91235.790600000022</v>
      </c>
      <c r="K79" s="20"/>
      <c r="L79" s="20"/>
      <c r="M79" s="20"/>
      <c r="N79" s="20"/>
      <c r="O79" s="17"/>
      <c r="P79" s="17"/>
      <c r="Q79" s="17"/>
      <c r="R79" s="17"/>
      <c r="S79" s="17"/>
      <c r="T79" s="17">
        <v>37337.914400000001</v>
      </c>
      <c r="U79" s="17">
        <v>4333.3112000000001</v>
      </c>
      <c r="V79" s="17">
        <v>3448.8896</v>
      </c>
      <c r="W79" s="17">
        <v>3135.4357</v>
      </c>
      <c r="X79" s="17">
        <v>4911.1238000000003</v>
      </c>
      <c r="Y79" s="17">
        <v>3916.9618999999998</v>
      </c>
      <c r="Z79" s="17">
        <v>2443.0915</v>
      </c>
      <c r="AA79" s="17">
        <v>2201.5196999999998</v>
      </c>
      <c r="AB79" s="17">
        <v>5286.6774999999998</v>
      </c>
      <c r="AC79" s="17">
        <v>3219.2487999999998</v>
      </c>
      <c r="AD79" s="17">
        <v>3737.0889000000002</v>
      </c>
      <c r="AE79" s="17">
        <v>4481.6858000000002</v>
      </c>
      <c r="AF79" s="17">
        <v>3925.6275999999998</v>
      </c>
      <c r="AG79" s="17">
        <v>4656.805699999999</v>
      </c>
      <c r="AH79" s="17">
        <v>4200.4084999999995</v>
      </c>
      <c r="AI79" s="17"/>
      <c r="AJ79" s="17"/>
      <c r="AK79" s="14"/>
      <c r="AL79" s="14"/>
      <c r="AM79" s="14"/>
      <c r="AN79" s="14"/>
      <c r="AO79" s="17"/>
    </row>
    <row r="80" spans="1:41">
      <c r="A80" s="55"/>
      <c r="B80" s="4" t="s">
        <v>12</v>
      </c>
      <c r="C80" s="28">
        <f t="shared" si="10"/>
        <v>0.88320368999102039</v>
      </c>
      <c r="D80" s="13">
        <f t="shared" ca="1" si="1"/>
        <v>0.8</v>
      </c>
      <c r="E80" s="10">
        <v>72385</v>
      </c>
      <c r="F80" s="44">
        <f t="shared" si="11"/>
        <v>0.42428513690794567</v>
      </c>
      <c r="G80" s="44">
        <f t="shared" ca="1" si="12"/>
        <v>0.47945205479452052</v>
      </c>
      <c r="H80" s="10">
        <v>929201</v>
      </c>
      <c r="I80" s="10">
        <v>330315.47440000001</v>
      </c>
      <c r="J80" s="10">
        <f t="shared" si="13"/>
        <v>63930.699100000013</v>
      </c>
      <c r="K80" s="20"/>
      <c r="L80" s="20"/>
      <c r="M80" s="20"/>
      <c r="N80" s="20"/>
      <c r="O80" s="17"/>
      <c r="P80" s="17"/>
      <c r="Q80" s="17"/>
      <c r="R80" s="17"/>
      <c r="S80" s="17"/>
      <c r="T80" s="17">
        <v>25250.378700000005</v>
      </c>
      <c r="U80" s="17">
        <v>2615.4371000000001</v>
      </c>
      <c r="V80" s="17">
        <v>3136.2339999999999</v>
      </c>
      <c r="W80" s="17">
        <v>3054.5337</v>
      </c>
      <c r="X80" s="17">
        <v>1892.7428</v>
      </c>
      <c r="Y80" s="17">
        <v>2639.7689999999998</v>
      </c>
      <c r="Z80" s="17">
        <v>1972.2598</v>
      </c>
      <c r="AA80" s="17">
        <v>2410.6687000000002</v>
      </c>
      <c r="AB80" s="17">
        <v>2689.7593000000002</v>
      </c>
      <c r="AC80" s="17">
        <v>2582.2827999999995</v>
      </c>
      <c r="AD80" s="17">
        <v>2979.2615999999994</v>
      </c>
      <c r="AE80" s="17">
        <v>3029.6658000000002</v>
      </c>
      <c r="AF80" s="17">
        <v>2725.0443</v>
      </c>
      <c r="AG80" s="17">
        <v>2790.1386000000002</v>
      </c>
      <c r="AH80" s="17">
        <v>4162.5228999999999</v>
      </c>
      <c r="AI80" s="17"/>
      <c r="AJ80" s="17"/>
      <c r="AK80" s="14"/>
      <c r="AL80" s="14"/>
      <c r="AM80" s="14"/>
      <c r="AN80" s="14"/>
      <c r="AO80" s="17"/>
    </row>
    <row r="81" spans="1:41">
      <c r="A81" s="55"/>
      <c r="B81" s="35" t="s">
        <v>84</v>
      </c>
      <c r="C81" s="36">
        <f t="shared" si="10"/>
        <v>0.87386264740835529</v>
      </c>
      <c r="D81" s="7">
        <f t="shared" ca="1" si="1"/>
        <v>0.8</v>
      </c>
      <c r="E81" s="37">
        <f t="shared" ref="E81:I81" si="14">SUM(E65:E80)</f>
        <v>1673667</v>
      </c>
      <c r="F81" s="41">
        <f t="shared" si="11"/>
        <v>0.47383670919618348</v>
      </c>
      <c r="G81" s="41">
        <f t="shared" ca="1" si="12"/>
        <v>0.47945205479452052</v>
      </c>
      <c r="H81" s="37">
        <f t="shared" si="14"/>
        <v>21484804</v>
      </c>
      <c r="I81" s="37">
        <f t="shared" si="14"/>
        <v>8717733.7495849989</v>
      </c>
      <c r="J81" s="37">
        <f>SUM(J65:J80)</f>
        <v>1462555.0754999998</v>
      </c>
      <c r="K81" s="37">
        <f t="shared" ref="K81:AH81" si="15">SUM(K65:K80)</f>
        <v>0</v>
      </c>
      <c r="L81" s="37">
        <f t="shared" si="15"/>
        <v>0</v>
      </c>
      <c r="M81" s="37">
        <f t="shared" si="15"/>
        <v>0</v>
      </c>
      <c r="N81" s="37">
        <f t="shared" si="15"/>
        <v>0</v>
      </c>
      <c r="O81" s="37">
        <f t="shared" si="15"/>
        <v>0</v>
      </c>
      <c r="P81" s="37">
        <f t="shared" si="15"/>
        <v>0</v>
      </c>
      <c r="Q81" s="37">
        <f t="shared" si="15"/>
        <v>0</v>
      </c>
      <c r="R81" s="37">
        <f t="shared" si="15"/>
        <v>0</v>
      </c>
      <c r="S81" s="37">
        <f t="shared" si="15"/>
        <v>0</v>
      </c>
      <c r="T81" s="37">
        <f t="shared" si="15"/>
        <v>589857.43209999998</v>
      </c>
      <c r="U81" s="37">
        <f t="shared" si="15"/>
        <v>66550.450500000006</v>
      </c>
      <c r="V81" s="37">
        <f t="shared" si="15"/>
        <v>53084.511899999998</v>
      </c>
      <c r="W81" s="37">
        <f t="shared" si="15"/>
        <v>54209.570399999997</v>
      </c>
      <c r="X81" s="37">
        <f t="shared" si="15"/>
        <v>58510.043299999998</v>
      </c>
      <c r="Y81" s="37">
        <f t="shared" si="15"/>
        <v>57578.573899999988</v>
      </c>
      <c r="Z81" s="37">
        <f t="shared" si="15"/>
        <v>43291.633300000001</v>
      </c>
      <c r="AA81" s="37">
        <f t="shared" si="15"/>
        <v>50261.673000000003</v>
      </c>
      <c r="AB81" s="37">
        <f t="shared" si="15"/>
        <v>73163.08560000002</v>
      </c>
      <c r="AC81" s="37">
        <f t="shared" si="15"/>
        <v>64685.921699999992</v>
      </c>
      <c r="AD81" s="37">
        <f t="shared" si="15"/>
        <v>66077.985000000001</v>
      </c>
      <c r="AE81" s="37">
        <f t="shared" si="15"/>
        <v>84333.141499999998</v>
      </c>
      <c r="AF81" s="37">
        <f t="shared" si="15"/>
        <v>70663.227599999998</v>
      </c>
      <c r="AG81" s="37">
        <f t="shared" si="15"/>
        <v>63588.310699999995</v>
      </c>
      <c r="AH81" s="37">
        <f t="shared" si="15"/>
        <v>66699.514999999985</v>
      </c>
      <c r="AI81" s="37">
        <f t="shared" ref="AH81:AO81" si="16">SUM(AI65:AI80)</f>
        <v>0</v>
      </c>
      <c r="AJ81" s="37">
        <f t="shared" si="16"/>
        <v>0</v>
      </c>
      <c r="AK81" s="37">
        <f t="shared" si="16"/>
        <v>0</v>
      </c>
      <c r="AL81" s="37">
        <f t="shared" si="16"/>
        <v>0</v>
      </c>
      <c r="AM81" s="37">
        <f t="shared" si="16"/>
        <v>0</v>
      </c>
      <c r="AN81" s="37">
        <f t="shared" si="16"/>
        <v>0</v>
      </c>
      <c r="AO81" s="37">
        <f t="shared" si="16"/>
        <v>0</v>
      </c>
    </row>
    <row r="82" spans="1:41" ht="25.5">
      <c r="A82" s="32" t="s">
        <v>101</v>
      </c>
      <c r="B82" s="22" t="s">
        <v>100</v>
      </c>
      <c r="C82" s="29" t="e">
        <f t="shared" ref="C82:C88" si="17">J82/E82</f>
        <v>#DIV/0!</v>
      </c>
      <c r="D82" s="13">
        <f t="shared" ca="1" si="1"/>
        <v>0.8</v>
      </c>
      <c r="E82" s="25"/>
      <c r="F82" s="40" t="e">
        <f t="shared" si="11"/>
        <v>#DIV/0!</v>
      </c>
      <c r="G82" s="40">
        <f t="shared" ca="1" si="12"/>
        <v>0.47945205479452052</v>
      </c>
      <c r="H82" s="25"/>
      <c r="I82" s="25">
        <v>60947.308700000001</v>
      </c>
      <c r="J82" s="10">
        <f t="shared" si="13"/>
        <v>20128.858100000005</v>
      </c>
      <c r="K82" s="20"/>
      <c r="L82" s="20"/>
      <c r="M82" s="20"/>
      <c r="N82" s="20"/>
      <c r="O82" s="17"/>
      <c r="P82" s="17"/>
      <c r="Q82" s="17"/>
      <c r="R82" s="17"/>
      <c r="S82" s="17"/>
      <c r="T82" s="17">
        <v>8747.2562999999991</v>
      </c>
      <c r="U82" s="17">
        <v>553.17020000000002</v>
      </c>
      <c r="V82" s="17">
        <v>1340.9228000000001</v>
      </c>
      <c r="W82" s="17">
        <v>542.51859999999999</v>
      </c>
      <c r="X82" s="17">
        <v>1452.789</v>
      </c>
      <c r="Y82" s="17">
        <v>458.92219999999992</v>
      </c>
      <c r="Z82" s="17">
        <v>719.20410000000004</v>
      </c>
      <c r="AA82" s="17">
        <v>459.42660000000001</v>
      </c>
      <c r="AB82" s="17">
        <v>1257.4481000000001</v>
      </c>
      <c r="AC82" s="17">
        <v>420.73869999999999</v>
      </c>
      <c r="AD82" s="17">
        <v>884.46450000000004</v>
      </c>
      <c r="AE82" s="17">
        <v>954.74109999999996</v>
      </c>
      <c r="AF82" s="17">
        <v>994.43340000000001</v>
      </c>
      <c r="AG82" s="17">
        <v>572.48869999999999</v>
      </c>
      <c r="AH82" s="17">
        <v>770.3338</v>
      </c>
      <c r="AI82" s="17"/>
      <c r="AJ82" s="17"/>
      <c r="AK82" s="14"/>
      <c r="AL82" s="14"/>
      <c r="AM82" s="14"/>
      <c r="AN82" s="14"/>
      <c r="AO82" s="17"/>
    </row>
    <row r="83" spans="1:41" ht="25.5">
      <c r="A83" s="32" t="s">
        <v>103</v>
      </c>
      <c r="B83" s="22" t="s">
        <v>102</v>
      </c>
      <c r="C83" s="29" t="e">
        <f t="shared" si="17"/>
        <v>#DIV/0!</v>
      </c>
      <c r="D83" s="13">
        <f t="shared" ca="1" si="1"/>
        <v>0.8</v>
      </c>
      <c r="E83" s="25"/>
      <c r="F83" s="40" t="e">
        <f t="shared" si="11"/>
        <v>#DIV/0!</v>
      </c>
      <c r="G83" s="40">
        <f t="shared" ca="1" si="12"/>
        <v>0.47945205479452052</v>
      </c>
      <c r="H83" s="25"/>
      <c r="I83" s="25">
        <v>45595.327599999997</v>
      </c>
      <c r="J83" s="10">
        <f t="shared" si="13"/>
        <v>22869.125100000001</v>
      </c>
      <c r="K83" s="20"/>
      <c r="L83" s="20"/>
      <c r="M83" s="20"/>
      <c r="N83" s="20"/>
      <c r="O83" s="17"/>
      <c r="P83" s="17"/>
      <c r="Q83" s="17"/>
      <c r="R83" s="17"/>
      <c r="S83" s="17"/>
      <c r="T83" s="17">
        <v>8774.7769000000008</v>
      </c>
      <c r="U83" s="17">
        <v>913.21879999999987</v>
      </c>
      <c r="V83" s="17">
        <v>1073.6976999999999</v>
      </c>
      <c r="W83" s="17">
        <v>834.97699999999998</v>
      </c>
      <c r="X83" s="17">
        <v>1120.0374999999999</v>
      </c>
      <c r="Y83" s="17">
        <v>893.69039999999995</v>
      </c>
      <c r="Z83" s="17">
        <v>375.93579999999997</v>
      </c>
      <c r="AA83" s="17">
        <v>1124.8497</v>
      </c>
      <c r="AB83" s="17">
        <v>1141.1923999999999</v>
      </c>
      <c r="AC83" s="17">
        <v>507.64600000000002</v>
      </c>
      <c r="AD83" s="17">
        <v>1226.5410999999999</v>
      </c>
      <c r="AE83" s="17">
        <v>2124.7170000000001</v>
      </c>
      <c r="AF83" s="17">
        <v>1090.3377</v>
      </c>
      <c r="AG83" s="17">
        <v>427.41980000000001</v>
      </c>
      <c r="AH83" s="17">
        <v>1240.0872999999999</v>
      </c>
      <c r="AI83" s="17"/>
      <c r="AJ83" s="17"/>
      <c r="AK83" s="14"/>
      <c r="AL83" s="14"/>
      <c r="AM83" s="14"/>
      <c r="AN83" s="14"/>
      <c r="AO83" s="17"/>
    </row>
    <row r="84" spans="1:41" ht="25.5">
      <c r="A84" s="32" t="s">
        <v>105</v>
      </c>
      <c r="B84" s="22" t="s">
        <v>104</v>
      </c>
      <c r="C84" s="29" t="e">
        <f t="shared" si="17"/>
        <v>#DIV/0!</v>
      </c>
      <c r="D84" s="13">
        <f t="shared" ca="1" si="1"/>
        <v>0.8</v>
      </c>
      <c r="E84" s="25"/>
      <c r="F84" s="40" t="e">
        <f t="shared" si="11"/>
        <v>#DIV/0!</v>
      </c>
      <c r="G84" s="40">
        <f t="shared" ca="1" si="12"/>
        <v>0.47945205479452052</v>
      </c>
      <c r="H84" s="25"/>
      <c r="I84" s="25">
        <v>74749.485700000005</v>
      </c>
      <c r="J84" s="10">
        <f t="shared" si="13"/>
        <v>32951.654600000002</v>
      </c>
      <c r="K84" s="20"/>
      <c r="L84" s="20"/>
      <c r="M84" s="20"/>
      <c r="N84" s="20"/>
      <c r="O84" s="17"/>
      <c r="P84" s="17"/>
      <c r="Q84" s="17"/>
      <c r="R84" s="17"/>
      <c r="S84" s="17"/>
      <c r="T84" s="17">
        <v>12857.5815</v>
      </c>
      <c r="U84" s="17">
        <v>1209.1375</v>
      </c>
      <c r="V84" s="17">
        <v>1398.0597000000002</v>
      </c>
      <c r="W84" s="17">
        <v>1534.9866999999999</v>
      </c>
      <c r="X84" s="17">
        <v>1421.8802000000001</v>
      </c>
      <c r="Y84" s="17">
        <v>2077.3344999999999</v>
      </c>
      <c r="Z84" s="17">
        <v>1046.9804999999999</v>
      </c>
      <c r="AA84" s="17">
        <v>1208.0309</v>
      </c>
      <c r="AB84" s="17">
        <v>1508.3224</v>
      </c>
      <c r="AC84" s="17">
        <v>1329.7203999999999</v>
      </c>
      <c r="AD84" s="17">
        <v>1229.6035999999999</v>
      </c>
      <c r="AE84" s="17">
        <v>1442.4766999999997</v>
      </c>
      <c r="AF84" s="17">
        <v>1153.1215999999999</v>
      </c>
      <c r="AG84" s="17">
        <v>1967.107</v>
      </c>
      <c r="AH84" s="17">
        <v>1567.3114</v>
      </c>
      <c r="AI84" s="17"/>
      <c r="AJ84" s="17"/>
      <c r="AK84" s="14"/>
      <c r="AL84" s="14"/>
      <c r="AM84" s="14"/>
      <c r="AN84" s="14"/>
      <c r="AO84" s="17"/>
    </row>
    <row r="85" spans="1:41" ht="25.5">
      <c r="A85" s="32" t="s">
        <v>107</v>
      </c>
      <c r="B85" s="22" t="s">
        <v>106</v>
      </c>
      <c r="C85" s="29" t="e">
        <f t="shared" si="17"/>
        <v>#DIV/0!</v>
      </c>
      <c r="D85" s="13">
        <f t="shared" ca="1" si="1"/>
        <v>0.8</v>
      </c>
      <c r="E85" s="25"/>
      <c r="F85" s="40" t="e">
        <f t="shared" si="11"/>
        <v>#DIV/0!</v>
      </c>
      <c r="G85" s="40">
        <f t="shared" ca="1" si="12"/>
        <v>0.47945205479452052</v>
      </c>
      <c r="H85" s="25"/>
      <c r="I85" s="25">
        <v>4473.888899999999</v>
      </c>
      <c r="J85" s="10">
        <f t="shared" si="13"/>
        <v>24957.162699999997</v>
      </c>
      <c r="K85" s="20"/>
      <c r="L85" s="20"/>
      <c r="M85" s="20"/>
      <c r="N85" s="20"/>
      <c r="O85" s="17"/>
      <c r="P85" s="17"/>
      <c r="Q85" s="17"/>
      <c r="R85" s="17"/>
      <c r="S85" s="17"/>
      <c r="T85" s="17">
        <v>13948.3601</v>
      </c>
      <c r="U85" s="17">
        <v>730.19939999999997</v>
      </c>
      <c r="V85" s="17">
        <v>782.95249999999999</v>
      </c>
      <c r="W85" s="17">
        <v>469.83999999999992</v>
      </c>
      <c r="X85" s="17">
        <v>269.19979999999998</v>
      </c>
      <c r="Y85" s="17">
        <v>584.12180000000001</v>
      </c>
      <c r="Z85" s="17">
        <v>586.76829999999995</v>
      </c>
      <c r="AA85" s="17">
        <v>919.81370000000015</v>
      </c>
      <c r="AB85" s="17">
        <v>1322.6947</v>
      </c>
      <c r="AC85" s="17">
        <v>1542.9302</v>
      </c>
      <c r="AD85" s="17">
        <v>797.64559999999994</v>
      </c>
      <c r="AE85" s="17">
        <v>620.90290000000005</v>
      </c>
      <c r="AF85" s="17">
        <v>384.18560000000008</v>
      </c>
      <c r="AG85" s="17">
        <v>1308.3309999999999</v>
      </c>
      <c r="AH85" s="17">
        <v>689.21709999999996</v>
      </c>
      <c r="AI85" s="17"/>
      <c r="AJ85" s="17"/>
      <c r="AK85" s="14"/>
      <c r="AL85" s="14"/>
      <c r="AM85" s="14"/>
      <c r="AN85" s="14"/>
      <c r="AO85" s="17"/>
    </row>
    <row r="86" spans="1:41" ht="25.5">
      <c r="A86" s="32" t="s">
        <v>109</v>
      </c>
      <c r="B86" s="22" t="s">
        <v>108</v>
      </c>
      <c r="C86" s="29" t="e">
        <f t="shared" si="17"/>
        <v>#DIV/0!</v>
      </c>
      <c r="D86" s="13">
        <f t="shared" ca="1" si="1"/>
        <v>0.8</v>
      </c>
      <c r="E86" s="25"/>
      <c r="F86" s="40" t="e">
        <f t="shared" si="11"/>
        <v>#DIV/0!</v>
      </c>
      <c r="G86" s="40">
        <f t="shared" ca="1" si="12"/>
        <v>0.47945205479452052</v>
      </c>
      <c r="H86" s="25"/>
      <c r="I86" s="25">
        <v>17590.257000000001</v>
      </c>
      <c r="J86" s="10">
        <f t="shared" si="13"/>
        <v>15444.388800000001</v>
      </c>
      <c r="K86" s="20"/>
      <c r="L86" s="20"/>
      <c r="M86" s="20"/>
      <c r="N86" s="20"/>
      <c r="O86" s="17"/>
      <c r="P86" s="17"/>
      <c r="Q86" s="17"/>
      <c r="R86" s="17"/>
      <c r="S86" s="17"/>
      <c r="T86" s="17">
        <v>6305.1058999999987</v>
      </c>
      <c r="U86" s="17">
        <v>662.62670000000003</v>
      </c>
      <c r="V86" s="17">
        <v>526.63250000000005</v>
      </c>
      <c r="W86" s="17">
        <v>637.62739999999997</v>
      </c>
      <c r="X86" s="17">
        <v>470.23460000000006</v>
      </c>
      <c r="Y86" s="17">
        <v>633.60339999999997</v>
      </c>
      <c r="Z86" s="17">
        <v>560.67169999999999</v>
      </c>
      <c r="AA86" s="17">
        <v>701.51229999999998</v>
      </c>
      <c r="AB86" s="17">
        <v>883.22500000000002</v>
      </c>
      <c r="AC86" s="17">
        <v>577.06370000000015</v>
      </c>
      <c r="AD86" s="17">
        <v>294.2199</v>
      </c>
      <c r="AE86" s="17">
        <v>737.43409999999994</v>
      </c>
      <c r="AF86" s="17">
        <v>535.47569999999996</v>
      </c>
      <c r="AG86" s="17">
        <v>701.50040000000001</v>
      </c>
      <c r="AH86" s="17">
        <v>1217.4555</v>
      </c>
      <c r="AI86" s="17"/>
      <c r="AJ86" s="17"/>
      <c r="AK86" s="14"/>
      <c r="AL86" s="14"/>
      <c r="AM86" s="14"/>
      <c r="AN86" s="14"/>
      <c r="AO86" s="17"/>
    </row>
    <row r="87" spans="1:41" ht="25.5">
      <c r="A87" s="32" t="s">
        <v>111</v>
      </c>
      <c r="B87" s="22" t="s">
        <v>110</v>
      </c>
      <c r="C87" s="29" t="e">
        <f t="shared" si="17"/>
        <v>#DIV/0!</v>
      </c>
      <c r="D87" s="13">
        <f t="shared" ca="1" si="1"/>
        <v>0.8</v>
      </c>
      <c r="E87" s="25"/>
      <c r="F87" s="40" t="e">
        <f t="shared" si="11"/>
        <v>#DIV/0!</v>
      </c>
      <c r="G87" s="40">
        <f t="shared" ca="1" si="12"/>
        <v>0.47945205479452052</v>
      </c>
      <c r="H87" s="25"/>
      <c r="I87" s="25">
        <v>7047.3310000000001</v>
      </c>
      <c r="J87" s="10">
        <f t="shared" si="13"/>
        <v>75277.503649999984</v>
      </c>
      <c r="K87" s="20"/>
      <c r="L87" s="20"/>
      <c r="M87" s="20"/>
      <c r="N87" s="20"/>
      <c r="O87" s="17"/>
      <c r="P87" s="17"/>
      <c r="Q87" s="17"/>
      <c r="R87" s="17"/>
      <c r="S87" s="17"/>
      <c r="T87" s="17">
        <v>38841.35615</v>
      </c>
      <c r="U87" s="17">
        <v>2752.1401000000001</v>
      </c>
      <c r="V87" s="17">
        <v>2041.5084999999999</v>
      </c>
      <c r="W87" s="17">
        <v>2797.7505999999998</v>
      </c>
      <c r="X87" s="17">
        <v>1447.4765</v>
      </c>
      <c r="Y87" s="17">
        <v>2876.3743000000004</v>
      </c>
      <c r="Z87" s="17">
        <v>2823.9782</v>
      </c>
      <c r="AA87" s="17">
        <v>2879.7003</v>
      </c>
      <c r="AB87" s="17">
        <v>4685.6685999999991</v>
      </c>
      <c r="AC87" s="17">
        <v>3163.7166999999999</v>
      </c>
      <c r="AD87" s="17">
        <v>1825.9027000000001</v>
      </c>
      <c r="AE87" s="17">
        <v>2219.7777000000001</v>
      </c>
      <c r="AF87" s="17">
        <v>2198.4674000000005</v>
      </c>
      <c r="AG87" s="17">
        <v>2302.6028999999999</v>
      </c>
      <c r="AH87" s="17">
        <v>2421.0830000000001</v>
      </c>
      <c r="AI87" s="17"/>
      <c r="AJ87" s="17"/>
      <c r="AK87" s="14"/>
      <c r="AL87" s="14"/>
      <c r="AM87" s="14"/>
      <c r="AN87" s="14"/>
      <c r="AO87" s="17"/>
    </row>
    <row r="88" spans="1:41" ht="25.5">
      <c r="A88" s="32" t="s">
        <v>113</v>
      </c>
      <c r="B88" s="22" t="s">
        <v>112</v>
      </c>
      <c r="C88" s="28" t="e">
        <f t="shared" si="17"/>
        <v>#DIV/0!</v>
      </c>
      <c r="D88" s="13">
        <f t="shared" ca="1" si="1"/>
        <v>0.8</v>
      </c>
      <c r="E88" s="25"/>
      <c r="F88" s="40" t="e">
        <f t="shared" si="11"/>
        <v>#DIV/0!</v>
      </c>
      <c r="G88" s="40">
        <f t="shared" ca="1" si="12"/>
        <v>0.47945205479452052</v>
      </c>
      <c r="H88" s="25"/>
      <c r="I88" s="25">
        <v>9698.4940999999999</v>
      </c>
      <c r="J88" s="10">
        <f t="shared" si="13"/>
        <v>24697.887200000001</v>
      </c>
      <c r="K88" s="20"/>
      <c r="L88" s="20"/>
      <c r="M88" s="20"/>
      <c r="N88" s="20"/>
      <c r="O88" s="17"/>
      <c r="P88" s="17"/>
      <c r="Q88" s="17"/>
      <c r="R88" s="17"/>
      <c r="S88" s="17"/>
      <c r="T88" s="17">
        <v>10903.722100000001</v>
      </c>
      <c r="U88" s="17">
        <v>1068.6602</v>
      </c>
      <c r="V88" s="17">
        <v>783.01969999999983</v>
      </c>
      <c r="W88" s="17">
        <v>709.22059999999999</v>
      </c>
      <c r="X88" s="17">
        <v>684.99260000000004</v>
      </c>
      <c r="Y88" s="17">
        <v>675.76779999999997</v>
      </c>
      <c r="Z88" s="17">
        <v>631.99540000000002</v>
      </c>
      <c r="AA88" s="17">
        <v>509.31760000000008</v>
      </c>
      <c r="AB88" s="17">
        <v>998.91629999999998</v>
      </c>
      <c r="AC88" s="17">
        <v>1173.9554000000001</v>
      </c>
      <c r="AD88" s="17">
        <v>1403.4172000000001</v>
      </c>
      <c r="AE88" s="17">
        <v>562.47929999999997</v>
      </c>
      <c r="AF88" s="17">
        <v>2027.0282000000004</v>
      </c>
      <c r="AG88" s="17">
        <v>1493.9039</v>
      </c>
      <c r="AH88" s="17">
        <v>1071.4908999999998</v>
      </c>
      <c r="AI88" s="17"/>
      <c r="AJ88" s="17"/>
      <c r="AK88" s="14"/>
      <c r="AL88" s="14"/>
      <c r="AM88" s="14"/>
      <c r="AN88" s="14"/>
      <c r="AO88" s="17"/>
    </row>
    <row r="89" spans="1:41" ht="24">
      <c r="A89" s="54" t="s">
        <v>115</v>
      </c>
      <c r="B89" s="22" t="s">
        <v>79</v>
      </c>
      <c r="C89" s="29" t="e">
        <f t="shared" si="10"/>
        <v>#DIV/0!</v>
      </c>
      <c r="D89" s="13">
        <f t="shared" ref="D89:D92" ca="1" si="18">DAY(NOW()-1)/30</f>
        <v>0.8</v>
      </c>
      <c r="E89" s="25"/>
      <c r="F89" s="40" t="e">
        <f t="shared" si="11"/>
        <v>#DIV/0!</v>
      </c>
      <c r="G89" s="40">
        <f t="shared" ca="1" si="12"/>
        <v>0.47945205479452052</v>
      </c>
      <c r="H89" s="25"/>
      <c r="I89" s="25">
        <v>0</v>
      </c>
      <c r="J89" s="10"/>
      <c r="K89" s="20"/>
      <c r="L89" s="20"/>
      <c r="M89" s="20"/>
      <c r="N89" s="20"/>
      <c r="O89" s="17"/>
      <c r="P89" s="17"/>
      <c r="Q89" s="17"/>
      <c r="R89" s="17"/>
      <c r="S89" s="17"/>
      <c r="T89" s="17"/>
      <c r="U89" s="17">
        <v>0</v>
      </c>
      <c r="V89" s="17"/>
      <c r="W89" s="17"/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7"/>
      <c r="AJ89" s="17"/>
      <c r="AK89" s="14"/>
      <c r="AL89" s="14"/>
      <c r="AM89" s="14"/>
      <c r="AN89" s="14"/>
      <c r="AO89" s="17"/>
    </row>
    <row r="90" spans="1:41" ht="25.5">
      <c r="A90" s="32" t="s">
        <v>114</v>
      </c>
      <c r="B90" s="22" t="s">
        <v>80</v>
      </c>
      <c r="C90" s="29" t="e">
        <f t="shared" si="10"/>
        <v>#DIV/0!</v>
      </c>
      <c r="D90" s="13">
        <f t="shared" ca="1" si="18"/>
        <v>0.8</v>
      </c>
      <c r="E90" s="25"/>
      <c r="F90" s="40" t="e">
        <f t="shared" si="11"/>
        <v>#DIV/0!</v>
      </c>
      <c r="G90" s="40">
        <f t="shared" ca="1" si="12"/>
        <v>0.47945205479452052</v>
      </c>
      <c r="H90" s="25"/>
      <c r="I90" s="25">
        <v>0</v>
      </c>
      <c r="J90" s="10"/>
      <c r="K90" s="20"/>
      <c r="L90" s="20"/>
      <c r="M90" s="20"/>
      <c r="N90" s="20"/>
      <c r="O90" s="17"/>
      <c r="P90" s="17"/>
      <c r="Q90" s="17"/>
      <c r="R90" s="17"/>
      <c r="S90" s="17"/>
      <c r="T90" s="17"/>
      <c r="U90" s="17">
        <v>0</v>
      </c>
      <c r="V90" s="17"/>
      <c r="W90" s="17"/>
      <c r="X90" s="17">
        <v>0</v>
      </c>
      <c r="Y90" s="17">
        <v>0</v>
      </c>
      <c r="Z90" s="17">
        <v>0</v>
      </c>
      <c r="AA90" s="17">
        <v>0</v>
      </c>
      <c r="AB90" s="17">
        <v>104.42</v>
      </c>
      <c r="AC90" s="17">
        <v>163.61000000000001</v>
      </c>
      <c r="AD90" s="17">
        <v>1060.31</v>
      </c>
      <c r="AE90" s="17">
        <v>99.808800000000019</v>
      </c>
      <c r="AF90" s="17">
        <v>186.2055</v>
      </c>
      <c r="AG90" s="17">
        <v>382.27519999999998</v>
      </c>
      <c r="AH90" s="17">
        <v>1782.7315000000001</v>
      </c>
      <c r="AI90" s="17"/>
      <c r="AJ90" s="17"/>
      <c r="AK90" s="14"/>
      <c r="AL90" s="14"/>
      <c r="AM90" s="14"/>
      <c r="AN90" s="14"/>
      <c r="AO90" s="17"/>
    </row>
    <row r="91" spans="1:41">
      <c r="A91" s="33"/>
      <c r="B91" s="35" t="s">
        <v>86</v>
      </c>
      <c r="C91" s="30"/>
      <c r="D91" s="7">
        <f t="shared" ca="1" si="18"/>
        <v>0.8</v>
      </c>
      <c r="E91" s="37"/>
      <c r="F91" s="41" t="e">
        <f t="shared" si="11"/>
        <v>#DIV/0!</v>
      </c>
      <c r="G91" s="41">
        <f t="shared" ca="1" si="12"/>
        <v>0.47945205479452052</v>
      </c>
      <c r="H91" s="37"/>
      <c r="I91" s="11">
        <f>SUM(I82:I90)</f>
        <v>220102.09300000002</v>
      </c>
      <c r="J91" s="11">
        <f>SUM(J82:J90)</f>
        <v>216326.58014999999</v>
      </c>
      <c r="K91" s="11">
        <f t="shared" ref="K91:AO91" si="19">SUM(K82:K90)</f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1">
        <f t="shared" si="19"/>
        <v>0</v>
      </c>
      <c r="R91" s="11">
        <f t="shared" si="19"/>
        <v>0</v>
      </c>
      <c r="S91" s="11">
        <f t="shared" si="19"/>
        <v>0</v>
      </c>
      <c r="T91" s="11">
        <f t="shared" si="19"/>
        <v>100378.15895</v>
      </c>
      <c r="U91" s="11">
        <f t="shared" si="19"/>
        <v>7889.152900000001</v>
      </c>
      <c r="V91" s="11">
        <f t="shared" si="19"/>
        <v>7946.7933999999996</v>
      </c>
      <c r="W91" s="11">
        <f t="shared" si="19"/>
        <v>7526.9208999999992</v>
      </c>
      <c r="X91" s="11">
        <f t="shared" si="19"/>
        <v>6866.6101999999992</v>
      </c>
      <c r="Y91" s="11">
        <f t="shared" si="19"/>
        <v>8199.8144000000011</v>
      </c>
      <c r="Z91" s="11">
        <f t="shared" si="19"/>
        <v>6745.5339999999997</v>
      </c>
      <c r="AA91" s="11">
        <f t="shared" si="19"/>
        <v>7802.651100000001</v>
      </c>
      <c r="AB91" s="11">
        <f t="shared" si="19"/>
        <v>11901.887500000001</v>
      </c>
      <c r="AC91" s="11">
        <f t="shared" si="19"/>
        <v>8879.3811000000005</v>
      </c>
      <c r="AD91" s="11">
        <f t="shared" si="19"/>
        <v>8722.1045999999988</v>
      </c>
      <c r="AE91" s="11">
        <f t="shared" si="19"/>
        <v>8762.3376000000007</v>
      </c>
      <c r="AF91" s="11">
        <f t="shared" si="19"/>
        <v>8569.2551000000003</v>
      </c>
      <c r="AG91" s="11">
        <f t="shared" si="19"/>
        <v>9155.6288999999997</v>
      </c>
      <c r="AH91" s="11">
        <f t="shared" si="19"/>
        <v>10759.710499999999</v>
      </c>
      <c r="AI91" s="11">
        <f t="shared" si="19"/>
        <v>0</v>
      </c>
      <c r="AJ91" s="11">
        <f t="shared" si="19"/>
        <v>0</v>
      </c>
      <c r="AK91" s="11">
        <f t="shared" si="19"/>
        <v>0</v>
      </c>
      <c r="AL91" s="11">
        <f t="shared" si="19"/>
        <v>0</v>
      </c>
      <c r="AM91" s="11">
        <f t="shared" si="19"/>
        <v>0</v>
      </c>
      <c r="AN91" s="11">
        <f t="shared" si="19"/>
        <v>0</v>
      </c>
      <c r="AO91" s="11">
        <f t="shared" si="19"/>
        <v>0</v>
      </c>
    </row>
    <row r="92" spans="1:41" s="16" customFormat="1">
      <c r="A92" s="34"/>
      <c r="B92" s="5" t="s">
        <v>98</v>
      </c>
      <c r="C92" s="30">
        <f t="shared" ref="C92" si="20">J92/E92</f>
        <v>0.83947111453736623</v>
      </c>
      <c r="D92" s="7">
        <f t="shared" ca="1" si="18"/>
        <v>0.8</v>
      </c>
      <c r="E92" s="21">
        <f>E16+E32+E48+E64+E81</f>
        <v>7326107</v>
      </c>
      <c r="F92" s="42">
        <f t="shared" si="11"/>
        <v>0.45297268958339493</v>
      </c>
      <c r="G92" s="42">
        <f t="shared" ca="1" si="12"/>
        <v>0.47945205479452052</v>
      </c>
      <c r="H92" s="21">
        <f t="shared" ref="H92:AO92" si="21">H16+H32+H48+H64+H81</f>
        <v>94027660</v>
      </c>
      <c r="I92" s="21">
        <f t="shared" si="21"/>
        <v>36441906.836923003</v>
      </c>
      <c r="J92" s="21">
        <f t="shared" si="21"/>
        <v>6150055.2085100003</v>
      </c>
      <c r="K92" s="21">
        <f t="shared" si="21"/>
        <v>0</v>
      </c>
      <c r="L92" s="21">
        <f t="shared" si="21"/>
        <v>0</v>
      </c>
      <c r="M92" s="21">
        <f t="shared" si="21"/>
        <v>0</v>
      </c>
      <c r="N92" s="21">
        <f t="shared" si="21"/>
        <v>0</v>
      </c>
      <c r="O92" s="21">
        <f t="shared" si="21"/>
        <v>0</v>
      </c>
      <c r="P92" s="21">
        <f t="shared" si="21"/>
        <v>0</v>
      </c>
      <c r="Q92" s="21">
        <f t="shared" si="21"/>
        <v>0</v>
      </c>
      <c r="R92" s="21">
        <f t="shared" si="21"/>
        <v>0</v>
      </c>
      <c r="S92" s="21">
        <f t="shared" si="21"/>
        <v>0</v>
      </c>
      <c r="T92" s="21">
        <f t="shared" si="21"/>
        <v>2516376.2859499999</v>
      </c>
      <c r="U92" s="21">
        <f t="shared" si="21"/>
        <v>270846.64607999998</v>
      </c>
      <c r="V92" s="21">
        <f t="shared" si="21"/>
        <v>234918.44471999997</v>
      </c>
      <c r="W92" s="21">
        <f t="shared" si="21"/>
        <v>238510.48864000003</v>
      </c>
      <c r="X92" s="21">
        <f t="shared" si="21"/>
        <v>255890.13032</v>
      </c>
      <c r="Y92" s="21">
        <f t="shared" si="21"/>
        <v>259713.41225999998</v>
      </c>
      <c r="Z92" s="21">
        <f t="shared" si="21"/>
        <v>199053.03352</v>
      </c>
      <c r="AA92" s="21">
        <f t="shared" si="21"/>
        <v>213685.53684000002</v>
      </c>
      <c r="AB92" s="21">
        <f t="shared" si="21"/>
        <v>290092.21120000002</v>
      </c>
      <c r="AC92" s="21">
        <f t="shared" si="21"/>
        <v>272134.4178</v>
      </c>
      <c r="AD92" s="21">
        <f t="shared" si="21"/>
        <v>269247.69196000003</v>
      </c>
      <c r="AE92" s="21">
        <f t="shared" si="21"/>
        <v>325976.48346000002</v>
      </c>
      <c r="AF92" s="21">
        <f t="shared" si="21"/>
        <v>280446.29866000003</v>
      </c>
      <c r="AG92" s="21">
        <f t="shared" si="21"/>
        <v>257013.08100000001</v>
      </c>
      <c r="AH92" s="21">
        <f t="shared" si="21"/>
        <v>266151.04609999992</v>
      </c>
      <c r="AI92" s="21">
        <f t="shared" si="21"/>
        <v>0</v>
      </c>
      <c r="AJ92" s="21">
        <f t="shared" si="21"/>
        <v>0</v>
      </c>
      <c r="AK92" s="21">
        <f t="shared" si="21"/>
        <v>0</v>
      </c>
      <c r="AL92" s="21">
        <f t="shared" si="21"/>
        <v>0</v>
      </c>
      <c r="AM92" s="21">
        <f t="shared" si="21"/>
        <v>0</v>
      </c>
      <c r="AN92" s="21">
        <f t="shared" si="21"/>
        <v>0</v>
      </c>
      <c r="AO92" s="21">
        <f t="shared" si="21"/>
        <v>0</v>
      </c>
    </row>
  </sheetData>
  <mergeCells count="5">
    <mergeCell ref="A2:A16"/>
    <mergeCell ref="A17:A32"/>
    <mergeCell ref="A33:A48"/>
    <mergeCell ref="A49:A64"/>
    <mergeCell ref="A65:A8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销售额指标</vt:lpstr>
      <vt:lpstr>毛利额指标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2014-08-04T03:20:18Z</dcterms:created>
  <dcterms:modified xsi:type="dcterms:W3CDTF">2015-06-25T01:32:01Z</dcterms:modified>
</cp:coreProperties>
</file>