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Happy Chen\Desktop\第2季度项目&amp;团队统计基础表格-201806211730\所有团队\"/>
    </mc:Choice>
  </mc:AlternateContent>
  <xr:revisionPtr revIDLastSave="0" documentId="10_ncr:8100000_{F58A1DAC-4574-4470-816A-B4FFBA13BF83}" xr6:coauthVersionLast="33" xr6:coauthVersionMax="33" xr10:uidLastSave="{00000000-0000-0000-0000-000000000000}"/>
  <bookViews>
    <workbookView xWindow="0" yWindow="0" windowWidth="16365" windowHeight="6720" xr2:uid="{00000000-000D-0000-FFFF-FFFF00000000}"/>
  </bookViews>
  <sheets>
    <sheet name="版本计划" sheetId="1" r:id="rId1"/>
    <sheet name="版本发布" sheetId="11" r:id="rId2"/>
    <sheet name="任务数据" sheetId="3" r:id="rId3"/>
    <sheet name="任务分析图表" sheetId="8" r:id="rId4"/>
    <sheet name="版本数据及分析图表" sheetId="5" r:id="rId5"/>
    <sheet name="计算公式" sheetId="10" r:id="rId6"/>
    <sheet name="Sheet1-其他计划" sheetId="12" r:id="rId7"/>
    <sheet name="Sheet2-其他发布" sheetId="13" r:id="rId8"/>
  </sheets>
  <definedNames>
    <definedName name="_xlnm._FilterDatabase" localSheetId="6" hidden="1">'Sheet1-其他计划'!$A$1:$V$1</definedName>
    <definedName name="_xlnm._FilterDatabase" localSheetId="7" hidden="1">'Sheet2-其他发布'!$A$1:$K$13</definedName>
    <definedName name="_xlnm._FilterDatabase" localSheetId="1" hidden="1">版本发布!$A$1:$K$63</definedName>
    <definedName name="_xlnm._FilterDatabase" localSheetId="0" hidden="1">版本计划!$A$1:$W$1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4" i="3" l="1"/>
  <c r="A9" i="8" l="1"/>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7" i="8"/>
  <c r="A8" i="8"/>
  <c r="I33" i="5" l="1"/>
  <c r="I34" i="5"/>
  <c r="I35" i="5"/>
  <c r="I36" i="5"/>
  <c r="I37" i="5"/>
  <c r="I38" i="5"/>
  <c r="I39" i="5"/>
  <c r="I40" i="5"/>
  <c r="I41" i="5"/>
  <c r="I42" i="5"/>
  <c r="I43" i="5"/>
  <c r="H36" i="5"/>
  <c r="H37" i="5"/>
  <c r="H38" i="5"/>
  <c r="H39" i="5"/>
  <c r="H40" i="5"/>
  <c r="H41" i="5"/>
  <c r="H42" i="5"/>
  <c r="H43" i="5"/>
  <c r="H35" i="5"/>
  <c r="H34" i="5"/>
  <c r="H33" i="5"/>
  <c r="I32" i="5"/>
  <c r="H32" i="5"/>
  <c r="M19" i="3"/>
  <c r="M20" i="3"/>
  <c r="P24" i="3"/>
  <c r="M37" i="3"/>
  <c r="Q21" i="3"/>
  <c r="Q22" i="3"/>
  <c r="Q23" i="3"/>
  <c r="M21" i="3"/>
  <c r="M22" i="3"/>
  <c r="H3" i="5"/>
  <c r="H4" i="5"/>
  <c r="H5" i="5"/>
  <c r="H6" i="5"/>
  <c r="AO2" i="5"/>
  <c r="K3" i="5"/>
  <c r="K4" i="5"/>
  <c r="AO4" i="5"/>
  <c r="K5" i="5"/>
  <c r="AO3" i="5"/>
  <c r="AQ2" i="5"/>
  <c r="AP2" i="5"/>
  <c r="AN2" i="5"/>
  <c r="AM1" i="5"/>
  <c r="M3" i="5"/>
  <c r="M4" i="5"/>
  <c r="M5" i="5"/>
  <c r="M6" i="5"/>
  <c r="AQ6" i="5"/>
  <c r="L3" i="5"/>
  <c r="AP3" i="5"/>
  <c r="J3" i="5"/>
  <c r="J4" i="5"/>
  <c r="J5" i="5"/>
  <c r="J6" i="5"/>
  <c r="AN6" i="5"/>
  <c r="I4" i="5"/>
  <c r="AB4" i="5"/>
  <c r="I5" i="5"/>
  <c r="AB5" i="5"/>
  <c r="I6" i="5"/>
  <c r="AB6" i="5"/>
  <c r="I3" i="5"/>
  <c r="AB3" i="5"/>
  <c r="P4" i="5"/>
  <c r="P5" i="5"/>
  <c r="P6" i="5"/>
  <c r="P3" i="5"/>
  <c r="Q5" i="3"/>
  <c r="AQ5" i="5"/>
  <c r="AN3" i="5"/>
  <c r="AN4" i="5"/>
  <c r="AN5" i="5"/>
  <c r="AQ3" i="5"/>
  <c r="K6" i="5"/>
  <c r="AO6" i="5"/>
  <c r="AO5" i="5"/>
  <c r="L4" i="5"/>
  <c r="AQ4" i="5"/>
  <c r="AM3" i="5"/>
  <c r="AM4" i="5"/>
  <c r="AM5" i="5"/>
  <c r="AM6" i="5"/>
  <c r="AM2" i="5"/>
  <c r="AA3" i="5"/>
  <c r="AA4" i="5"/>
  <c r="AA5" i="5"/>
  <c r="AA6" i="5"/>
  <c r="AB2" i="5"/>
  <c r="AA2" i="5"/>
  <c r="O3" i="5"/>
  <c r="O4" i="5"/>
  <c r="O5" i="5"/>
  <c r="O6" i="5"/>
  <c r="P2" i="5"/>
  <c r="O2" i="5"/>
  <c r="Y3" i="3"/>
  <c r="Y4" i="3" s="1"/>
  <c r="Y5" i="3" s="1"/>
  <c r="Y6" i="3" s="1"/>
  <c r="Y7" i="3" s="1"/>
  <c r="Y8" i="3" s="1"/>
  <c r="Y9" i="3" s="1"/>
  <c r="Y10" i="3" s="1"/>
  <c r="Y11" i="3" s="1"/>
  <c r="Y12" i="3" s="1"/>
  <c r="Y13" i="3" s="1"/>
  <c r="Y14" i="3" s="1"/>
  <c r="Y15" i="3" s="1"/>
  <c r="Y16" i="3" s="1"/>
  <c r="Y17" i="3" s="1"/>
  <c r="Y18" i="3" s="1"/>
  <c r="Y19" i="3" s="1"/>
  <c r="Y20" i="3" s="1"/>
  <c r="Y21" i="3" s="1"/>
  <c r="Y22" i="3" s="1"/>
  <c r="Y23" i="3" s="1"/>
  <c r="Y24" i="3" s="1"/>
  <c r="Y25" i="3" s="1"/>
  <c r="Y26" i="3" s="1"/>
  <c r="Y27" i="3" s="1"/>
  <c r="Y28" i="3" s="1"/>
  <c r="Y29" i="3" s="1"/>
  <c r="Y30" i="3" s="1"/>
  <c r="Y31" i="3" s="1"/>
  <c r="Y32" i="3" s="1"/>
  <c r="Y33" i="3" s="1"/>
  <c r="Y34" i="3" s="1"/>
  <c r="Y35" i="3" s="1"/>
  <c r="Y36" i="3" s="1"/>
  <c r="Y37" i="3" s="1"/>
  <c r="Y38" i="3" s="1"/>
  <c r="Y39" i="3" s="1"/>
  <c r="Y40" i="3" s="1"/>
  <c r="Y41" i="3" s="1"/>
  <c r="Y42" i="3" s="1"/>
  <c r="Y43" i="3" s="1"/>
  <c r="Y44" i="3" s="1"/>
  <c r="Y45" i="3" s="1"/>
  <c r="Y46" i="3" s="1"/>
  <c r="Y47" i="3" s="1"/>
  <c r="Y48" i="3" s="1"/>
  <c r="Y49" i="3" s="1"/>
  <c r="Y50" i="3" s="1"/>
  <c r="Y51" i="3" s="1"/>
  <c r="Y52" i="3" s="1"/>
  <c r="Y53" i="3" s="1"/>
  <c r="Y54" i="3" s="1"/>
  <c r="X3" i="3"/>
  <c r="X4" i="3"/>
  <c r="W3" i="3"/>
  <c r="W4" i="3" s="1"/>
  <c r="W5" i="3" s="1"/>
  <c r="W6" i="3" s="1"/>
  <c r="W7" i="3" s="1"/>
  <c r="W8" i="3" s="1"/>
  <c r="W9" i="3" s="1"/>
  <c r="W10" i="3" s="1"/>
  <c r="W11" i="3" s="1"/>
  <c r="W12" i="3" s="1"/>
  <c r="W13" i="3" s="1"/>
  <c r="AK2" i="8"/>
  <c r="AX3" i="8"/>
  <c r="AY3" i="8"/>
  <c r="AZ3" i="8"/>
  <c r="BA3" i="8"/>
  <c r="AX4" i="8"/>
  <c r="AY4" i="8"/>
  <c r="AZ4" i="8"/>
  <c r="BA4" i="8"/>
  <c r="AX5" i="8"/>
  <c r="AY5" i="8"/>
  <c r="AZ5" i="8"/>
  <c r="BA5" i="8"/>
  <c r="AX6" i="8"/>
  <c r="AY6" i="8"/>
  <c r="AZ6" i="8"/>
  <c r="BA6" i="8"/>
  <c r="AX7" i="8"/>
  <c r="AY7" i="8"/>
  <c r="AZ7" i="8"/>
  <c r="BA7" i="8"/>
  <c r="AX8" i="8"/>
  <c r="AY8" i="8"/>
  <c r="AZ8" i="8"/>
  <c r="BA8" i="8"/>
  <c r="AX9" i="8"/>
  <c r="AY9" i="8"/>
  <c r="AZ9" i="8"/>
  <c r="BA9" i="8"/>
  <c r="AX10" i="8"/>
  <c r="AY10" i="8"/>
  <c r="AZ10" i="8"/>
  <c r="BA10" i="8"/>
  <c r="AX11" i="8"/>
  <c r="AY11" i="8"/>
  <c r="AZ11" i="8"/>
  <c r="BA11" i="8"/>
  <c r="AX12" i="8"/>
  <c r="AY12" i="8"/>
  <c r="AZ12" i="8"/>
  <c r="BA12" i="8"/>
  <c r="AX13" i="8"/>
  <c r="AY13" i="8"/>
  <c r="AZ13" i="8"/>
  <c r="BA13" i="8"/>
  <c r="AX14" i="8"/>
  <c r="AY14" i="8"/>
  <c r="AZ14" i="8"/>
  <c r="BA14" i="8"/>
  <c r="AX15" i="8"/>
  <c r="AY15" i="8"/>
  <c r="AZ15" i="8"/>
  <c r="BA15" i="8"/>
  <c r="AX16" i="8"/>
  <c r="AY16" i="8"/>
  <c r="AZ16" i="8"/>
  <c r="BA16" i="8"/>
  <c r="AX17" i="8"/>
  <c r="AY17" i="8"/>
  <c r="AZ17" i="8"/>
  <c r="BA17" i="8"/>
  <c r="AX18" i="8"/>
  <c r="AY18" i="8"/>
  <c r="AZ18" i="8"/>
  <c r="BA18" i="8"/>
  <c r="AX19" i="8"/>
  <c r="AY19" i="8"/>
  <c r="AZ19" i="8"/>
  <c r="BA19" i="8"/>
  <c r="AX20" i="8"/>
  <c r="AY20" i="8"/>
  <c r="AZ20" i="8"/>
  <c r="BA20" i="8"/>
  <c r="AX21" i="8"/>
  <c r="AY21" i="8"/>
  <c r="AZ21" i="8"/>
  <c r="BA21" i="8"/>
  <c r="AX22" i="8"/>
  <c r="AY22" i="8"/>
  <c r="AZ22" i="8"/>
  <c r="BA22" i="8"/>
  <c r="AX23" i="8"/>
  <c r="AY23" i="8"/>
  <c r="AZ23" i="8"/>
  <c r="BA23" i="8"/>
  <c r="AX24" i="8"/>
  <c r="AY24" i="8"/>
  <c r="AZ24" i="8"/>
  <c r="BA24" i="8"/>
  <c r="AX25" i="8"/>
  <c r="AY25" i="8"/>
  <c r="AZ25" i="8"/>
  <c r="BA25" i="8"/>
  <c r="AX26" i="8"/>
  <c r="AY26" i="8"/>
  <c r="AZ26" i="8"/>
  <c r="BA26" i="8"/>
  <c r="AX27" i="8"/>
  <c r="AY27" i="8"/>
  <c r="AZ27" i="8"/>
  <c r="BA27" i="8"/>
  <c r="AX28" i="8"/>
  <c r="AY28" i="8"/>
  <c r="AZ28" i="8"/>
  <c r="BA28" i="8"/>
  <c r="AX29" i="8"/>
  <c r="AY29" i="8"/>
  <c r="AZ29" i="8"/>
  <c r="BA29" i="8"/>
  <c r="AX30" i="8"/>
  <c r="AY30" i="8"/>
  <c r="AZ30" i="8"/>
  <c r="BA30" i="8"/>
  <c r="AX31" i="8"/>
  <c r="AY31" i="8"/>
  <c r="AZ31" i="8"/>
  <c r="BA31" i="8"/>
  <c r="AX32" i="8"/>
  <c r="AY32" i="8"/>
  <c r="AZ32" i="8"/>
  <c r="BA32" i="8"/>
  <c r="AX33" i="8"/>
  <c r="AY33" i="8"/>
  <c r="AZ33" i="8"/>
  <c r="BA33" i="8"/>
  <c r="AX34" i="8"/>
  <c r="AY34" i="8"/>
  <c r="AZ34" i="8"/>
  <c r="BA34" i="8"/>
  <c r="AX35" i="8"/>
  <c r="AY35" i="8"/>
  <c r="AZ35" i="8"/>
  <c r="BA35" i="8"/>
  <c r="AX36" i="8"/>
  <c r="AY36" i="8"/>
  <c r="AZ36" i="8"/>
  <c r="BA36" i="8"/>
  <c r="AX37" i="8"/>
  <c r="AY37" i="8"/>
  <c r="AZ37" i="8"/>
  <c r="BA37" i="8"/>
  <c r="AX38" i="8"/>
  <c r="AY38" i="8"/>
  <c r="AZ38" i="8"/>
  <c r="BA38" i="8"/>
  <c r="AX39" i="8"/>
  <c r="AY39" i="8"/>
  <c r="AZ39" i="8"/>
  <c r="BA39" i="8"/>
  <c r="AX40" i="8"/>
  <c r="AY40" i="8"/>
  <c r="AZ40" i="8"/>
  <c r="BA40" i="8"/>
  <c r="AX41" i="8"/>
  <c r="AY41" i="8"/>
  <c r="AZ41" i="8"/>
  <c r="BA41" i="8"/>
  <c r="AX42" i="8"/>
  <c r="AY42" i="8"/>
  <c r="AZ42" i="8"/>
  <c r="BA42" i="8"/>
  <c r="AX43" i="8"/>
  <c r="AY43" i="8"/>
  <c r="AZ43" i="8"/>
  <c r="BA43" i="8"/>
  <c r="AX44" i="8"/>
  <c r="AY44" i="8"/>
  <c r="AZ44" i="8"/>
  <c r="BA44" i="8"/>
  <c r="AX45" i="8"/>
  <c r="AY45" i="8"/>
  <c r="AZ45" i="8"/>
  <c r="BA45" i="8"/>
  <c r="AX46" i="8"/>
  <c r="AY46" i="8"/>
  <c r="AZ46" i="8"/>
  <c r="BA46" i="8"/>
  <c r="AX47" i="8"/>
  <c r="AY47" i="8"/>
  <c r="AZ47" i="8"/>
  <c r="BA47" i="8"/>
  <c r="AX48" i="8"/>
  <c r="AY48" i="8"/>
  <c r="AZ48" i="8"/>
  <c r="BA48" i="8"/>
  <c r="AX49" i="8"/>
  <c r="AY49" i="8"/>
  <c r="AZ49" i="8"/>
  <c r="BA49" i="8"/>
  <c r="AX50" i="8"/>
  <c r="AY50" i="8"/>
  <c r="AZ50" i="8"/>
  <c r="BA50" i="8"/>
  <c r="AX51" i="8"/>
  <c r="AY51" i="8"/>
  <c r="AZ51" i="8"/>
  <c r="BA51" i="8"/>
  <c r="AX52" i="8"/>
  <c r="AY52" i="8"/>
  <c r="AZ52" i="8"/>
  <c r="BA52" i="8"/>
  <c r="AX53" i="8"/>
  <c r="AY53" i="8"/>
  <c r="AZ53" i="8"/>
  <c r="BA53" i="8"/>
  <c r="AX54" i="8"/>
  <c r="AY54" i="8"/>
  <c r="AZ54" i="8"/>
  <c r="BA54" i="8"/>
  <c r="BA2" i="8"/>
  <c r="AZ2" i="8"/>
  <c r="AY2" i="8"/>
  <c r="AX2" i="8"/>
  <c r="AJ2" i="8"/>
  <c r="AI2" i="8"/>
  <c r="AH3" i="8"/>
  <c r="AH4"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2" i="8"/>
  <c r="S2" i="8"/>
  <c r="P4" i="3"/>
  <c r="Q4" i="3"/>
  <c r="P5" i="3"/>
  <c r="R5" i="3"/>
  <c r="P6" i="3"/>
  <c r="Q6" i="3"/>
  <c r="R6" i="3"/>
  <c r="P7" i="3"/>
  <c r="T7" i="8" s="1"/>
  <c r="Q7" i="3"/>
  <c r="R7" i="3"/>
  <c r="P8" i="3"/>
  <c r="Q8" i="3"/>
  <c r="R8" i="3"/>
  <c r="P9" i="3"/>
  <c r="Q9" i="3"/>
  <c r="R9" i="3"/>
  <c r="P10" i="3"/>
  <c r="Q10" i="3"/>
  <c r="R10" i="3"/>
  <c r="P11" i="3"/>
  <c r="T11" i="8" s="1"/>
  <c r="Q11" i="3"/>
  <c r="R11" i="3"/>
  <c r="P12" i="3"/>
  <c r="Q12" i="3"/>
  <c r="R12" i="3"/>
  <c r="P13" i="3"/>
  <c r="Q13" i="3"/>
  <c r="R13" i="3"/>
  <c r="P14" i="3"/>
  <c r="Q14" i="3"/>
  <c r="R14" i="3"/>
  <c r="P15" i="3"/>
  <c r="Q15" i="3"/>
  <c r="R15" i="3"/>
  <c r="P16" i="3"/>
  <c r="Q16" i="3"/>
  <c r="R16" i="3"/>
  <c r="P17" i="3"/>
  <c r="Q17" i="3"/>
  <c r="R17" i="3"/>
  <c r="P18" i="3"/>
  <c r="Q18" i="3"/>
  <c r="R18" i="3"/>
  <c r="P19" i="3"/>
  <c r="Q19" i="3"/>
  <c r="R19" i="3"/>
  <c r="P20" i="3"/>
  <c r="Q20" i="3"/>
  <c r="R20" i="3"/>
  <c r="P21" i="3"/>
  <c r="R21" i="3"/>
  <c r="P22" i="3"/>
  <c r="R22" i="3"/>
  <c r="P23" i="3"/>
  <c r="R23" i="3"/>
  <c r="Q24" i="3"/>
  <c r="R24" i="3"/>
  <c r="P25" i="3"/>
  <c r="Q25" i="3"/>
  <c r="R25" i="3"/>
  <c r="P26" i="3"/>
  <c r="Q26" i="3"/>
  <c r="R26" i="3"/>
  <c r="P27" i="3"/>
  <c r="Q27" i="3"/>
  <c r="R27" i="3"/>
  <c r="P28" i="3"/>
  <c r="Q28" i="3"/>
  <c r="R28" i="3"/>
  <c r="P29" i="3"/>
  <c r="Q29" i="3"/>
  <c r="R29" i="3"/>
  <c r="P30" i="3"/>
  <c r="Q30" i="3"/>
  <c r="R30" i="3"/>
  <c r="P31" i="3"/>
  <c r="Q31" i="3"/>
  <c r="R31" i="3"/>
  <c r="P32" i="3"/>
  <c r="Q32" i="3"/>
  <c r="R32" i="3"/>
  <c r="P33" i="3"/>
  <c r="Q33" i="3"/>
  <c r="R33" i="3"/>
  <c r="P34" i="3"/>
  <c r="Q34" i="3"/>
  <c r="R34" i="3"/>
  <c r="P35" i="3"/>
  <c r="Q35" i="3"/>
  <c r="R35" i="3"/>
  <c r="P36" i="3"/>
  <c r="Q36" i="3"/>
  <c r="R36" i="3"/>
  <c r="P37" i="3"/>
  <c r="Q37" i="3"/>
  <c r="R37" i="3"/>
  <c r="P38" i="3"/>
  <c r="Q38" i="3"/>
  <c r="R38" i="3"/>
  <c r="P39" i="3"/>
  <c r="Q39" i="3"/>
  <c r="R39" i="3"/>
  <c r="P40" i="3"/>
  <c r="Q40" i="3"/>
  <c r="R40" i="3"/>
  <c r="P41" i="3"/>
  <c r="Q41" i="3"/>
  <c r="R41" i="3"/>
  <c r="P42" i="3"/>
  <c r="Q42" i="3"/>
  <c r="R42" i="3"/>
  <c r="P43" i="3"/>
  <c r="Q43" i="3"/>
  <c r="R43" i="3"/>
  <c r="P44" i="3"/>
  <c r="Q44" i="3"/>
  <c r="R44" i="3"/>
  <c r="P45" i="3"/>
  <c r="Q45" i="3"/>
  <c r="R45" i="3"/>
  <c r="U45" i="3"/>
  <c r="AK45" i="8"/>
  <c r="P46" i="3"/>
  <c r="Q46" i="3"/>
  <c r="R46" i="3"/>
  <c r="P47" i="3"/>
  <c r="Q47" i="3"/>
  <c r="R47" i="3"/>
  <c r="P48" i="3"/>
  <c r="Q48" i="3"/>
  <c r="R48" i="3"/>
  <c r="P49" i="3"/>
  <c r="Q49" i="3"/>
  <c r="R49" i="3"/>
  <c r="P50" i="3"/>
  <c r="Q50" i="3"/>
  <c r="R50" i="3"/>
  <c r="P51" i="3"/>
  <c r="Q51" i="3"/>
  <c r="R51" i="3"/>
  <c r="P52" i="3"/>
  <c r="Q52" i="3"/>
  <c r="R52" i="3"/>
  <c r="P53" i="3"/>
  <c r="Q53" i="3"/>
  <c r="R53" i="3"/>
  <c r="U53" i="3"/>
  <c r="AK53" i="8"/>
  <c r="P54" i="3"/>
  <c r="Q54" i="3"/>
  <c r="R54" i="3"/>
  <c r="L19" i="3"/>
  <c r="T19" i="3" s="1"/>
  <c r="AJ19" i="8" s="1"/>
  <c r="N19" i="3"/>
  <c r="L20" i="3"/>
  <c r="U20" i="3" s="1"/>
  <c r="AK20" i="8" s="1"/>
  <c r="N20" i="3"/>
  <c r="L21" i="3"/>
  <c r="U21" i="3" s="1"/>
  <c r="AK21" i="8" s="1"/>
  <c r="N21" i="3"/>
  <c r="L22" i="3"/>
  <c r="O22" i="3" s="1"/>
  <c r="N22" i="3"/>
  <c r="L23" i="3"/>
  <c r="U23" i="3" s="1"/>
  <c r="AK23" i="8" s="1"/>
  <c r="M23" i="3"/>
  <c r="N23" i="3"/>
  <c r="L24" i="3"/>
  <c r="M24" i="3"/>
  <c r="N24" i="3"/>
  <c r="L25" i="3"/>
  <c r="S25" i="3" s="1"/>
  <c r="AI25" i="8" s="1"/>
  <c r="M25" i="3"/>
  <c r="N25" i="3"/>
  <c r="L26" i="3"/>
  <c r="U26" i="3" s="1"/>
  <c r="AK26" i="8" s="1"/>
  <c r="M26" i="3"/>
  <c r="N26" i="3"/>
  <c r="L27" i="3"/>
  <c r="M27" i="3"/>
  <c r="N27" i="3"/>
  <c r="L28" i="3"/>
  <c r="U28" i="3"/>
  <c r="AK28" i="8"/>
  <c r="M28" i="3"/>
  <c r="N28" i="3"/>
  <c r="L29" i="3"/>
  <c r="O29" i="3"/>
  <c r="M29" i="3"/>
  <c r="N29" i="3"/>
  <c r="L30" i="3"/>
  <c r="O30" i="3"/>
  <c r="M30" i="3"/>
  <c r="N30" i="3"/>
  <c r="L31" i="3"/>
  <c r="M31" i="3"/>
  <c r="N31" i="3"/>
  <c r="L32" i="3"/>
  <c r="U32" i="3"/>
  <c r="AK32" i="8"/>
  <c r="M32" i="3"/>
  <c r="N32" i="3"/>
  <c r="L33" i="3"/>
  <c r="O33" i="3"/>
  <c r="M33" i="3"/>
  <c r="N33" i="3"/>
  <c r="L34" i="3"/>
  <c r="O34" i="3"/>
  <c r="M34" i="3"/>
  <c r="N34" i="3"/>
  <c r="L35" i="3"/>
  <c r="M35" i="3"/>
  <c r="N35" i="3"/>
  <c r="L36" i="3"/>
  <c r="U36" i="3"/>
  <c r="AK36" i="8"/>
  <c r="M36" i="3"/>
  <c r="N36" i="3"/>
  <c r="L37" i="3"/>
  <c r="O37" i="3"/>
  <c r="N37" i="3"/>
  <c r="L38" i="3"/>
  <c r="O38" i="3"/>
  <c r="M38" i="3"/>
  <c r="N38" i="3"/>
  <c r="L39" i="3"/>
  <c r="M39" i="3"/>
  <c r="N39" i="3"/>
  <c r="L40" i="3"/>
  <c r="U40" i="3"/>
  <c r="AK40" i="8"/>
  <c r="M40" i="3"/>
  <c r="N40" i="3"/>
  <c r="L41" i="3"/>
  <c r="O41" i="3"/>
  <c r="M41" i="3"/>
  <c r="N41" i="3"/>
  <c r="L42" i="3"/>
  <c r="O42" i="3"/>
  <c r="M42" i="3"/>
  <c r="N42" i="3"/>
  <c r="L43" i="3"/>
  <c r="M43" i="3"/>
  <c r="N43" i="3"/>
  <c r="L44" i="3"/>
  <c r="U44" i="3"/>
  <c r="AK44" i="8"/>
  <c r="M44" i="3"/>
  <c r="N44" i="3"/>
  <c r="L45" i="3"/>
  <c r="O45" i="3"/>
  <c r="M45" i="3"/>
  <c r="N45" i="3"/>
  <c r="L46" i="3"/>
  <c r="O46" i="3"/>
  <c r="M46" i="3"/>
  <c r="N46" i="3"/>
  <c r="L47" i="3"/>
  <c r="M47" i="3"/>
  <c r="N47" i="3"/>
  <c r="L48" i="3"/>
  <c r="U48" i="3"/>
  <c r="AK48" i="8"/>
  <c r="M48" i="3"/>
  <c r="N48" i="3"/>
  <c r="L49" i="3"/>
  <c r="O49" i="3"/>
  <c r="M49" i="3"/>
  <c r="N49" i="3"/>
  <c r="L50" i="3"/>
  <c r="O50" i="3"/>
  <c r="M50" i="3"/>
  <c r="N50" i="3"/>
  <c r="L51" i="3"/>
  <c r="M51" i="3"/>
  <c r="N51" i="3"/>
  <c r="L52" i="3"/>
  <c r="U52" i="3"/>
  <c r="AK52" i="8"/>
  <c r="M52" i="3"/>
  <c r="N52" i="3"/>
  <c r="L53" i="3"/>
  <c r="O53" i="3"/>
  <c r="M53" i="3"/>
  <c r="N53" i="3"/>
  <c r="L54" i="3"/>
  <c r="O54" i="3"/>
  <c r="M54" i="3"/>
  <c r="N54" i="3"/>
  <c r="S4" i="8"/>
  <c r="S5" i="8"/>
  <c r="T5" i="8" s="1"/>
  <c r="S6" i="8"/>
  <c r="S7" i="8"/>
  <c r="S8" i="8"/>
  <c r="T8" i="8" s="1"/>
  <c r="S9" i="8"/>
  <c r="S10" i="8"/>
  <c r="T10" i="8" s="1"/>
  <c r="S11" i="8"/>
  <c r="S12" i="8"/>
  <c r="T12" i="8" s="1"/>
  <c r="S13" i="8"/>
  <c r="T13" i="8"/>
  <c r="S14" i="8"/>
  <c r="S15" i="8"/>
  <c r="S16" i="8"/>
  <c r="S17" i="8"/>
  <c r="T17" i="8" s="1"/>
  <c r="S18" i="8"/>
  <c r="S19" i="8"/>
  <c r="T19" i="8" s="1"/>
  <c r="S20" i="8"/>
  <c r="S21" i="8"/>
  <c r="T21" i="8" s="1"/>
  <c r="S22" i="8"/>
  <c r="S23" i="8"/>
  <c r="T23" i="8" s="1"/>
  <c r="S24" i="8"/>
  <c r="S25" i="8"/>
  <c r="S26" i="8"/>
  <c r="S27" i="8"/>
  <c r="T27" i="8"/>
  <c r="S28" i="8"/>
  <c r="S29" i="8"/>
  <c r="T29" i="8"/>
  <c r="S30" i="8"/>
  <c r="S31" i="8"/>
  <c r="T31" i="8"/>
  <c r="S32" i="8"/>
  <c r="S33" i="8"/>
  <c r="T33" i="8"/>
  <c r="S34" i="8"/>
  <c r="S35" i="8"/>
  <c r="T35" i="8"/>
  <c r="S36" i="8"/>
  <c r="S37" i="8"/>
  <c r="T37" i="8"/>
  <c r="S38" i="8"/>
  <c r="S39" i="8"/>
  <c r="T39" i="8"/>
  <c r="S40" i="8"/>
  <c r="S41" i="8"/>
  <c r="T41" i="8"/>
  <c r="S42" i="8"/>
  <c r="S43" i="8"/>
  <c r="T43" i="8"/>
  <c r="S44" i="8"/>
  <c r="S45" i="8"/>
  <c r="T45" i="8"/>
  <c r="S46" i="8"/>
  <c r="S47" i="8"/>
  <c r="T47" i="8"/>
  <c r="S48" i="8"/>
  <c r="S49" i="8"/>
  <c r="T49" i="8"/>
  <c r="S50" i="8"/>
  <c r="S51" i="8"/>
  <c r="T51" i="8"/>
  <c r="S52" i="8"/>
  <c r="S53" i="8"/>
  <c r="T53" i="8"/>
  <c r="S54" i="8"/>
  <c r="S3" i="8"/>
  <c r="B2" i="8"/>
  <c r="A4" i="8"/>
  <c r="A5" i="8"/>
  <c r="A6" i="8"/>
  <c r="A51" i="8"/>
  <c r="A52" i="8"/>
  <c r="A53" i="8"/>
  <c r="A54" i="8"/>
  <c r="A2" i="8"/>
  <c r="A3" i="8"/>
  <c r="T52" i="3"/>
  <c r="AJ52" i="8"/>
  <c r="T44" i="3"/>
  <c r="AJ44" i="8"/>
  <c r="U37" i="3"/>
  <c r="AK37" i="8"/>
  <c r="T36" i="3"/>
  <c r="AJ36" i="8"/>
  <c r="U29" i="3"/>
  <c r="AK29" i="8"/>
  <c r="T28" i="3"/>
  <c r="AJ28" i="8"/>
  <c r="T54" i="8"/>
  <c r="T46" i="8"/>
  <c r="T30" i="8"/>
  <c r="T26" i="8"/>
  <c r="U49" i="3"/>
  <c r="AK49" i="8"/>
  <c r="T48" i="3"/>
  <c r="AJ48" i="8"/>
  <c r="U41" i="3"/>
  <c r="AK41" i="8"/>
  <c r="T40" i="3"/>
  <c r="AJ40" i="8"/>
  <c r="U33" i="3"/>
  <c r="AK33" i="8"/>
  <c r="T32" i="3"/>
  <c r="AJ32" i="8"/>
  <c r="U25" i="3"/>
  <c r="AK25" i="8" s="1"/>
  <c r="O21" i="3"/>
  <c r="T20" i="3"/>
  <c r="AJ20" i="8" s="1"/>
  <c r="T15" i="8"/>
  <c r="T18" i="8"/>
  <c r="T14" i="8"/>
  <c r="L5" i="5"/>
  <c r="AP4" i="5"/>
  <c r="T51" i="3"/>
  <c r="AJ51" i="8"/>
  <c r="U51" i="3"/>
  <c r="AK51" i="8"/>
  <c r="T47" i="3"/>
  <c r="AJ47" i="8"/>
  <c r="U47" i="3"/>
  <c r="AK47" i="8"/>
  <c r="T43" i="3"/>
  <c r="AJ43" i="8"/>
  <c r="U43" i="3"/>
  <c r="AK43" i="8"/>
  <c r="T39" i="3"/>
  <c r="AJ39" i="8"/>
  <c r="U39" i="3"/>
  <c r="AK39" i="8"/>
  <c r="T35" i="3"/>
  <c r="AJ35" i="8"/>
  <c r="U35" i="3"/>
  <c r="AK35" i="8"/>
  <c r="T31" i="3"/>
  <c r="AJ31" i="8"/>
  <c r="U31" i="3"/>
  <c r="AK31" i="8"/>
  <c r="T27" i="3"/>
  <c r="AJ27" i="8"/>
  <c r="U27" i="3"/>
  <c r="AK27" i="8"/>
  <c r="U19" i="3"/>
  <c r="AK19" i="8" s="1"/>
  <c r="S51" i="3"/>
  <c r="AI51" i="8"/>
  <c r="O51" i="3"/>
  <c r="S47" i="3"/>
  <c r="AI47" i="8"/>
  <c r="O47" i="3"/>
  <c r="S43" i="3"/>
  <c r="AI43" i="8"/>
  <c r="O43" i="3"/>
  <c r="S39" i="3"/>
  <c r="AI39" i="8"/>
  <c r="O39" i="3"/>
  <c r="S35" i="3"/>
  <c r="AI35" i="8"/>
  <c r="O35" i="3"/>
  <c r="S31" i="3"/>
  <c r="AI31" i="8"/>
  <c r="O31" i="3"/>
  <c r="S27" i="3"/>
  <c r="AI27" i="8"/>
  <c r="O27" i="3"/>
  <c r="S19" i="3"/>
  <c r="AI19" i="8" s="1"/>
  <c r="U54" i="3"/>
  <c r="AK54" i="8"/>
  <c r="T53" i="3"/>
  <c r="AJ53" i="8"/>
  <c r="S52" i="3"/>
  <c r="AI52" i="8"/>
  <c r="O52" i="3"/>
  <c r="U50" i="3"/>
  <c r="AK50" i="8"/>
  <c r="T49" i="3"/>
  <c r="AJ49" i="8"/>
  <c r="S48" i="3"/>
  <c r="AI48" i="8"/>
  <c r="O48" i="3"/>
  <c r="U46" i="3"/>
  <c r="AK46" i="8"/>
  <c r="T45" i="3"/>
  <c r="AJ45" i="8"/>
  <c r="S44" i="3"/>
  <c r="AI44" i="8"/>
  <c r="O44" i="3"/>
  <c r="U42" i="3"/>
  <c r="AK42" i="8"/>
  <c r="T41" i="3"/>
  <c r="AJ41" i="8"/>
  <c r="S40" i="3"/>
  <c r="AI40" i="8"/>
  <c r="O40" i="3"/>
  <c r="U38" i="3"/>
  <c r="AK38" i="8"/>
  <c r="T37" i="3"/>
  <c r="AJ37" i="8"/>
  <c r="S36" i="3"/>
  <c r="AI36" i="8"/>
  <c r="O36" i="3"/>
  <c r="U34" i="3"/>
  <c r="AK34" i="8"/>
  <c r="T33" i="3"/>
  <c r="AJ33" i="8"/>
  <c r="S32" i="3"/>
  <c r="AI32" i="8"/>
  <c r="O32" i="3"/>
  <c r="U30" i="3"/>
  <c r="AK30" i="8" s="1"/>
  <c r="T29" i="3"/>
  <c r="AJ29" i="8"/>
  <c r="S28" i="3"/>
  <c r="AI28" i="8"/>
  <c r="O28" i="3"/>
  <c r="S24" i="3"/>
  <c r="AI24" i="8" s="1"/>
  <c r="U22" i="3"/>
  <c r="AK22" i="8" s="1"/>
  <c r="T21" i="3"/>
  <c r="AJ21" i="8" s="1"/>
  <c r="T54" i="3"/>
  <c r="AJ54" i="8"/>
  <c r="S53" i="3"/>
  <c r="AI53" i="8"/>
  <c r="T50" i="3"/>
  <c r="AJ50" i="8"/>
  <c r="S49" i="3"/>
  <c r="AI49" i="8"/>
  <c r="T46" i="3"/>
  <c r="AJ46" i="8"/>
  <c r="S45" i="3"/>
  <c r="AI45" i="8"/>
  <c r="T42" i="3"/>
  <c r="AJ42" i="8"/>
  <c r="S41" i="3"/>
  <c r="AI41" i="8"/>
  <c r="T38" i="3"/>
  <c r="AJ38" i="8"/>
  <c r="S37" i="3"/>
  <c r="AI37" i="8"/>
  <c r="T34" i="3"/>
  <c r="AJ34" i="8"/>
  <c r="S33" i="3"/>
  <c r="AI33" i="8"/>
  <c r="T30" i="3"/>
  <c r="AJ30" i="8"/>
  <c r="S29" i="3"/>
  <c r="AI29" i="8"/>
  <c r="T22" i="3"/>
  <c r="AJ22" i="8" s="1"/>
  <c r="T52" i="8"/>
  <c r="T48" i="8"/>
  <c r="T44" i="8"/>
  <c r="T40" i="8"/>
  <c r="T36" i="8"/>
  <c r="T32" i="8"/>
  <c r="T28" i="8"/>
  <c r="T24" i="8"/>
  <c r="T20" i="8"/>
  <c r="T16" i="8"/>
  <c r="T4" i="8"/>
  <c r="S54" i="3"/>
  <c r="AI54" i="8"/>
  <c r="S50" i="3"/>
  <c r="AI50" i="8"/>
  <c r="S46" i="3"/>
  <c r="AI46" i="8"/>
  <c r="S42" i="3"/>
  <c r="AI42" i="8"/>
  <c r="S38" i="3"/>
  <c r="AI38" i="8"/>
  <c r="S34" i="3"/>
  <c r="AI34" i="8"/>
  <c r="S30" i="3"/>
  <c r="AI30" i="8" s="1"/>
  <c r="S22" i="3"/>
  <c r="AI22" i="8" s="1"/>
  <c r="X5" i="3"/>
  <c r="X6" i="3" s="1"/>
  <c r="X7" i="3" s="1"/>
  <c r="X8" i="3" s="1"/>
  <c r="X9" i="3" s="1"/>
  <c r="X10" i="3" s="1"/>
  <c r="X11" i="3" s="1"/>
  <c r="X12" i="3" s="1"/>
  <c r="X13" i="3" s="1"/>
  <c r="X14" i="3" s="1"/>
  <c r="X15" i="3" s="1"/>
  <c r="X16" i="3" s="1"/>
  <c r="X17" i="3" s="1"/>
  <c r="X18" i="3" s="1"/>
  <c r="X19" i="3" s="1"/>
  <c r="X20" i="3" s="1"/>
  <c r="X21" i="3" s="1"/>
  <c r="X22" i="3" s="1"/>
  <c r="X23" i="3" s="1"/>
  <c r="X24" i="3" s="1"/>
  <c r="X25" i="3" s="1"/>
  <c r="T50" i="8"/>
  <c r="T42" i="8"/>
  <c r="T38" i="8"/>
  <c r="T34" i="8"/>
  <c r="T6" i="8"/>
  <c r="N4" i="3"/>
  <c r="N5" i="3"/>
  <c r="N6" i="3"/>
  <c r="N7" i="3"/>
  <c r="N8" i="3"/>
  <c r="N9" i="3"/>
  <c r="N10" i="3"/>
  <c r="N11" i="3"/>
  <c r="N12" i="3"/>
  <c r="N13" i="3"/>
  <c r="N14" i="3"/>
  <c r="N15" i="3"/>
  <c r="N16" i="3"/>
  <c r="N17" i="3"/>
  <c r="N18" i="3"/>
  <c r="M4" i="3"/>
  <c r="O4" i="3" s="1"/>
  <c r="M5" i="3"/>
  <c r="M6" i="3"/>
  <c r="M7" i="3"/>
  <c r="M8" i="3"/>
  <c r="O8" i="3" s="1"/>
  <c r="M9" i="3"/>
  <c r="M10" i="3"/>
  <c r="M11" i="3"/>
  <c r="M12" i="3"/>
  <c r="O12" i="3" s="1"/>
  <c r="M13" i="3"/>
  <c r="M14" i="3"/>
  <c r="M15" i="3"/>
  <c r="M16" i="3"/>
  <c r="O16" i="3" s="1"/>
  <c r="M17" i="3"/>
  <c r="M18" i="3"/>
  <c r="L4" i="3"/>
  <c r="L5" i="3"/>
  <c r="T5" i="3" s="1"/>
  <c r="AJ5" i="8" s="1"/>
  <c r="L6" i="3"/>
  <c r="T6" i="3" s="1"/>
  <c r="AJ6" i="8" s="1"/>
  <c r="L7" i="3"/>
  <c r="O7" i="3" s="1"/>
  <c r="L8" i="3"/>
  <c r="L9" i="3"/>
  <c r="O9" i="3" s="1"/>
  <c r="L10" i="3"/>
  <c r="O10" i="3" s="1"/>
  <c r="L11" i="3"/>
  <c r="U11" i="3" s="1"/>
  <c r="AK11" i="8" s="1"/>
  <c r="L12" i="3"/>
  <c r="L13" i="3"/>
  <c r="S13" i="3" s="1"/>
  <c r="AI13" i="8" s="1"/>
  <c r="L14" i="3"/>
  <c r="L15" i="3"/>
  <c r="S15" i="3" s="1"/>
  <c r="AI15" i="8" s="1"/>
  <c r="L16" i="3"/>
  <c r="L17" i="3"/>
  <c r="O17" i="3" s="1"/>
  <c r="L18" i="3"/>
  <c r="T18" i="3" s="1"/>
  <c r="AJ18" i="8" s="1"/>
  <c r="L6" i="5"/>
  <c r="AP6" i="5"/>
  <c r="AP5" i="5"/>
  <c r="S6" i="3"/>
  <c r="AI6" i="8" s="1"/>
  <c r="U6" i="3"/>
  <c r="AK6" i="8" s="1"/>
  <c r="T13" i="3"/>
  <c r="AJ13" i="8" s="1"/>
  <c r="U16" i="3"/>
  <c r="AK16" i="8" s="1"/>
  <c r="S16" i="3"/>
  <c r="AI16" i="8" s="1"/>
  <c r="T16" i="3"/>
  <c r="AJ16" i="8" s="1"/>
  <c r="U12" i="3"/>
  <c r="AK12" i="8" s="1"/>
  <c r="S12" i="3"/>
  <c r="AI12" i="8" s="1"/>
  <c r="T12" i="3"/>
  <c r="AJ12" i="8"/>
  <c r="U8" i="3"/>
  <c r="AK8" i="8" s="1"/>
  <c r="S8" i="3"/>
  <c r="AI8" i="8" s="1"/>
  <c r="T8" i="3"/>
  <c r="AJ8" i="8" s="1"/>
  <c r="U4" i="3"/>
  <c r="AK4" i="8"/>
  <c r="S4" i="3"/>
  <c r="AI4" i="8" s="1"/>
  <c r="T4" i="3"/>
  <c r="AJ4" i="8" s="1"/>
  <c r="U15" i="3"/>
  <c r="AK15" i="8" s="1"/>
  <c r="O15" i="3"/>
  <c r="O11" i="3"/>
  <c r="T7" i="3"/>
  <c r="AJ7" i="8" s="1"/>
  <c r="U7" i="3"/>
  <c r="AK7" i="8" s="1"/>
  <c r="S7" i="3"/>
  <c r="AI7" i="8" s="1"/>
  <c r="Q3" i="3"/>
  <c r="P3" i="3"/>
  <c r="T3" i="8" s="1"/>
  <c r="R3" i="3"/>
  <c r="N3" i="3"/>
  <c r="M3" i="3"/>
  <c r="L3" i="3"/>
  <c r="V3" i="3" s="1"/>
  <c r="T3" i="3"/>
  <c r="AJ3" i="8" s="1"/>
  <c r="W14" i="3"/>
  <c r="W15" i="3" s="1"/>
  <c r="W16" i="3" s="1"/>
  <c r="W17" i="3" s="1"/>
  <c r="W18" i="3" s="1"/>
  <c r="W19" i="3" s="1"/>
  <c r="W20" i="3" s="1"/>
  <c r="W21" i="3" s="1"/>
  <c r="W22" i="3" s="1"/>
  <c r="W23" i="3" s="1"/>
  <c r="W24" i="3" s="1"/>
  <c r="W25" i="3" s="1"/>
  <c r="W26" i="3" s="1"/>
  <c r="W27" i="3" s="1"/>
  <c r="W28" i="3" s="1"/>
  <c r="W29" i="3" s="1"/>
  <c r="W30" i="3" s="1"/>
  <c r="W31" i="3" s="1"/>
  <c r="W32" i="3" s="1"/>
  <c r="W33" i="3" s="1"/>
  <c r="W34" i="3" s="1"/>
  <c r="W35" i="3" s="1"/>
  <c r="W36" i="3" s="1"/>
  <c r="W37" i="3" s="1"/>
  <c r="W38" i="3" s="1"/>
  <c r="W39" i="3" s="1"/>
  <c r="W40" i="3" s="1"/>
  <c r="W41" i="3" s="1"/>
  <c r="W42" i="3" s="1"/>
  <c r="W43" i="3" s="1"/>
  <c r="W44" i="3" s="1"/>
  <c r="W45" i="3" s="1"/>
  <c r="W46" i="3" s="1"/>
  <c r="W47" i="3" s="1"/>
  <c r="W48" i="3" s="1"/>
  <c r="W49" i="3" s="1"/>
  <c r="W50" i="3" s="1"/>
  <c r="W51" i="3" s="1"/>
  <c r="W52" i="3" s="1"/>
  <c r="W53" i="3" s="1"/>
  <c r="W54" i="3" s="1"/>
  <c r="X26" i="3"/>
  <c r="X27" i="3" s="1"/>
  <c r="X28" i="3" s="1"/>
  <c r="X29" i="3" s="1"/>
  <c r="X30" i="3" s="1"/>
  <c r="X31" i="3" s="1"/>
  <c r="X32" i="3" s="1"/>
  <c r="X33" i="3" s="1"/>
  <c r="X34" i="3" s="1"/>
  <c r="X35" i="3" s="1"/>
  <c r="X36" i="3" s="1"/>
  <c r="X37" i="3" s="1"/>
  <c r="X38" i="3" s="1"/>
  <c r="X39" i="3" s="1"/>
  <c r="X40" i="3" s="1"/>
  <c r="X41" i="3" s="1"/>
  <c r="X42" i="3" s="1"/>
  <c r="X43" i="3" s="1"/>
  <c r="X44" i="3" s="1"/>
  <c r="X45" i="3" s="1"/>
  <c r="X46" i="3" s="1"/>
  <c r="X47" i="3" s="1"/>
  <c r="X48" i="3" s="1"/>
  <c r="X49" i="3" s="1"/>
  <c r="X50" i="3" s="1"/>
  <c r="X51" i="3" s="1"/>
  <c r="X52" i="3" s="1"/>
  <c r="X53" i="3" s="1"/>
  <c r="X54" i="3" s="1"/>
  <c r="U3" i="3" l="1"/>
  <c r="AK3" i="8" s="1"/>
  <c r="S11" i="3"/>
  <c r="AI11" i="8" s="1"/>
  <c r="U5" i="3"/>
  <c r="AK5" i="8" s="1"/>
  <c r="T9" i="3"/>
  <c r="AJ9" i="8" s="1"/>
  <c r="S17" i="3"/>
  <c r="AI17" i="8" s="1"/>
  <c r="O20" i="3"/>
  <c r="T25" i="3"/>
  <c r="AJ25" i="8" s="1"/>
  <c r="O23" i="3"/>
  <c r="T23" i="3"/>
  <c r="AJ23" i="8" s="1"/>
  <c r="T22" i="8"/>
  <c r="O24" i="3"/>
  <c r="S5" i="3"/>
  <c r="AI5" i="8" s="1"/>
  <c r="S9" i="3"/>
  <c r="AI9" i="8" s="1"/>
  <c r="U17" i="3"/>
  <c r="AK17" i="8" s="1"/>
  <c r="O19" i="3"/>
  <c r="S23" i="3"/>
  <c r="AI23" i="8" s="1"/>
  <c r="T11" i="3"/>
  <c r="AJ11" i="8" s="1"/>
  <c r="T15" i="3"/>
  <c r="AJ15" i="8" s="1"/>
  <c r="U9" i="3"/>
  <c r="AK9" i="8" s="1"/>
  <c r="T17" i="3"/>
  <c r="AJ17" i="8" s="1"/>
  <c r="O14" i="3"/>
  <c r="O13" i="3"/>
  <c r="O5" i="3"/>
  <c r="S21" i="3"/>
  <c r="AI21" i="8" s="1"/>
  <c r="S20" i="3"/>
  <c r="AI20" i="8" s="1"/>
  <c r="T9" i="8"/>
  <c r="B3" i="8"/>
  <c r="V4" i="3"/>
  <c r="T14" i="3"/>
  <c r="AJ14" i="8" s="1"/>
  <c r="T10" i="3"/>
  <c r="AJ10" i="8" s="1"/>
  <c r="U18" i="3"/>
  <c r="AK18" i="8" s="1"/>
  <c r="S18" i="3"/>
  <c r="AI18" i="8" s="1"/>
  <c r="T25" i="8"/>
  <c r="T24" i="3"/>
  <c r="AJ24" i="8" s="1"/>
  <c r="U24" i="3"/>
  <c r="AK24" i="8" s="1"/>
  <c r="O18" i="3"/>
  <c r="O3" i="3"/>
  <c r="U14" i="3"/>
  <c r="AK14" i="8" s="1"/>
  <c r="S14" i="3"/>
  <c r="AI14" i="8" s="1"/>
  <c r="U10" i="3"/>
  <c r="AK10" i="8" s="1"/>
  <c r="S3" i="3"/>
  <c r="AI3" i="8" s="1"/>
  <c r="S10" i="3"/>
  <c r="AI10" i="8" s="1"/>
  <c r="O6" i="3"/>
  <c r="U13" i="3"/>
  <c r="AK13" i="8" s="1"/>
  <c r="T26" i="3"/>
  <c r="AJ26" i="8" s="1"/>
  <c r="O25" i="3"/>
  <c r="O26" i="3"/>
  <c r="S26" i="3"/>
  <c r="AI26" i="8" s="1"/>
  <c r="V5" i="3" l="1"/>
  <c r="B4" i="8"/>
  <c r="B5" i="8" l="1"/>
  <c r="V6" i="3"/>
  <c r="V7" i="3" l="1"/>
  <c r="B7" i="8" s="1"/>
  <c r="B6" i="8"/>
  <c r="V8" i="3" l="1"/>
  <c r="B8" i="8" s="1"/>
  <c r="V9" i="3" l="1"/>
  <c r="B9" i="8" s="1"/>
  <c r="V10" i="3" l="1"/>
  <c r="B10" i="8" s="1"/>
  <c r="V11" i="3" l="1"/>
  <c r="B11" i="8" s="1"/>
  <c r="V12" i="3" l="1"/>
  <c r="B12" i="8" s="1"/>
  <c r="V13" i="3" l="1"/>
  <c r="B13" i="8" s="1"/>
  <c r="V14" i="3" l="1"/>
  <c r="B14" i="8" s="1"/>
  <c r="V15" i="3" l="1"/>
  <c r="B15" i="8" s="1"/>
  <c r="V16" i="3" l="1"/>
  <c r="B16" i="8" s="1"/>
  <c r="V17" i="3" l="1"/>
  <c r="B17" i="8" s="1"/>
  <c r="V18" i="3" l="1"/>
  <c r="B18" i="8" s="1"/>
  <c r="V19" i="3" l="1"/>
  <c r="B19" i="8" s="1"/>
  <c r="V20" i="3" l="1"/>
  <c r="B20" i="8" s="1"/>
  <c r="V21" i="3" l="1"/>
  <c r="B21" i="8" s="1"/>
  <c r="V22" i="3" l="1"/>
  <c r="B22" i="8" s="1"/>
  <c r="V23" i="3" l="1"/>
  <c r="B23" i="8" s="1"/>
  <c r="V24" i="3" l="1"/>
  <c r="B24" i="8" s="1"/>
  <c r="V25" i="3" l="1"/>
  <c r="B25" i="8" s="1"/>
  <c r="V26" i="3" l="1"/>
  <c r="B26" i="8" s="1"/>
  <c r="V27" i="3" l="1"/>
  <c r="B27" i="8" s="1"/>
  <c r="V28" i="3" l="1"/>
  <c r="B28" i="8" s="1"/>
  <c r="V29" i="3" l="1"/>
  <c r="B29" i="8" s="1"/>
  <c r="V30" i="3" l="1"/>
  <c r="B30" i="8" s="1"/>
  <c r="V31" i="3" l="1"/>
  <c r="B31" i="8" s="1"/>
  <c r="V32" i="3" l="1"/>
  <c r="B32" i="8" s="1"/>
  <c r="V33" i="3" l="1"/>
  <c r="B33" i="8" s="1"/>
  <c r="V34" i="3" l="1"/>
  <c r="B34" i="8" s="1"/>
  <c r="V35" i="3" l="1"/>
  <c r="B35" i="8" s="1"/>
  <c r="V36" i="3" l="1"/>
  <c r="B36" i="8" s="1"/>
  <c r="V37" i="3" l="1"/>
  <c r="B37" i="8" s="1"/>
  <c r="V38" i="3" l="1"/>
  <c r="B38" i="8" s="1"/>
  <c r="V39" i="3" l="1"/>
  <c r="B39" i="8" s="1"/>
  <c r="V40" i="3" l="1"/>
  <c r="B40" i="8" s="1"/>
  <c r="V41" i="3" l="1"/>
  <c r="B41" i="8" s="1"/>
  <c r="V42" i="3" l="1"/>
  <c r="B42" i="8" s="1"/>
  <c r="V43" i="3" l="1"/>
  <c r="B43" i="8" s="1"/>
  <c r="V44" i="3" l="1"/>
  <c r="B44" i="8" s="1"/>
  <c r="V45" i="3" l="1"/>
  <c r="B45" i="8" s="1"/>
  <c r="V46" i="3" l="1"/>
  <c r="B46" i="8" s="1"/>
  <c r="V47" i="3" l="1"/>
  <c r="B47" i="8" s="1"/>
  <c r="V48" i="3" l="1"/>
  <c r="B48" i="8" s="1"/>
  <c r="V49" i="3" l="1"/>
  <c r="B49" i="8" s="1"/>
  <c r="V50" i="3" l="1"/>
  <c r="B50" i="8" s="1"/>
  <c r="V51" i="3" l="1"/>
  <c r="V52" i="3" l="1"/>
  <c r="B51" i="8"/>
  <c r="V53" i="3" l="1"/>
  <c r="B52" i="8"/>
  <c r="B53" i="8" l="1"/>
  <c r="V54" i="3"/>
  <c r="B54"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Happy Chen</author>
  </authors>
  <commentList>
    <comment ref="P26" authorId="0" shapeId="0" xr:uid="{2B70F74B-9BB3-42F5-85F0-C183FF91F75F}">
      <text>
        <r>
          <rPr>
            <b/>
            <sz val="9"/>
            <color indexed="81"/>
            <rFont val="宋体"/>
            <family val="3"/>
            <charset val="134"/>
          </rPr>
          <t>周二接到安排，主要人力投入湖南移动V5a.5版本开发，原通用功能、内蒙古项目计划任务搁置</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Happy Chen</author>
  </authors>
  <commentList>
    <comment ref="BO1" authorId="0" shapeId="0" xr:uid="{00000000-0006-0000-0300-000001000000}">
      <text>
        <r>
          <rPr>
            <b/>
            <sz val="9"/>
            <color indexed="81"/>
            <rFont val="宋体"/>
            <family val="3"/>
            <charset val="134"/>
          </rPr>
          <t>每个迭代手工填写数据 生成图标</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Happy Chen</author>
  </authors>
  <commentList>
    <comment ref="C1" authorId="0" shapeId="0" xr:uid="{1246B389-F1E5-4BD9-9ABE-252198CE196E}">
      <text>
        <r>
          <rPr>
            <b/>
            <sz val="9"/>
            <color indexed="81"/>
            <rFont val="宋体"/>
            <family val="3"/>
            <charset val="134"/>
          </rPr>
          <t>针对产品，每季度手工填写</t>
        </r>
      </text>
    </comment>
    <comment ref="C30" authorId="0" shapeId="0" xr:uid="{38D3494D-7F66-4F1A-BAB1-91A6BBBDF65B}">
      <text>
        <r>
          <rPr>
            <b/>
            <sz val="9"/>
            <color indexed="81"/>
            <rFont val="宋体"/>
            <family val="3"/>
            <charset val="134"/>
          </rPr>
          <t>针对产品，每季度手工填写</t>
        </r>
      </text>
    </comment>
  </commentList>
</comments>
</file>

<file path=xl/sharedStrings.xml><?xml version="1.0" encoding="utf-8"?>
<sst xmlns="http://schemas.openxmlformats.org/spreadsheetml/2006/main" count="1816" uniqueCount="798">
  <si>
    <t>参考文档</t>
    <phoneticPr fontId="1" type="noConversion"/>
  </si>
  <si>
    <t>资源要求</t>
    <phoneticPr fontId="1" type="noConversion"/>
  </si>
  <si>
    <t>状态</t>
    <phoneticPr fontId="1" type="noConversion"/>
  </si>
  <si>
    <t>网元</t>
    <phoneticPr fontId="1" type="noConversion"/>
  </si>
  <si>
    <t>要求</t>
    <phoneticPr fontId="1" type="noConversion"/>
  </si>
  <si>
    <t>备注</t>
    <phoneticPr fontId="1" type="noConversion"/>
  </si>
  <si>
    <t>分支/主线</t>
    <phoneticPr fontId="1" type="noConversion"/>
  </si>
  <si>
    <t>版本名称</t>
    <phoneticPr fontId="1" type="noConversion"/>
  </si>
  <si>
    <t>数据分析</t>
    <phoneticPr fontId="1" type="noConversion"/>
  </si>
  <si>
    <t>任务总数</t>
    <phoneticPr fontId="1" type="noConversion"/>
  </si>
  <si>
    <t>完成总数</t>
    <phoneticPr fontId="1" type="noConversion"/>
  </si>
  <si>
    <t>延时总数</t>
    <phoneticPr fontId="1" type="noConversion"/>
  </si>
  <si>
    <t>计划任务总数</t>
    <phoneticPr fontId="1" type="noConversion"/>
  </si>
  <si>
    <t>计划任务完成数</t>
    <phoneticPr fontId="1" type="noConversion"/>
  </si>
  <si>
    <t>计划任务延时数</t>
    <phoneticPr fontId="1" type="noConversion"/>
  </si>
  <si>
    <t>临时任务总数</t>
    <phoneticPr fontId="1" type="noConversion"/>
  </si>
  <si>
    <t>临时任务完成数</t>
    <phoneticPr fontId="1" type="noConversion"/>
  </si>
  <si>
    <t>临时任务延时数</t>
    <phoneticPr fontId="1" type="noConversion"/>
  </si>
  <si>
    <t>疑难问题总数</t>
    <phoneticPr fontId="1" type="noConversion"/>
  </si>
  <si>
    <t>疑难问题完成数</t>
    <phoneticPr fontId="1" type="noConversion"/>
  </si>
  <si>
    <t>疑难问题延时数</t>
    <phoneticPr fontId="1" type="noConversion"/>
  </si>
  <si>
    <t>记录时间</t>
    <phoneticPr fontId="1" type="noConversion"/>
  </si>
  <si>
    <t>计划完成率</t>
    <phoneticPr fontId="1" type="noConversion"/>
  </si>
  <si>
    <t>临时任务占比率</t>
    <phoneticPr fontId="1" type="noConversion"/>
  </si>
  <si>
    <t>计划任务占比率</t>
    <phoneticPr fontId="1" type="noConversion"/>
  </si>
  <si>
    <t>临时任务完成率</t>
    <phoneticPr fontId="1" type="noConversion"/>
  </si>
  <si>
    <t>疑难问题完成率</t>
    <phoneticPr fontId="1" type="noConversion"/>
  </si>
  <si>
    <t>疑难问题占比率</t>
    <phoneticPr fontId="1" type="noConversion"/>
  </si>
  <si>
    <t>总任务完成率</t>
    <phoneticPr fontId="1" type="noConversion"/>
  </si>
  <si>
    <t>迭代序号</t>
    <phoneticPr fontId="1" type="noConversion"/>
  </si>
  <si>
    <t>基础数据</t>
    <phoneticPr fontId="1" type="noConversion"/>
  </si>
  <si>
    <t>数据汇总</t>
    <phoneticPr fontId="1" type="noConversion"/>
  </si>
  <si>
    <t>任务叠加总数</t>
    <phoneticPr fontId="1" type="noConversion"/>
  </si>
  <si>
    <t>任务增长趋势</t>
    <phoneticPr fontId="1" type="noConversion"/>
  </si>
  <si>
    <t>任务占比率</t>
    <phoneticPr fontId="1" type="noConversion"/>
  </si>
  <si>
    <t>计划任务叠加总数</t>
    <phoneticPr fontId="1" type="noConversion"/>
  </si>
  <si>
    <t>临时任务叠加总数</t>
    <phoneticPr fontId="1" type="noConversion"/>
  </si>
  <si>
    <t>疑难任务叠加总数</t>
    <phoneticPr fontId="1" type="noConversion"/>
  </si>
  <si>
    <t>版本准时交付比率</t>
    <phoneticPr fontId="1" type="noConversion"/>
  </si>
  <si>
    <t>版本通过率</t>
    <phoneticPr fontId="1" type="noConversion"/>
  </si>
  <si>
    <t>任务组成</t>
    <phoneticPr fontId="1" type="noConversion"/>
  </si>
  <si>
    <t>分类</t>
    <phoneticPr fontId="1" type="noConversion"/>
  </si>
  <si>
    <t>版本实现（新需求/MR）</t>
    <phoneticPr fontId="1" type="noConversion"/>
  </si>
  <si>
    <t>项目</t>
    <phoneticPr fontId="1" type="noConversion"/>
  </si>
  <si>
    <t>预发布时间</t>
    <phoneticPr fontId="1" type="noConversion"/>
  </si>
  <si>
    <t>正式发布时间</t>
    <phoneticPr fontId="1" type="noConversion"/>
  </si>
  <si>
    <t>预发布人</t>
    <phoneticPr fontId="1" type="noConversion"/>
  </si>
  <si>
    <t>解决问题</t>
    <phoneticPr fontId="1" type="noConversion"/>
  </si>
  <si>
    <t>测试结果</t>
    <phoneticPr fontId="1" type="noConversion"/>
  </si>
  <si>
    <t>测试人</t>
    <phoneticPr fontId="1" type="noConversion"/>
  </si>
  <si>
    <t>处理人</t>
    <phoneticPr fontId="1" type="noConversion"/>
  </si>
  <si>
    <t>1W</t>
    <phoneticPr fontId="1" type="noConversion"/>
  </si>
  <si>
    <t>2W</t>
    <phoneticPr fontId="1" type="noConversion"/>
  </si>
  <si>
    <t>3W</t>
  </si>
  <si>
    <t>4W</t>
  </si>
  <si>
    <t>5W</t>
  </si>
  <si>
    <t>6W</t>
  </si>
  <si>
    <t>9W</t>
  </si>
  <si>
    <t>10W</t>
  </si>
  <si>
    <t>11W</t>
  </si>
  <si>
    <t>12W</t>
  </si>
  <si>
    <t>13W</t>
  </si>
  <si>
    <t>14W</t>
  </si>
  <si>
    <t>15W</t>
  </si>
  <si>
    <t>16W</t>
  </si>
  <si>
    <t>17W</t>
  </si>
  <si>
    <t>18W</t>
  </si>
  <si>
    <t>19W</t>
  </si>
  <si>
    <t>20W</t>
  </si>
  <si>
    <t>21W</t>
  </si>
  <si>
    <t>22W</t>
  </si>
  <si>
    <t>23W</t>
  </si>
  <si>
    <t>24W</t>
  </si>
  <si>
    <t>25W</t>
  </si>
  <si>
    <t>26W</t>
  </si>
  <si>
    <t>27W</t>
  </si>
  <si>
    <t>28W</t>
  </si>
  <si>
    <t>29W</t>
  </si>
  <si>
    <t>30W</t>
  </si>
  <si>
    <t>31W</t>
  </si>
  <si>
    <t>32W</t>
  </si>
  <si>
    <t>33W</t>
  </si>
  <si>
    <t>34W</t>
  </si>
  <si>
    <t>35W</t>
  </si>
  <si>
    <t>36W</t>
  </si>
  <si>
    <t>37W</t>
  </si>
  <si>
    <t>38W</t>
  </si>
  <si>
    <t>39W</t>
  </si>
  <si>
    <t>40W</t>
  </si>
  <si>
    <t>41W</t>
  </si>
  <si>
    <t>42W</t>
  </si>
  <si>
    <t>43W</t>
  </si>
  <si>
    <t>44W</t>
  </si>
  <si>
    <t>45W</t>
  </si>
  <si>
    <t>46W</t>
  </si>
  <si>
    <t>47W</t>
  </si>
  <si>
    <t>48W</t>
  </si>
  <si>
    <t>49W</t>
  </si>
  <si>
    <t>50W</t>
  </si>
  <si>
    <t>51W</t>
  </si>
  <si>
    <t>52W</t>
  </si>
  <si>
    <t>任务叠加</t>
    <phoneticPr fontId="1" type="noConversion"/>
  </si>
  <si>
    <t>疑难任务完成数</t>
    <phoneticPr fontId="1" type="noConversion"/>
  </si>
  <si>
    <t>临时任务完成数</t>
    <phoneticPr fontId="1" type="noConversion"/>
  </si>
  <si>
    <t>计划任务完成数</t>
    <phoneticPr fontId="1" type="noConversion"/>
  </si>
  <si>
    <t>延时任务数（计划+临时+延时）</t>
    <phoneticPr fontId="1" type="noConversion"/>
  </si>
  <si>
    <t>第1季度</t>
    <phoneticPr fontId="1" type="noConversion"/>
  </si>
  <si>
    <t>第2季度</t>
    <phoneticPr fontId="1" type="noConversion"/>
  </si>
  <si>
    <t>第3季度</t>
    <phoneticPr fontId="1" type="noConversion"/>
  </si>
  <si>
    <t>第4季度</t>
    <phoneticPr fontId="1" type="noConversion"/>
  </si>
  <si>
    <t>产品计划完成率=计划任务完成数量/计划任务总数</t>
    <phoneticPr fontId="1" type="noConversion"/>
  </si>
  <si>
    <t>迭代</t>
    <phoneticPr fontId="1" type="noConversion"/>
  </si>
  <si>
    <t>产品/网元</t>
    <phoneticPr fontId="1" type="noConversion"/>
  </si>
  <si>
    <t>版本通过率=测试发布版本数量/预发布版本总数</t>
    <phoneticPr fontId="1" type="noConversion"/>
  </si>
  <si>
    <t>准时交付版本汇总</t>
    <phoneticPr fontId="1" type="noConversion"/>
  </si>
  <si>
    <t>版本准时交付比率=准时交付版本数量/交付版本总数</t>
    <phoneticPr fontId="1" type="noConversion"/>
  </si>
  <si>
    <t>季度</t>
    <phoneticPr fontId="1" type="noConversion"/>
  </si>
  <si>
    <t>XX版本准时交付比率趋势</t>
    <phoneticPr fontId="1" type="noConversion"/>
  </si>
  <si>
    <t>计划交付版本总数</t>
    <phoneticPr fontId="1" type="noConversion"/>
  </si>
  <si>
    <t>测试发布版本总数</t>
    <phoneticPr fontId="1" type="noConversion"/>
  </si>
  <si>
    <t>准时交付版本总数</t>
    <phoneticPr fontId="1" type="noConversion"/>
  </si>
  <si>
    <t>计划交付版本汇总</t>
    <phoneticPr fontId="1" type="noConversion"/>
  </si>
  <si>
    <t>测试发布版本汇总</t>
    <phoneticPr fontId="1" type="noConversion"/>
  </si>
  <si>
    <t>Fonsview.oss_ahyd_3.0.0_64553.tar.gz</t>
    <phoneticPr fontId="1" type="noConversion"/>
  </si>
  <si>
    <t>完成</t>
  </si>
  <si>
    <t>Hadrom</t>
    <phoneticPr fontId="1" type="noConversion"/>
  </si>
  <si>
    <t>新需求</t>
    <phoneticPr fontId="1" type="noConversion"/>
  </si>
  <si>
    <t>预发布</t>
    <phoneticPr fontId="1" type="noConversion"/>
  </si>
  <si>
    <t>OSS</t>
    <phoneticPr fontId="1" type="noConversion"/>
  </si>
  <si>
    <t>安徽移动：
增加主账号关联子账号模块/批量开户功能；</t>
    <phoneticPr fontId="1" type="noConversion"/>
  </si>
  <si>
    <t>《安徽移动IPTV业务平台软件项目测试要求说明》</t>
    <phoneticPr fontId="1" type="noConversion"/>
  </si>
  <si>
    <t>分支</t>
    <phoneticPr fontId="1" type="noConversion"/>
  </si>
  <si>
    <t>Fonsview.aaa_r3.0.0_64659.tar.gz</t>
    <phoneticPr fontId="1" type="noConversion"/>
  </si>
  <si>
    <t>完成</t>
    <phoneticPr fontId="1" type="noConversion"/>
  </si>
  <si>
    <t>Vincent</t>
    <phoneticPr fontId="1" type="noConversion"/>
  </si>
  <si>
    <t>AAA</t>
    <phoneticPr fontId="1" type="noConversion"/>
  </si>
  <si>
    <t>安徽移动：
订购退订增加短信验证；
APK与STB订购记录共享</t>
    <phoneticPr fontId="1" type="noConversion"/>
  </si>
  <si>
    <t>需APK联调资源，与APK联调后才可预发布</t>
    <phoneticPr fontId="1" type="noConversion"/>
  </si>
  <si>
    <t>实现安徽移动招标测试case，以过case为目标，接口内部定义非正式版本接口</t>
    <phoneticPr fontId="1" type="noConversion"/>
  </si>
  <si>
    <t>iSeema</t>
    <phoneticPr fontId="1" type="noConversion"/>
  </si>
  <si>
    <t>Bruce</t>
    <phoneticPr fontId="1" type="noConversion"/>
  </si>
  <si>
    <t>iSeema：
原crm开销户功能在OSS页面维护并支持定制化需求/支持单集订购资费类型/支持免费产品</t>
    <phoneticPr fontId="1" type="noConversion"/>
  </si>
  <si>
    <t>Fonsview OTT API V1.0 For CRM_OSS_20180129.doc</t>
    <phoneticPr fontId="1" type="noConversion"/>
  </si>
  <si>
    <t>与AAA联调</t>
    <phoneticPr fontId="1" type="noConversion"/>
  </si>
  <si>
    <t>延时原因：新增单集订购需求，联调后发布</t>
    <phoneticPr fontId="1" type="noConversion"/>
  </si>
  <si>
    <t>iSeema：
单集订购单集鉴权</t>
    <phoneticPr fontId="1" type="noConversion"/>
  </si>
  <si>
    <t>OTT-ICD接口文档</t>
    <phoneticPr fontId="1" type="noConversion"/>
  </si>
  <si>
    <t>与apk联调</t>
    <phoneticPr fontId="1" type="noConversion"/>
  </si>
  <si>
    <t>内蒙古联通</t>
    <phoneticPr fontId="1" type="noConversion"/>
  </si>
  <si>
    <t>内蒙古联通需求：
增加查用户状态接口报表优化/新增查询iptv用户状态接口
产品功能：
数据修复功能/用户数据导出功能；</t>
    <phoneticPr fontId="1" type="noConversion"/>
  </si>
  <si>
    <t>邮件“内蒙烽火iptv平台需要新增查询iptv用户状态接口供boss调用”</t>
    <phoneticPr fontId="1" type="noConversion"/>
  </si>
  <si>
    <t>需与NMG联通Boss联调后可能要二次发布</t>
    <phoneticPr fontId="1" type="noConversion"/>
  </si>
  <si>
    <t>提前原因：现场这周可开始对接</t>
    <phoneticPr fontId="1" type="noConversion"/>
  </si>
  <si>
    <t>无</t>
    <phoneticPr fontId="1" type="noConversion"/>
  </si>
  <si>
    <t>湖北移动</t>
    <phoneticPr fontId="1" type="noConversion"/>
  </si>
  <si>
    <t>Simple</t>
    <phoneticPr fontId="1" type="noConversion"/>
  </si>
  <si>
    <t>TMS</t>
    <phoneticPr fontId="1" type="noConversion"/>
  </si>
  <si>
    <t>TMS新增“针对不同角色账号进行权限管制”功能</t>
    <phoneticPr fontId="1" type="noConversion"/>
  </si>
  <si>
    <t>测试用例</t>
    <phoneticPr fontId="1" type="noConversion"/>
  </si>
  <si>
    <t>各厂家机顶盒/rom升级包和rom降级包/测试用例；</t>
    <phoneticPr fontId="1" type="noConversion"/>
  </si>
  <si>
    <t>Fonsview.aaa_2.7.0_iseema_50599</t>
    <phoneticPr fontId="1" type="noConversion"/>
  </si>
  <si>
    <t>【新功能】
【Iseema】 产品新增过滤属性，只允许后台订购，AAA下发产品列表PK前端过滤不展示
【Iseema】 用户登录后下发用户分组属性，EPG根据分组过滤内容</t>
    <phoneticPr fontId="1" type="noConversion"/>
  </si>
  <si>
    <t>ok</t>
  </si>
  <si>
    <t>Xiri</t>
    <phoneticPr fontId="1" type="noConversion"/>
  </si>
  <si>
    <t>Fonsview.FUMS_R3.1.0_4201.tar.gz</t>
    <phoneticPr fontId="1" type="noConversion"/>
  </si>
  <si>
    <t>Jocken</t>
    <phoneticPr fontId="1" type="noConversion"/>
  </si>
  <si>
    <t>解决问题：
1、0030964: 【移动大网】设备添加不显示;
2、0030893: 【移动大网】删除设备失败；
3、用户日志上传，ftp连接失败导致上传失败问题；</t>
    <phoneticPr fontId="1" type="noConversion"/>
  </si>
  <si>
    <t>FUMS</t>
    <phoneticPr fontId="1" type="noConversion"/>
  </si>
  <si>
    <t>移动大网</t>
    <phoneticPr fontId="1" type="noConversion"/>
  </si>
  <si>
    <t>null</t>
  </si>
  <si>
    <t>移动大网已经使用烽火发版的</t>
    <phoneticPr fontId="1" type="noConversion"/>
  </si>
  <si>
    <t>Fonsview.oss_r3.0.0_62753.tar.gz</t>
    <phoneticPr fontId="1" type="noConversion"/>
  </si>
  <si>
    <t>不通过</t>
    <phoneticPr fontId="1" type="noConversion"/>
  </si>
  <si>
    <t>【解决的问题】
0030530: 【台湾中嘉】IOS客诉接口重新生成的订购记录的status 状态不应仍是2（已退订），而应改为1（正常）: 之前发的补丁
0030596: 【台湾中嘉】OSS页面从回收站还原用户时，没有同步用户的caId\套餐\手机号\性别\邮箱\昵称\crmId给aaa
0030596: 【台湾中嘉】OSS页面从回收站还原用户时，没有同步用户的caId\套餐\手机号\性别\邮箱\昵称\crmId给aaa
0030706: 【台湾中嘉】OTT用户绑定IPVOD用户，调用SMS对IPVOD用户进行销户时，OSS发drm消息有遗漏
0029942: 【点播内容】合集的详情界面展示关联内容不应该显示下下级内容
0029500: 【页面布局】系统管理-&gt;CB时间列表，建议查询条件增加内容ID和内容名称查询，并且点击更多查询条件，页面布局非常不美观
0028607: 【台湾中嘉】oss页面上服务下面不显示内容
【台湾中嘉】 OSS支持解除OTT账号与IPVOD绑定的功能:   新增权限sql
0030931: 【湖南移动】微信支付方式，续订重试时oss没有给fpp传plan_id参数
0030942: 【湖南移动】续订失败后查询用户为未签约状态，oss报错
0030948: 【湖南移动】oss续订时，第三方返回支付失败的结果，oss生成一条"产品续订扣费发起失败重试"重试事件，但是重试次数错误</t>
    <phoneticPr fontId="1" type="noConversion"/>
  </si>
  <si>
    <t>台湾中嘉</t>
    <phoneticPr fontId="1" type="noConversion"/>
  </si>
  <si>
    <t>nok</t>
  </si>
  <si>
    <t>Fonsview.aaa_r3.0.0_62771.tar.gz</t>
    <phoneticPr fontId="1" type="noConversion"/>
  </si>
  <si>
    <t>Amber</t>
    <phoneticPr fontId="1" type="noConversion"/>
  </si>
  <si>
    <t>【解决的问题】
0030853: 【主线版本】获取产品列表时，aaa的log打印不全
0030890: 【湖南移动】用户如果选择第三方支付方式已生成待支付的订单，则订购另外的产品请求创建订单时失败
0030802: 【台湾中嘉】新增修改手机号接口，需要进行密码验证 
0030801: 【台湾中嘉】获取订购记录接口需要可配置获取最久多少个月前的失效记录，最长不超过6个月
0030800: 【台湾中嘉】获取订购记录接口需要下发对应产品的订购等级，前端需要根据等级来区分是否限制级，打马屏蔽 
0030992: 【台湾中嘉】主动登出接口
0030987: 【台湾中嘉】用户在距离产品失效N天内退订，下个月才取消续订
0030949: 【内蒙古联通】零配置同时支持32位STBID和12位的MAC地址 
0030986:  对停止集群中的一台MQ,系统重建消费者偶现的异常情况进行保护</t>
    <phoneticPr fontId="1" type="noConversion"/>
  </si>
  <si>
    <t>Anrry</t>
    <phoneticPr fontId="1" type="noConversion"/>
  </si>
  <si>
    <t>dailyLoginUser0109.tar.gz</t>
    <phoneticPr fontId="1" type="noConversion"/>
  </si>
  <si>
    <t>【新功能】0031009: 黑龙江280 IPTV日开机用户明细</t>
    <phoneticPr fontId="1" type="noConversion"/>
  </si>
  <si>
    <t>黑龙江联通</t>
    <phoneticPr fontId="1" type="noConversion"/>
  </si>
  <si>
    <t>现场测</t>
    <phoneticPr fontId="1" type="noConversion"/>
  </si>
  <si>
    <t>openAccount0109.tar.gz</t>
    <phoneticPr fontId="1" type="noConversion"/>
  </si>
  <si>
    <t>【新功能】
0030784: 内蒙古用户数据请求开户，完成用户数据导入</t>
    <phoneticPr fontId="1" type="noConversion"/>
  </si>
  <si>
    <t>Fonsview.cms_2.6.0_80108.tar.gz</t>
    <phoneticPr fontId="1" type="noConversion"/>
  </si>
  <si>
    <t>张颂扬</t>
    <phoneticPr fontId="1" type="noConversion"/>
  </si>
  <si>
    <t>新特性：
1. 分类的VOD父节点显示内容总数
2. cms增加统计模块，统计内容的发布数量
3. cms增加操作日志模块
注：新特性为开发自测</t>
    <phoneticPr fontId="1" type="noConversion"/>
  </si>
  <si>
    <t>CMS</t>
    <phoneticPr fontId="1" type="noConversion"/>
  </si>
  <si>
    <t>Fonsview.aaa_2.7.0_50609.tar.gz</t>
    <phoneticPr fontId="1" type="noConversion"/>
  </si>
  <si>
    <t>【新功能】
0031087: 【湖南有线】设备注册，登录接口，零配置接口，内容鉴权接口，token刷新接口免认证处理开发</t>
    <phoneticPr fontId="1" type="noConversion"/>
  </si>
  <si>
    <t>Eason</t>
    <phoneticPr fontId="1" type="noConversion"/>
  </si>
  <si>
    <t>Fonsview.vcc_r2.5.0_105_CentOS_release_6.3_Final.x86_64.tar</t>
    <phoneticPr fontId="1" type="noConversion"/>
  </si>
  <si>
    <t>VCC</t>
    <phoneticPr fontId="1" type="noConversion"/>
  </si>
  <si>
    <t>Fonsview.aaa_r3.0.0_63170.tar.gz</t>
    <phoneticPr fontId="1" type="noConversion"/>
  </si>
  <si>
    <t>0031156: 【内蒙古联通】白名单功能增加用户公网接入状态控制</t>
    <phoneticPr fontId="1" type="noConversion"/>
  </si>
  <si>
    <t>Fonsview.oss_r3.0.0_63180.tar.gz</t>
    <phoneticPr fontId="1" type="noConversion"/>
  </si>
  <si>
    <t>【解决的问题】
0031107: 内蒙古 修改用户状态接口 入参修改，更新的接口文档参见附件；
0031031: 内蒙古修改用户信息接口，用户密码加密错误；
0031111: 【内蒙古联通】 对于公网用户只有属性状态设置为许可的才可以接入系统，需要添加状态控制开关；
0031053: 【内蒙古联通】boss接口，“修改用户信息”，暂不需要支持订购相关业务；</t>
    <phoneticPr fontId="1" type="noConversion"/>
  </si>
  <si>
    <t>Fonsview.aaa_twzj_r3.0.0_63314.tar.gz</t>
    <phoneticPr fontId="1" type="noConversion"/>
  </si>
  <si>
    <t>0031129: 【台湾中嘉】出现同一账号同时在三台设备上登录，与需求不符
0031085: 【台湾中嘉】三天内取消续订，aaa反馈8000错误码，正常应该反馈0
0031140: 对于超出用户最大设备在线数限制的设备进行踢出的逻辑优化，并发登录存在超过限制数的情况
0031036: 【台湾中嘉】ott账号绑定stb配对失败</t>
    <phoneticPr fontId="1" type="noConversion"/>
  </si>
  <si>
    <t>Fonsview.oss_r3.0.0_63310.tar.gz</t>
    <phoneticPr fontId="1" type="noConversion"/>
  </si>
  <si>
    <t>【解决的问题】
0031146: 【台湾中嘉】自动续订ios包月产品失败后，原订购记录的status=2，但是continueFlag仍然=1，导致自动续订定时器一直扫描该订购记录，apple那边校验成功后，又续订成功了；
0031046: 【台湾中嘉】oss删除drm内容请求接口异常导致同步delete消息到drm失败；
0031163: 【台湾中嘉】oss页面为ott用户或ipvod用户订购产品，订购成功但页面不会跳转也不会弹出订购成功的提示信息；
基础上,增加对失效paymentOrder的定时导出并且保存于文件；
且导致数据库死锁；
增的订购记录的continueFlag不正确，continueFlag应=1（续订）而不是0（不续订）；
0031163: 【台湾中嘉】oss页面为ott用户或ipvod用户订购产品，订购成功但页面不会跳转也不会弹出订购成功的提示信息；
0031181: 【台湾中嘉】IOS客诉接口续订包月产品，fpp处理时间较长时，oss由于短时间没收到fpp的处理结果导致oss处理失败。oss需加上超时配置；
0031013: 修改分集片源后进行的媒体内容BMS分发任务 报空指针异常；
0031084: 【台湾中嘉】修改产品页面，产品等级会恢复为默认值；</t>
    <phoneticPr fontId="1" type="noConversion"/>
  </si>
  <si>
    <t>Fonsview.oss_r3.0.0_63341.tar.gz</t>
    <phoneticPr fontId="1" type="noConversion"/>
  </si>
  <si>
    <t>【解决的问题】
0031111: 【内蒙古联通】 对于公网用户只有属性状态设置为许可的才可以接入系统，需要添加状态控制开关；</t>
    <phoneticPr fontId="1" type="noConversion"/>
  </si>
  <si>
    <t>【解决的问题】
0029036: 【台湾中嘉】在OSS300,失效订购记录定时导出文件保存的基础上,增加对失效paymentOrder的定时导出并且保存于文件；
031215: CB接口，修改分集信息，如价格等需要同步AAA的信息时，漏发mq；</t>
    <phoneticPr fontId="1" type="noConversion"/>
  </si>
  <si>
    <t>ahlt_C3_oss280_20180129.zip</t>
    <phoneticPr fontId="1" type="noConversion"/>
  </si>
  <si>
    <t>Barne</t>
    <phoneticPr fontId="1" type="noConversion"/>
  </si>
  <si>
    <t>0031242: 【安徽联通】上报用户数据到联通，OSS280需要支持该需求</t>
    <phoneticPr fontId="1" type="noConversion"/>
  </si>
  <si>
    <t>安徽联通</t>
    <phoneticPr fontId="1" type="noConversion"/>
  </si>
  <si>
    <t xml:space="preserve">compleUser.sql </t>
    <phoneticPr fontId="1" type="noConversion"/>
  </si>
  <si>
    <t>【新功能】
0031250: 【安徽联通】boss开户时，没有按照规范传cityName 和 stdAddr 值过来，需要用脚本补全这部分数据</t>
    <phoneticPr fontId="1" type="noConversion"/>
  </si>
  <si>
    <t>Fonsview.aaa_twzj_r3.0.0_63400.tar.gz</t>
    <phoneticPr fontId="1" type="noConversion"/>
  </si>
  <si>
    <t>0031129: 【台湾中嘉】出现同一账号同时在三台设备上登录，与需求不符。
0031205: 【台湾中嘉】版本号未更改，version.sh里面的版本号仍然是62771。
0028482: 【台湾中嘉二期】OTT用户在apk修改了密码之后，AAA需要清空缓存和数据库中该用户绑定的所有设备的token记录</t>
    <phoneticPr fontId="1" type="noConversion"/>
  </si>
  <si>
    <t>nmg_C3_oss300_20180206.zip</t>
    <phoneticPr fontId="1" type="noConversion"/>
  </si>
  <si>
    <t>【新功能】
0028876: 【内蒙古联通】C3接口，导出前一天新增的用户数据 和 前一天新增的订购记录</t>
    <phoneticPr fontId="1" type="noConversion"/>
  </si>
  <si>
    <t>Fonsview.oss_2.7.0_iseema_50616.tar.gz</t>
    <phoneticPr fontId="1" type="noConversion"/>
  </si>
  <si>
    <t>【新功能】
0031407: Iseema 产品、资费从crm转由oss定义维护同步cms；用户新增、修改接口增加若干信息；
 0030868: Iseema 与crm接口 开户，修改用户信息接口增加用户分组字段：iseema需要在crm修改用户分组，否则分组为空，不过滤；</t>
    <phoneticPr fontId="1" type="noConversion"/>
  </si>
  <si>
    <t>Fonsview.oss_2.7.0_iseema_50620.tar.gz</t>
    <phoneticPr fontId="1" type="noConversion"/>
  </si>
  <si>
    <t>0031596: 【iseema项目】oss从英文登录进入，退出后界面变成中文了；
0031540: 【iseema项目】添加新用户账号时候oss页面出现报错；
0031539: 【iseema项目】添加新的资费策略时候不能对计费方式进行选择</t>
    <phoneticPr fontId="1" type="noConversion"/>
  </si>
  <si>
    <t>Fonsview.oss_IM2_r3.0.0_64690.tar.gz</t>
    <phoneticPr fontId="1" type="noConversion"/>
  </si>
  <si>
    <t>IM2项目首次版本发布；</t>
    <phoneticPr fontId="1" type="noConversion"/>
  </si>
  <si>
    <t>Pray</t>
    <phoneticPr fontId="1" type="noConversion"/>
  </si>
  <si>
    <t>Fonsview.aaa_r3.0.0_64661.tar.gz</t>
    <phoneticPr fontId="1" type="noConversion"/>
  </si>
  <si>
    <t>项目版本第一次发布，历史功能配置按需配置，无特殊要求
0031640: 【IM2】AAA新增接口校验SN是否有效（即是否在平台有记录）
0031641: 【IM2】设备注册接口（V2）新增SN字段记录DRM序列号</t>
    <phoneticPr fontId="1" type="noConversion"/>
  </si>
  <si>
    <t>7W春节</t>
    <phoneticPr fontId="1" type="noConversion"/>
  </si>
  <si>
    <t>8W春节</t>
    <phoneticPr fontId="1" type="noConversion"/>
  </si>
  <si>
    <t>版本基础数据</t>
    <phoneticPr fontId="1" type="noConversion"/>
  </si>
  <si>
    <t>版本数据分析</t>
    <phoneticPr fontId="1" type="noConversion"/>
  </si>
  <si>
    <t>版本数量汇总（累加）</t>
    <phoneticPr fontId="1" type="noConversion"/>
  </si>
  <si>
    <t>Fonsview.aaa_hnyd_r3.0.0_65249</t>
    <phoneticPr fontId="1" type="noConversion"/>
  </si>
  <si>
    <t>【新功能】
湖南移动V4需求版本</t>
    <phoneticPr fontId="1" type="noConversion"/>
  </si>
  <si>
    <t>AAA</t>
    <phoneticPr fontId="1" type="noConversion"/>
  </si>
  <si>
    <t>芒果TV湖南移动增值产品需求V4.pdf</t>
    <phoneticPr fontId="1" type="noConversion"/>
  </si>
  <si>
    <t>与apk、oss联调</t>
    <phoneticPr fontId="1" type="noConversion"/>
  </si>
  <si>
    <t>分支</t>
    <phoneticPr fontId="1" type="noConversion"/>
  </si>
  <si>
    <t>【新功能】
0031475: 【湖南移动IPTV】增值产品V4（大小包等）包括开户订购接口的所有功能;</t>
    <phoneticPr fontId="1" type="noConversion"/>
  </si>
  <si>
    <t>OSS</t>
    <phoneticPr fontId="1" type="noConversion"/>
  </si>
  <si>
    <t>Fonsview.oss_hnyd_r3.0.0_65278.tar.gz</t>
    <phoneticPr fontId="1" type="noConversion"/>
  </si>
  <si>
    <t>与aaa联调</t>
    <phoneticPr fontId="1" type="noConversion"/>
  </si>
  <si>
    <t>预发布测试版本总数</t>
    <phoneticPr fontId="1" type="noConversion"/>
  </si>
  <si>
    <t>预发布测试版本汇总</t>
    <phoneticPr fontId="1" type="noConversion"/>
  </si>
  <si>
    <t>Fonsview.oss_hnyd_r3.0.0_62385.tar.gz</t>
    <phoneticPr fontId="1" type="noConversion"/>
  </si>
  <si>
    <t>【新功能】湖南移动V4版本；</t>
    <phoneticPr fontId="1" type="noConversion"/>
  </si>
  <si>
    <t>项目取消需要</t>
    <phoneticPr fontId="1" type="noConversion"/>
  </si>
  <si>
    <t>Fonsview.oss_r3.0.0_63537.tar.gz</t>
    <phoneticPr fontId="1" type="noConversion"/>
  </si>
  <si>
    <t>【解决的问题】
0031246: OSS300 CB接口完善，1支持只含有mapping工单2工单支持CDATA格式解析</t>
    <phoneticPr fontId="1" type="noConversion"/>
  </si>
  <si>
    <t>Fonsview.aaa_hnyd_r3.0.0_63599.tar.gz</t>
    <phoneticPr fontId="1" type="noConversion"/>
  </si>
  <si>
    <t>0030915: 【湖南移动】用户多次订购ppv产品的同一个内容并且不支付，aaa应该只生成一条待支付的订购记录
0030914: 【湖南移动】用户在产品优惠期前第一次下订单，产品优惠期间再去下订单进行支付，则支付失败 
0030918: 【湖南移动】AAA接收到fpp的支付结果通知后容易出现死锁
0030830: 【湖南移动】兑换卡叠加购买只能成功叠加一次
0031034: 【湖南移动】apk升级之后重新进行设备注册，集群其他aaa device表保存apkVersion信息不正确 
0031032: aaa设备注册发送MQ 消息需要带上fuserId和buserId字段
0031007: 【湖南移动】兑换卡兑换增加大小包互斥逻辑
0030986: 对停止集群中的一台MQ,系统重建消费者偶现的异常情况进行保护
   0030925: 【湖南移动】用户采用第三方支付方式订购产品A失败，再次订购时生成二维码失败</t>
    <phoneticPr fontId="1" type="noConversion"/>
  </si>
  <si>
    <t>【新功能】
0031555: 【安徽移动】oss 用户关联子账号 功能
0031556: 安徽移动 投标测试要求，有页面实现基本的批量开户功能</t>
    <phoneticPr fontId="1" type="noConversion"/>
  </si>
  <si>
    <t>安徽移动</t>
    <phoneticPr fontId="1" type="noConversion"/>
  </si>
  <si>
    <t>IPTV招标版本</t>
    <phoneticPr fontId="1" type="noConversion"/>
  </si>
  <si>
    <t>【新功能】
实现安徽移动招标测试case，以过case为目标，接口内部定义非正式版本接口</t>
    <phoneticPr fontId="1" type="noConversion"/>
  </si>
  <si>
    <t>Fonsview.oss_2.7.0_iseema_50628.tar.gz</t>
    <phoneticPr fontId="1" type="noConversion"/>
  </si>
  <si>
    <t>【新功能】
0031685: 【iseema】由crm维护的开销户功能需要在oss页面维护，能满足iseema的定制需求；有订购页面（最基本的订购）；
0031686: 【iseema】放开屏蔽的订购按钮；需要支持免费产品，放开免费策略；
0031760: 【iseema】支持单集订购资费类型，与crm接口增加该类型，且只能在机顶盒上订购，接口不支持；</t>
    <phoneticPr fontId="1" type="noConversion"/>
  </si>
  <si>
    <t>Fonsview.aaa_nmg_r3.0.0_65049.tar.gz</t>
    <phoneticPr fontId="1" type="noConversion"/>
  </si>
  <si>
    <t>【新功能】
配合oss数据修复模块功能发布
0031812: 【数据修复】bms 新增 “数据修复”模块， 页面支持 “实时查询” 差异数据， 并手动 校正</t>
    <phoneticPr fontId="1" type="noConversion"/>
  </si>
  <si>
    <t>Fonsview.oss_nmg_r3.0.0_65050.tar.gz</t>
    <phoneticPr fontId="1" type="noConversion"/>
  </si>
  <si>
    <t>预发布版本总数</t>
    <phoneticPr fontId="1" type="noConversion"/>
  </si>
  <si>
    <t>台湾三大</t>
    <phoneticPr fontId="1" type="noConversion"/>
  </si>
  <si>
    <t>Vincent</t>
    <phoneticPr fontId="1" type="noConversion"/>
  </si>
  <si>
    <t>Jocken</t>
    <phoneticPr fontId="1" type="noConversion"/>
  </si>
  <si>
    <t>新需求：书签、收藏需求</t>
    <phoneticPr fontId="1" type="noConversion"/>
  </si>
  <si>
    <t>新需求：页面开户填写Ca卡信息；</t>
    <phoneticPr fontId="1" type="noConversion"/>
  </si>
  <si>
    <t>需求列表</t>
    <phoneticPr fontId="1" type="noConversion"/>
  </si>
  <si>
    <t>分支</t>
    <phoneticPr fontId="1" type="noConversion"/>
  </si>
  <si>
    <t>无</t>
    <phoneticPr fontId="1" type="noConversion"/>
  </si>
  <si>
    <t>Fonsview.tms_2.6.0_65102.tar.gz</t>
    <phoneticPr fontId="1" type="noConversion"/>
  </si>
  <si>
    <t>【新功能】
0031455: 【内蒙古联通】增加soap协议的boss接口：用户状态查询接口；
0031663: 【所有现场】oss的orderlog在增加productType字段之后,需要进行数据补全;
0031812: 【数据修复】bms 新增 “数据修复”模块， 页面支持 “实时查询” 差异数据， 并手动 校正;
0031793: 【OSS300】用户列表增加导出功能;
0031794: 【OSS300】设备列表增加导出功能;
【解决的问题】
0031289: 【内蒙古】用户列表，区号查询无效;</t>
    <phoneticPr fontId="1" type="noConversion"/>
  </si>
  <si>
    <t>测试中</t>
  </si>
  <si>
    <t>Xiri</t>
    <phoneticPr fontId="1" type="noConversion"/>
  </si>
  <si>
    <t>问题</t>
    <phoneticPr fontId="1" type="noConversion"/>
  </si>
  <si>
    <t>测试不通过</t>
    <phoneticPr fontId="1" type="noConversion"/>
  </si>
  <si>
    <t>OSS</t>
    <phoneticPr fontId="1" type="noConversion"/>
  </si>
  <si>
    <t>Vincent</t>
    <phoneticPr fontId="1" type="noConversion"/>
  </si>
  <si>
    <t>【解决问题】
0031940: 【iseema项目】当两个不同产品属于同一个产品组后，先定购产品 A再订购产品B,产品B的订购记录生效时间为A产品订购记录的实效时间</t>
    <phoneticPr fontId="1" type="noConversion"/>
  </si>
  <si>
    <t>AAA</t>
    <phoneticPr fontId="1" type="noConversion"/>
  </si>
  <si>
    <t>主线</t>
    <phoneticPr fontId="1" type="noConversion"/>
  </si>
  <si>
    <t>BMS国际化需求</t>
    <phoneticPr fontId="1" type="noConversion"/>
  </si>
  <si>
    <t>设备批量导入并开户需求</t>
    <phoneticPr fontId="1" type="noConversion"/>
  </si>
  <si>
    <t>Fonsview.aaa_twsd_r3.0.0_65471.tar.gz</t>
    <phoneticPr fontId="1" type="noConversion"/>
  </si>
  <si>
    <t>台湾三大</t>
    <phoneticPr fontId="1" type="noConversion"/>
  </si>
  <si>
    <t>【新需求】
0031439: web EPG收藏记录，建议按照收藏时间倒序排列</t>
    <phoneticPr fontId="1" type="noConversion"/>
  </si>
  <si>
    <t>Amber</t>
    <phoneticPr fontId="1" type="noConversion"/>
  </si>
  <si>
    <t>测试不通过</t>
    <phoneticPr fontId="1" type="noConversion"/>
  </si>
  <si>
    <t>台湾中嘉</t>
    <phoneticPr fontId="1" type="noConversion"/>
  </si>
  <si>
    <t>Simple</t>
    <phoneticPr fontId="1" type="noConversion"/>
  </si>
  <si>
    <t>2018/4/11 测试不通过</t>
    <phoneticPr fontId="1" type="noConversion"/>
  </si>
  <si>
    <t>Amber/Simple</t>
    <phoneticPr fontId="1" type="noConversion"/>
  </si>
  <si>
    <t>Fonsview.oss_twsd_r3.0.0_65465.tar.gz</t>
    <phoneticPr fontId="1" type="noConversion"/>
  </si>
  <si>
    <t>Hadrom/Vincent</t>
    <phoneticPr fontId="1" type="noConversion"/>
  </si>
  <si>
    <t>Jocken/Bruce</t>
    <phoneticPr fontId="1" type="noConversion"/>
  </si>
  <si>
    <t>【新需求和新功能】
0031906: 【OSS300】对页面多语言选择是否展示增加配置控制；
0031787: 【台湾SDTV】OSS需增加通过caid进行UI页面用户开户；</t>
    <phoneticPr fontId="1" type="noConversion"/>
  </si>
  <si>
    <t>Simple</t>
    <phoneticPr fontId="1" type="noConversion"/>
  </si>
  <si>
    <t>IM2</t>
  </si>
  <si>
    <t>计划预发布时间</t>
    <phoneticPr fontId="1" type="noConversion"/>
  </si>
  <si>
    <t>实际预发布时间</t>
    <phoneticPr fontId="1" type="noConversion"/>
  </si>
  <si>
    <t>无</t>
    <phoneticPr fontId="1" type="noConversion"/>
  </si>
  <si>
    <t>计划交付现场时间</t>
    <phoneticPr fontId="1" type="noConversion"/>
  </si>
  <si>
    <t>实际交付现场时间</t>
    <phoneticPr fontId="1" type="noConversion"/>
  </si>
  <si>
    <t>正式发布</t>
    <phoneticPr fontId="1" type="noConversion"/>
  </si>
  <si>
    <t>Hadrom/Lee</t>
    <phoneticPr fontId="1" type="noConversion"/>
  </si>
  <si>
    <t>安徽移动</t>
  </si>
  <si>
    <t>Vincent/Lee</t>
    <phoneticPr fontId="1" type="noConversion"/>
  </si>
  <si>
    <t>分支</t>
    <phoneticPr fontId="1" type="noConversion"/>
  </si>
  <si>
    <t>台湾中嘉</t>
  </si>
  <si>
    <t>台湾中嘉</t>
    <phoneticPr fontId="9" type="noConversion"/>
  </si>
  <si>
    <t>无</t>
    <phoneticPr fontId="9" type="noConversion"/>
  </si>
  <si>
    <t>正式发布</t>
    <phoneticPr fontId="9" type="noConversion"/>
  </si>
  <si>
    <t>OSS</t>
    <phoneticPr fontId="9" type="noConversion"/>
  </si>
  <si>
    <t>分支</t>
    <phoneticPr fontId="9" type="noConversion"/>
  </si>
  <si>
    <t>否</t>
    <phoneticPr fontId="9" type="noConversion"/>
  </si>
  <si>
    <t>Vincent/Simple</t>
    <phoneticPr fontId="9" type="noConversion"/>
  </si>
  <si>
    <t>新需求</t>
  </si>
  <si>
    <t>要求协调vpn和第三方SMS开发联调；
集成测试 如需在Lab测试购买接口，要求协调中嘉Lab环境和VPN和第三方SMS配合</t>
    <phoneticPr fontId="9" type="noConversion"/>
  </si>
  <si>
    <t>是</t>
    <phoneticPr fontId="9" type="noConversion"/>
  </si>
  <si>
    <t>AAA</t>
    <phoneticPr fontId="9" type="noConversion"/>
  </si>
  <si>
    <t>No.</t>
    <phoneticPr fontId="1" type="noConversion"/>
  </si>
  <si>
    <t>芒果TV-湖南移动</t>
  </si>
  <si>
    <t>芒果TV-湖南有线</t>
  </si>
  <si>
    <t>技术开发</t>
  </si>
  <si>
    <t>是否执行执行签字单流程</t>
    <phoneticPr fontId="9" type="noConversion"/>
  </si>
  <si>
    <t>是否进行测试用例评审</t>
    <phoneticPr fontId="9" type="noConversion"/>
  </si>
  <si>
    <t>是否涉及用例更新</t>
    <phoneticPr fontId="9" type="noConversion"/>
  </si>
  <si>
    <t>当前进展</t>
    <phoneticPr fontId="1" type="noConversion"/>
  </si>
  <si>
    <t>子项目</t>
    <phoneticPr fontId="1" type="noConversion"/>
  </si>
  <si>
    <t>AAA</t>
    <phoneticPr fontId="1" type="noConversion"/>
  </si>
  <si>
    <t>OTT第1阶段优化需求
0032006：【台湾中嘉】当IOS用户未绑定机顶盒，IOS退订接口发送给SMS的消息体中，CRMID值不应为88，而应为空</t>
    <phoneticPr fontId="1" type="noConversion"/>
  </si>
  <si>
    <t>AAA按湖南移动配置需求、修改设备注册接口</t>
    <phoneticPr fontId="1" type="noConversion"/>
  </si>
  <si>
    <t>台湾中嘉</t>
    <phoneticPr fontId="1" type="noConversion"/>
  </si>
  <si>
    <t>Vincent/Simple</t>
    <phoneticPr fontId="1" type="noConversion"/>
  </si>
  <si>
    <t>OTT第1阶段优化需求</t>
    <phoneticPr fontId="1" type="noConversion"/>
  </si>
  <si>
    <t>Fonsview.aaa_hnyd_r3.0.0_65249.tar.gz</t>
    <phoneticPr fontId="9" type="noConversion"/>
  </si>
  <si>
    <t>正式发布</t>
    <phoneticPr fontId="9" type="noConversion"/>
  </si>
  <si>
    <t>1128V4需求文档、接口文档</t>
    <phoneticPr fontId="9" type="noConversion"/>
  </si>
  <si>
    <t>分支</t>
    <phoneticPr fontId="9" type="noConversion"/>
  </si>
  <si>
    <t>湘潭IPTV</t>
    <phoneticPr fontId="9" type="noConversion"/>
  </si>
  <si>
    <t>Fonsview.oss_hnyd_r3.0.0_65278.tar.gz</t>
    <phoneticPr fontId="9" type="noConversion"/>
  </si>
  <si>
    <t>IPTV联调版本及升级脚本需求：
增值产品V4/0元包---未与大视频联调</t>
    <phoneticPr fontId="9" type="noConversion"/>
  </si>
  <si>
    <t>与APK/OSS/大视频联调</t>
    <phoneticPr fontId="9" type="noConversion"/>
  </si>
  <si>
    <t>是</t>
    <phoneticPr fontId="1" type="noConversion"/>
  </si>
  <si>
    <t>无</t>
    <phoneticPr fontId="1" type="noConversion"/>
  </si>
  <si>
    <t>Bruce/Simple</t>
    <phoneticPr fontId="1" type="noConversion"/>
  </si>
  <si>
    <t>待定</t>
    <phoneticPr fontId="1" type="noConversion"/>
  </si>
  <si>
    <t>黑龙江联通</t>
    <phoneticPr fontId="1" type="noConversion"/>
  </si>
  <si>
    <t>hadrom/Sandy</t>
    <phoneticPr fontId="1" type="noConversion"/>
  </si>
  <si>
    <t>正式发布</t>
    <phoneticPr fontId="1" type="noConversion"/>
  </si>
  <si>
    <t>分支</t>
    <phoneticPr fontId="1" type="noConversion"/>
  </si>
  <si>
    <t>否</t>
    <phoneticPr fontId="1" type="noConversion"/>
  </si>
  <si>
    <t>是</t>
    <phoneticPr fontId="1" type="noConversion"/>
  </si>
  <si>
    <t>2018/4/11 Simple在测试IOS订单数据补全小工具 时，发现严重MR60032006：【台湾中嘉】当IOS用户未绑定机顶盒，IOS退订接口发送给SMS的消息体中，CRMID值不应为88，而应为空。
已通知将4.4正式发布的Fonsview.oss_r3.0.0_63393.tar.gz版本撤回。解决问题版本4.20提供</t>
    <phoneticPr fontId="1" type="noConversion"/>
  </si>
  <si>
    <t>Fonsview.oss_twzj_r3.0.0_65650.tar.gz</t>
    <phoneticPr fontId="1" type="noConversion"/>
  </si>
  <si>
    <t>Jocken</t>
    <phoneticPr fontId="1" type="noConversion"/>
  </si>
  <si>
    <t>【解决的问题】
0032006: 【台湾中嘉】当IOS用户未绑定机顶盒，IOS退订接口发送给SMS的消息体中，CRMID值不应为88，而应为空；</t>
    <phoneticPr fontId="1" type="noConversion"/>
  </si>
  <si>
    <t>OSS</t>
    <phoneticPr fontId="1" type="noConversion"/>
  </si>
  <si>
    <t>Xiri</t>
    <phoneticPr fontId="1" type="noConversion"/>
  </si>
  <si>
    <t>Lee</t>
    <phoneticPr fontId="1" type="noConversion"/>
  </si>
  <si>
    <t>bruce
Lee
eason
hadrom</t>
    <phoneticPr fontId="9" type="noConversion"/>
  </si>
  <si>
    <t>vincent
Lee
eason
hadrom</t>
    <phoneticPr fontId="9" type="noConversion"/>
  </si>
  <si>
    <t>Bruce/Lee</t>
    <phoneticPr fontId="1" type="noConversion"/>
  </si>
  <si>
    <t>Fonsview.aaa_IM2_r3.0.0_65788</t>
    <phoneticPr fontId="1" type="noConversion"/>
  </si>
  <si>
    <t>Vincent</t>
    <phoneticPr fontId="1" type="noConversion"/>
  </si>
  <si>
    <t>【新功能】
0032047: IM2的AAA版本项目代码调整为IM2,设备注册接口和登录接口去掉项目代码判断</t>
    <phoneticPr fontId="1" type="noConversion"/>
  </si>
  <si>
    <t>AAA</t>
    <phoneticPr fontId="1" type="noConversion"/>
  </si>
  <si>
    <t>Fonsview.oss_IM2_r3.0.0_65772.tar.gz</t>
    <phoneticPr fontId="1" type="noConversion"/>
  </si>
  <si>
    <t>Hadrom</t>
    <phoneticPr fontId="1" type="noConversion"/>
  </si>
  <si>
    <t>【新需求和新功能】
0032031: 主线版本的基本Boss接口（6个接口：开户，销户，修改用户信息，修改设备，订购产品，取消订购）的单元测试用例；
【解决的问题】
0032035: 【IM2-OSS3.0】登录oss页面，进入用户列表，点击用户批处理，报系统错误；
0032036: 【OSS300】OSS支持操作超时；</t>
    <phoneticPr fontId="1" type="noConversion"/>
  </si>
  <si>
    <t>Fonsview.oss_r3.0.0_63393.tar.gz</t>
    <phoneticPr fontId="1" type="noConversion"/>
  </si>
  <si>
    <t>Fonsview.tomcat_7.0.63_65825.tar.gz</t>
    <phoneticPr fontId="1" type="noConversion"/>
  </si>
  <si>
    <t>null</t>
    <phoneticPr fontId="1" type="noConversion"/>
  </si>
  <si>
    <t>Hadrom</t>
    <phoneticPr fontId="1" type="noConversion"/>
  </si>
  <si>
    <t>【新功能】
1、修改了server.xml配置文件，调整 http请求相关参数
2、修改了catalina.sh，调整内存的默认配置相关参数</t>
    <phoneticPr fontId="1" type="noConversion"/>
  </si>
  <si>
    <t>TOMCAT</t>
    <phoneticPr fontId="1" type="noConversion"/>
  </si>
  <si>
    <t>Hadrom</t>
    <phoneticPr fontId="1" type="noConversion"/>
  </si>
  <si>
    <t>无</t>
    <phoneticPr fontId="1" type="noConversion"/>
  </si>
  <si>
    <t>预发布</t>
    <phoneticPr fontId="1" type="noConversion"/>
  </si>
  <si>
    <t>TOMCAT</t>
    <phoneticPr fontId="1" type="noConversion"/>
  </si>
  <si>
    <t>null</t>
    <phoneticPr fontId="1" type="noConversion"/>
  </si>
  <si>
    <t>否</t>
    <phoneticPr fontId="1" type="noConversion"/>
  </si>
  <si>
    <t>需求变更：OTT接口调用地址修改</t>
    <phoneticPr fontId="9" type="noConversion"/>
  </si>
  <si>
    <t>需求变更：OTT接口调用地址修改
新需求：身份证验证功能优化</t>
    <phoneticPr fontId="9" type="noConversion"/>
  </si>
  <si>
    <t>要求协调vpn和第三方SMS开发联调；
集成测试 如需在Lab测试购买接口，要求协调中嘉Lab环境和VPN和第三方SMS、盒端绑定二维码资源</t>
    <phoneticPr fontId="9" type="noConversion"/>
  </si>
  <si>
    <t>审核完成、待正式发布</t>
    <phoneticPr fontId="1" type="noConversion"/>
  </si>
  <si>
    <t>lee/eason</t>
    <phoneticPr fontId="1" type="noConversion"/>
  </si>
  <si>
    <t>eason/lee</t>
    <phoneticPr fontId="1" type="noConversion"/>
  </si>
  <si>
    <t>Fonsview.aaa_twzj_r3.0.0_66026</t>
    <phoneticPr fontId="1" type="noConversion"/>
  </si>
  <si>
    <t>vincent</t>
    <phoneticPr fontId="1" type="noConversion"/>
  </si>
  <si>
    <t>是</t>
    <phoneticPr fontId="1" type="noConversion"/>
  </si>
  <si>
    <t>AAA</t>
    <phoneticPr fontId="1" type="noConversion"/>
  </si>
  <si>
    <t xml:space="preserve">
Fonsview.aaa_IM2_r3.0.0_66033.tar.gz</t>
    <phoneticPr fontId="1" type="noConversion"/>
  </si>
  <si>
    <t>jocken</t>
    <phoneticPr fontId="1" type="noConversion"/>
  </si>
  <si>
    <t>Fonsview.oss_twzj_r3.0.0_65878.tar.gz</t>
    <phoneticPr fontId="1" type="noConversion"/>
  </si>
  <si>
    <t>OSS</t>
    <phoneticPr fontId="1" type="noConversion"/>
  </si>
  <si>
    <t>Fonsview.oss_IM2_r3.0.0_65992.tar.gz</t>
    <phoneticPr fontId="1" type="noConversion"/>
  </si>
  <si>
    <t>【新需求】
0032087: IM2 需检查页面，选语言英文后，是否仍有显示中文；
【解决的问题】
0032075: 【主线版本OSS3.0】设备批量处理-当设备批量导入时，并与其用户进行批量关联，不管是预付费或者是后付费均要创建对应的账号；</t>
    <phoneticPr fontId="1" type="noConversion"/>
  </si>
  <si>
    <t>【解决的问题】   
 0032076: 【IM2】当用户订购内容失败时，支付订单状态为支付失败，orderlog要关闭</t>
    <phoneticPr fontId="1" type="noConversion"/>
  </si>
  <si>
    <t>安徽联通</t>
  </si>
  <si>
    <t>Bruce</t>
    <phoneticPr fontId="1" type="noConversion"/>
  </si>
  <si>
    <t>接口文档</t>
    <phoneticPr fontId="1" type="noConversion"/>
  </si>
  <si>
    <t>分支</t>
    <phoneticPr fontId="1" type="noConversion"/>
  </si>
  <si>
    <t>无</t>
    <phoneticPr fontId="1" type="noConversion"/>
  </si>
  <si>
    <t>否</t>
    <phoneticPr fontId="1" type="noConversion"/>
  </si>
  <si>
    <t>内蒙古联通</t>
  </si>
  <si>
    <t>APK</t>
    <phoneticPr fontId="1" type="noConversion"/>
  </si>
  <si>
    <t>测试机顶盒</t>
    <phoneticPr fontId="1" type="noConversion"/>
  </si>
  <si>
    <t>无</t>
    <phoneticPr fontId="1" type="noConversion"/>
  </si>
  <si>
    <t>认证apk首次发布</t>
    <phoneticPr fontId="1" type="noConversion"/>
  </si>
  <si>
    <t>Fonsview.fvdrmplayer_r2.5.0_v1.14.zip</t>
    <phoneticPr fontId="9" type="noConversion"/>
  </si>
  <si>
    <t>Lucas/Simple</t>
    <phoneticPr fontId="9" type="noConversion"/>
  </si>
  <si>
    <t>IOS FvDrmPlayer SDK</t>
    <phoneticPr fontId="9" type="noConversion"/>
  </si>
  <si>
    <t>适配IphoneX需求</t>
    <phoneticPr fontId="9" type="noConversion"/>
  </si>
  <si>
    <t>需提供IphoneX测试设备</t>
    <phoneticPr fontId="9" type="noConversion"/>
  </si>
  <si>
    <t>主线</t>
    <phoneticPr fontId="9" type="noConversion"/>
  </si>
  <si>
    <t>未提供设备、需现场测试（客户验收前）</t>
    <phoneticPr fontId="9" type="noConversion"/>
  </si>
  <si>
    <t>iOS_APP_1.3.7</t>
    <phoneticPr fontId="9" type="noConversion"/>
  </si>
  <si>
    <t>addison/Simple</t>
    <phoneticPr fontId="9" type="noConversion"/>
  </si>
  <si>
    <t>IOS APP</t>
    <phoneticPr fontId="9" type="noConversion"/>
  </si>
  <si>
    <t>Fonsview.epg_2.6.0_65960.tar.gz</t>
    <phoneticPr fontId="9" type="noConversion"/>
  </si>
  <si>
    <t>Carl/Simple</t>
    <phoneticPr fontId="9" type="noConversion"/>
  </si>
  <si>
    <t>WEBEPG</t>
    <phoneticPr fontId="9" type="noConversion"/>
  </si>
  <si>
    <t>盒端书签进入需播放片前广告</t>
    <phoneticPr fontId="9" type="noConversion"/>
  </si>
  <si>
    <t>是</t>
    <phoneticPr fontId="1" type="noConversion"/>
  </si>
  <si>
    <t>Simple</t>
    <phoneticPr fontId="1" type="noConversion"/>
  </si>
  <si>
    <t>lucas</t>
    <phoneticPr fontId="1" type="noConversion"/>
  </si>
  <si>
    <t>addison</t>
    <phoneticPr fontId="1" type="noConversion"/>
  </si>
  <si>
    <t>carl</t>
    <phoneticPr fontId="1" type="noConversion"/>
  </si>
  <si>
    <t>Damon/Hoob/Simple</t>
    <phoneticPr fontId="9" type="noConversion"/>
  </si>
  <si>
    <t>问题</t>
  </si>
  <si>
    <t>CMS</t>
    <phoneticPr fontId="9" type="noConversion"/>
  </si>
  <si>
    <t>0031622: 【台湾中嘉】新版本CMS上父栏目没办法进行内容排序 --CMS/WEBEPG
0031624: 【台湾中嘉】部分新上架时间在角标设定范围内的内容在终端无法显示新上架的角标 --CMS/WEBEPG
0031850: 【台湾中嘉】海报url格式错误，无法修改合集但无错误提示的问题 --CMS</t>
    <phoneticPr fontId="9" type="noConversion"/>
  </si>
  <si>
    <t>新需求+问题</t>
  </si>
  <si>
    <t>新需求：盒端预告片的点播记录输出，过滤预告片多语言--WEBEPG
0031622: 【台湾中嘉】新版本CMS上父栏目没办法进行内容排序 --CMS/WEBEPG/OTT EPG
0031624: 【台湾中嘉】部分新上架时间在角标设定范围内的内容在终端无法显示新上架的角标 --CMS/WEBEPG</t>
    <phoneticPr fontId="9" type="noConversion"/>
  </si>
  <si>
    <t>需求：
1、移动端书签进入需播放片前广告
2、登陆界面账号提示语修改
3、身份证验证功能优化</t>
    <phoneticPr fontId="9" type="noConversion"/>
  </si>
  <si>
    <t>接口文档</t>
    <phoneticPr fontId="9" type="noConversion"/>
  </si>
  <si>
    <t>与AAA联调
集成测试 如需在Lab测试购买接口，要求协调中嘉Lab环境和VPN和第三方SMS、盒端绑定二维码资源</t>
    <phoneticPr fontId="9" type="noConversion"/>
  </si>
  <si>
    <t>Joe/Simple</t>
    <phoneticPr fontId="9" type="noConversion"/>
  </si>
  <si>
    <t>安卓 APK</t>
    <phoneticPr fontId="9" type="noConversion"/>
  </si>
  <si>
    <t>Carl/james/Simple</t>
    <phoneticPr fontId="9" type="noConversion"/>
  </si>
  <si>
    <t>OTT EPG</t>
    <phoneticPr fontId="9" type="noConversion"/>
  </si>
  <si>
    <t>0031622: 【台湾中嘉】新版本CMS上父栏目没办法进行内容排序 --CMS/WEBEPG/OTT EPG</t>
    <phoneticPr fontId="9" type="noConversion"/>
  </si>
  <si>
    <t>Fonsview.aaa_iseema_r2.7.0_50630.tar.gz</t>
    <phoneticPr fontId="1" type="noConversion"/>
  </si>
  <si>
    <t>Pray</t>
    <phoneticPr fontId="1" type="noConversion"/>
  </si>
  <si>
    <t>Boss需求：
- 用户处于suspend状态任然可以登录EPG首页观看基本产品下的内容澄清如下：
基本包和附加包无期限（不续定 一次性购买 长期有效），停机和恢复针对附加包，由BOSS控制；赠送包有期限；</t>
    <phoneticPr fontId="1" type="noConversion"/>
  </si>
  <si>
    <t>预发布</t>
    <phoneticPr fontId="1" type="noConversion"/>
  </si>
  <si>
    <t>OSS</t>
    <phoneticPr fontId="1" type="noConversion"/>
  </si>
  <si>
    <t>Hadrom</t>
    <phoneticPr fontId="1" type="noConversion"/>
  </si>
  <si>
    <t>无</t>
    <phoneticPr fontId="1" type="noConversion"/>
  </si>
  <si>
    <t>接口文档</t>
    <phoneticPr fontId="1" type="noConversion"/>
  </si>
  <si>
    <t>分支</t>
    <phoneticPr fontId="1" type="noConversion"/>
  </si>
  <si>
    <t>NmgAuth_V1.1.5_release.apk</t>
    <phoneticPr fontId="1" type="noConversion"/>
  </si>
  <si>
    <t>lee</t>
    <phoneticPr fontId="1" type="noConversion"/>
  </si>
  <si>
    <t>否</t>
    <phoneticPr fontId="1" type="noConversion"/>
  </si>
  <si>
    <t>Hadrom/Cynthia</t>
    <phoneticPr fontId="9" type="noConversion"/>
  </si>
  <si>
    <t>OSS</t>
    <phoneticPr fontId="9" type="noConversion"/>
  </si>
  <si>
    <t>&lt;迭代一&gt;OSS双机热备需求-采用方案二：
1、 修改开户接口
2、MQ消息处理引发的并发问题
3、VIP 切换需要提供检测oss是否正常服务脚本</t>
    <phoneticPr fontId="9" type="noConversion"/>
  </si>
  <si>
    <t>《oss热部署方案》</t>
    <phoneticPr fontId="9" type="noConversion"/>
  </si>
  <si>
    <t>无</t>
    <phoneticPr fontId="9" type="noConversion"/>
  </si>
  <si>
    <t>是</t>
    <phoneticPr fontId="9" type="noConversion"/>
  </si>
  <si>
    <t>&lt;迭代二&gt;OSS双机热备需求-采用方案二：
 对定时集群任务处理需要实现任务锁。</t>
    <phoneticPr fontId="9" type="noConversion"/>
  </si>
  <si>
    <t>hadrom/cynthia</t>
    <phoneticPr fontId="9" type="noConversion"/>
  </si>
  <si>
    <t>IPTV&amp;OTT token查询需求
需要后台系统提供 使用我们APK的token能够查询到STBID的接口，以供第三方进行查询。
时间要求：5月10号现场升级的版本中需要包含此功能。</t>
    <phoneticPr fontId="9" type="noConversion"/>
  </si>
  <si>
    <t>无</t>
    <phoneticPr fontId="9" type="noConversion"/>
  </si>
  <si>
    <t>分支</t>
    <phoneticPr fontId="9" type="noConversion"/>
  </si>
  <si>
    <t>是</t>
    <phoneticPr fontId="9" type="noConversion"/>
  </si>
  <si>
    <t>Fonsview.oss_ahlt_号线补全脚本_r3.0.0_20180428.tar.gz</t>
    <phoneticPr fontId="1" type="noConversion"/>
  </si>
  <si>
    <t>Fonsview.oss_ahlt_号线补全脚本_r3.0.0_20180428.tar.gz</t>
    <phoneticPr fontId="1" type="noConversion"/>
  </si>
  <si>
    <t>Bruce</t>
    <phoneticPr fontId="1" type="noConversion"/>
  </si>
  <si>
    <t>0032266: 安徽联通 号线需求，需根据提供文件信息补全用户表cityName和stdaddr
所提供文件信息参见Rick或Alyssa邮件</t>
    <phoneticPr fontId="1" type="noConversion"/>
  </si>
  <si>
    <t>OSS</t>
    <phoneticPr fontId="1" type="noConversion"/>
  </si>
  <si>
    <t>Hadrom</t>
    <phoneticPr fontId="1" type="noConversion"/>
  </si>
  <si>
    <t>【新需求和新功能】
0032307: 【湖南移动】AAA提供根据token获取STBID和userId信息</t>
    <phoneticPr fontId="1" type="noConversion"/>
  </si>
  <si>
    <t>AAA</t>
    <phoneticPr fontId="1" type="noConversion"/>
  </si>
  <si>
    <t>Fonsview.oss_iseema_r2.7.0_50631.tar.gz</t>
    <phoneticPr fontId="1" type="noConversion"/>
  </si>
  <si>
    <t>Jocken</t>
    <phoneticPr fontId="1" type="noConversion"/>
  </si>
  <si>
    <t>OSS</t>
    <phoneticPr fontId="1" type="noConversion"/>
  </si>
  <si>
    <t>iSeema</t>
  </si>
  <si>
    <t>Fonsview.aaa_twzj_r3.0.0_66343</t>
    <phoneticPr fontId="1" type="noConversion"/>
  </si>
  <si>
    <t>0032305: 【Iseema】OSS提供接口， 供第三方可定时获取OSS上定义的用户分组（即服务等级）；</t>
    <phoneticPr fontId="1" type="noConversion"/>
  </si>
  <si>
    <t>【解决的问题】
0032234: 【台湾中嘉】ott账号未绑定机顶盒账号，在IOS设备上退订包月续订产品时，向SMS发送OTTUnSVODIOS接口的消息体中CRMID传了88，CRMID字段本应为空
0032222: 【台湾中嘉】ott账号未绑定机顶盒账号，在安卓设备上退订包月续订产品时，向SMS发送OTTUnSVOD接口的消息体中CRMID传了88，CRMID字段本应为空
0032218: 【台湾中嘉】IOS订购包月续订产品后，AAA向SMS发送OTTCrmPayBillIOS接口消息体中缺少IPAddress字段
0029028: 【台湾中嘉二期】OTT用户订购DRM产品时，AAA对当前用户进行了两次产品授权</t>
    <phoneticPr fontId="1" type="noConversion"/>
  </si>
  <si>
    <t>AAA</t>
    <phoneticPr fontId="1" type="noConversion"/>
  </si>
  <si>
    <t>Sandy</t>
    <phoneticPr fontId="1" type="noConversion"/>
  </si>
  <si>
    <t>Fonsview.aaa_hnyd_r3.0.0_66362.tar.gz</t>
    <phoneticPr fontId="9" type="noConversion"/>
  </si>
  <si>
    <t>Fonsview.aaa_hnyd_r3.0.0_66362.tar.gz</t>
    <phoneticPr fontId="1" type="noConversion"/>
  </si>
  <si>
    <t>eason</t>
    <phoneticPr fontId="1" type="noConversion"/>
  </si>
  <si>
    <t>待定</t>
    <phoneticPr fontId="1" type="noConversion"/>
  </si>
  <si>
    <t>hadrom</t>
    <phoneticPr fontId="1" type="noConversion"/>
  </si>
  <si>
    <t>无</t>
    <phoneticPr fontId="1" type="noConversion"/>
  </si>
  <si>
    <t>是</t>
    <phoneticPr fontId="1" type="noConversion"/>
  </si>
  <si>
    <t>湖北移动</t>
  </si>
  <si>
    <t>simple</t>
    <phoneticPr fontId="1" type="noConversion"/>
  </si>
  <si>
    <t>EPG</t>
    <phoneticPr fontId="1" type="noConversion"/>
  </si>
  <si>
    <t>EPG替换LTC备份地址，解决回看不能播放问题</t>
    <phoneticPr fontId="1" type="noConversion"/>
  </si>
  <si>
    <t>1个版本测试不通过
aaa_twzj_r3.0.0_66026</t>
    <phoneticPr fontId="1" type="noConversion"/>
  </si>
  <si>
    <t>Fonsview.oss_hnyd_r3.0.0_66398.tar.gz</t>
    <phoneticPr fontId="1" type="noConversion"/>
  </si>
  <si>
    <t>Jocken</t>
    <phoneticPr fontId="1" type="noConversion"/>
  </si>
  <si>
    <t>【新需求和新功能】
1、0032324: 【湖南移动】DB不可用时，将BOSS开户请求保存到本地工单；
2、0032337: MQ消息处理引发的并发问题；</t>
    <phoneticPr fontId="1" type="noConversion"/>
  </si>
  <si>
    <t>OSS</t>
    <phoneticPr fontId="1" type="noConversion"/>
  </si>
  <si>
    <t>Pray</t>
    <phoneticPr fontId="1" type="noConversion"/>
  </si>
  <si>
    <t>1个版本测试不通过，aaa_twzj_r3.0.0_66026</t>
    <phoneticPr fontId="1" type="noConversion"/>
  </si>
  <si>
    <t>6月份启动</t>
    <phoneticPr fontId="1" type="noConversion"/>
  </si>
  <si>
    <t>无</t>
    <phoneticPr fontId="1" type="noConversion"/>
  </si>
  <si>
    <t>Bruce</t>
    <phoneticPr fontId="1" type="noConversion"/>
  </si>
  <si>
    <t>OSS</t>
    <phoneticPr fontId="1" type="noConversion"/>
  </si>
  <si>
    <t>分支</t>
    <phoneticPr fontId="1" type="noConversion"/>
  </si>
  <si>
    <t>Fonsview.aaa_twzj_r3.0.0_66343.tar.gz</t>
    <phoneticPr fontId="9" type="noConversion"/>
  </si>
  <si>
    <t>Fonsview.oss_twzj_r3.0.0_65878.tar.gz</t>
    <phoneticPr fontId="9" type="noConversion"/>
  </si>
  <si>
    <t>Fonsview.cms_3.0.0_66517.tar.gz</t>
    <phoneticPr fontId="9" type="noConversion"/>
  </si>
  <si>
    <t>Fonsview.epg_2.6.0_66042.tar.gz</t>
    <phoneticPr fontId="9" type="noConversion"/>
  </si>
  <si>
    <t>2018/4/20 (carl)
因本次cms栏目调整会影响到ottepg栏目显示，故本次ottepg也需升级
与WEBEPG同个版本</t>
    <phoneticPr fontId="9" type="noConversion"/>
  </si>
  <si>
    <t>与OTT EPG同个版本</t>
    <phoneticPr fontId="1" type="noConversion"/>
  </si>
  <si>
    <t>Cns_Video_1.2.5_66510.apk</t>
    <phoneticPr fontId="9" type="noConversion"/>
  </si>
  <si>
    <t>Fonsview_bbmod_1.3.10_68306.ipa</t>
    <phoneticPr fontId="9" type="noConversion"/>
  </si>
  <si>
    <t>Simple</t>
    <phoneticPr fontId="1" type="noConversion"/>
  </si>
  <si>
    <t>Fonsview.cms_3.0.0_66517.tar.gz</t>
    <phoneticPr fontId="1" type="noConversion"/>
  </si>
  <si>
    <t>Fonsview.epg_2.6.0_66042.tar.gz</t>
    <phoneticPr fontId="1" type="noConversion"/>
  </si>
  <si>
    <t>Cns_Video_1.2.5_66510.apk</t>
    <phoneticPr fontId="1" type="noConversion"/>
  </si>
  <si>
    <t>Fonsview_bbmod_1.3.10_68306.ipa</t>
    <phoneticPr fontId="1" type="noConversion"/>
  </si>
  <si>
    <t>Nancy</t>
    <phoneticPr fontId="1" type="noConversion"/>
  </si>
  <si>
    <t>【解决的问题】
0032390【台湾中嘉】EPG管理中的通知与公告，修改通知的时间时格式会变化导致无法提交
0032389: 【台湾中嘉】父栏目内容置顶操作后再取消置顶，内容会不显示出来</t>
    <phoneticPr fontId="1" type="noConversion"/>
  </si>
  <si>
    <t>Allen/Simple</t>
    <phoneticPr fontId="1" type="noConversion"/>
  </si>
  <si>
    <t>OTT EPG与WEBEPG同个版本，均需升级</t>
    <phoneticPr fontId="1" type="noConversion"/>
  </si>
  <si>
    <t>Carl</t>
    <phoneticPr fontId="1" type="noConversion"/>
  </si>
  <si>
    <t>解决的问题
0031855: 【台湾中嘉】盒端上报了预告片的点播记录，但是分集名称错误</t>
    <phoneticPr fontId="1" type="noConversion"/>
  </si>
  <si>
    <t>Pray/Simple</t>
    <phoneticPr fontId="1" type="noConversion"/>
  </si>
  <si>
    <t>Joe</t>
    <phoneticPr fontId="1" type="noConversion"/>
  </si>
  <si>
    <t>【解决的问题】：
1、0032360: 【台湾中嘉】影片播放结束，拖动进度条至片中，影片重新从头播放，且进度条停留在拖动的位置；
2、0032361: 【台湾中嘉】播放影片至片中广告打点位置后退出，重新请求播放，不会播放片尾广告 ；
3、0032378: 【台湾中嘉】播放影片片尾广告结束后，重新播放影片，偶发影片起始位置错误问题；
4、0032383: 【台湾中嘉】片中广告打点位置前，拖动进度条至打点位置后不释放，会出现crash；
5、0032388: 【台湾中嘉】进入影片详情页，不等影片加载播放便立即退出，多次操作偶发出现apk crash；
6、0031346： 播放器库更新fvdplayer sdk v1.3.1，修复小米5手机操作apk时，出现的crash现象。</t>
    <phoneticPr fontId="1" type="noConversion"/>
  </si>
  <si>
    <t>【台湾中嘉】播放影片结束后，播放记录保存为结束位置，而不是开始位置</t>
    <phoneticPr fontId="1" type="noConversion"/>
  </si>
  <si>
    <t>Addison</t>
    <phoneticPr fontId="1" type="noConversion"/>
  </si>
  <si>
    <t>Android APK</t>
    <phoneticPr fontId="1" type="noConversion"/>
  </si>
  <si>
    <t>IOS APP</t>
    <phoneticPr fontId="1" type="noConversion"/>
  </si>
  <si>
    <t>2018/5/7，5月4号已将未描述清楚疑问邮件发出确认，等待回复中。--5月7号已确认</t>
    <phoneticPr fontId="1" type="noConversion"/>
  </si>
  <si>
    <t>是</t>
    <phoneticPr fontId="1" type="noConversion"/>
  </si>
  <si>
    <t>内容信息及业务认证信息上报脚本_20180516.tar.gz</t>
    <phoneticPr fontId="1" type="noConversion"/>
  </si>
  <si>
    <t>Bruce</t>
    <phoneticPr fontId="1" type="noConversion"/>
  </si>
  <si>
    <t>0032036: 【OSS300】OSS支持操作超时
修复上一轮版本以补丁发布的MR</t>
    <phoneticPr fontId="1" type="noConversion"/>
  </si>
  <si>
    <t>修复上一轮版本以补丁发布的MR</t>
    <phoneticPr fontId="1" type="noConversion"/>
  </si>
  <si>
    <t>Fonsview.aaa_hljlt_r3.0.0_66670.tar.gz</t>
    <phoneticPr fontId="1" type="noConversion"/>
  </si>
  <si>
    <t>Vincent</t>
    <phoneticPr fontId="1" type="noConversion"/>
  </si>
  <si>
    <t>【新需求和新功能】
   配合oss增加进行手动修复OSS和aaa之间用户数据不一致的功能
【解决的问题】
30399 【黑龙江联通】当OSS通过MQ消息没有传字段频道的areaCode时，AAA要将对应的频道的区号置为空 
30787 【黑龙江联通】开启免认证，下发频道时如果能获取到用户缓存并从缓存获取到对应区号配置相关频道列表会出现下发列表失败的现象 
30084 【黑龙江联通】用户登录认证出错时，aaa下发的Location 地址不存在，导致有些厂家的盒子提示错误代码，而不是提示对应的错误信息
30260 【黑龙江联通】IPTV免鉴权开关开启，用户登录成功，但是下发频道列表失败
30789 【黑龙江联通】增加2个开关分别进行IPTV、OTT免认证开关各自控制，相互不受影响
30730 【黑龙江联通】IPtv盒子登录，aaa未传字段onlineIpaddr值给OSS，使得OSS页面不显示最后活动ip
30729 【黑龙江联通-广电】申请销户/已销户，错误展示页面应该为“2002 用户已注销或申请注销”/
30728 【黑龙江联通-广电入口】停机的用户，登录的错误提示页面应该显示“”2003 用户已停机“”，而不是显示“2002：用户已停机或销户
28973 【黑龙江联通】多个设备的deviceid一样并且在补录的情况下，新设备进行注册失败，提示token重复
【存在的问题】
0032325: 【黑龙江联通】在并发情况下广电IPTV业务鉴权并处理html模板存在性能问题，此问题需要进行复现，方可确认问题
尚未复现，已增加日志打印输出</t>
    <phoneticPr fontId="1" type="noConversion"/>
  </si>
  <si>
    <t>AAA</t>
    <phoneticPr fontId="1" type="noConversion"/>
  </si>
  <si>
    <t>黑龙江联通</t>
  </si>
  <si>
    <t>由于历史版本分支管理原因，本次发布以补丁形式预发布</t>
    <phoneticPr fontId="1" type="noConversion"/>
  </si>
  <si>
    <t>正式发布</t>
    <phoneticPr fontId="1" type="noConversion"/>
  </si>
  <si>
    <t>无</t>
    <phoneticPr fontId="1" type="noConversion"/>
  </si>
  <si>
    <t>Fonsview.aaa_r3.0.0_62543.tar.gz补丁</t>
    <phoneticPr fontId="1" type="noConversion"/>
  </si>
  <si>
    <t>由于历史版本分支管理原因，本次发布以补丁形式</t>
    <phoneticPr fontId="1" type="noConversion"/>
  </si>
  <si>
    <t>Lee</t>
    <phoneticPr fontId="1" type="noConversion"/>
  </si>
  <si>
    <t>IPTV平台</t>
    <phoneticPr fontId="1" type="noConversion"/>
  </si>
  <si>
    <t>Fonsview.aaa_twzj_r3.0.0_66343.tar.gz定时清理orderlog或其他缓存使用的脚本</t>
    <phoneticPr fontId="1" type="noConversion"/>
  </si>
  <si>
    <t>Simple</t>
    <phoneticPr fontId="1" type="noConversion"/>
  </si>
  <si>
    <t>null</t>
    <phoneticPr fontId="1" type="noConversion"/>
  </si>
  <si>
    <t>是</t>
    <phoneticPr fontId="1" type="noConversion"/>
  </si>
  <si>
    <t>否</t>
    <phoneticPr fontId="1" type="noConversion"/>
  </si>
  <si>
    <t>脚本</t>
    <phoneticPr fontId="1" type="noConversion"/>
  </si>
  <si>
    <t>分支补丁</t>
    <phoneticPr fontId="1" type="noConversion"/>
  </si>
  <si>
    <t>Fonsview.oss_hnyd_r3.0.0_66398.tar.gz</t>
    <phoneticPr fontId="9" type="noConversion"/>
  </si>
  <si>
    <t>Fonsview.aaa_r3.0.0_62543.tar.gz补丁</t>
    <phoneticPr fontId="1" type="noConversion"/>
  </si>
  <si>
    <t>由于历史版本分支管理原因，本次发布以补丁形式
因没有做现网版本补丁兼容测试，两个编译文件没有发出来，升级启动有问题，需在现网版本基础上做补丁兼容测试，重新预发布</t>
    <phoneticPr fontId="1" type="noConversion"/>
  </si>
  <si>
    <t>Fonsview.epg_2.6.0_66534</t>
    <phoneticPr fontId="1" type="noConversion"/>
  </si>
  <si>
    <t xml:space="preserve"> 解决问题
0032458 【湖北移动】节目单（回看）接口新增ltc状态判断及播放地址自动替换功能
0032204 【湖北移动】当主LTC异常时，EPG未立即将回看地址替换为备份地址，而是等epg缓存失效后才替换</t>
    <phoneticPr fontId="1" type="noConversion"/>
  </si>
  <si>
    <t>Fonsview.oss_hljlt_r3.0.0_66674.tar.gz</t>
    <phoneticPr fontId="1" type="noConversion"/>
  </si>
  <si>
    <t>OSS</t>
    <phoneticPr fontId="1" type="noConversion"/>
  </si>
  <si>
    <t>【新需求和新功能】
   0032036: 【OSS300】OSS支持操作超时
   oss增加UI进行手动修复OSS和aaa之间用户数据不一致的功能
【解决的问题】
30372:【黑龙江联通】CB接口需要增加一个区号areaCode字段
30840:【黑龙江联通OSS3.0】修改订购信息，同步给百事通消息时 productid 根据现网OSS280 规则  应该传的是产品名称
31060:【黑龙江联通|安徽联通】boss 接口，“修改用户信息”接口中，如果修改了密码，密码的加密方式不对，正确的加密方式加密后应该是24位的，目前是32位的，需要修正
30573:【黑龙江联通OSS3.0】Boss开户并订购产品，productid填为产品名称，开户失败，需要增加一个套餐映射表
30831:【黑龙江联通OSS3.0】boss开户---修改用户信息中的grouid，ossDB中不存在则返回给boss失败
30839:【黑龙江联通OSS3.0】用户列表中的姓名应该以数据库中的username进行显示
30572:【黑龙江联通OSS3.0】用户列表页面进行新增一个用户，其用户编码不能修改，应该是可以修改其用户编码
30571:【黑龙江联通OSS3.0】用户列表页面，中的套餐列应该显示套餐名称，而不是套餐code
30580:【黑龙江联通OSS3.0】用户列表展示页面，需要增加展示用户最后活动IP和最后活动时间
30570:【黑龙江联通OSS3.0】点击用户列表时，展示用户信息耗时较久，偶尔会出现系统参数错误提示
30579:【黑龙江联通OSS3.0】用户列表-服务状态，更多查询条件中需要增加“区号”查询条件
30323:【黑龙江联通】业务平台用户统计指标需求-oss扩充一个首次开机字段，对接stsc时输出该字段
30142:【黑龙江联通cb-】服务是下线状态，产品关联服务，oss未向aaa发送内容和产品的关联关系的mq消息</t>
    <phoneticPr fontId="1" type="noConversion"/>
  </si>
  <si>
    <t>Fonsview.oss_IM2_r3.0.0_66645.tar.gz</t>
    <phoneticPr fontId="1" type="noConversion"/>
  </si>
  <si>
    <t>Jocken</t>
    <phoneticPr fontId="1" type="noConversion"/>
  </si>
  <si>
    <t>【新需求和新功能】
0032319: 【OSS300】基本boss查询已订购产品列表接口；
0032350: 【OSS300】基本boss获取用户可订购列表；
0032318: 【OSS300】基本boss产品关联的频道列表查询接口；</t>
    <phoneticPr fontId="1" type="noConversion"/>
  </si>
  <si>
    <t>OSS</t>
    <phoneticPr fontId="1" type="noConversion"/>
  </si>
  <si>
    <t>Fonsview.aaa_IM2_r3.0.0_66719.tar.gz</t>
    <phoneticPr fontId="1" type="noConversion"/>
  </si>
  <si>
    <t>【新需求和新功能】
0032485【IM2】IM2余额支付接口调整，余额支付流程中增加对boss支付接口的调用,并增加相应开关控制
【解决的问题】
0032482: 【IM2】预付费用户订购ppv产品失败</t>
    <phoneticPr fontId="1" type="noConversion"/>
  </si>
  <si>
    <t>AAA</t>
    <phoneticPr fontId="1" type="noConversion"/>
  </si>
  <si>
    <t>Vincent</t>
    <phoneticPr fontId="1" type="noConversion"/>
  </si>
  <si>
    <t>无</t>
    <phoneticPr fontId="1" type="noConversion"/>
  </si>
  <si>
    <t>0032485【IM2】IM2余额支付接口调整，余额支付流程中增加对boss支付接口的调用,并增加相应开关控制</t>
    <phoneticPr fontId="1" type="noConversion"/>
  </si>
  <si>
    <t>预发布</t>
    <phoneticPr fontId="1" type="noConversion"/>
  </si>
  <si>
    <t>IM2 与BOSS对接的oss调试版本发布（开发自测即可）
注意：调试版本，非正式商用版本</t>
    <phoneticPr fontId="1" type="noConversion"/>
  </si>
  <si>
    <t>null</t>
    <phoneticPr fontId="1" type="noConversion"/>
  </si>
  <si>
    <t>IM2与BOSS对接AAA调试版本</t>
    <phoneticPr fontId="1" type="noConversion"/>
  </si>
  <si>
    <t>分支</t>
    <phoneticPr fontId="1" type="noConversion"/>
  </si>
  <si>
    <t>否</t>
    <phoneticPr fontId="1" type="noConversion"/>
  </si>
  <si>
    <t xml:space="preserve">
Fonsview.oss_iseema_r2.7.0_50636.tar.gz</t>
    <phoneticPr fontId="1" type="noConversion"/>
  </si>
  <si>
    <t>【新需求和新功能】
0032305: 【Iseema】OSS提供接口， 供第三方可定时获取OSS上定义的用户分组，且能在OSS页面维护用户分组；</t>
    <phoneticPr fontId="1" type="noConversion"/>
  </si>
  <si>
    <t>此版本需求收集不完整，跳过测试。2018/5/18进行二次预发布Fonsview.oss_iseema_r2.7.0_50636.tar.gz</t>
    <phoneticPr fontId="1" type="noConversion"/>
  </si>
  <si>
    <t>Fonsview.oss_hnyd_r3.0.0_66726.tar.gz</t>
    <phoneticPr fontId="1" type="noConversion"/>
  </si>
  <si>
    <t>【新需求和新功能】
0032478: 【湖南移动】对定时集群任务处理需要实现任务锁；</t>
    <phoneticPr fontId="1" type="noConversion"/>
  </si>
  <si>
    <t>湖南移动IPTV平台OSS热备需求第二个迭代版本</t>
    <phoneticPr fontId="1" type="noConversion"/>
  </si>
  <si>
    <t>脚本</t>
    <phoneticPr fontId="1" type="noConversion"/>
  </si>
  <si>
    <t>Sandy</t>
    <phoneticPr fontId="1" type="noConversion"/>
  </si>
  <si>
    <t>Bruce</t>
    <phoneticPr fontId="1" type="noConversion"/>
  </si>
  <si>
    <t>Fonsview.oss_IM2_r3.0.0_66859.tar.gz</t>
    <phoneticPr fontId="1" type="noConversion"/>
  </si>
  <si>
    <t>【新需求和新功能】
0032576: 【IM2】用户列表增加boss状态的展示列；</t>
    <phoneticPr fontId="1" type="noConversion"/>
  </si>
  <si>
    <t>OSS</t>
    <phoneticPr fontId="1" type="noConversion"/>
  </si>
  <si>
    <t>Jocken</t>
    <phoneticPr fontId="1" type="noConversion"/>
  </si>
  <si>
    <t>Hadrom</t>
    <phoneticPr fontId="1" type="noConversion"/>
  </si>
  <si>
    <t>无</t>
    <phoneticPr fontId="1" type="noConversion"/>
  </si>
  <si>
    <t>预发布</t>
    <phoneticPr fontId="1" type="noConversion"/>
  </si>
  <si>
    <t>要求接口需要返回错误文字给BOSS</t>
    <phoneticPr fontId="1" type="noConversion"/>
  </si>
  <si>
    <t xml:space="preserve"> 登录后个性化提示。
如果用户登录成功，进行友好提示；如果用户欠费，提示“目前为欠费状态，请及时充值”</t>
    <phoneticPr fontId="1" type="noConversion"/>
  </si>
  <si>
    <t>OSS</t>
    <phoneticPr fontId="1" type="noConversion"/>
  </si>
  <si>
    <t>AAA</t>
    <phoneticPr fontId="1" type="noConversion"/>
  </si>
  <si>
    <t>Fonsview.aaa_IM2_r3.0.0_66818.tar.gz</t>
    <phoneticPr fontId="1" type="noConversion"/>
  </si>
  <si>
    <t>Amber</t>
    <phoneticPr fontId="1" type="noConversion"/>
  </si>
  <si>
    <t>null</t>
    <phoneticPr fontId="1" type="noConversion"/>
  </si>
  <si>
    <t>【解决的问题】
 0032574: 【IM2】针对立即退订的产品,退订后还可以鉴权通过</t>
    <phoneticPr fontId="1" type="noConversion"/>
  </si>
  <si>
    <t>Fonsview.oss_hnyd_r3.0.0_66726.tar.gz</t>
    <phoneticPr fontId="9" type="noConversion"/>
  </si>
  <si>
    <t>是</t>
    <phoneticPr fontId="1" type="noConversion"/>
  </si>
  <si>
    <t>Lee</t>
    <phoneticPr fontId="1" type="noConversion"/>
  </si>
  <si>
    <t>与boss对接oss aaa调试版本</t>
    <phoneticPr fontId="1" type="noConversion"/>
  </si>
  <si>
    <t>是</t>
    <phoneticPr fontId="1" type="noConversion"/>
  </si>
  <si>
    <t>Fonsview.aaa_IM2_r3.0.0_66033.tar.gz</t>
    <phoneticPr fontId="1" type="noConversion"/>
  </si>
  <si>
    <t>Hadrom</t>
    <phoneticPr fontId="1" type="noConversion"/>
  </si>
  <si>
    <t>无</t>
    <phoneticPr fontId="1" type="noConversion"/>
  </si>
  <si>
    <t>正式发布</t>
    <phoneticPr fontId="1" type="noConversion"/>
  </si>
  <si>
    <t>问题</t>
    <phoneticPr fontId="1" type="noConversion"/>
  </si>
  <si>
    <t>0032076: 【IM2】当用户订购内容失败时，支付订单状态为支付失败，orderlog要关闭</t>
    <phoneticPr fontId="1" type="noConversion"/>
  </si>
  <si>
    <t>AAA</t>
    <phoneticPr fontId="1" type="noConversion"/>
  </si>
  <si>
    <t>分支</t>
    <phoneticPr fontId="1" type="noConversion"/>
  </si>
  <si>
    <t>Fonsview.oss_iseema_r2.7.0_50628.tar.gz</t>
    <phoneticPr fontId="1" type="noConversion"/>
  </si>
  <si>
    <t>Fonsview.aaa_iseema_r2.7.0_50629.tar.gz</t>
    <phoneticPr fontId="1" type="noConversion"/>
  </si>
  <si>
    <t>Fonsview.aaa_r3.0.0_62543_sit.tar</t>
    <phoneticPr fontId="9" type="noConversion"/>
  </si>
  <si>
    <t>Anrry/Amber/Hadrom/Vincent/Bruce</t>
    <phoneticPr fontId="9" type="noConversion"/>
  </si>
  <si>
    <t>新需求</t>
    <phoneticPr fontId="9" type="noConversion"/>
  </si>
  <si>
    <t>增值V4需求</t>
    <phoneticPr fontId="9" type="noConversion"/>
  </si>
  <si>
    <t>长沙OTT</t>
    <phoneticPr fontId="9" type="noConversion"/>
  </si>
  <si>
    <t>Fonsview.oss_r3.0.0_62532_sit.tar</t>
    <phoneticPr fontId="9" type="noConversion"/>
  </si>
  <si>
    <t>Anrry等</t>
    <phoneticPr fontId="9" type="noConversion"/>
  </si>
  <si>
    <t>配合OSS 65050版本发布</t>
    <phoneticPr fontId="1" type="noConversion"/>
  </si>
  <si>
    <t>Fonsview.aaa_r3.0.0_58612.tar.gz补丁</t>
    <phoneticPr fontId="9" type="noConversion"/>
  </si>
  <si>
    <t>完成</t>
    <phoneticPr fontId="9" type="noConversion"/>
  </si>
  <si>
    <t>simple等</t>
    <phoneticPr fontId="9" type="noConversion"/>
  </si>
  <si>
    <t>待定
Fonsview.oss_iseema_r2.7.0_50636.tar.gz</t>
    <phoneticPr fontId="1" type="noConversion"/>
  </si>
  <si>
    <t>null</t>
    <phoneticPr fontId="1" type="noConversion"/>
  </si>
  <si>
    <t>否</t>
    <phoneticPr fontId="1" type="noConversion"/>
  </si>
  <si>
    <t>是</t>
    <phoneticPr fontId="1" type="noConversion"/>
  </si>
  <si>
    <t>null</t>
    <phoneticPr fontId="1" type="noConversion"/>
  </si>
  <si>
    <t>不通过</t>
    <phoneticPr fontId="1" type="noConversion"/>
  </si>
  <si>
    <t>用于CMS310 CB调试</t>
    <phoneticPr fontId="1" type="noConversion"/>
  </si>
  <si>
    <t>集成测试中</t>
    <phoneticPr fontId="1" type="noConversion"/>
  </si>
  <si>
    <t>iSeema用户分组接口修改，增加添加用户分组页面等
分组需求</t>
    <phoneticPr fontId="1" type="noConversion"/>
  </si>
  <si>
    <t>Fonsview.oss_ahlt_号线补全脚本_r3.0.0_20180530.tar.gz</t>
    <phoneticPr fontId="1" type="noConversion"/>
  </si>
  <si>
    <t>Jocken</t>
    <phoneticPr fontId="1" type="noConversion"/>
  </si>
  <si>
    <t>OSS</t>
    <phoneticPr fontId="1" type="noConversion"/>
  </si>
  <si>
    <t>补丁
0030312: 【台湾中嘉新需求】SMS要求OTTBPCode接口新增OSTYPE区分Android、IOS</t>
    <phoneticPr fontId="9" type="noConversion"/>
  </si>
  <si>
    <t>质量问题撤回1个版本</t>
    <phoneticPr fontId="1" type="noConversion"/>
  </si>
  <si>
    <t>是</t>
    <phoneticPr fontId="1" type="noConversion"/>
  </si>
  <si>
    <t>数据修复工具
0031946: 【台湾中嘉】IOS沙盒环境订单问题，修复后需要给对应订单补充IOS相关信息</t>
    <phoneticPr fontId="1" type="noConversion"/>
  </si>
  <si>
    <t>Fonsview.oss_3.0.0_tw_cns_0327.tar.gz工具</t>
    <phoneticPr fontId="1" type="noConversion"/>
  </si>
  <si>
    <t>脚本
安徽联通号线需求，提供脚本补全6级地市、城市数据</t>
    <phoneticPr fontId="1" type="noConversion"/>
  </si>
  <si>
    <t>C3工具
直播频道信息--
点播频道信息
回看内容信息
业务认证日志接口</t>
    <phoneticPr fontId="1" type="noConversion"/>
  </si>
  <si>
    <t>OSS</t>
    <phoneticPr fontId="1" type="noConversion"/>
  </si>
  <si>
    <t>补丁
解决MR0032368: 【安徽联通】maxBindNum字段存在被恢复成默认值1的情况，导致用户不能绑定多个机顶盒设备</t>
    <phoneticPr fontId="1" type="noConversion"/>
  </si>
  <si>
    <t>脚本
包月续订产品续订失败后，aaa无限期放过该产品内容的鉴权问题 的临时解决脚本--定时清除redis中orderlog缓存</t>
    <phoneticPr fontId="1" type="noConversion"/>
  </si>
  <si>
    <t>OSSAAA脚本
根据提供的用户列表（excel），批量删除用户
--批量删除用户数据、清理用户缓存数据脚本</t>
    <phoneticPr fontId="1" type="noConversion"/>
  </si>
  <si>
    <t>补丁
解决问题：
0032368: 【安徽联通】maxBindNum字段存在被恢复成默认值1的情况，导致用户不能绑定多个机顶盒设备</t>
    <phoneticPr fontId="1" type="noConversion"/>
  </si>
  <si>
    <t>C3工具
0032451: 安徽联通 内容信息上报、业务认证结果上报</t>
    <phoneticPr fontId="1" type="noConversion"/>
  </si>
  <si>
    <t>OSSAAA脚本
【新需求和新功能】
0032518: 根据提供的用户列表（excel），批量删除用户</t>
    <phoneticPr fontId="1" type="noConversion"/>
  </si>
  <si>
    <t>Fonsview.oss_3.0.0_tw_cns_0327.tar.gz---数据修复工具</t>
    <phoneticPr fontId="1" type="noConversion"/>
  </si>
  <si>
    <t>Fonsview.oss_3.0.0_tw_cns_0327.tar.gz-1---数据修复工具</t>
    <phoneticPr fontId="1" type="noConversion"/>
  </si>
  <si>
    <t>数据修复工具
1.  由于中嘉商用环境bo早期配置的Apple地址为沙盒环境地址，导致在Apple侧支付成功，bo向apple校验时校验失败的订单，没有修改其状态，导致仍能在ios终端订阅记录列表显示；
2.  IOS订单数据补全小工具向Apple校验成功后，发送SMS相关接口消息的地址应该根据etc/twzj/oss_TW-CNS.properties配置文件的sms.ott.crmId=88的配置拼接地址；
3.  当ott用户未绑定机顶盒账户时，给SMS发送退订的接口消息，消息体中&lt;CRMID&gt;字段应为空</t>
    <phoneticPr fontId="1" type="noConversion"/>
  </si>
  <si>
    <t>脚本
【新需求和新功能】
0032620: 安徽联通 号线需求，对CSV文件字段处理换成OLT_PON；</t>
    <phoneticPr fontId="1" type="noConversion"/>
  </si>
  <si>
    <t>Fonsview.aaa_IM2_r3.0.0_67024.tar.gz</t>
    <phoneticPr fontId="1" type="noConversion"/>
  </si>
  <si>
    <t>Hadrom</t>
    <phoneticPr fontId="1" type="noConversion"/>
  </si>
  <si>
    <t>【新需求和新功能】
1、0032615: 【IM2】增加校验内容授权接口
2、0032593: 【IM2】登录接口返回上层BOSS状态和用户姓名</t>
    <phoneticPr fontId="1" type="noConversion"/>
  </si>
  <si>
    <t>AAA</t>
    <phoneticPr fontId="1" type="noConversion"/>
  </si>
  <si>
    <t>是</t>
    <phoneticPr fontId="1" type="noConversion"/>
  </si>
  <si>
    <t>Fonsview.oss_IM2_r3.0.0_67020.tar.gz</t>
    <phoneticPr fontId="1" type="noConversion"/>
  </si>
  <si>
    <t>Jocken</t>
    <phoneticPr fontId="1" type="noConversion"/>
  </si>
  <si>
    <t>【新需求和新功能】
0032646: 【IM2】订购记录增加excel导出功能；</t>
    <phoneticPr fontId="1" type="noConversion"/>
  </si>
  <si>
    <t>OSS</t>
    <phoneticPr fontId="1" type="noConversion"/>
  </si>
  <si>
    <t>暂未定版本计划，需求只澄清，先不给版本，由LMT统一答复。LMT项目可能多个需求规划一个版本</t>
    <phoneticPr fontId="1" type="noConversion"/>
  </si>
  <si>
    <t>Fonsview.oss_IM2_r3.0.0_67057.tar.gz</t>
    <phoneticPr fontId="1" type="noConversion"/>
  </si>
  <si>
    <t>【解决的问题】
0032660: 【IM2】oss设备批量导入界面，新增批量设备，上传文件失败</t>
    <phoneticPr fontId="1" type="noConversion"/>
  </si>
  <si>
    <t>内容信息及业务认证信息上报脚本_20180516.tar.gz--C3工具</t>
    <phoneticPr fontId="1" type="noConversion"/>
  </si>
  <si>
    <t>Lee</t>
    <phoneticPr fontId="1" type="noConversion"/>
  </si>
  <si>
    <t>Pray</t>
    <phoneticPr fontId="1" type="noConversion"/>
  </si>
  <si>
    <t>开发中</t>
  </si>
  <si>
    <t>测试不通过</t>
    <phoneticPr fontId="1" type="noConversion"/>
  </si>
  <si>
    <t>Jocken</t>
    <phoneticPr fontId="1" type="noConversion"/>
  </si>
  <si>
    <t>OSS</t>
    <phoneticPr fontId="1" type="noConversion"/>
  </si>
  <si>
    <t>是</t>
    <phoneticPr fontId="1" type="noConversion"/>
  </si>
  <si>
    <t>否</t>
    <phoneticPr fontId="1" type="noConversion"/>
  </si>
  <si>
    <t>Fonsview.oss_IM2_r3.0.0_67020.tar.gz--nok</t>
    <phoneticPr fontId="1" type="noConversion"/>
  </si>
  <si>
    <t>C3工具-局方希望我司能将C3脚本执行时间压缩到1分钟以内（目前是5分钟）
修改脚本定时执行时间和数据采集时间</t>
    <phoneticPr fontId="1" type="noConversion"/>
  </si>
  <si>
    <t>存在MR0032660</t>
    <phoneticPr fontId="1" type="noConversion"/>
  </si>
  <si>
    <t>月份</t>
    <phoneticPr fontId="1" type="noConversion"/>
  </si>
  <si>
    <t>C3脚本修改_20180604</t>
    <phoneticPr fontId="1" type="noConversion"/>
  </si>
  <si>
    <t>否</t>
    <phoneticPr fontId="1" type="noConversion"/>
  </si>
  <si>
    <t>Jocken</t>
    <phoneticPr fontId="1" type="noConversion"/>
  </si>
  <si>
    <t>OSS</t>
    <phoneticPr fontId="1" type="noConversion"/>
  </si>
  <si>
    <t>Cynthia</t>
    <phoneticPr fontId="1" type="noConversion"/>
  </si>
  <si>
    <t>Jan.</t>
    <phoneticPr fontId="9" type="noConversion"/>
  </si>
  <si>
    <t>Feb.</t>
    <phoneticPr fontId="9" type="noConversion"/>
  </si>
  <si>
    <t xml:space="preserve">Mar. </t>
    <phoneticPr fontId="9" type="noConversion"/>
  </si>
  <si>
    <t>Apr.</t>
    <phoneticPr fontId="9" type="noConversion"/>
  </si>
  <si>
    <t>May.</t>
    <phoneticPr fontId="9" type="noConversion"/>
  </si>
  <si>
    <t>Jun.</t>
    <phoneticPr fontId="9" type="noConversion"/>
  </si>
  <si>
    <t xml:space="preserve">Jul. </t>
    <phoneticPr fontId="9" type="noConversion"/>
  </si>
  <si>
    <t>Aug.</t>
    <phoneticPr fontId="9" type="noConversion"/>
  </si>
  <si>
    <t>Sept.</t>
    <phoneticPr fontId="9" type="noConversion"/>
  </si>
  <si>
    <t>Oct.</t>
    <phoneticPr fontId="9" type="noConversion"/>
  </si>
  <si>
    <t>Nov.</t>
    <phoneticPr fontId="9" type="noConversion"/>
  </si>
  <si>
    <t>Dec.</t>
    <phoneticPr fontId="9" type="noConversion"/>
  </si>
  <si>
    <t>无</t>
    <phoneticPr fontId="1" type="noConversion"/>
  </si>
  <si>
    <t>C3工具
需要每天早上1点传送前一天的IPTV激活信息同步给第三方的一个ftp</t>
    <phoneticPr fontId="1" type="noConversion"/>
  </si>
  <si>
    <t>BMS页面布局一页显示或可拉伸； OSS提示修改
大唐进行开户时，如果某一机顶盒已在平台开户，应提示“MAC地址已存在”，但提示的是“MAC地址非法”。
增加区号，支持STSC报表需求”开户、销户、激活用户数明细分地市统计并按（日，周，月）分列“
内蒙联通目前BMS版本网页版用户列表中开销户功能不能同步到广电，要求开发新版本增加BMS网页版各个功能模块的使用能力
客户要求每天定时上传用户数据，包括id,fuserId,deviceId,createTime,onlineIPAddr,
lastOnlineTime,lastUpdateTime,areaCode,stdAddr,serviceStatus这几个字段</t>
    <phoneticPr fontId="1" type="noConversion"/>
  </si>
  <si>
    <t>cleanCache.sh
20180605for_HLJLT</t>
    <phoneticPr fontId="1" type="noConversion"/>
  </si>
  <si>
    <t>Bruce
Vincent
Lee</t>
    <phoneticPr fontId="1" type="noConversion"/>
  </si>
  <si>
    <t>是</t>
    <phoneticPr fontId="1" type="noConversion"/>
  </si>
  <si>
    <t>Lee</t>
    <phoneticPr fontId="1" type="noConversion"/>
  </si>
  <si>
    <t>否</t>
    <phoneticPr fontId="1" type="noConversion"/>
  </si>
  <si>
    <t>要求接口需要返回错误文字给BOSS--配套OSS</t>
    <phoneticPr fontId="1" type="noConversion"/>
  </si>
  <si>
    <t>分支</t>
    <phoneticPr fontId="1" type="noConversion"/>
  </si>
  <si>
    <t>null</t>
    <phoneticPr fontId="1" type="noConversion"/>
  </si>
  <si>
    <t>null</t>
    <phoneticPr fontId="1" type="noConversion"/>
  </si>
  <si>
    <t>安徽联通的套餐订购
功能已具备，需要对接</t>
    <phoneticPr fontId="1" type="noConversion"/>
  </si>
  <si>
    <t>芒果TV运营商_V5a.5产品需求说明文档</t>
    <phoneticPr fontId="9" type="noConversion"/>
  </si>
  <si>
    <t>与咪咕支付对接</t>
    <phoneticPr fontId="9" type="noConversion"/>
  </si>
  <si>
    <t>分支</t>
    <phoneticPr fontId="9" type="noConversion"/>
  </si>
  <si>
    <t>Hadrom..</t>
    <phoneticPr fontId="1" type="noConversion"/>
  </si>
  <si>
    <t>5a.5需求</t>
    <phoneticPr fontId="1" type="noConversion"/>
  </si>
  <si>
    <t>待定
AAA版本（如上行版本联调无问题，则去掉此条计划、在上行版本计划中合并此条交付时间信息即可）</t>
    <phoneticPr fontId="1" type="noConversion"/>
  </si>
  <si>
    <t>待定
OSS版本（如上行版本联调无问题，则去掉此条计划、在上行版本计划中合并此条交付时间信息即可）</t>
    <phoneticPr fontId="1" type="noConversion"/>
  </si>
  <si>
    <t>Fonsview.aaa_IM2_r3.0.0_67356.tar.gz</t>
    <phoneticPr fontId="1" type="noConversion"/>
  </si>
  <si>
    <t>Fonsview.aaa_IM2_r3.0.0_67356.tar.gz</t>
    <phoneticPr fontId="1" type="noConversion"/>
  </si>
  <si>
    <t>null</t>
    <phoneticPr fontId="1" type="noConversion"/>
  </si>
  <si>
    <t>Hadrom</t>
    <phoneticPr fontId="1" type="noConversion"/>
  </si>
  <si>
    <t>【解决的问题】
0032756: 【IM2】 BOSS接口订购包月产品，盒端接入播放内容异常1036报错</t>
    <phoneticPr fontId="1" type="noConversion"/>
  </si>
  <si>
    <t>AAA</t>
    <phoneticPr fontId="1" type="noConversion"/>
  </si>
  <si>
    <t>对接调试版本</t>
    <phoneticPr fontId="1" type="noConversion"/>
  </si>
  <si>
    <t>Fonsview.oss_IM2_r3.0.0_67283.tar.gz</t>
    <phoneticPr fontId="1" type="noConversion"/>
  </si>
  <si>
    <t>Jocken</t>
    <phoneticPr fontId="1" type="noConversion"/>
  </si>
  <si>
    <t>【新需求和新功能】
0032753: 【IM2】Boss接口返回错误码描述;</t>
    <phoneticPr fontId="1" type="noConversion"/>
  </si>
  <si>
    <t>OSS</t>
    <phoneticPr fontId="1" type="noConversion"/>
  </si>
  <si>
    <t>Fonsview.oss_IM2_r3.0.0_67283.tar.gz</t>
    <phoneticPr fontId="1" type="noConversion"/>
  </si>
  <si>
    <t>Alfred
Cynthia</t>
    <phoneticPr fontId="1" type="noConversion"/>
  </si>
  <si>
    <t>无</t>
    <phoneticPr fontId="1" type="noConversion"/>
  </si>
  <si>
    <t>OSS</t>
    <phoneticPr fontId="1" type="noConversion"/>
  </si>
  <si>
    <t>否</t>
    <phoneticPr fontId="1" type="noConversion"/>
  </si>
  <si>
    <t>分支</t>
    <phoneticPr fontId="1" type="noConversion"/>
  </si>
  <si>
    <t>OSS脚本
数据稽核报表自动上传需求
每月11日9点前将截止到每月10日23点59分的全量用户信息中状态为激活、待激活、停机、暂停的用户信息上传到FTP中</t>
    <phoneticPr fontId="1" type="noConversion"/>
  </si>
  <si>
    <t>Fonsview.aaa_twsd_r3.0.0_65471.tar.gz</t>
    <phoneticPr fontId="9" type="noConversion"/>
  </si>
  <si>
    <t>Fonsview.oss_twsd_r3.0.0_65465.tar.gz</t>
    <phoneticPr fontId="9" type="noConversion"/>
  </si>
  <si>
    <t>Allen</t>
    <phoneticPr fontId="1" type="noConversion"/>
  </si>
  <si>
    <t>SPRINT88迭代任务汇总</t>
    <phoneticPr fontId="1" type="noConversion"/>
  </si>
  <si>
    <t>Jocken
Lee
Alfred</t>
    <phoneticPr fontId="1" type="noConversion"/>
  </si>
  <si>
    <t>未启动</t>
  </si>
  <si>
    <t>Hadrom</t>
    <phoneticPr fontId="1" type="noConversion"/>
  </si>
  <si>
    <t>无</t>
    <phoneticPr fontId="1" type="noConversion"/>
  </si>
  <si>
    <t>AAA</t>
    <phoneticPr fontId="1" type="noConversion"/>
  </si>
  <si>
    <t>否</t>
    <phoneticPr fontId="1" type="noConversion"/>
  </si>
  <si>
    <t>台湾三大</t>
  </si>
  <si>
    <t>待定
aaa_twsd_r3.0.0_65471补丁</t>
    <phoneticPr fontId="1" type="noConversion"/>
  </si>
  <si>
    <t>与Elliot确认没具体时间要求，尽快就行。
按研发优先级进行</t>
    <phoneticPr fontId="1" type="noConversion"/>
  </si>
  <si>
    <t>需求：二是在用户状态改为Suspend时需要尽快终端该用户的播放权限</t>
    <phoneticPr fontId="1" type="noConversion"/>
  </si>
  <si>
    <t>待定</t>
    <phoneticPr fontId="1" type="noConversion"/>
  </si>
  <si>
    <r>
      <rPr>
        <sz val="10"/>
        <color rgb="FF0070C0"/>
        <rFont val="微软雅黑"/>
        <family val="2"/>
        <charset val="134"/>
      </rPr>
      <t>新增AAA问题-- MR32776湖南移动OTT AAA出现Tomcat7堆内存被占满后导致系统崩溃</t>
    </r>
    <r>
      <rPr>
        <sz val="10"/>
        <color theme="1"/>
        <rFont val="微软雅黑"/>
        <family val="2"/>
        <charset val="134"/>
      </rPr>
      <t xml:space="preserve">
登录后个性化提示。
如果用户登录成功，进行友好提示；如果用户欠费，提示“目前为欠费状态，请及时充值”</t>
    </r>
    <phoneticPr fontId="1" type="noConversion"/>
  </si>
  <si>
    <r>
      <rPr>
        <sz val="10"/>
        <rFont val="微软雅黑"/>
        <family val="2"/>
        <charset val="134"/>
      </rPr>
      <t>AAA补丁</t>
    </r>
    <r>
      <rPr>
        <sz val="10"/>
        <color rgb="FF0070C0"/>
        <rFont val="微软雅黑"/>
        <family val="2"/>
        <charset val="134"/>
      </rPr>
      <t xml:space="preserve">
0032776: 湖南移动OTT AAA出现Tomcat7堆内存被占满后导致系统崩溃 </t>
    </r>
    <phoneticPr fontId="1" type="noConversion"/>
  </si>
  <si>
    <t>是</t>
    <phoneticPr fontId="1" type="noConversion"/>
  </si>
  <si>
    <r>
      <rPr>
        <sz val="10"/>
        <color rgb="FF0070C0"/>
        <rFont val="微软雅黑"/>
        <family val="2"/>
        <charset val="134"/>
      </rPr>
      <t>新增AAA问题-- MR32776湖南移动OTT AAA出现Tomcat7堆内存被占满后导致系统崩溃</t>
    </r>
    <r>
      <rPr>
        <sz val="10"/>
        <color theme="1"/>
        <rFont val="微软雅黑"/>
        <family val="2"/>
        <charset val="134"/>
      </rPr>
      <t xml:space="preserve">
用户停机接入平台，提示85%，单播接入也提示85%
内蒙联通目前BMS版本网页版用户列表中开销户功能不能同步到广电，要求开发新版本增加BMS网页版各个功能模块的使用能力
客户要求每天定时上传用户数据，包括id,fuserId,deviceId,createTime,onlineIPAddr,
lastOnlineTime,lastUpdateTime,areaCode,stdAddr,serviceStatus这几个字段</t>
    </r>
    <phoneticPr fontId="1" type="noConversion"/>
  </si>
  <si>
    <r>
      <t xml:space="preserve">0032776: 湖南移动OTT AAA出现Tomcat7堆内存被占满后导致系统崩溃 
</t>
    </r>
    <r>
      <rPr>
        <sz val="10"/>
        <rFont val="微软雅黑"/>
        <family val="2"/>
        <charset val="134"/>
      </rPr>
      <t>0032450: 【台湾中嘉】包月续订产品订单状态为已退订或者要续订但未续订，永远能鉴权通过，只有清理缓存了才可以鉴权正常。</t>
    </r>
    <phoneticPr fontId="1" type="noConversion"/>
  </si>
  <si>
    <t>与Elliot确认: 现场要补丁，预计7月10号升级.aaa_twzj_r3.0.0_66343，补丁配套aaa_twzj_r3.0.0_66343版本
2018/6/20 改为提供版本解决，增加MR32450</t>
    <phoneticPr fontId="9" type="noConversion"/>
  </si>
  <si>
    <t>Fonsview.aaa_hnyd_r3.0.0_67485.tar.gz</t>
    <phoneticPr fontId="1" type="noConversion"/>
  </si>
  <si>
    <t>联调版本</t>
    <phoneticPr fontId="1" type="noConversion"/>
  </si>
  <si>
    <t>Fonsview.aaa_hnyd_r3.0.0_67485.tar.gz</t>
    <phoneticPr fontId="1" type="noConversion"/>
  </si>
  <si>
    <t>null</t>
    <phoneticPr fontId="1" type="noConversion"/>
  </si>
  <si>
    <t>Amber</t>
    <phoneticPr fontId="1" type="noConversion"/>
  </si>
  <si>
    <t>【新需求和新功能】
0032784: 【湖南移动】调整大视频鉴权、订购、退订接口
0032783: 【湖南移动】对接大视频二维码获取和支付状态查询接口
【解决的问题】
 0032691: 【芒果TV】湖南移动同一分组同一等级的产品会互斥的问题</t>
    <phoneticPr fontId="1" type="noConversion"/>
  </si>
  <si>
    <t>AAA</t>
    <phoneticPr fontId="1" type="noConversion"/>
  </si>
  <si>
    <t>5a.5增值新需求联调版本</t>
    <phoneticPr fontId="1" type="noConversion"/>
  </si>
  <si>
    <t>Fonsview.oss_hnyd_r3.0.0_67369.tar.gz</t>
    <phoneticPr fontId="1" type="noConversion"/>
  </si>
  <si>
    <t>完成</t>
    <phoneticPr fontId="1" type="noConversion"/>
  </si>
  <si>
    <t>Fonsview.oss_hnyd_r3.0.0_67369.tar.gz</t>
    <phoneticPr fontId="1" type="noConversion"/>
  </si>
  <si>
    <t>Jocken</t>
    <phoneticPr fontId="1" type="noConversion"/>
  </si>
  <si>
    <t>OSS</t>
    <phoneticPr fontId="1" type="noConversion"/>
  </si>
  <si>
    <t>【新需求和新功能】
0032478: 【湖南移动】对定时集群任务处理需要实现任务锁；
0032782: 【湖南移动】OSS CB-接口增加字段：virtualContentId;
0032324: 【湖南移动】DB不可用时，将BOSS开户请求保存到本地工单；
0032337: MQ消息处理引发的并发问题；</t>
    <phoneticPr fontId="1" type="noConversion"/>
  </si>
  <si>
    <r>
      <t xml:space="preserve">5a.5增值新需求联调版本
</t>
    </r>
    <r>
      <rPr>
        <sz val="10"/>
        <color rgb="FF0070C0"/>
        <rFont val="微软雅黑"/>
        <family val="2"/>
        <charset val="134"/>
      </rPr>
      <t>（补充）与Hadrom确认包含--MR0032776: 湖南移动OTT AAA出现Tomcat7堆内存被占满后导致系统崩溃</t>
    </r>
    <phoneticPr fontId="1" type="noConversion"/>
  </si>
  <si>
    <t>是否准时</t>
    <phoneticPr fontId="1" type="noConversion"/>
  </si>
  <si>
    <t>延时</t>
    <phoneticPr fontId="1" type="noConversion"/>
  </si>
  <si>
    <t>准时</t>
    <phoneticPr fontId="1" type="noConversion"/>
  </si>
  <si>
    <t>Fonsview.data_export_hlj_60001.tar.gz</t>
    <phoneticPr fontId="1" type="noConversion"/>
  </si>
  <si>
    <t>Jocken</t>
    <phoneticPr fontId="1" type="noConversion"/>
  </si>
  <si>
    <t>【新需求和新功能】
数据稽核报表自动上传需求</t>
    <phoneticPr fontId="1" type="noConversion"/>
  </si>
  <si>
    <t>OSS</t>
    <phoneticPr fontId="1" type="noConversion"/>
  </si>
  <si>
    <t>待定
Fonsview.aaa_hljlt_r3.0.0_67560.tar.gz</t>
    <phoneticPr fontId="1" type="noConversion"/>
  </si>
  <si>
    <t xml:space="preserve">0032776: 湖南移动OTT AAA出现Tomcat7堆内存被占满后导致系统崩溃 </t>
    <phoneticPr fontId="1" type="noConversion"/>
  </si>
  <si>
    <t>Fonsview.aaa_hljlt_r3.0.0_67560.tar.gz</t>
    <phoneticPr fontId="1" type="noConversion"/>
  </si>
  <si>
    <t>Hadrom</t>
    <phoneticPr fontId="1" type="noConversion"/>
  </si>
  <si>
    <t>0032793: AAA出现Tomcat7堆内存被占满后导致系统崩溃</t>
    <phoneticPr fontId="1" type="noConversion"/>
  </si>
  <si>
    <t>AAA</t>
    <phoneticPr fontId="1" type="noConversion"/>
  </si>
  <si>
    <t>1、5a.5需求</t>
    <phoneticPr fontId="1" type="noConversion"/>
  </si>
  <si>
    <r>
      <t xml:space="preserve">5a.5需求
</t>
    </r>
    <r>
      <rPr>
        <sz val="10"/>
        <color rgb="FF00B0F0"/>
        <rFont val="微软雅黑"/>
        <family val="2"/>
        <charset val="134"/>
      </rPr>
      <t>0032776: 湖南移动OTT AAA出现Tomcat7堆内存被占满后导致系统崩溃</t>
    </r>
    <r>
      <rPr>
        <sz val="10"/>
        <color theme="1"/>
        <rFont val="微软雅黑"/>
        <family val="2"/>
        <charset val="134"/>
      </rPr>
      <t xml:space="preserve">
0032691: 【芒果TV】湖南移动同一分组同一等级的产品会互斥的问题 </t>
    </r>
    <phoneticPr fontId="1" type="noConversion"/>
  </si>
  <si>
    <t xml:space="preserve">待定
Fonsview.aaa_twzj_r3.0.0_67569.tar.gz </t>
    <phoneticPr fontId="1" type="noConversion"/>
  </si>
  <si>
    <t>否</t>
    <phoneticPr fontId="1" type="noConversion"/>
  </si>
  <si>
    <t>是</t>
    <phoneticPr fontId="1" type="noConversion"/>
  </si>
  <si>
    <t>Lee</t>
    <phoneticPr fontId="1" type="noConversion"/>
  </si>
  <si>
    <t>Fonsview.aaa_twzj_r3.0.0_67569.tar.gz</t>
    <phoneticPr fontId="1" type="noConversion"/>
  </si>
  <si>
    <t>【解决的问题】
0032450: 【台湾中嘉】包月续订产品订单状态为已退订或者要续订但未续订，永远能鉴权通过，只有清理缓存了才可以鉴权正常
0032793: AAA出现Tomcat7堆内存被占满后导致系统崩溃</t>
    <phoneticPr fontId="1" type="noConversion"/>
  </si>
  <si>
    <t>AAA</t>
    <phoneticPr fontId="1" type="noConversion"/>
  </si>
  <si>
    <t>待测试，7月3号交付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</si>
</sst>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等线"/>
      <family val="2"/>
      <charset val="134"/>
      <scheme val="minor"/>
    </font>
    <font>
      <sz val="9"/>
      <name val="等线"/>
      <family val="2"/>
      <charset val="134"/>
      <scheme val="minor"/>
    </font>
    <font>
      <sz val="9"/>
      <color theme="1"/>
      <name val="宋体"/>
      <family val="3"/>
      <charset val="134"/>
    </font>
    <font>
      <b/>
      <sz val="10"/>
      <color theme="1"/>
      <name val="微软雅黑"/>
      <family val="2"/>
      <charset val="134"/>
    </font>
    <font>
      <sz val="10"/>
      <color theme="1"/>
      <name val="微软雅黑"/>
      <family val="2"/>
      <charset val="134"/>
    </font>
    <font>
      <b/>
      <sz val="9"/>
      <color indexed="81"/>
      <name val="宋体"/>
      <family val="3"/>
      <charset val="134"/>
    </font>
    <font>
      <b/>
      <sz val="9"/>
      <color theme="1"/>
      <name val="宋体"/>
      <family val="3"/>
      <charset val="134"/>
    </font>
    <font>
      <sz val="10"/>
      <color rgb="FFFF0000"/>
      <name val="微软雅黑"/>
      <family val="2"/>
      <charset val="134"/>
    </font>
    <font>
      <sz val="10"/>
      <name val="微软雅黑"/>
      <family val="2"/>
      <charset val="134"/>
    </font>
    <font>
      <sz val="9"/>
      <name val="等线"/>
      <family val="3"/>
      <charset val="134"/>
      <scheme val="minor"/>
    </font>
    <font>
      <b/>
      <i/>
      <sz val="10"/>
      <color theme="1"/>
      <name val="微软雅黑"/>
      <family val="2"/>
      <charset val="134"/>
    </font>
    <font>
      <b/>
      <sz val="10"/>
      <name val="微软雅黑"/>
      <family val="2"/>
      <charset val="134"/>
    </font>
    <font>
      <sz val="10"/>
      <color theme="1"/>
      <name val="宋体"/>
      <family val="3"/>
      <charset val="134"/>
    </font>
    <font>
      <sz val="10"/>
      <color rgb="FF0070C0"/>
      <name val="微软雅黑"/>
      <family val="2"/>
      <charset val="134"/>
    </font>
    <font>
      <sz val="10"/>
      <color rgb="FF00B0F0"/>
      <name val="微软雅黑"/>
      <family val="2"/>
      <charset val="134"/>
    </font>
  </fonts>
  <fills count="9">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7" tint="0.59999389629810485"/>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style="thin">
        <color auto="1"/>
      </top>
      <bottom/>
      <diagonal/>
    </border>
  </borders>
  <cellStyleXfs count="1">
    <xf numFmtId="0" fontId="0" fillId="0" borderId="0">
      <alignment vertical="center"/>
    </xf>
  </cellStyleXfs>
  <cellXfs count="88">
    <xf numFmtId="0" fontId="0" fillId="0" borderId="0" xfId="0">
      <alignment vertical="center"/>
    </xf>
    <xf numFmtId="0" fontId="2" fillId="0" borderId="0" xfId="0" applyFont="1">
      <alignment vertical="center"/>
    </xf>
    <xf numFmtId="0" fontId="2" fillId="0" borderId="0" xfId="0" applyFont="1" applyAlignment="1">
      <alignment horizontal="left" vertical="center"/>
    </xf>
    <xf numFmtId="0" fontId="2" fillId="3" borderId="0" xfId="0" applyFont="1" applyFill="1" applyAlignment="1">
      <alignment horizontal="left" vertical="center"/>
    </xf>
    <xf numFmtId="10" fontId="2" fillId="3" borderId="0" xfId="0" applyNumberFormat="1" applyFont="1" applyFill="1" applyAlignment="1">
      <alignment horizontal="left" vertical="center"/>
    </xf>
    <xf numFmtId="10" fontId="2" fillId="0" borderId="0" xfId="0" applyNumberFormat="1" applyFont="1">
      <alignment vertical="center"/>
    </xf>
    <xf numFmtId="0" fontId="2" fillId="4" borderId="0" xfId="0" applyFont="1" applyFill="1">
      <alignment vertical="center"/>
    </xf>
    <xf numFmtId="0" fontId="3" fillId="2" borderId="1" xfId="0" applyFont="1" applyFill="1" applyBorder="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6" fillId="4" borderId="0" xfId="0" applyFont="1" applyFill="1">
      <alignment vertical="center"/>
    </xf>
    <xf numFmtId="0" fontId="2" fillId="5" borderId="0" xfId="0" applyFont="1" applyFill="1" applyAlignment="1">
      <alignment horizontal="left" vertical="center"/>
    </xf>
    <xf numFmtId="0" fontId="4" fillId="0" borderId="1" xfId="0" applyFont="1" applyBorder="1" applyAlignment="1">
      <alignment horizontal="left" vertical="center" wrapText="1"/>
    </xf>
    <xf numFmtId="0" fontId="6" fillId="0" borderId="0" xfId="0" applyFont="1">
      <alignment vertical="center"/>
    </xf>
    <xf numFmtId="0" fontId="4" fillId="0" borderId="0" xfId="0" applyFont="1">
      <alignment vertical="center"/>
    </xf>
    <xf numFmtId="0" fontId="2" fillId="0" borderId="1" xfId="0"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4" fillId="0" borderId="1" xfId="0" applyFont="1" applyFill="1" applyBorder="1" applyAlignment="1">
      <alignment horizontal="left" vertical="center" wrapText="1"/>
    </xf>
    <xf numFmtId="0" fontId="4" fillId="0" borderId="1" xfId="0" applyFont="1" applyFill="1" applyBorder="1" applyAlignment="1">
      <alignment vertical="center" wrapText="1"/>
    </xf>
    <xf numFmtId="14" fontId="4" fillId="0" borderId="1" xfId="0" applyNumberFormat="1" applyFont="1" applyBorder="1" applyAlignment="1">
      <alignment horizontal="left" vertical="center" wrapText="1"/>
    </xf>
    <xf numFmtId="14" fontId="4" fillId="0" borderId="1" xfId="0" applyNumberFormat="1" applyFont="1" applyFill="1" applyBorder="1" applyAlignment="1">
      <alignment horizontal="left" vertical="center" wrapText="1"/>
    </xf>
    <xf numFmtId="0" fontId="2" fillId="6" borderId="1" xfId="0" applyFont="1" applyFill="1" applyBorder="1" applyAlignment="1">
      <alignment horizontal="left" vertical="center"/>
    </xf>
    <xf numFmtId="0" fontId="7" fillId="0" borderId="1" xfId="0" applyFont="1" applyBorder="1" applyAlignment="1">
      <alignment vertical="center" wrapText="1"/>
    </xf>
    <xf numFmtId="0" fontId="6" fillId="5"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10" fontId="6" fillId="3" borderId="1" xfId="0" applyNumberFormat="1" applyFont="1" applyFill="1" applyBorder="1" applyAlignment="1">
      <alignment horizontal="left" vertical="center" wrapText="1"/>
    </xf>
    <xf numFmtId="10" fontId="2" fillId="3" borderId="1" xfId="0" applyNumberFormat="1"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5" borderId="1" xfId="0" applyFont="1" applyFill="1" applyBorder="1" applyAlignment="1">
      <alignment horizontal="left" vertical="center"/>
    </xf>
    <xf numFmtId="10" fontId="2" fillId="3" borderId="1" xfId="0" applyNumberFormat="1" applyFont="1" applyFill="1" applyBorder="1" applyAlignment="1">
      <alignment horizontal="left" vertical="center"/>
    </xf>
    <xf numFmtId="0" fontId="2" fillId="3" borderId="1" xfId="0" applyFont="1" applyFill="1" applyBorder="1" applyAlignment="1">
      <alignment horizontal="left" vertical="center"/>
    </xf>
    <xf numFmtId="0" fontId="8" fillId="0" borderId="1" xfId="0" applyFont="1" applyFill="1" applyBorder="1" applyAlignment="1">
      <alignment vertical="center" wrapText="1"/>
    </xf>
    <xf numFmtId="0" fontId="3" fillId="2" borderId="1" xfId="0" applyFont="1" applyFill="1" applyBorder="1" applyAlignment="1">
      <alignment vertical="center" wrapText="1"/>
    </xf>
    <xf numFmtId="0" fontId="4" fillId="0" borderId="0" xfId="0" applyFont="1" applyAlignment="1">
      <alignment vertical="center" wrapText="1"/>
    </xf>
    <xf numFmtId="0" fontId="4" fillId="0" borderId="1" xfId="0" applyFont="1" applyBorder="1" applyAlignment="1">
      <alignment vertical="center" wrapText="1"/>
    </xf>
    <xf numFmtId="0" fontId="10" fillId="0" borderId="0" xfId="0" applyFont="1" applyAlignment="1">
      <alignment horizontal="left" vertical="center" wrapText="1"/>
    </xf>
    <xf numFmtId="0" fontId="11" fillId="2" borderId="1" xfId="0" applyFont="1" applyFill="1" applyBorder="1" applyAlignment="1">
      <alignment vertical="center" wrapText="1"/>
    </xf>
    <xf numFmtId="0" fontId="8" fillId="0" borderId="1" xfId="0" applyFont="1" applyBorder="1" applyAlignment="1">
      <alignment vertical="center" wrapText="1"/>
    </xf>
    <xf numFmtId="0" fontId="8" fillId="0" borderId="0" xfId="0" applyFont="1" applyAlignment="1">
      <alignment vertical="center" wrapText="1"/>
    </xf>
    <xf numFmtId="0" fontId="3" fillId="2" borderId="1" xfId="0" applyFont="1" applyFill="1" applyBorder="1" applyAlignment="1">
      <alignment horizontal="center" vertical="center" wrapText="1"/>
    </xf>
    <xf numFmtId="0" fontId="4" fillId="0" borderId="0" xfId="0" applyFont="1" applyAlignment="1">
      <alignment horizontal="center" vertical="center" wrapText="1"/>
    </xf>
    <xf numFmtId="0" fontId="3" fillId="5" borderId="1" xfId="0" applyFont="1" applyFill="1" applyBorder="1" applyAlignment="1">
      <alignment horizontal="left" vertical="top" wrapText="1"/>
    </xf>
    <xf numFmtId="0" fontId="4" fillId="5" borderId="1" xfId="0" applyFont="1" applyFill="1" applyBorder="1" applyAlignment="1">
      <alignment horizontal="left" vertical="center" wrapText="1"/>
    </xf>
    <xf numFmtId="0" fontId="4" fillId="5" borderId="1" xfId="0" applyFont="1" applyFill="1" applyBorder="1" applyAlignment="1">
      <alignment vertical="center" wrapText="1"/>
    </xf>
    <xf numFmtId="0" fontId="4" fillId="5" borderId="0" xfId="0" applyFont="1" applyFill="1" applyAlignment="1">
      <alignment horizontal="left" vertical="center" wrapText="1"/>
    </xf>
    <xf numFmtId="0" fontId="3" fillId="5" borderId="3" xfId="0" applyFont="1" applyFill="1" applyBorder="1" applyAlignment="1">
      <alignment horizontal="left" vertical="top" wrapText="1"/>
    </xf>
    <xf numFmtId="0" fontId="4" fillId="0" borderId="1" xfId="0" applyFont="1" applyFill="1" applyBorder="1" applyAlignment="1">
      <alignment horizontal="center" vertical="center" wrapText="1"/>
    </xf>
    <xf numFmtId="0" fontId="4" fillId="0" borderId="0" xfId="0" applyFont="1" applyFill="1" applyAlignment="1">
      <alignment horizontal="left" vertical="center" wrapText="1"/>
    </xf>
    <xf numFmtId="0" fontId="4" fillId="0" borderId="0" xfId="0" applyFont="1" applyFill="1" applyAlignment="1">
      <alignment vertical="center" wrapText="1"/>
    </xf>
    <xf numFmtId="0" fontId="4" fillId="6" borderId="1" xfId="0" applyFont="1" applyFill="1" applyBorder="1" applyAlignment="1">
      <alignment vertical="center" wrapText="1"/>
    </xf>
    <xf numFmtId="14" fontId="4" fillId="6" borderId="1" xfId="0" applyNumberFormat="1"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4" xfId="0" applyFont="1" applyFill="1" applyBorder="1" applyAlignment="1">
      <alignment vertical="center" wrapText="1"/>
    </xf>
    <xf numFmtId="0" fontId="4" fillId="5" borderId="2" xfId="0" applyFont="1" applyFill="1" applyBorder="1" applyAlignment="1">
      <alignment horizontal="left" vertical="center" wrapText="1"/>
    </xf>
    <xf numFmtId="0" fontId="4" fillId="5" borderId="2" xfId="0" applyFont="1" applyFill="1" applyBorder="1" applyAlignment="1">
      <alignment vertical="center" wrapText="1"/>
    </xf>
    <xf numFmtId="0" fontId="3" fillId="0" borderId="5" xfId="0" applyFont="1" applyFill="1" applyBorder="1" applyAlignment="1">
      <alignment horizontal="left" vertical="center" wrapText="1"/>
    </xf>
    <xf numFmtId="0" fontId="4" fillId="0" borderId="0" xfId="0" applyFont="1" applyFill="1" applyBorder="1" applyAlignment="1">
      <alignment vertical="center" wrapText="1"/>
    </xf>
    <xf numFmtId="0" fontId="4" fillId="0" borderId="4"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0" xfId="0" applyFont="1" applyBorder="1" applyAlignment="1">
      <alignment horizontal="left" vertical="center" wrapText="1"/>
    </xf>
    <xf numFmtId="0" fontId="4" fillId="6"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7" fillId="6" borderId="1" xfId="0" applyFont="1" applyFill="1" applyBorder="1" applyAlignment="1">
      <alignment horizontal="left" vertical="center" wrapText="1"/>
    </xf>
    <xf numFmtId="0" fontId="4" fillId="7" borderId="0" xfId="0" applyFont="1" applyFill="1" applyAlignment="1">
      <alignment vertical="center" wrapText="1"/>
    </xf>
    <xf numFmtId="0" fontId="8" fillId="6" borderId="1" xfId="0" applyFont="1" applyFill="1" applyBorder="1" applyAlignment="1">
      <alignment vertical="center" wrapText="1"/>
    </xf>
    <xf numFmtId="0" fontId="7" fillId="6" borderId="1" xfId="0" applyFont="1" applyFill="1" applyBorder="1" applyAlignment="1">
      <alignment vertical="center" wrapText="1"/>
    </xf>
    <xf numFmtId="14" fontId="8" fillId="6" borderId="1" xfId="0" applyNumberFormat="1" applyFont="1" applyFill="1" applyBorder="1" applyAlignment="1">
      <alignment horizontal="left" vertical="center" wrapText="1"/>
    </xf>
    <xf numFmtId="0" fontId="4" fillId="8" borderId="1" xfId="0" applyFont="1" applyFill="1" applyBorder="1" applyAlignment="1">
      <alignment vertical="center" wrapText="1"/>
    </xf>
    <xf numFmtId="0" fontId="4" fillId="8" borderId="1" xfId="0" applyFont="1" applyFill="1" applyBorder="1" applyAlignment="1">
      <alignment horizontal="left" vertical="center" wrapText="1"/>
    </xf>
    <xf numFmtId="0" fontId="2" fillId="0" borderId="0" xfId="0" applyFont="1" applyAlignment="1">
      <alignment vertical="center" wrapText="1"/>
    </xf>
    <xf numFmtId="0" fontId="6" fillId="0" borderId="0" xfId="0" applyFont="1" applyAlignment="1">
      <alignment vertical="center" wrapText="1"/>
    </xf>
    <xf numFmtId="10" fontId="2" fillId="0" borderId="0" xfId="0" applyNumberFormat="1" applyFont="1" applyAlignment="1">
      <alignment vertical="center" wrapText="1"/>
    </xf>
    <xf numFmtId="0" fontId="2" fillId="0" borderId="1" xfId="0" applyFont="1" applyFill="1" applyBorder="1" applyAlignment="1">
      <alignment horizontal="left" vertical="center" wrapText="1"/>
    </xf>
    <xf numFmtId="0" fontId="2" fillId="3" borderId="0" xfId="0" applyFont="1" applyFill="1" applyAlignment="1">
      <alignment vertical="center" wrapText="1"/>
    </xf>
    <xf numFmtId="0" fontId="2" fillId="0" borderId="0" xfId="0" applyFont="1" applyAlignment="1">
      <alignment horizontal="left" vertical="center" wrapText="1"/>
    </xf>
    <xf numFmtId="10" fontId="2" fillId="5" borderId="1" xfId="0" applyNumberFormat="1" applyFont="1" applyFill="1" applyBorder="1" applyAlignment="1">
      <alignment horizontal="left" vertical="center" wrapText="1"/>
    </xf>
    <xf numFmtId="10" fontId="2" fillId="5" borderId="0" xfId="0" applyNumberFormat="1" applyFont="1" applyFill="1" applyAlignment="1">
      <alignment horizontal="left" vertical="center" wrapText="1"/>
    </xf>
    <xf numFmtId="0" fontId="6" fillId="0" borderId="1" xfId="0" applyFont="1" applyFill="1" applyBorder="1" applyAlignment="1">
      <alignment horizontal="left" vertical="center" wrapText="1"/>
    </xf>
    <xf numFmtId="10" fontId="6" fillId="5" borderId="1" xfId="0" applyNumberFormat="1" applyFont="1" applyFill="1" applyBorder="1" applyAlignment="1">
      <alignment horizontal="left" vertical="center" wrapText="1"/>
    </xf>
    <xf numFmtId="0" fontId="6" fillId="3" borderId="1" xfId="0" applyFont="1" applyFill="1" applyBorder="1" applyAlignment="1">
      <alignment vertical="center" wrapText="1"/>
    </xf>
    <xf numFmtId="0" fontId="2" fillId="3" borderId="1" xfId="0" applyFont="1" applyFill="1" applyBorder="1" applyAlignment="1">
      <alignment vertical="center" wrapText="1"/>
    </xf>
    <xf numFmtId="0" fontId="12" fillId="0" borderId="1" xfId="0" applyFont="1" applyBorder="1" applyAlignment="1">
      <alignment vertical="center" wrapText="1"/>
    </xf>
    <xf numFmtId="0" fontId="13" fillId="0" borderId="1" xfId="0" applyFont="1" applyBorder="1" applyAlignment="1">
      <alignment horizontal="left" vertical="center" wrapText="1"/>
    </xf>
    <xf numFmtId="0" fontId="8" fillId="6" borderId="1" xfId="0" applyFont="1" applyFill="1" applyBorder="1" applyAlignment="1">
      <alignment horizontal="center" vertical="center" wrapText="1"/>
    </xf>
    <xf numFmtId="0" fontId="8" fillId="6"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8" fillId="0" borderId="1" xfId="0" applyFont="1" applyFill="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任务分析图表!$A$1</c:f>
          <c:strCache>
            <c:ptCount val="1"/>
            <c:pt idx="0">
              <c:v>任务增长趋势</c:v>
            </c:pt>
          </c:strCache>
        </c:strRef>
      </c:tx>
      <c:overlay val="0"/>
      <c:spPr>
        <a:noFill/>
        <a:ln>
          <a:noFill/>
        </a:ln>
        <a:effectLst/>
      </c:spPr>
      <c:txPr>
        <a:bodyPr rot="0" spcFirstLastPara="1" vertOverflow="ellipsis" vert="horz" wrap="square" anchor="ctr" anchorCtr="1"/>
        <a:lstStyle/>
        <a:p>
          <a:pPr>
            <a:defRPr sz="1050" b="1"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lineChart>
        <c:grouping val="standard"/>
        <c:varyColors val="0"/>
        <c:ser>
          <c:idx val="0"/>
          <c:order val="0"/>
          <c:tx>
            <c:strRef>
              <c:f>任务分析图表!$B$2</c:f>
              <c:strCache>
                <c:ptCount val="1"/>
                <c:pt idx="0">
                  <c:v>任务叠加总数</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任务分析图表!$A$3:$A$26</c:f>
              <c:strCache>
                <c:ptCount val="24"/>
                <c:pt idx="0">
                  <c:v>1W</c:v>
                </c:pt>
                <c:pt idx="1">
                  <c:v>2W</c:v>
                </c:pt>
                <c:pt idx="2">
                  <c:v>3W</c:v>
                </c:pt>
                <c:pt idx="3">
                  <c:v>4W</c:v>
                </c:pt>
                <c:pt idx="4">
                  <c:v>5W</c:v>
                </c:pt>
                <c:pt idx="5">
                  <c:v>6W</c:v>
                </c:pt>
                <c:pt idx="6">
                  <c:v>7W春节</c:v>
                </c:pt>
                <c:pt idx="7">
                  <c:v>8W春节</c:v>
                </c:pt>
                <c:pt idx="8">
                  <c:v>9W</c:v>
                </c:pt>
                <c:pt idx="9">
                  <c:v>10W</c:v>
                </c:pt>
                <c:pt idx="10">
                  <c:v>11W</c:v>
                </c:pt>
                <c:pt idx="11">
                  <c:v>12W</c:v>
                </c:pt>
                <c:pt idx="12">
                  <c:v>13W</c:v>
                </c:pt>
                <c:pt idx="13">
                  <c:v>14W</c:v>
                </c:pt>
                <c:pt idx="14">
                  <c:v>15W</c:v>
                </c:pt>
                <c:pt idx="15">
                  <c:v>16W</c:v>
                </c:pt>
                <c:pt idx="16">
                  <c:v>17W</c:v>
                </c:pt>
                <c:pt idx="17">
                  <c:v>18W</c:v>
                </c:pt>
                <c:pt idx="18">
                  <c:v>19W</c:v>
                </c:pt>
                <c:pt idx="19">
                  <c:v>20W</c:v>
                </c:pt>
                <c:pt idx="20">
                  <c:v>21W</c:v>
                </c:pt>
                <c:pt idx="21">
                  <c:v>22W</c:v>
                </c:pt>
                <c:pt idx="22">
                  <c:v>23W</c:v>
                </c:pt>
                <c:pt idx="23">
                  <c:v>24W</c:v>
                </c:pt>
              </c:strCache>
            </c:strRef>
          </c:cat>
          <c:val>
            <c:numRef>
              <c:f>任务分析图表!$B$3:$B$26</c:f>
              <c:numCache>
                <c:formatCode>General</c:formatCode>
                <c:ptCount val="24"/>
                <c:pt idx="0">
                  <c:v>27</c:v>
                </c:pt>
                <c:pt idx="1">
                  <c:v>66</c:v>
                </c:pt>
                <c:pt idx="2">
                  <c:v>99</c:v>
                </c:pt>
                <c:pt idx="3">
                  <c:v>137</c:v>
                </c:pt>
                <c:pt idx="4">
                  <c:v>180</c:v>
                </c:pt>
                <c:pt idx="5">
                  <c:v>213</c:v>
                </c:pt>
                <c:pt idx="6">
                  <c:v>213</c:v>
                </c:pt>
                <c:pt idx="7">
                  <c:v>213</c:v>
                </c:pt>
                <c:pt idx="8">
                  <c:v>247</c:v>
                </c:pt>
                <c:pt idx="9">
                  <c:v>285</c:v>
                </c:pt>
                <c:pt idx="10">
                  <c:v>317</c:v>
                </c:pt>
                <c:pt idx="11">
                  <c:v>345</c:v>
                </c:pt>
                <c:pt idx="12">
                  <c:v>388</c:v>
                </c:pt>
                <c:pt idx="13">
                  <c:v>415</c:v>
                </c:pt>
                <c:pt idx="14">
                  <c:v>448</c:v>
                </c:pt>
                <c:pt idx="15">
                  <c:v>479</c:v>
                </c:pt>
                <c:pt idx="16">
                  <c:v>515</c:v>
                </c:pt>
                <c:pt idx="17">
                  <c:v>538</c:v>
                </c:pt>
                <c:pt idx="18">
                  <c:v>574</c:v>
                </c:pt>
                <c:pt idx="19">
                  <c:v>602</c:v>
                </c:pt>
                <c:pt idx="20">
                  <c:v>629</c:v>
                </c:pt>
                <c:pt idx="21">
                  <c:v>650</c:v>
                </c:pt>
                <c:pt idx="22">
                  <c:v>666</c:v>
                </c:pt>
                <c:pt idx="23">
                  <c:v>685</c:v>
                </c:pt>
              </c:numCache>
            </c:numRef>
          </c:val>
          <c:smooth val="0"/>
          <c:extLst>
            <c:ext xmlns:c16="http://schemas.microsoft.com/office/drawing/2014/chart" uri="{C3380CC4-5D6E-409C-BE32-E72D297353CC}">
              <c16:uniqueId val="{00000000-D9B7-40DD-BF12-84E3DB2D7CEF}"/>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583359480"/>
        <c:axId val="583359152"/>
      </c:lineChart>
      <c:catAx>
        <c:axId val="583359480"/>
        <c:scaling>
          <c:orientation val="minMax"/>
        </c:scaling>
        <c:delete val="0"/>
        <c:axPos val="b"/>
        <c:title>
          <c:tx>
            <c:strRef>
              <c:f>任务分析图表!$A$2</c:f>
              <c:strCache>
                <c:ptCount val="1"/>
                <c:pt idx="0">
                  <c:v>迭代序号</c:v>
                </c:pt>
              </c:strCache>
            </c:strRef>
          </c:tx>
          <c:overlay val="0"/>
          <c:spPr>
            <a:noFill/>
            <a:ln>
              <a:noFill/>
            </a:ln>
            <a:effectLst/>
          </c:spPr>
          <c:txPr>
            <a:bodyPr rot="0" spcFirstLastPara="1" vertOverflow="ellipsis" vert="horz" wrap="square" anchor="ctr" anchorCtr="1"/>
            <a:lstStyle/>
            <a:p>
              <a:pPr>
                <a:defRPr sz="900" b="1" i="0" u="none" strike="noStrike" kern="1200" cap="all" baseline="0">
                  <a:solidFill>
                    <a:schemeClr val="dk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583359152"/>
        <c:crosses val="autoZero"/>
        <c:auto val="1"/>
        <c:lblAlgn val="ctr"/>
        <c:lblOffset val="100"/>
        <c:noMultiLvlLbl val="0"/>
      </c:catAx>
      <c:valAx>
        <c:axId val="583359152"/>
        <c:scaling>
          <c:orientation val="minMax"/>
        </c:scaling>
        <c:delete val="0"/>
        <c:axPos val="l"/>
        <c:title>
          <c:tx>
            <c:strRef>
              <c:f>任务分析图表!$B$2</c:f>
              <c:strCache>
                <c:ptCount val="1"/>
                <c:pt idx="0">
                  <c:v>任务叠加总数</c:v>
                </c:pt>
              </c:strCache>
            </c:strRef>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58335948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任务分析图表!$S$1</c:f>
          <c:strCache>
            <c:ptCount val="1"/>
            <c:pt idx="0">
              <c:v>计划完成率</c:v>
            </c:pt>
          </c:strCache>
        </c:strRef>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任务分析图表!$T$2</c:f>
              <c:strCache>
                <c:ptCount val="1"/>
                <c:pt idx="0">
                  <c:v>计划完成率</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任务分析图表!$S$3:$S$28</c:f>
              <c:strCache>
                <c:ptCount val="26"/>
                <c:pt idx="0">
                  <c:v>1W</c:v>
                </c:pt>
                <c:pt idx="1">
                  <c:v>2W</c:v>
                </c:pt>
                <c:pt idx="2">
                  <c:v>3W</c:v>
                </c:pt>
                <c:pt idx="3">
                  <c:v>4W</c:v>
                </c:pt>
                <c:pt idx="4">
                  <c:v>5W</c:v>
                </c:pt>
                <c:pt idx="5">
                  <c:v>6W</c:v>
                </c:pt>
                <c:pt idx="6">
                  <c:v>7W春节</c:v>
                </c:pt>
                <c:pt idx="7">
                  <c:v>8W春节</c:v>
                </c:pt>
                <c:pt idx="8">
                  <c:v>9W</c:v>
                </c:pt>
                <c:pt idx="9">
                  <c:v>10W</c:v>
                </c:pt>
                <c:pt idx="10">
                  <c:v>11W</c:v>
                </c:pt>
                <c:pt idx="11">
                  <c:v>12W</c:v>
                </c:pt>
                <c:pt idx="12">
                  <c:v>13W</c:v>
                </c:pt>
                <c:pt idx="13">
                  <c:v>14W</c:v>
                </c:pt>
                <c:pt idx="14">
                  <c:v>15W</c:v>
                </c:pt>
                <c:pt idx="15">
                  <c:v>16W</c:v>
                </c:pt>
                <c:pt idx="16">
                  <c:v>17W</c:v>
                </c:pt>
                <c:pt idx="17">
                  <c:v>18W</c:v>
                </c:pt>
                <c:pt idx="18">
                  <c:v>19W</c:v>
                </c:pt>
                <c:pt idx="19">
                  <c:v>20W</c:v>
                </c:pt>
                <c:pt idx="20">
                  <c:v>21W</c:v>
                </c:pt>
                <c:pt idx="21">
                  <c:v>22W</c:v>
                </c:pt>
                <c:pt idx="22">
                  <c:v>23W</c:v>
                </c:pt>
                <c:pt idx="23">
                  <c:v>24W</c:v>
                </c:pt>
                <c:pt idx="24">
                  <c:v>25W</c:v>
                </c:pt>
                <c:pt idx="25">
                  <c:v>26W</c:v>
                </c:pt>
              </c:strCache>
            </c:strRef>
          </c:cat>
          <c:val>
            <c:numRef>
              <c:f>任务分析图表!$T$3:$T$28</c:f>
              <c:numCache>
                <c:formatCode>0.00%</c:formatCode>
                <c:ptCount val="26"/>
                <c:pt idx="0">
                  <c:v>0.68421052631578949</c:v>
                </c:pt>
                <c:pt idx="1">
                  <c:v>0.73913043478260865</c:v>
                </c:pt>
                <c:pt idx="2">
                  <c:v>0.52380952380952384</c:v>
                </c:pt>
                <c:pt idx="3">
                  <c:v>0.5</c:v>
                </c:pt>
                <c:pt idx="4">
                  <c:v>0.62962962962962965</c:v>
                </c:pt>
                <c:pt idx="5">
                  <c:v>0.54545454545454541</c:v>
                </c:pt>
                <c:pt idx="6">
                  <c:v>0</c:v>
                </c:pt>
                <c:pt idx="7">
                  <c:v>0</c:v>
                </c:pt>
                <c:pt idx="8">
                  <c:v>0.65517241379310343</c:v>
                </c:pt>
                <c:pt idx="9">
                  <c:v>0.70370370370370372</c:v>
                </c:pt>
                <c:pt idx="10">
                  <c:v>0.8571428571428571</c:v>
                </c:pt>
                <c:pt idx="11">
                  <c:v>0.8571428571428571</c:v>
                </c:pt>
                <c:pt idx="12">
                  <c:v>0.85185185185185186</c:v>
                </c:pt>
                <c:pt idx="13">
                  <c:v>0.89473684210526316</c:v>
                </c:pt>
                <c:pt idx="14">
                  <c:v>0.69565217391304346</c:v>
                </c:pt>
                <c:pt idx="15">
                  <c:v>0.86956521739130432</c:v>
                </c:pt>
                <c:pt idx="16">
                  <c:v>0.625</c:v>
                </c:pt>
                <c:pt idx="17">
                  <c:v>0.83333333333333337</c:v>
                </c:pt>
                <c:pt idx="18">
                  <c:v>0.65217391304347827</c:v>
                </c:pt>
                <c:pt idx="19">
                  <c:v>0.91304347826086951</c:v>
                </c:pt>
                <c:pt idx="20">
                  <c:v>0.8</c:v>
                </c:pt>
                <c:pt idx="21">
                  <c:v>0.84615384615384615</c:v>
                </c:pt>
                <c:pt idx="22">
                  <c:v>0.66666666666666663</c:v>
                </c:pt>
                <c:pt idx="23">
                  <c:v>0.63636363636363635</c:v>
                </c:pt>
                <c:pt idx="24">
                  <c:v>0</c:v>
                </c:pt>
                <c:pt idx="25">
                  <c:v>0</c:v>
                </c:pt>
              </c:numCache>
            </c:numRef>
          </c:val>
          <c:extLst>
            <c:ext xmlns:c16="http://schemas.microsoft.com/office/drawing/2014/chart" uri="{C3380CC4-5D6E-409C-BE32-E72D297353CC}">
              <c16:uniqueId val="{00000000-13F5-4102-B0C5-95B954B2AB0F}"/>
            </c:ext>
          </c:extLst>
        </c:ser>
        <c:dLbls>
          <c:showLegendKey val="0"/>
          <c:showVal val="1"/>
          <c:showCatName val="0"/>
          <c:showSerName val="0"/>
          <c:showPercent val="0"/>
          <c:showBubbleSize val="0"/>
        </c:dLbls>
        <c:gapWidth val="150"/>
        <c:axId val="706461424"/>
        <c:axId val="706457488"/>
      </c:barChart>
      <c:catAx>
        <c:axId val="706461424"/>
        <c:scaling>
          <c:orientation val="minMax"/>
        </c:scaling>
        <c:delete val="0"/>
        <c:axPos val="b"/>
        <c:title>
          <c:tx>
            <c:strRef>
              <c:f>任务分析图表!$S$2</c:f>
              <c:strCache>
                <c:ptCount val="1"/>
                <c:pt idx="0">
                  <c:v>迭代序号</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6457488"/>
        <c:crosses val="autoZero"/>
        <c:auto val="1"/>
        <c:lblAlgn val="ctr"/>
        <c:lblOffset val="100"/>
        <c:noMultiLvlLbl val="0"/>
      </c:catAx>
      <c:valAx>
        <c:axId val="706457488"/>
        <c:scaling>
          <c:orientation val="minMax"/>
        </c:scaling>
        <c:delete val="0"/>
        <c:axPos val="l"/>
        <c:majorGridlines>
          <c:spPr>
            <a:ln w="9525" cap="flat" cmpd="sng" algn="ctr">
              <a:solidFill>
                <a:schemeClr val="tx1">
                  <a:lumMod val="15000"/>
                  <a:lumOff val="85000"/>
                </a:schemeClr>
              </a:solidFill>
              <a:round/>
            </a:ln>
            <a:effectLst/>
          </c:spPr>
        </c:majorGridlines>
        <c:title>
          <c:tx>
            <c:strRef>
              <c:f>任务分析图表!$T$2</c:f>
              <c:strCache>
                <c:ptCount val="1"/>
                <c:pt idx="0">
                  <c:v>计划完成率</c:v>
                </c:pt>
              </c:strCache>
            </c:strRef>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zh-C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6461424"/>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任务分析图表!$AH$1</c:f>
          <c:strCache>
            <c:ptCount val="1"/>
            <c:pt idx="0">
              <c:v>任务占比率</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percentStacked"/>
        <c:varyColors val="0"/>
        <c:ser>
          <c:idx val="0"/>
          <c:order val="0"/>
          <c:tx>
            <c:strRef>
              <c:f>任务分析图表!$AI$2</c:f>
              <c:strCache>
                <c:ptCount val="1"/>
                <c:pt idx="0">
                  <c:v>计划任务占比率</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任务分析图表!$AH$3:$AH$31</c:f>
              <c:strCache>
                <c:ptCount val="29"/>
                <c:pt idx="0">
                  <c:v>1W</c:v>
                </c:pt>
                <c:pt idx="1">
                  <c:v>2W</c:v>
                </c:pt>
                <c:pt idx="2">
                  <c:v>3W</c:v>
                </c:pt>
                <c:pt idx="3">
                  <c:v>4W</c:v>
                </c:pt>
                <c:pt idx="4">
                  <c:v>5W</c:v>
                </c:pt>
                <c:pt idx="5">
                  <c:v>6W</c:v>
                </c:pt>
                <c:pt idx="6">
                  <c:v>7W春节</c:v>
                </c:pt>
                <c:pt idx="7">
                  <c:v>8W春节</c:v>
                </c:pt>
                <c:pt idx="8">
                  <c:v>9W</c:v>
                </c:pt>
                <c:pt idx="9">
                  <c:v>10W</c:v>
                </c:pt>
                <c:pt idx="10">
                  <c:v>11W</c:v>
                </c:pt>
                <c:pt idx="11">
                  <c:v>12W</c:v>
                </c:pt>
                <c:pt idx="12">
                  <c:v>13W</c:v>
                </c:pt>
                <c:pt idx="13">
                  <c:v>14W</c:v>
                </c:pt>
                <c:pt idx="14">
                  <c:v>15W</c:v>
                </c:pt>
                <c:pt idx="15">
                  <c:v>16W</c:v>
                </c:pt>
                <c:pt idx="16">
                  <c:v>17W</c:v>
                </c:pt>
                <c:pt idx="17">
                  <c:v>18W</c:v>
                </c:pt>
                <c:pt idx="18">
                  <c:v>19W</c:v>
                </c:pt>
                <c:pt idx="19">
                  <c:v>20W</c:v>
                </c:pt>
                <c:pt idx="20">
                  <c:v>21W</c:v>
                </c:pt>
                <c:pt idx="21">
                  <c:v>22W</c:v>
                </c:pt>
                <c:pt idx="22">
                  <c:v>23W</c:v>
                </c:pt>
                <c:pt idx="23">
                  <c:v>24W</c:v>
                </c:pt>
                <c:pt idx="24">
                  <c:v>25W</c:v>
                </c:pt>
                <c:pt idx="25">
                  <c:v>26W</c:v>
                </c:pt>
                <c:pt idx="26">
                  <c:v>27W</c:v>
                </c:pt>
                <c:pt idx="27">
                  <c:v>28W</c:v>
                </c:pt>
                <c:pt idx="28">
                  <c:v>29W</c:v>
                </c:pt>
              </c:strCache>
            </c:strRef>
          </c:cat>
          <c:val>
            <c:numRef>
              <c:f>任务分析图表!$AI$3:$AI$31</c:f>
              <c:numCache>
                <c:formatCode>0.00%</c:formatCode>
                <c:ptCount val="29"/>
                <c:pt idx="0">
                  <c:v>0.70370370370370372</c:v>
                </c:pt>
                <c:pt idx="1">
                  <c:v>0.58974358974358976</c:v>
                </c:pt>
                <c:pt idx="2">
                  <c:v>0.63636363636363635</c:v>
                </c:pt>
                <c:pt idx="3">
                  <c:v>0.63157894736842102</c:v>
                </c:pt>
                <c:pt idx="4">
                  <c:v>0.62790697674418605</c:v>
                </c:pt>
                <c:pt idx="5">
                  <c:v>0.66666666666666663</c:v>
                </c:pt>
                <c:pt idx="6">
                  <c:v>0</c:v>
                </c:pt>
                <c:pt idx="7">
                  <c:v>0</c:v>
                </c:pt>
                <c:pt idx="8">
                  <c:v>0.8529411764705882</c:v>
                </c:pt>
                <c:pt idx="9">
                  <c:v>0.71052631578947367</c:v>
                </c:pt>
                <c:pt idx="10">
                  <c:v>0.875</c:v>
                </c:pt>
                <c:pt idx="11">
                  <c:v>0.75</c:v>
                </c:pt>
                <c:pt idx="12">
                  <c:v>0.62790697674418605</c:v>
                </c:pt>
                <c:pt idx="13">
                  <c:v>0.70370370370370372</c:v>
                </c:pt>
                <c:pt idx="14">
                  <c:v>0.69696969696969702</c:v>
                </c:pt>
                <c:pt idx="15">
                  <c:v>0.74193548387096775</c:v>
                </c:pt>
                <c:pt idx="16">
                  <c:v>0.66666666666666663</c:v>
                </c:pt>
                <c:pt idx="17">
                  <c:v>0.78260869565217395</c:v>
                </c:pt>
                <c:pt idx="18">
                  <c:v>0.63888888888888884</c:v>
                </c:pt>
                <c:pt idx="19">
                  <c:v>0.8214285714285714</c:v>
                </c:pt>
                <c:pt idx="20">
                  <c:v>0.92592592592592593</c:v>
                </c:pt>
                <c:pt idx="21">
                  <c:v>0.61904761904761907</c:v>
                </c:pt>
                <c:pt idx="22">
                  <c:v>0.5625</c:v>
                </c:pt>
                <c:pt idx="23">
                  <c:v>0.57894736842105265</c:v>
                </c:pt>
                <c:pt idx="24">
                  <c:v>0</c:v>
                </c:pt>
                <c:pt idx="25">
                  <c:v>0</c:v>
                </c:pt>
                <c:pt idx="26">
                  <c:v>0</c:v>
                </c:pt>
                <c:pt idx="27">
                  <c:v>0</c:v>
                </c:pt>
                <c:pt idx="28">
                  <c:v>0</c:v>
                </c:pt>
              </c:numCache>
            </c:numRef>
          </c:val>
          <c:extLst>
            <c:ext xmlns:c16="http://schemas.microsoft.com/office/drawing/2014/chart" uri="{C3380CC4-5D6E-409C-BE32-E72D297353CC}">
              <c16:uniqueId val="{00000000-74ED-40B3-B097-101BF597339E}"/>
            </c:ext>
          </c:extLst>
        </c:ser>
        <c:ser>
          <c:idx val="1"/>
          <c:order val="1"/>
          <c:tx>
            <c:strRef>
              <c:f>任务分析图表!$AJ$2</c:f>
              <c:strCache>
                <c:ptCount val="1"/>
                <c:pt idx="0">
                  <c:v>临时任务占比率</c:v>
                </c:pt>
              </c:strCache>
            </c:strRef>
          </c:tx>
          <c:spPr>
            <a:solidFill>
              <a:schemeClr val="accent2"/>
            </a:solidFill>
            <a:ln>
              <a:noFill/>
            </a:ln>
            <a:effectLst/>
          </c:spPr>
          <c:invertIfNegative val="0"/>
          <c:cat>
            <c:strRef>
              <c:f>任务分析图表!$AH$3:$AH$31</c:f>
              <c:strCache>
                <c:ptCount val="29"/>
                <c:pt idx="0">
                  <c:v>1W</c:v>
                </c:pt>
                <c:pt idx="1">
                  <c:v>2W</c:v>
                </c:pt>
                <c:pt idx="2">
                  <c:v>3W</c:v>
                </c:pt>
                <c:pt idx="3">
                  <c:v>4W</c:v>
                </c:pt>
                <c:pt idx="4">
                  <c:v>5W</c:v>
                </c:pt>
                <c:pt idx="5">
                  <c:v>6W</c:v>
                </c:pt>
                <c:pt idx="6">
                  <c:v>7W春节</c:v>
                </c:pt>
                <c:pt idx="7">
                  <c:v>8W春节</c:v>
                </c:pt>
                <c:pt idx="8">
                  <c:v>9W</c:v>
                </c:pt>
                <c:pt idx="9">
                  <c:v>10W</c:v>
                </c:pt>
                <c:pt idx="10">
                  <c:v>11W</c:v>
                </c:pt>
                <c:pt idx="11">
                  <c:v>12W</c:v>
                </c:pt>
                <c:pt idx="12">
                  <c:v>13W</c:v>
                </c:pt>
                <c:pt idx="13">
                  <c:v>14W</c:v>
                </c:pt>
                <c:pt idx="14">
                  <c:v>15W</c:v>
                </c:pt>
                <c:pt idx="15">
                  <c:v>16W</c:v>
                </c:pt>
                <c:pt idx="16">
                  <c:v>17W</c:v>
                </c:pt>
                <c:pt idx="17">
                  <c:v>18W</c:v>
                </c:pt>
                <c:pt idx="18">
                  <c:v>19W</c:v>
                </c:pt>
                <c:pt idx="19">
                  <c:v>20W</c:v>
                </c:pt>
                <c:pt idx="20">
                  <c:v>21W</c:v>
                </c:pt>
                <c:pt idx="21">
                  <c:v>22W</c:v>
                </c:pt>
                <c:pt idx="22">
                  <c:v>23W</c:v>
                </c:pt>
                <c:pt idx="23">
                  <c:v>24W</c:v>
                </c:pt>
                <c:pt idx="24">
                  <c:v>25W</c:v>
                </c:pt>
                <c:pt idx="25">
                  <c:v>26W</c:v>
                </c:pt>
                <c:pt idx="26">
                  <c:v>27W</c:v>
                </c:pt>
                <c:pt idx="27">
                  <c:v>28W</c:v>
                </c:pt>
                <c:pt idx="28">
                  <c:v>29W</c:v>
                </c:pt>
              </c:strCache>
            </c:strRef>
          </c:cat>
          <c:val>
            <c:numRef>
              <c:f>任务分析图表!$AJ$3:$AJ$31</c:f>
              <c:numCache>
                <c:formatCode>0.00%</c:formatCode>
                <c:ptCount val="29"/>
                <c:pt idx="0">
                  <c:v>0.29629629629629628</c:v>
                </c:pt>
                <c:pt idx="1">
                  <c:v>0.41025641025641024</c:v>
                </c:pt>
                <c:pt idx="2">
                  <c:v>0.36363636363636365</c:v>
                </c:pt>
                <c:pt idx="3">
                  <c:v>0.36842105263157893</c:v>
                </c:pt>
                <c:pt idx="4">
                  <c:v>0.37209302325581395</c:v>
                </c:pt>
                <c:pt idx="5">
                  <c:v>0.33333333333333331</c:v>
                </c:pt>
                <c:pt idx="6">
                  <c:v>0</c:v>
                </c:pt>
                <c:pt idx="7">
                  <c:v>0</c:v>
                </c:pt>
                <c:pt idx="8">
                  <c:v>0.14705882352941177</c:v>
                </c:pt>
                <c:pt idx="9">
                  <c:v>0.28947368421052633</c:v>
                </c:pt>
                <c:pt idx="10">
                  <c:v>0.125</c:v>
                </c:pt>
                <c:pt idx="11">
                  <c:v>0.25</c:v>
                </c:pt>
                <c:pt idx="12">
                  <c:v>0.37209302325581395</c:v>
                </c:pt>
                <c:pt idx="13">
                  <c:v>0.29629629629629628</c:v>
                </c:pt>
                <c:pt idx="14">
                  <c:v>0.30303030303030304</c:v>
                </c:pt>
                <c:pt idx="15">
                  <c:v>0.25806451612903225</c:v>
                </c:pt>
                <c:pt idx="16">
                  <c:v>0.33333333333333331</c:v>
                </c:pt>
                <c:pt idx="17">
                  <c:v>0.21739130434782608</c:v>
                </c:pt>
                <c:pt idx="18">
                  <c:v>0.3611111111111111</c:v>
                </c:pt>
                <c:pt idx="19">
                  <c:v>0.17857142857142858</c:v>
                </c:pt>
                <c:pt idx="20">
                  <c:v>7.407407407407407E-2</c:v>
                </c:pt>
                <c:pt idx="21">
                  <c:v>0.38095238095238093</c:v>
                </c:pt>
                <c:pt idx="22">
                  <c:v>0.4375</c:v>
                </c:pt>
                <c:pt idx="23">
                  <c:v>0.42105263157894735</c:v>
                </c:pt>
                <c:pt idx="24">
                  <c:v>0</c:v>
                </c:pt>
                <c:pt idx="25">
                  <c:v>0</c:v>
                </c:pt>
                <c:pt idx="26">
                  <c:v>0</c:v>
                </c:pt>
                <c:pt idx="27">
                  <c:v>0</c:v>
                </c:pt>
                <c:pt idx="28">
                  <c:v>0</c:v>
                </c:pt>
              </c:numCache>
            </c:numRef>
          </c:val>
          <c:extLst>
            <c:ext xmlns:c16="http://schemas.microsoft.com/office/drawing/2014/chart" uri="{C3380CC4-5D6E-409C-BE32-E72D297353CC}">
              <c16:uniqueId val="{00000001-74ED-40B3-B097-101BF597339E}"/>
            </c:ext>
          </c:extLst>
        </c:ser>
        <c:ser>
          <c:idx val="2"/>
          <c:order val="2"/>
          <c:tx>
            <c:strRef>
              <c:f>任务分析图表!$AK$2</c:f>
              <c:strCache>
                <c:ptCount val="1"/>
                <c:pt idx="0">
                  <c:v>疑难问题占比率</c:v>
                </c:pt>
              </c:strCache>
            </c:strRef>
          </c:tx>
          <c:spPr>
            <a:solidFill>
              <a:schemeClr val="accent3"/>
            </a:solidFill>
            <a:ln>
              <a:noFill/>
            </a:ln>
            <a:effectLst/>
          </c:spPr>
          <c:invertIfNegative val="0"/>
          <c:cat>
            <c:strRef>
              <c:f>任务分析图表!$AH$3:$AH$31</c:f>
              <c:strCache>
                <c:ptCount val="29"/>
                <c:pt idx="0">
                  <c:v>1W</c:v>
                </c:pt>
                <c:pt idx="1">
                  <c:v>2W</c:v>
                </c:pt>
                <c:pt idx="2">
                  <c:v>3W</c:v>
                </c:pt>
                <c:pt idx="3">
                  <c:v>4W</c:v>
                </c:pt>
                <c:pt idx="4">
                  <c:v>5W</c:v>
                </c:pt>
                <c:pt idx="5">
                  <c:v>6W</c:v>
                </c:pt>
                <c:pt idx="6">
                  <c:v>7W春节</c:v>
                </c:pt>
                <c:pt idx="7">
                  <c:v>8W春节</c:v>
                </c:pt>
                <c:pt idx="8">
                  <c:v>9W</c:v>
                </c:pt>
                <c:pt idx="9">
                  <c:v>10W</c:v>
                </c:pt>
                <c:pt idx="10">
                  <c:v>11W</c:v>
                </c:pt>
                <c:pt idx="11">
                  <c:v>12W</c:v>
                </c:pt>
                <c:pt idx="12">
                  <c:v>13W</c:v>
                </c:pt>
                <c:pt idx="13">
                  <c:v>14W</c:v>
                </c:pt>
                <c:pt idx="14">
                  <c:v>15W</c:v>
                </c:pt>
                <c:pt idx="15">
                  <c:v>16W</c:v>
                </c:pt>
                <c:pt idx="16">
                  <c:v>17W</c:v>
                </c:pt>
                <c:pt idx="17">
                  <c:v>18W</c:v>
                </c:pt>
                <c:pt idx="18">
                  <c:v>19W</c:v>
                </c:pt>
                <c:pt idx="19">
                  <c:v>20W</c:v>
                </c:pt>
                <c:pt idx="20">
                  <c:v>21W</c:v>
                </c:pt>
                <c:pt idx="21">
                  <c:v>22W</c:v>
                </c:pt>
                <c:pt idx="22">
                  <c:v>23W</c:v>
                </c:pt>
                <c:pt idx="23">
                  <c:v>24W</c:v>
                </c:pt>
                <c:pt idx="24">
                  <c:v>25W</c:v>
                </c:pt>
                <c:pt idx="25">
                  <c:v>26W</c:v>
                </c:pt>
                <c:pt idx="26">
                  <c:v>27W</c:v>
                </c:pt>
                <c:pt idx="27">
                  <c:v>28W</c:v>
                </c:pt>
                <c:pt idx="28">
                  <c:v>29W</c:v>
                </c:pt>
              </c:strCache>
            </c:strRef>
          </c:cat>
          <c:val>
            <c:numRef>
              <c:f>任务分析图表!$AK$3:$AK$31</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74ED-40B3-B097-101BF597339E}"/>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584193144"/>
        <c:axId val="584193800"/>
      </c:barChart>
      <c:catAx>
        <c:axId val="584193144"/>
        <c:scaling>
          <c:orientation val="minMax"/>
        </c:scaling>
        <c:delete val="0"/>
        <c:axPos val="b"/>
        <c:title>
          <c:tx>
            <c:strRef>
              <c:f>任务分析图表!$AH$2</c:f>
              <c:strCache>
                <c:ptCount val="1"/>
                <c:pt idx="0">
                  <c:v>迭代序号</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84193800"/>
        <c:crosses val="autoZero"/>
        <c:auto val="1"/>
        <c:lblAlgn val="ctr"/>
        <c:lblOffset val="100"/>
        <c:noMultiLvlLbl val="0"/>
      </c:catAx>
      <c:valAx>
        <c:axId val="584193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t>任务占比</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84193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任务分析图表!$AX$1</c:f>
          <c:strCache>
            <c:ptCount val="1"/>
            <c:pt idx="0">
              <c:v>任务组成</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任务分析图表!$AY$2</c:f>
              <c:strCache>
                <c:ptCount val="1"/>
                <c:pt idx="0">
                  <c:v>计划任务总数</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任务分析图表!$AX$3:$AX$24</c:f>
              <c:strCache>
                <c:ptCount val="22"/>
                <c:pt idx="0">
                  <c:v>1W</c:v>
                </c:pt>
                <c:pt idx="1">
                  <c:v>2W</c:v>
                </c:pt>
                <c:pt idx="2">
                  <c:v>3W</c:v>
                </c:pt>
                <c:pt idx="3">
                  <c:v>4W</c:v>
                </c:pt>
                <c:pt idx="4">
                  <c:v>5W</c:v>
                </c:pt>
                <c:pt idx="5">
                  <c:v>6W</c:v>
                </c:pt>
                <c:pt idx="6">
                  <c:v>7W春节</c:v>
                </c:pt>
                <c:pt idx="7">
                  <c:v>8W春节</c:v>
                </c:pt>
                <c:pt idx="8">
                  <c:v>9W</c:v>
                </c:pt>
                <c:pt idx="9">
                  <c:v>10W</c:v>
                </c:pt>
                <c:pt idx="10">
                  <c:v>11W</c:v>
                </c:pt>
                <c:pt idx="11">
                  <c:v>12W</c:v>
                </c:pt>
                <c:pt idx="12">
                  <c:v>13W</c:v>
                </c:pt>
                <c:pt idx="13">
                  <c:v>14W</c:v>
                </c:pt>
                <c:pt idx="14">
                  <c:v>15W</c:v>
                </c:pt>
                <c:pt idx="15">
                  <c:v>16W</c:v>
                </c:pt>
                <c:pt idx="16">
                  <c:v>17W</c:v>
                </c:pt>
                <c:pt idx="17">
                  <c:v>18W</c:v>
                </c:pt>
                <c:pt idx="18">
                  <c:v>19W</c:v>
                </c:pt>
                <c:pt idx="19">
                  <c:v>20W</c:v>
                </c:pt>
                <c:pt idx="20">
                  <c:v>21W</c:v>
                </c:pt>
                <c:pt idx="21">
                  <c:v>22W</c:v>
                </c:pt>
              </c:strCache>
            </c:strRef>
          </c:cat>
          <c:val>
            <c:numRef>
              <c:f>任务分析图表!$AY$3:$AY$24</c:f>
              <c:numCache>
                <c:formatCode>General</c:formatCode>
                <c:ptCount val="22"/>
                <c:pt idx="0">
                  <c:v>19</c:v>
                </c:pt>
                <c:pt idx="1">
                  <c:v>23</c:v>
                </c:pt>
                <c:pt idx="2">
                  <c:v>21</c:v>
                </c:pt>
                <c:pt idx="3">
                  <c:v>24</c:v>
                </c:pt>
                <c:pt idx="4">
                  <c:v>27</c:v>
                </c:pt>
                <c:pt idx="5">
                  <c:v>22</c:v>
                </c:pt>
                <c:pt idx="6">
                  <c:v>0</c:v>
                </c:pt>
                <c:pt idx="7">
                  <c:v>0</c:v>
                </c:pt>
                <c:pt idx="8">
                  <c:v>29</c:v>
                </c:pt>
                <c:pt idx="9">
                  <c:v>27</c:v>
                </c:pt>
                <c:pt idx="10">
                  <c:v>28</c:v>
                </c:pt>
                <c:pt idx="11">
                  <c:v>21</c:v>
                </c:pt>
                <c:pt idx="12">
                  <c:v>27</c:v>
                </c:pt>
                <c:pt idx="13">
                  <c:v>19</c:v>
                </c:pt>
                <c:pt idx="14">
                  <c:v>23</c:v>
                </c:pt>
                <c:pt idx="15">
                  <c:v>23</c:v>
                </c:pt>
                <c:pt idx="16">
                  <c:v>24</c:v>
                </c:pt>
                <c:pt idx="17">
                  <c:v>18</c:v>
                </c:pt>
                <c:pt idx="18">
                  <c:v>23</c:v>
                </c:pt>
                <c:pt idx="19">
                  <c:v>23</c:v>
                </c:pt>
                <c:pt idx="20">
                  <c:v>25</c:v>
                </c:pt>
                <c:pt idx="21">
                  <c:v>13</c:v>
                </c:pt>
              </c:numCache>
            </c:numRef>
          </c:val>
          <c:extLst>
            <c:ext xmlns:c16="http://schemas.microsoft.com/office/drawing/2014/chart" uri="{C3380CC4-5D6E-409C-BE32-E72D297353CC}">
              <c16:uniqueId val="{00000000-8F75-442D-BC9C-8EE097683BF7}"/>
            </c:ext>
          </c:extLst>
        </c:ser>
        <c:ser>
          <c:idx val="1"/>
          <c:order val="1"/>
          <c:tx>
            <c:strRef>
              <c:f>任务分析图表!$AZ$2</c:f>
              <c:strCache>
                <c:ptCount val="1"/>
                <c:pt idx="0">
                  <c:v>临时任务总数</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任务分析图表!$AX$3:$AX$24</c:f>
              <c:strCache>
                <c:ptCount val="22"/>
                <c:pt idx="0">
                  <c:v>1W</c:v>
                </c:pt>
                <c:pt idx="1">
                  <c:v>2W</c:v>
                </c:pt>
                <c:pt idx="2">
                  <c:v>3W</c:v>
                </c:pt>
                <c:pt idx="3">
                  <c:v>4W</c:v>
                </c:pt>
                <c:pt idx="4">
                  <c:v>5W</c:v>
                </c:pt>
                <c:pt idx="5">
                  <c:v>6W</c:v>
                </c:pt>
                <c:pt idx="6">
                  <c:v>7W春节</c:v>
                </c:pt>
                <c:pt idx="7">
                  <c:v>8W春节</c:v>
                </c:pt>
                <c:pt idx="8">
                  <c:v>9W</c:v>
                </c:pt>
                <c:pt idx="9">
                  <c:v>10W</c:v>
                </c:pt>
                <c:pt idx="10">
                  <c:v>11W</c:v>
                </c:pt>
                <c:pt idx="11">
                  <c:v>12W</c:v>
                </c:pt>
                <c:pt idx="12">
                  <c:v>13W</c:v>
                </c:pt>
                <c:pt idx="13">
                  <c:v>14W</c:v>
                </c:pt>
                <c:pt idx="14">
                  <c:v>15W</c:v>
                </c:pt>
                <c:pt idx="15">
                  <c:v>16W</c:v>
                </c:pt>
                <c:pt idx="16">
                  <c:v>17W</c:v>
                </c:pt>
                <c:pt idx="17">
                  <c:v>18W</c:v>
                </c:pt>
                <c:pt idx="18">
                  <c:v>19W</c:v>
                </c:pt>
                <c:pt idx="19">
                  <c:v>20W</c:v>
                </c:pt>
                <c:pt idx="20">
                  <c:v>21W</c:v>
                </c:pt>
                <c:pt idx="21">
                  <c:v>22W</c:v>
                </c:pt>
              </c:strCache>
            </c:strRef>
          </c:cat>
          <c:val>
            <c:numRef>
              <c:f>任务分析图表!$AZ$3:$AZ$24</c:f>
              <c:numCache>
                <c:formatCode>General</c:formatCode>
                <c:ptCount val="22"/>
                <c:pt idx="0">
                  <c:v>8</c:v>
                </c:pt>
                <c:pt idx="1">
                  <c:v>16</c:v>
                </c:pt>
                <c:pt idx="2">
                  <c:v>12</c:v>
                </c:pt>
                <c:pt idx="3">
                  <c:v>14</c:v>
                </c:pt>
                <c:pt idx="4">
                  <c:v>16</c:v>
                </c:pt>
                <c:pt idx="5">
                  <c:v>11</c:v>
                </c:pt>
                <c:pt idx="6">
                  <c:v>0</c:v>
                </c:pt>
                <c:pt idx="7">
                  <c:v>0</c:v>
                </c:pt>
                <c:pt idx="8">
                  <c:v>5</c:v>
                </c:pt>
                <c:pt idx="9">
                  <c:v>11</c:v>
                </c:pt>
                <c:pt idx="10">
                  <c:v>4</c:v>
                </c:pt>
                <c:pt idx="11">
                  <c:v>7</c:v>
                </c:pt>
                <c:pt idx="12">
                  <c:v>16</c:v>
                </c:pt>
                <c:pt idx="13">
                  <c:v>8</c:v>
                </c:pt>
                <c:pt idx="14">
                  <c:v>10</c:v>
                </c:pt>
                <c:pt idx="15">
                  <c:v>8</c:v>
                </c:pt>
                <c:pt idx="16">
                  <c:v>12</c:v>
                </c:pt>
                <c:pt idx="17">
                  <c:v>5</c:v>
                </c:pt>
                <c:pt idx="18">
                  <c:v>13</c:v>
                </c:pt>
                <c:pt idx="19">
                  <c:v>5</c:v>
                </c:pt>
                <c:pt idx="20">
                  <c:v>2</c:v>
                </c:pt>
                <c:pt idx="21">
                  <c:v>8</c:v>
                </c:pt>
              </c:numCache>
            </c:numRef>
          </c:val>
          <c:extLst>
            <c:ext xmlns:c16="http://schemas.microsoft.com/office/drawing/2014/chart" uri="{C3380CC4-5D6E-409C-BE32-E72D297353CC}">
              <c16:uniqueId val="{00000001-8F75-442D-BC9C-8EE097683BF7}"/>
            </c:ext>
          </c:extLst>
        </c:ser>
        <c:ser>
          <c:idx val="2"/>
          <c:order val="2"/>
          <c:tx>
            <c:strRef>
              <c:f>任务分析图表!$BA$2</c:f>
              <c:strCache>
                <c:ptCount val="1"/>
                <c:pt idx="0">
                  <c:v>疑难问题总数</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任务分析图表!$AX$3:$AX$24</c:f>
              <c:strCache>
                <c:ptCount val="22"/>
                <c:pt idx="0">
                  <c:v>1W</c:v>
                </c:pt>
                <c:pt idx="1">
                  <c:v>2W</c:v>
                </c:pt>
                <c:pt idx="2">
                  <c:v>3W</c:v>
                </c:pt>
                <c:pt idx="3">
                  <c:v>4W</c:v>
                </c:pt>
                <c:pt idx="4">
                  <c:v>5W</c:v>
                </c:pt>
                <c:pt idx="5">
                  <c:v>6W</c:v>
                </c:pt>
                <c:pt idx="6">
                  <c:v>7W春节</c:v>
                </c:pt>
                <c:pt idx="7">
                  <c:v>8W春节</c:v>
                </c:pt>
                <c:pt idx="8">
                  <c:v>9W</c:v>
                </c:pt>
                <c:pt idx="9">
                  <c:v>10W</c:v>
                </c:pt>
                <c:pt idx="10">
                  <c:v>11W</c:v>
                </c:pt>
                <c:pt idx="11">
                  <c:v>12W</c:v>
                </c:pt>
                <c:pt idx="12">
                  <c:v>13W</c:v>
                </c:pt>
                <c:pt idx="13">
                  <c:v>14W</c:v>
                </c:pt>
                <c:pt idx="14">
                  <c:v>15W</c:v>
                </c:pt>
                <c:pt idx="15">
                  <c:v>16W</c:v>
                </c:pt>
                <c:pt idx="16">
                  <c:v>17W</c:v>
                </c:pt>
                <c:pt idx="17">
                  <c:v>18W</c:v>
                </c:pt>
                <c:pt idx="18">
                  <c:v>19W</c:v>
                </c:pt>
                <c:pt idx="19">
                  <c:v>20W</c:v>
                </c:pt>
                <c:pt idx="20">
                  <c:v>21W</c:v>
                </c:pt>
                <c:pt idx="21">
                  <c:v>22W</c:v>
                </c:pt>
              </c:strCache>
            </c:strRef>
          </c:cat>
          <c:val>
            <c:numRef>
              <c:f>任务分析图表!$BA$3:$BA$24</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2-8F75-442D-BC9C-8EE097683BF7}"/>
            </c:ext>
          </c:extLst>
        </c:ser>
        <c:dLbls>
          <c:dLblPos val="outEnd"/>
          <c:showLegendKey val="0"/>
          <c:showVal val="1"/>
          <c:showCatName val="0"/>
          <c:showSerName val="0"/>
          <c:showPercent val="0"/>
          <c:showBubbleSize val="0"/>
        </c:dLbls>
        <c:gapWidth val="219"/>
        <c:overlap val="-27"/>
        <c:axId val="582621008"/>
        <c:axId val="582621664"/>
      </c:barChart>
      <c:catAx>
        <c:axId val="582621008"/>
        <c:scaling>
          <c:orientation val="minMax"/>
        </c:scaling>
        <c:delete val="0"/>
        <c:axPos val="b"/>
        <c:title>
          <c:tx>
            <c:strRef>
              <c:f>任务分析图表!$AX$2</c:f>
              <c:strCache>
                <c:ptCount val="1"/>
                <c:pt idx="0">
                  <c:v>迭代序号</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82621664"/>
        <c:crosses val="autoZero"/>
        <c:auto val="1"/>
        <c:lblAlgn val="ctr"/>
        <c:lblOffset val="100"/>
        <c:noMultiLvlLbl val="0"/>
      </c:catAx>
      <c:valAx>
        <c:axId val="58262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t>任务数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82621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任务分析图表!$BO$1</c:f>
          <c:strCache>
            <c:ptCount val="1"/>
            <c:pt idx="0">
              <c:v>SPRINT88迭代任务汇总</c:v>
            </c:pt>
          </c:strCache>
        </c:strRef>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B32-47A9-9D0E-68CDDCC73AA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B32-47A9-9D0E-68CDDCC73AA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B32-47A9-9D0E-68CDDCC73AA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6-5E5D-4B07-882B-8F746D2C6B7E}"/>
              </c:ext>
            </c:extLst>
          </c:dPt>
          <c:dLbls>
            <c:dLbl>
              <c:idx val="2"/>
              <c:layout>
                <c:manualLayout>
                  <c:x val="-9.5824777549623541E-2"/>
                  <c:y val="-1.388888888888888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B32-47A9-9D0E-68CDDCC73AA1}"/>
                </c:ext>
              </c:extLst>
            </c:dLbl>
            <c:dLbl>
              <c:idx val="3"/>
              <c:layout>
                <c:manualLayout>
                  <c:x val="0.26830937713894593"/>
                  <c:y val="9.2592592592592587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E5D-4B07-882B-8F746D2C6B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任务分析图表!$BO$2:$BR$2</c:f>
              <c:strCache>
                <c:ptCount val="4"/>
                <c:pt idx="0">
                  <c:v>计划任务完成数</c:v>
                </c:pt>
                <c:pt idx="1">
                  <c:v>临时任务完成数</c:v>
                </c:pt>
                <c:pt idx="2">
                  <c:v>疑难任务完成数</c:v>
                </c:pt>
                <c:pt idx="3">
                  <c:v>延时任务数（计划+临时+延时）</c:v>
                </c:pt>
              </c:strCache>
            </c:strRef>
          </c:cat>
          <c:val>
            <c:numRef>
              <c:f>任务分析图表!$BO$3:$BR$3</c:f>
              <c:numCache>
                <c:formatCode>General</c:formatCode>
                <c:ptCount val="4"/>
                <c:pt idx="0">
                  <c:v>7</c:v>
                </c:pt>
                <c:pt idx="1">
                  <c:v>8</c:v>
                </c:pt>
                <c:pt idx="2">
                  <c:v>0</c:v>
                </c:pt>
                <c:pt idx="3">
                  <c:v>4</c:v>
                </c:pt>
              </c:numCache>
            </c:numRef>
          </c:val>
          <c:extLst>
            <c:ext xmlns:c16="http://schemas.microsoft.com/office/drawing/2014/chart" uri="{C3380CC4-5D6E-409C-BE32-E72D297353CC}">
              <c16:uniqueId val="{00000000-3B97-4A8F-B278-C8A61A16E8F8}"/>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版本数据及分析图表!$O$1</c:f>
          <c:strCache>
            <c:ptCount val="1"/>
            <c:pt idx="0">
              <c:v>XX版本准时交付比率趋势</c:v>
            </c:pt>
          </c:strCache>
        </c:strRef>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版本数据及分析图表!$P$2</c:f>
              <c:strCache>
                <c:ptCount val="1"/>
                <c:pt idx="0">
                  <c:v>版本准时交付比率</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版本数据及分析图表!$O$3:$O$6</c:f>
              <c:strCache>
                <c:ptCount val="4"/>
                <c:pt idx="0">
                  <c:v>第1季度</c:v>
                </c:pt>
                <c:pt idx="1">
                  <c:v>第2季度</c:v>
                </c:pt>
                <c:pt idx="2">
                  <c:v>第3季度</c:v>
                </c:pt>
                <c:pt idx="3">
                  <c:v>第4季度</c:v>
                </c:pt>
              </c:strCache>
            </c:strRef>
          </c:cat>
          <c:val>
            <c:numRef>
              <c:f>版本数据及分析图表!$P$3:$P$6</c:f>
              <c:numCache>
                <c:formatCode>0.00%</c:formatCode>
                <c:ptCount val="4"/>
                <c:pt idx="0">
                  <c:v>0.66666666666666663</c:v>
                </c:pt>
                <c:pt idx="1">
                  <c:v>0</c:v>
                </c:pt>
                <c:pt idx="2">
                  <c:v>0</c:v>
                </c:pt>
                <c:pt idx="3">
                  <c:v>0</c:v>
                </c:pt>
              </c:numCache>
            </c:numRef>
          </c:val>
          <c:extLst>
            <c:ext xmlns:c16="http://schemas.microsoft.com/office/drawing/2014/chart" uri="{C3380CC4-5D6E-409C-BE32-E72D297353CC}">
              <c16:uniqueId val="{00000000-9486-4D5C-BA2E-66208D1FAEF6}"/>
            </c:ext>
          </c:extLst>
        </c:ser>
        <c:dLbls>
          <c:showLegendKey val="0"/>
          <c:showVal val="1"/>
          <c:showCatName val="0"/>
          <c:showSerName val="0"/>
          <c:showPercent val="0"/>
          <c:showBubbleSize val="0"/>
        </c:dLbls>
        <c:gapWidth val="219"/>
        <c:overlap val="-27"/>
        <c:axId val="706910968"/>
        <c:axId val="706908672"/>
      </c:barChart>
      <c:catAx>
        <c:axId val="706910968"/>
        <c:scaling>
          <c:orientation val="minMax"/>
        </c:scaling>
        <c:delete val="0"/>
        <c:axPos val="b"/>
        <c:title>
          <c:tx>
            <c:strRef>
              <c:f>版本数据及分析图表!$O$2</c:f>
              <c:strCache>
                <c:ptCount val="1"/>
                <c:pt idx="0">
                  <c:v>季度</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6908672"/>
        <c:crosses val="autoZero"/>
        <c:auto val="1"/>
        <c:lblAlgn val="ctr"/>
        <c:lblOffset val="100"/>
        <c:noMultiLvlLbl val="0"/>
      </c:catAx>
      <c:valAx>
        <c:axId val="706908672"/>
        <c:scaling>
          <c:orientation val="minMax"/>
        </c:scaling>
        <c:delete val="0"/>
        <c:axPos val="l"/>
        <c:majorGridlines>
          <c:spPr>
            <a:ln w="9525" cap="flat" cmpd="sng" algn="ctr">
              <a:solidFill>
                <a:schemeClr val="tx1">
                  <a:lumMod val="15000"/>
                  <a:lumOff val="85000"/>
                </a:schemeClr>
              </a:solidFill>
              <a:round/>
            </a:ln>
            <a:effectLst/>
          </c:spPr>
        </c:majorGridlines>
        <c:title>
          <c:tx>
            <c:strRef>
              <c:f>版本数据及分析图表!$P$2</c:f>
              <c:strCache>
                <c:ptCount val="1"/>
                <c:pt idx="0">
                  <c:v>版本准时交付比率</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6910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版本数据及分析图表!$AA$1</c:f>
          <c:strCache>
            <c:ptCount val="1"/>
            <c:pt idx="0">
              <c:v>版本通过率</c:v>
            </c:pt>
          </c:strCache>
        </c:strRef>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版本数据及分析图表!$AB$1:$AB$2</c:f>
              <c:strCache>
                <c:ptCount val="2"/>
                <c:pt idx="0">
                  <c:v>版本通过率</c:v>
                </c:pt>
                <c:pt idx="1">
                  <c:v>版本通过率</c:v>
                </c:pt>
              </c:strCache>
            </c:strRef>
          </c:tx>
          <c:spPr>
            <a:solidFill>
              <a:schemeClr val="accent1"/>
            </a:solidFill>
            <a:ln>
              <a:noFill/>
            </a:ln>
            <a:effectLst/>
          </c:spPr>
          <c:invertIfNegative val="0"/>
          <c:cat>
            <c:strRef>
              <c:f>版本数据及分析图表!$AA$3:$AA$6</c:f>
              <c:strCache>
                <c:ptCount val="4"/>
                <c:pt idx="0">
                  <c:v>第1季度</c:v>
                </c:pt>
                <c:pt idx="1">
                  <c:v>第2季度</c:v>
                </c:pt>
                <c:pt idx="2">
                  <c:v>第3季度</c:v>
                </c:pt>
                <c:pt idx="3">
                  <c:v>第4季度</c:v>
                </c:pt>
              </c:strCache>
            </c:strRef>
          </c:cat>
          <c:val>
            <c:numRef>
              <c:f>版本数据及分析图表!$AB$3:$AB$6</c:f>
              <c:numCache>
                <c:formatCode>0.00%</c:formatCode>
                <c:ptCount val="4"/>
                <c:pt idx="0">
                  <c:v>0.78260869565217395</c:v>
                </c:pt>
                <c:pt idx="1">
                  <c:v>0</c:v>
                </c:pt>
                <c:pt idx="2">
                  <c:v>0</c:v>
                </c:pt>
                <c:pt idx="3">
                  <c:v>0</c:v>
                </c:pt>
              </c:numCache>
            </c:numRef>
          </c:val>
          <c:extLst>
            <c:ext xmlns:c16="http://schemas.microsoft.com/office/drawing/2014/chart" uri="{C3380CC4-5D6E-409C-BE32-E72D297353CC}">
              <c16:uniqueId val="{00000000-B8ED-468E-ADC7-767B1D0E84C3}"/>
            </c:ext>
          </c:extLst>
        </c:ser>
        <c:dLbls>
          <c:showLegendKey val="0"/>
          <c:showVal val="0"/>
          <c:showCatName val="0"/>
          <c:showSerName val="0"/>
          <c:showPercent val="0"/>
          <c:showBubbleSize val="0"/>
        </c:dLbls>
        <c:gapWidth val="182"/>
        <c:axId val="725046040"/>
        <c:axId val="725046368"/>
      </c:barChart>
      <c:catAx>
        <c:axId val="725046040"/>
        <c:scaling>
          <c:orientation val="minMax"/>
        </c:scaling>
        <c:delete val="0"/>
        <c:axPos val="b"/>
        <c:title>
          <c:tx>
            <c:strRef>
              <c:f>版本数据及分析图表!$AA$2</c:f>
              <c:strCache>
                <c:ptCount val="1"/>
                <c:pt idx="0">
                  <c:v>季度</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5046368"/>
        <c:crosses val="autoZero"/>
        <c:auto val="1"/>
        <c:lblAlgn val="ctr"/>
        <c:lblOffset val="100"/>
        <c:noMultiLvlLbl val="0"/>
      </c:catAx>
      <c:valAx>
        <c:axId val="725046368"/>
        <c:scaling>
          <c:orientation val="minMax"/>
        </c:scaling>
        <c:delete val="0"/>
        <c:axPos val="l"/>
        <c:majorGridlines>
          <c:spPr>
            <a:ln w="9525" cap="flat" cmpd="sng" algn="ctr">
              <a:solidFill>
                <a:schemeClr val="tx1">
                  <a:lumMod val="15000"/>
                  <a:lumOff val="85000"/>
                </a:schemeClr>
              </a:solidFill>
              <a:round/>
            </a:ln>
            <a:effectLst/>
          </c:spPr>
        </c:majorGridlines>
        <c:title>
          <c:tx>
            <c:strRef>
              <c:f>版本数据及分析图表!$AB$2</c:f>
              <c:strCache>
                <c:ptCount val="1"/>
                <c:pt idx="0">
                  <c:v>版本通过率</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5046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版本数据及分析图表!$AM$1</c:f>
          <c:strCache>
            <c:ptCount val="1"/>
            <c:pt idx="0">
              <c:v>版本数量汇总（累加）</c:v>
            </c:pt>
          </c:strCache>
        </c:strRef>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lineChart>
        <c:grouping val="standard"/>
        <c:varyColors val="0"/>
        <c:ser>
          <c:idx val="0"/>
          <c:order val="0"/>
          <c:tx>
            <c:strRef>
              <c:f>版本数据及分析图表!$AN$2</c:f>
              <c:strCache>
                <c:ptCount val="1"/>
                <c:pt idx="0">
                  <c:v>预发布测试版本汇总</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版本数据及分析图表!$AM$3:$AM$6</c:f>
              <c:strCache>
                <c:ptCount val="4"/>
                <c:pt idx="0">
                  <c:v>第1季度</c:v>
                </c:pt>
                <c:pt idx="1">
                  <c:v>第2季度</c:v>
                </c:pt>
                <c:pt idx="2">
                  <c:v>第3季度</c:v>
                </c:pt>
                <c:pt idx="3">
                  <c:v>第4季度</c:v>
                </c:pt>
              </c:strCache>
            </c:strRef>
          </c:cat>
          <c:val>
            <c:numRef>
              <c:f>版本数据及分析图表!$AN$3:$AN$6</c:f>
              <c:numCache>
                <c:formatCode>General</c:formatCode>
                <c:ptCount val="4"/>
                <c:pt idx="0">
                  <c:v>23</c:v>
                </c:pt>
                <c:pt idx="1">
                  <c:v>23</c:v>
                </c:pt>
                <c:pt idx="2">
                  <c:v>23</c:v>
                </c:pt>
                <c:pt idx="3">
                  <c:v>23</c:v>
                </c:pt>
              </c:numCache>
            </c:numRef>
          </c:val>
          <c:smooth val="0"/>
          <c:extLst>
            <c:ext xmlns:c16="http://schemas.microsoft.com/office/drawing/2014/chart" uri="{C3380CC4-5D6E-409C-BE32-E72D297353CC}">
              <c16:uniqueId val="{00000000-DCF3-49B0-B4FF-75F633E5C9C2}"/>
            </c:ext>
          </c:extLst>
        </c:ser>
        <c:ser>
          <c:idx val="1"/>
          <c:order val="1"/>
          <c:tx>
            <c:strRef>
              <c:f>版本数据及分析图表!$AO$2</c:f>
              <c:strCache>
                <c:ptCount val="1"/>
                <c:pt idx="0">
                  <c:v>测试发布版本汇总</c:v>
                </c:pt>
              </c:strCache>
            </c:strRef>
          </c:tx>
          <c:spPr>
            <a:ln w="22225" cap="rnd" cmpd="sng" algn="ctr">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版本数据及分析图表!$AM$3:$AM$6</c:f>
              <c:strCache>
                <c:ptCount val="4"/>
                <c:pt idx="0">
                  <c:v>第1季度</c:v>
                </c:pt>
                <c:pt idx="1">
                  <c:v>第2季度</c:v>
                </c:pt>
                <c:pt idx="2">
                  <c:v>第3季度</c:v>
                </c:pt>
                <c:pt idx="3">
                  <c:v>第4季度</c:v>
                </c:pt>
              </c:strCache>
            </c:strRef>
          </c:cat>
          <c:val>
            <c:numRef>
              <c:f>版本数据及分析图表!$AO$3:$AO$6</c:f>
              <c:numCache>
                <c:formatCode>General</c:formatCode>
                <c:ptCount val="4"/>
                <c:pt idx="0">
                  <c:v>18</c:v>
                </c:pt>
                <c:pt idx="1">
                  <c:v>18</c:v>
                </c:pt>
                <c:pt idx="2">
                  <c:v>18</c:v>
                </c:pt>
                <c:pt idx="3">
                  <c:v>18</c:v>
                </c:pt>
              </c:numCache>
            </c:numRef>
          </c:val>
          <c:smooth val="0"/>
          <c:extLst>
            <c:ext xmlns:c16="http://schemas.microsoft.com/office/drawing/2014/chart" uri="{C3380CC4-5D6E-409C-BE32-E72D297353CC}">
              <c16:uniqueId val="{00000001-DCF3-49B0-B4FF-75F633E5C9C2}"/>
            </c:ext>
          </c:extLst>
        </c:ser>
        <c:ser>
          <c:idx val="2"/>
          <c:order val="2"/>
          <c:tx>
            <c:strRef>
              <c:f>版本数据及分析图表!$AP$2</c:f>
              <c:strCache>
                <c:ptCount val="1"/>
                <c:pt idx="0">
                  <c:v>计划交付版本汇总</c:v>
                </c:pt>
              </c:strCache>
            </c:strRef>
          </c:tx>
          <c:spPr>
            <a:ln w="22225" cap="rnd" cmpd="sng" algn="ctr">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版本数据及分析图表!$AM$3:$AM$6</c:f>
              <c:strCache>
                <c:ptCount val="4"/>
                <c:pt idx="0">
                  <c:v>第1季度</c:v>
                </c:pt>
                <c:pt idx="1">
                  <c:v>第2季度</c:v>
                </c:pt>
                <c:pt idx="2">
                  <c:v>第3季度</c:v>
                </c:pt>
                <c:pt idx="3">
                  <c:v>第4季度</c:v>
                </c:pt>
              </c:strCache>
            </c:strRef>
          </c:cat>
          <c:val>
            <c:numRef>
              <c:f>版本数据及分析图表!$AP$3:$AP$6</c:f>
              <c:numCache>
                <c:formatCode>General</c:formatCode>
                <c:ptCount val="4"/>
                <c:pt idx="0">
                  <c:v>9</c:v>
                </c:pt>
                <c:pt idx="1">
                  <c:v>9</c:v>
                </c:pt>
                <c:pt idx="2">
                  <c:v>9</c:v>
                </c:pt>
                <c:pt idx="3">
                  <c:v>9</c:v>
                </c:pt>
              </c:numCache>
            </c:numRef>
          </c:val>
          <c:smooth val="0"/>
          <c:extLst>
            <c:ext xmlns:c16="http://schemas.microsoft.com/office/drawing/2014/chart" uri="{C3380CC4-5D6E-409C-BE32-E72D297353CC}">
              <c16:uniqueId val="{00000002-DCF3-49B0-B4FF-75F633E5C9C2}"/>
            </c:ext>
          </c:extLst>
        </c:ser>
        <c:ser>
          <c:idx val="3"/>
          <c:order val="3"/>
          <c:tx>
            <c:strRef>
              <c:f>版本数据及分析图表!$AQ$2</c:f>
              <c:strCache>
                <c:ptCount val="1"/>
                <c:pt idx="0">
                  <c:v>准时交付版本汇总</c:v>
                </c:pt>
              </c:strCache>
            </c:strRef>
          </c:tx>
          <c:spPr>
            <a:ln w="22225" cap="rnd" cmpd="sng" algn="ctr">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版本数据及分析图表!$AM$3:$AM$6</c:f>
              <c:strCache>
                <c:ptCount val="4"/>
                <c:pt idx="0">
                  <c:v>第1季度</c:v>
                </c:pt>
                <c:pt idx="1">
                  <c:v>第2季度</c:v>
                </c:pt>
                <c:pt idx="2">
                  <c:v>第3季度</c:v>
                </c:pt>
                <c:pt idx="3">
                  <c:v>第4季度</c:v>
                </c:pt>
              </c:strCache>
            </c:strRef>
          </c:cat>
          <c:val>
            <c:numRef>
              <c:f>版本数据及分析图表!$AQ$3:$AQ$6</c:f>
              <c:numCache>
                <c:formatCode>General</c:formatCode>
                <c:ptCount val="4"/>
                <c:pt idx="0">
                  <c:v>6</c:v>
                </c:pt>
                <c:pt idx="1">
                  <c:v>6</c:v>
                </c:pt>
                <c:pt idx="2">
                  <c:v>6</c:v>
                </c:pt>
                <c:pt idx="3">
                  <c:v>6</c:v>
                </c:pt>
              </c:numCache>
            </c:numRef>
          </c:val>
          <c:smooth val="0"/>
          <c:extLst>
            <c:ext xmlns:c16="http://schemas.microsoft.com/office/drawing/2014/chart" uri="{C3380CC4-5D6E-409C-BE32-E72D297353CC}">
              <c16:uniqueId val="{00000003-DCF3-49B0-B4FF-75F633E5C9C2}"/>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646322016"/>
        <c:axId val="646318080"/>
      </c:lineChart>
      <c:catAx>
        <c:axId val="646322016"/>
        <c:scaling>
          <c:orientation val="minMax"/>
        </c:scaling>
        <c:delete val="0"/>
        <c:axPos val="b"/>
        <c:title>
          <c:tx>
            <c:strRef>
              <c:f>版本数据及分析图表!$AM$2</c:f>
              <c:strCache>
                <c:ptCount val="1"/>
                <c:pt idx="0">
                  <c:v>季度</c:v>
                </c:pt>
              </c:strCache>
            </c:strRef>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646318080"/>
        <c:crosses val="autoZero"/>
        <c:auto val="1"/>
        <c:lblAlgn val="ctr"/>
        <c:lblOffset val="100"/>
        <c:noMultiLvlLbl val="0"/>
      </c:catAx>
      <c:valAx>
        <c:axId val="64631808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zh-CN" altLang="en-US"/>
                  <a:t>版本数</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646322016"/>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zh-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381000</xdr:colOff>
      <xdr:row>5</xdr:row>
      <xdr:rowOff>100012</xdr:rowOff>
    </xdr:from>
    <xdr:to>
      <xdr:col>9</xdr:col>
      <xdr:colOff>1333500</xdr:colOff>
      <xdr:row>24</xdr:row>
      <xdr:rowOff>114300</xdr:rowOff>
    </xdr:to>
    <xdr:graphicFrame macro="">
      <xdr:nvGraphicFramePr>
        <xdr:cNvPr id="3" name="图表 2">
          <a:extLst>
            <a:ext uri="{FF2B5EF4-FFF2-40B4-BE49-F238E27FC236}">
              <a16:creationId xmlns:a16="http://schemas.microsoft.com/office/drawing/2014/main" id="{E21A312A-FE23-4C47-B015-37B239300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423860</xdr:colOff>
      <xdr:row>5</xdr:row>
      <xdr:rowOff>80961</xdr:rowOff>
    </xdr:from>
    <xdr:to>
      <xdr:col>29</xdr:col>
      <xdr:colOff>504825</xdr:colOff>
      <xdr:row>24</xdr:row>
      <xdr:rowOff>104775</xdr:rowOff>
    </xdr:to>
    <xdr:graphicFrame macro="">
      <xdr:nvGraphicFramePr>
        <xdr:cNvPr id="4" name="图表 3">
          <a:extLst>
            <a:ext uri="{FF2B5EF4-FFF2-40B4-BE49-F238E27FC236}">
              <a16:creationId xmlns:a16="http://schemas.microsoft.com/office/drawing/2014/main" id="{C2C85327-7E8D-40D9-84CF-465947106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642937</xdr:colOff>
      <xdr:row>5</xdr:row>
      <xdr:rowOff>109537</xdr:rowOff>
    </xdr:from>
    <xdr:to>
      <xdr:col>46</xdr:col>
      <xdr:colOff>47626</xdr:colOff>
      <xdr:row>24</xdr:row>
      <xdr:rowOff>133350</xdr:rowOff>
    </xdr:to>
    <xdr:graphicFrame macro="">
      <xdr:nvGraphicFramePr>
        <xdr:cNvPr id="5" name="图表 4">
          <a:extLst>
            <a:ext uri="{FF2B5EF4-FFF2-40B4-BE49-F238E27FC236}">
              <a16:creationId xmlns:a16="http://schemas.microsoft.com/office/drawing/2014/main" id="{06D2929A-1610-45A4-8E4C-61E09CAAD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53</xdr:col>
      <xdr:colOff>557211</xdr:colOff>
      <xdr:row>5</xdr:row>
      <xdr:rowOff>90487</xdr:rowOff>
    </xdr:from>
    <xdr:to>
      <xdr:col>62</xdr:col>
      <xdr:colOff>628650</xdr:colOff>
      <xdr:row>24</xdr:row>
      <xdr:rowOff>114300</xdr:rowOff>
    </xdr:to>
    <xdr:graphicFrame macro="">
      <xdr:nvGraphicFramePr>
        <xdr:cNvPr id="6" name="图表 5">
          <a:extLst>
            <a:ext uri="{FF2B5EF4-FFF2-40B4-BE49-F238E27FC236}">
              <a16:creationId xmlns:a16="http://schemas.microsoft.com/office/drawing/2014/main" id="{9EAA7B7D-C42D-47B8-B260-2131ABA62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67</xdr:col>
      <xdr:colOff>781050</xdr:colOff>
      <xdr:row>6</xdr:row>
      <xdr:rowOff>100012</xdr:rowOff>
    </xdr:from>
    <xdr:to>
      <xdr:col>72</xdr:col>
      <xdr:colOff>666750</xdr:colOff>
      <xdr:row>25</xdr:row>
      <xdr:rowOff>128587</xdr:rowOff>
    </xdr:to>
    <xdr:graphicFrame macro="">
      <xdr:nvGraphicFramePr>
        <xdr:cNvPr id="8" name="图表 7">
          <a:extLst>
            <a:ext uri="{FF2B5EF4-FFF2-40B4-BE49-F238E27FC236}">
              <a16:creationId xmlns:a16="http://schemas.microsoft.com/office/drawing/2014/main" id="{F455D819-D305-4776-B6AF-D89D6A1D4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42862</xdr:colOff>
      <xdr:row>1</xdr:row>
      <xdr:rowOff>242887</xdr:rowOff>
    </xdr:from>
    <xdr:to>
      <xdr:col>23</xdr:col>
      <xdr:colOff>500062</xdr:colOff>
      <xdr:row>20</xdr:row>
      <xdr:rowOff>128587</xdr:rowOff>
    </xdr:to>
    <xdr:graphicFrame macro="">
      <xdr:nvGraphicFramePr>
        <xdr:cNvPr id="2" name="图表 1">
          <a:extLst>
            <a:ext uri="{FF2B5EF4-FFF2-40B4-BE49-F238E27FC236}">
              <a16:creationId xmlns:a16="http://schemas.microsoft.com/office/drawing/2014/main" id="{263B4D21-1F3A-4B66-83FA-57CBA2367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547687</xdr:colOff>
      <xdr:row>2</xdr:row>
      <xdr:rowOff>52387</xdr:rowOff>
    </xdr:from>
    <xdr:to>
      <xdr:col>36</xdr:col>
      <xdr:colOff>319087</xdr:colOff>
      <xdr:row>16</xdr:row>
      <xdr:rowOff>90487</xdr:rowOff>
    </xdr:to>
    <xdr:graphicFrame macro="">
      <xdr:nvGraphicFramePr>
        <xdr:cNvPr id="6" name="图表 5">
          <a:extLst>
            <a:ext uri="{FF2B5EF4-FFF2-40B4-BE49-F238E27FC236}">
              <a16:creationId xmlns:a16="http://schemas.microsoft.com/office/drawing/2014/main" id="{1256984B-BA7F-479A-B165-8BF24AD7F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309562</xdr:colOff>
      <xdr:row>3</xdr:row>
      <xdr:rowOff>9525</xdr:rowOff>
    </xdr:from>
    <xdr:to>
      <xdr:col>51</xdr:col>
      <xdr:colOff>80962</xdr:colOff>
      <xdr:row>21</xdr:row>
      <xdr:rowOff>47625</xdr:rowOff>
    </xdr:to>
    <xdr:graphicFrame macro="">
      <xdr:nvGraphicFramePr>
        <xdr:cNvPr id="4" name="图表 3">
          <a:extLst>
            <a:ext uri="{FF2B5EF4-FFF2-40B4-BE49-F238E27FC236}">
              <a16:creationId xmlns:a16="http://schemas.microsoft.com/office/drawing/2014/main" id="{E32E11DB-FD63-451C-8B10-A10E244FC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7"/>
  <sheetViews>
    <sheetView tabSelected="1" zoomScaleNormal="100" workbookViewId="0">
      <pane ySplit="1" topLeftCell="A2" activePane="bottomLeft" state="frozen"/>
      <selection pane="bottomLeft" activeCell="I4" sqref="I4"/>
    </sheetView>
  </sheetViews>
  <sheetFormatPr defaultRowHeight="16.5"/>
  <cols>
    <col min="1" max="1" width="4.75" style="41" customWidth="1"/>
    <col min="2" max="2" width="13.5" style="9" customWidth="1"/>
    <col min="3" max="3" width="8.75" style="9" customWidth="1"/>
    <col min="4" max="4" width="11.375" style="9" customWidth="1"/>
    <col min="5" max="5" width="8.75" style="9" customWidth="1"/>
    <col min="6" max="6" width="10.5" style="9" customWidth="1"/>
    <col min="7" max="7" width="10.125" style="9" customWidth="1"/>
    <col min="8" max="8" width="10.75" style="9" customWidth="1"/>
    <col min="9" max="9" width="11.625" style="9" customWidth="1"/>
    <col min="10" max="10" width="7.75" style="9" customWidth="1"/>
    <col min="11" max="11" width="8.375" style="9" customWidth="1"/>
    <col min="12" max="12" width="7.875" style="9" customWidth="1"/>
    <col min="13" max="13" width="35.25" style="9" customWidth="1"/>
    <col min="14" max="14" width="13.375" style="9" customWidth="1"/>
    <col min="15" max="15" width="18.25" style="9" customWidth="1"/>
    <col min="16" max="16" width="8.625" style="9" customWidth="1"/>
    <col min="17" max="17" width="17.875" style="9" customWidth="1"/>
    <col min="18" max="18" width="10.375" style="45" customWidth="1"/>
    <col min="19" max="19" width="10" style="45" customWidth="1"/>
    <col min="20" max="20" width="9" style="45"/>
    <col min="21" max="22" width="9" style="9"/>
    <col min="23" max="23" width="8.375" style="48" customWidth="1"/>
    <col min="24" max="16384" width="9" style="9"/>
  </cols>
  <sheetData>
    <row r="1" spans="1:23" s="8" customFormat="1" ht="33">
      <c r="A1" s="40" t="s">
        <v>317</v>
      </c>
      <c r="B1" s="7" t="s">
        <v>7</v>
      </c>
      <c r="C1" s="7" t="s">
        <v>2</v>
      </c>
      <c r="D1" s="7" t="s">
        <v>43</v>
      </c>
      <c r="E1" s="7" t="s">
        <v>50</v>
      </c>
      <c r="F1" s="7" t="s">
        <v>295</v>
      </c>
      <c r="G1" s="7" t="s">
        <v>296</v>
      </c>
      <c r="H1" s="7" t="s">
        <v>298</v>
      </c>
      <c r="I1" s="7" t="s">
        <v>299</v>
      </c>
      <c r="J1" s="7" t="s">
        <v>41</v>
      </c>
      <c r="K1" s="7" t="s">
        <v>4</v>
      </c>
      <c r="L1" s="7" t="s">
        <v>3</v>
      </c>
      <c r="M1" s="7" t="s">
        <v>42</v>
      </c>
      <c r="N1" s="7" t="s">
        <v>0</v>
      </c>
      <c r="O1" s="7" t="s">
        <v>1</v>
      </c>
      <c r="P1" s="7" t="s">
        <v>6</v>
      </c>
      <c r="Q1" s="7" t="s">
        <v>5</v>
      </c>
      <c r="R1" s="42" t="s">
        <v>321</v>
      </c>
      <c r="S1" s="42" t="s">
        <v>322</v>
      </c>
      <c r="T1" s="42" t="s">
        <v>323</v>
      </c>
      <c r="U1" s="56" t="s">
        <v>324</v>
      </c>
      <c r="V1" s="36" t="s">
        <v>325</v>
      </c>
      <c r="W1" s="86" t="s">
        <v>775</v>
      </c>
    </row>
    <row r="2" spans="1:23" s="49" customFormat="1" ht="66">
      <c r="A2" s="61">
        <v>1</v>
      </c>
      <c r="B2" s="50" t="s">
        <v>618</v>
      </c>
      <c r="C2" s="50" t="s">
        <v>124</v>
      </c>
      <c r="D2" s="50" t="s">
        <v>318</v>
      </c>
      <c r="E2" s="50" t="s">
        <v>619</v>
      </c>
      <c r="F2" s="51" t="s">
        <v>307</v>
      </c>
      <c r="G2" s="51">
        <v>43097</v>
      </c>
      <c r="H2" s="51">
        <v>43105</v>
      </c>
      <c r="I2" s="51">
        <v>43108</v>
      </c>
      <c r="J2" s="50" t="s">
        <v>620</v>
      </c>
      <c r="K2" s="50" t="s">
        <v>308</v>
      </c>
      <c r="L2" s="50" t="s">
        <v>316</v>
      </c>
      <c r="M2" s="50" t="s">
        <v>621</v>
      </c>
      <c r="N2" s="50"/>
      <c r="O2" s="50"/>
      <c r="P2" s="50"/>
      <c r="Q2" s="50"/>
      <c r="R2" s="44" t="s">
        <v>315</v>
      </c>
      <c r="S2" s="44" t="s">
        <v>315</v>
      </c>
      <c r="T2" s="44" t="s">
        <v>315</v>
      </c>
      <c r="U2" s="57"/>
      <c r="V2" s="57" t="s">
        <v>622</v>
      </c>
      <c r="W2" s="19" t="s">
        <v>776</v>
      </c>
    </row>
    <row r="3" spans="1:23" s="49" customFormat="1" ht="49.5">
      <c r="A3" s="61">
        <v>2</v>
      </c>
      <c r="B3" s="50" t="s">
        <v>623</v>
      </c>
      <c r="C3" s="50" t="s">
        <v>124</v>
      </c>
      <c r="D3" s="50" t="s">
        <v>318</v>
      </c>
      <c r="E3" s="50" t="s">
        <v>624</v>
      </c>
      <c r="F3" s="52" t="s">
        <v>307</v>
      </c>
      <c r="G3" s="51">
        <v>43097</v>
      </c>
      <c r="H3" s="51">
        <v>43105</v>
      </c>
      <c r="I3" s="51">
        <v>43108</v>
      </c>
      <c r="J3" s="50" t="s">
        <v>620</v>
      </c>
      <c r="K3" s="50" t="s">
        <v>308</v>
      </c>
      <c r="L3" s="50" t="s">
        <v>309</v>
      </c>
      <c r="M3" s="50" t="s">
        <v>621</v>
      </c>
      <c r="N3" s="50"/>
      <c r="O3" s="50"/>
      <c r="P3" s="50"/>
      <c r="Q3" s="50"/>
      <c r="R3" s="44" t="s">
        <v>315</v>
      </c>
      <c r="S3" s="44" t="s">
        <v>315</v>
      </c>
      <c r="T3" s="44" t="s">
        <v>315</v>
      </c>
      <c r="U3" s="57"/>
      <c r="V3" s="57" t="s">
        <v>622</v>
      </c>
      <c r="W3" s="19" t="s">
        <v>776</v>
      </c>
    </row>
    <row r="4" spans="1:23" s="49" customFormat="1" ht="66">
      <c r="A4" s="61">
        <v>3</v>
      </c>
      <c r="B4" s="50" t="s">
        <v>626</v>
      </c>
      <c r="C4" s="50" t="s">
        <v>627</v>
      </c>
      <c r="D4" s="50" t="s">
        <v>306</v>
      </c>
      <c r="E4" s="50" t="s">
        <v>628</v>
      </c>
      <c r="F4" s="51" t="s">
        <v>307</v>
      </c>
      <c r="G4" s="51">
        <v>43116</v>
      </c>
      <c r="H4" s="52" t="s">
        <v>307</v>
      </c>
      <c r="I4" s="51">
        <v>43117</v>
      </c>
      <c r="J4" s="50" t="s">
        <v>313</v>
      </c>
      <c r="K4" s="50" t="s">
        <v>308</v>
      </c>
      <c r="L4" s="50" t="s">
        <v>316</v>
      </c>
      <c r="M4" s="50" t="s">
        <v>641</v>
      </c>
      <c r="N4" s="50"/>
      <c r="O4" s="50"/>
      <c r="P4" s="50"/>
      <c r="Q4" s="50"/>
      <c r="R4" s="44" t="s">
        <v>315</v>
      </c>
      <c r="S4" s="44" t="s">
        <v>311</v>
      </c>
      <c r="T4" s="44" t="s">
        <v>311</v>
      </c>
      <c r="U4" s="57"/>
      <c r="V4" s="57"/>
      <c r="W4" s="19" t="s">
        <v>777</v>
      </c>
    </row>
    <row r="5" spans="1:23" s="48" customFormat="1" ht="66">
      <c r="A5" s="61">
        <v>4</v>
      </c>
      <c r="B5" s="52" t="s">
        <v>351</v>
      </c>
      <c r="C5" s="52" t="s">
        <v>124</v>
      </c>
      <c r="D5" s="52" t="s">
        <v>305</v>
      </c>
      <c r="E5" s="52" t="s">
        <v>342</v>
      </c>
      <c r="F5" s="51">
        <v>43105</v>
      </c>
      <c r="G5" s="51">
        <v>43203</v>
      </c>
      <c r="H5" s="51">
        <v>43194</v>
      </c>
      <c r="I5" s="51">
        <v>43213</v>
      </c>
      <c r="J5" s="52" t="s">
        <v>313</v>
      </c>
      <c r="K5" s="52" t="s">
        <v>300</v>
      </c>
      <c r="L5" s="52" t="s">
        <v>128</v>
      </c>
      <c r="M5" s="52" t="s">
        <v>327</v>
      </c>
      <c r="N5" s="52" t="s">
        <v>153</v>
      </c>
      <c r="O5" s="52" t="s">
        <v>153</v>
      </c>
      <c r="P5" s="52" t="s">
        <v>304</v>
      </c>
      <c r="Q5" s="52" t="s">
        <v>642</v>
      </c>
      <c r="R5" s="43" t="s">
        <v>340</v>
      </c>
      <c r="S5" s="43" t="s">
        <v>349</v>
      </c>
      <c r="T5" s="43" t="s">
        <v>349</v>
      </c>
      <c r="U5" s="59"/>
      <c r="V5" s="59"/>
      <c r="W5" s="18" t="s">
        <v>776</v>
      </c>
    </row>
    <row r="6" spans="1:23" s="48" customFormat="1" ht="49.5">
      <c r="A6" s="61">
        <v>5</v>
      </c>
      <c r="B6" s="52" t="s">
        <v>212</v>
      </c>
      <c r="C6" s="52" t="s">
        <v>124</v>
      </c>
      <c r="D6" s="52" t="s">
        <v>329</v>
      </c>
      <c r="E6" s="52" t="s">
        <v>330</v>
      </c>
      <c r="F6" s="51">
        <v>43105</v>
      </c>
      <c r="G6" s="51">
        <v>43124</v>
      </c>
      <c r="H6" s="51">
        <v>43194</v>
      </c>
      <c r="I6" s="51">
        <v>43194</v>
      </c>
      <c r="J6" s="52" t="s">
        <v>313</v>
      </c>
      <c r="K6" s="52" t="s">
        <v>300</v>
      </c>
      <c r="L6" s="52" t="s">
        <v>135</v>
      </c>
      <c r="M6" s="52" t="s">
        <v>331</v>
      </c>
      <c r="N6" s="52"/>
      <c r="O6" s="52"/>
      <c r="P6" s="52"/>
      <c r="Q6" s="52"/>
      <c r="R6" s="43" t="s">
        <v>632</v>
      </c>
      <c r="S6" s="43" t="s">
        <v>632</v>
      </c>
      <c r="T6" s="43" t="s">
        <v>632</v>
      </c>
      <c r="U6" s="59"/>
      <c r="V6" s="59"/>
      <c r="W6" s="18" t="s">
        <v>777</v>
      </c>
    </row>
    <row r="7" spans="1:23" s="48" customFormat="1" ht="66">
      <c r="A7" s="61">
        <v>6</v>
      </c>
      <c r="B7" s="52" t="s">
        <v>123</v>
      </c>
      <c r="C7" s="52" t="s">
        <v>124</v>
      </c>
      <c r="D7" s="52" t="s">
        <v>302</v>
      </c>
      <c r="E7" s="52" t="s">
        <v>125</v>
      </c>
      <c r="F7" s="51">
        <v>43171</v>
      </c>
      <c r="G7" s="51">
        <v>43173</v>
      </c>
      <c r="H7" s="51" t="s">
        <v>297</v>
      </c>
      <c r="I7" s="51" t="s">
        <v>297</v>
      </c>
      <c r="J7" s="52" t="s">
        <v>126</v>
      </c>
      <c r="K7" s="52" t="s">
        <v>127</v>
      </c>
      <c r="L7" s="52" t="s">
        <v>128</v>
      </c>
      <c r="M7" s="52" t="s">
        <v>129</v>
      </c>
      <c r="N7" s="52" t="s">
        <v>130</v>
      </c>
      <c r="O7" s="52"/>
      <c r="P7" s="52" t="s">
        <v>131</v>
      </c>
      <c r="Q7" s="52"/>
      <c r="R7" s="43" t="s">
        <v>630</v>
      </c>
      <c r="S7" s="43" t="s">
        <v>631</v>
      </c>
      <c r="T7" s="43" t="s">
        <v>631</v>
      </c>
      <c r="U7" s="59"/>
      <c r="V7" s="59"/>
      <c r="W7" s="18" t="s">
        <v>776</v>
      </c>
    </row>
    <row r="8" spans="1:23" s="48" customFormat="1" ht="66">
      <c r="A8" s="61">
        <v>7</v>
      </c>
      <c r="B8" s="52" t="s">
        <v>132</v>
      </c>
      <c r="C8" s="52" t="s">
        <v>133</v>
      </c>
      <c r="D8" s="52" t="s">
        <v>302</v>
      </c>
      <c r="E8" s="52" t="s">
        <v>134</v>
      </c>
      <c r="F8" s="51">
        <v>43173</v>
      </c>
      <c r="G8" s="51">
        <v>43174</v>
      </c>
      <c r="H8" s="51" t="s">
        <v>297</v>
      </c>
      <c r="I8" s="51" t="s">
        <v>297</v>
      </c>
      <c r="J8" s="52" t="s">
        <v>126</v>
      </c>
      <c r="K8" s="52" t="s">
        <v>127</v>
      </c>
      <c r="L8" s="52" t="s">
        <v>135</v>
      </c>
      <c r="M8" s="52" t="s">
        <v>136</v>
      </c>
      <c r="N8" s="50" t="s">
        <v>130</v>
      </c>
      <c r="O8" s="52" t="s">
        <v>137</v>
      </c>
      <c r="P8" s="52" t="s">
        <v>131</v>
      </c>
      <c r="Q8" s="52" t="s">
        <v>138</v>
      </c>
      <c r="R8" s="43" t="s">
        <v>630</v>
      </c>
      <c r="S8" s="43" t="s">
        <v>631</v>
      </c>
      <c r="T8" s="43" t="s">
        <v>631</v>
      </c>
      <c r="U8" s="59"/>
      <c r="V8" s="59"/>
      <c r="W8" s="18" t="s">
        <v>776</v>
      </c>
    </row>
    <row r="9" spans="1:23" s="48" customFormat="1" ht="66">
      <c r="A9" s="61">
        <v>8</v>
      </c>
      <c r="B9" s="52" t="s">
        <v>616</v>
      </c>
      <c r="C9" s="52" t="s">
        <v>133</v>
      </c>
      <c r="D9" s="52" t="s">
        <v>139</v>
      </c>
      <c r="E9" s="52" t="s">
        <v>140</v>
      </c>
      <c r="F9" s="51">
        <v>43180</v>
      </c>
      <c r="G9" s="51">
        <v>43181</v>
      </c>
      <c r="H9" s="51">
        <v>43203</v>
      </c>
      <c r="I9" s="51">
        <v>43203</v>
      </c>
      <c r="J9" s="52" t="s">
        <v>126</v>
      </c>
      <c r="K9" s="52" t="s">
        <v>300</v>
      </c>
      <c r="L9" s="52" t="s">
        <v>128</v>
      </c>
      <c r="M9" s="52" t="s">
        <v>141</v>
      </c>
      <c r="N9" s="52" t="s">
        <v>142</v>
      </c>
      <c r="O9" s="52" t="s">
        <v>143</v>
      </c>
      <c r="P9" s="52" t="s">
        <v>131</v>
      </c>
      <c r="Q9" s="52" t="s">
        <v>144</v>
      </c>
      <c r="R9" s="43" t="s">
        <v>632</v>
      </c>
      <c r="S9" s="43"/>
      <c r="T9" s="43"/>
      <c r="U9" s="59"/>
      <c r="V9" s="59"/>
      <c r="W9" s="18" t="s">
        <v>777</v>
      </c>
    </row>
    <row r="10" spans="1:23" s="48" customFormat="1" ht="49.5">
      <c r="A10" s="61">
        <v>9</v>
      </c>
      <c r="B10" s="52" t="s">
        <v>617</v>
      </c>
      <c r="C10" s="52" t="s">
        <v>124</v>
      </c>
      <c r="D10" s="52" t="s">
        <v>139</v>
      </c>
      <c r="E10" s="52" t="s">
        <v>134</v>
      </c>
      <c r="F10" s="51">
        <v>43181</v>
      </c>
      <c r="G10" s="51">
        <v>43181</v>
      </c>
      <c r="H10" s="51">
        <v>43203</v>
      </c>
      <c r="I10" s="51">
        <v>43203</v>
      </c>
      <c r="J10" s="52" t="s">
        <v>126</v>
      </c>
      <c r="K10" s="52" t="s">
        <v>300</v>
      </c>
      <c r="L10" s="52" t="s">
        <v>135</v>
      </c>
      <c r="M10" s="52" t="s">
        <v>145</v>
      </c>
      <c r="N10" s="52" t="s">
        <v>146</v>
      </c>
      <c r="O10" s="52" t="s">
        <v>147</v>
      </c>
      <c r="P10" s="52" t="s">
        <v>131</v>
      </c>
      <c r="Q10" s="52"/>
      <c r="R10" s="43" t="s">
        <v>632</v>
      </c>
      <c r="S10" s="43"/>
      <c r="T10" s="43"/>
      <c r="U10" s="59"/>
      <c r="V10" s="59"/>
      <c r="W10" s="18" t="s">
        <v>777</v>
      </c>
    </row>
    <row r="11" spans="1:23" s="48" customFormat="1" ht="82.5">
      <c r="A11" s="61">
        <v>10</v>
      </c>
      <c r="B11" s="52" t="s">
        <v>257</v>
      </c>
      <c r="C11" s="52" t="s">
        <v>124</v>
      </c>
      <c r="D11" s="52" t="s">
        <v>148</v>
      </c>
      <c r="E11" s="52" t="s">
        <v>301</v>
      </c>
      <c r="F11" s="51">
        <v>43189</v>
      </c>
      <c r="G11" s="51">
        <v>43182</v>
      </c>
      <c r="H11" s="51">
        <v>43203</v>
      </c>
      <c r="I11" s="51">
        <v>43203</v>
      </c>
      <c r="J11" s="52" t="s">
        <v>126</v>
      </c>
      <c r="K11" s="52" t="s">
        <v>300</v>
      </c>
      <c r="L11" s="52" t="s">
        <v>128</v>
      </c>
      <c r="M11" s="52" t="s">
        <v>149</v>
      </c>
      <c r="N11" s="52" t="s">
        <v>150</v>
      </c>
      <c r="O11" s="52" t="s">
        <v>151</v>
      </c>
      <c r="P11" s="52" t="s">
        <v>131</v>
      </c>
      <c r="Q11" s="52" t="s">
        <v>152</v>
      </c>
      <c r="R11" s="43" t="s">
        <v>340</v>
      </c>
      <c r="S11" s="43" t="s">
        <v>340</v>
      </c>
      <c r="T11" s="43" t="s">
        <v>340</v>
      </c>
      <c r="U11" s="59"/>
      <c r="V11" s="59"/>
      <c r="W11" s="18" t="s">
        <v>777</v>
      </c>
    </row>
    <row r="12" spans="1:23" s="48" customFormat="1" ht="49.5">
      <c r="A12" s="61">
        <v>11</v>
      </c>
      <c r="B12" s="52" t="s">
        <v>255</v>
      </c>
      <c r="C12" s="52" t="s">
        <v>124</v>
      </c>
      <c r="D12" s="52" t="s">
        <v>148</v>
      </c>
      <c r="E12" s="52" t="s">
        <v>301</v>
      </c>
      <c r="F12" s="51">
        <v>43189</v>
      </c>
      <c r="G12" s="51">
        <v>43182</v>
      </c>
      <c r="H12" s="51">
        <v>43203</v>
      </c>
      <c r="I12" s="51">
        <v>43203</v>
      </c>
      <c r="J12" s="52" t="s">
        <v>126</v>
      </c>
      <c r="K12" s="52" t="s">
        <v>300</v>
      </c>
      <c r="L12" s="52" t="s">
        <v>135</v>
      </c>
      <c r="M12" s="52" t="s">
        <v>625</v>
      </c>
      <c r="N12" s="52" t="s">
        <v>153</v>
      </c>
      <c r="O12" s="52" t="s">
        <v>153</v>
      </c>
      <c r="P12" s="52" t="s">
        <v>131</v>
      </c>
      <c r="Q12" s="52" t="s">
        <v>152</v>
      </c>
      <c r="R12" s="43" t="s">
        <v>340</v>
      </c>
      <c r="S12" s="43" t="s">
        <v>340</v>
      </c>
      <c r="T12" s="43" t="s">
        <v>340</v>
      </c>
      <c r="U12" s="59"/>
      <c r="V12" s="59"/>
      <c r="W12" s="18" t="s">
        <v>777</v>
      </c>
    </row>
    <row r="13" spans="1:23" s="49" customFormat="1" ht="66">
      <c r="A13" s="61">
        <v>12</v>
      </c>
      <c r="B13" s="50" t="s">
        <v>332</v>
      </c>
      <c r="C13" s="50" t="s">
        <v>124</v>
      </c>
      <c r="D13" s="50" t="s">
        <v>318</v>
      </c>
      <c r="E13" s="50" t="s">
        <v>358</v>
      </c>
      <c r="F13" s="51">
        <v>43189</v>
      </c>
      <c r="G13" s="51">
        <v>43189</v>
      </c>
      <c r="H13" s="51">
        <v>43198</v>
      </c>
      <c r="I13" s="51">
        <v>43194</v>
      </c>
      <c r="J13" s="50" t="s">
        <v>313</v>
      </c>
      <c r="K13" s="50" t="s">
        <v>333</v>
      </c>
      <c r="L13" s="50" t="s">
        <v>316</v>
      </c>
      <c r="M13" s="50" t="s">
        <v>338</v>
      </c>
      <c r="N13" s="50" t="s">
        <v>334</v>
      </c>
      <c r="O13" s="50" t="s">
        <v>339</v>
      </c>
      <c r="P13" s="50" t="s">
        <v>335</v>
      </c>
      <c r="Q13" s="50"/>
      <c r="R13" s="44" t="s">
        <v>315</v>
      </c>
      <c r="S13" s="44" t="s">
        <v>311</v>
      </c>
      <c r="T13" s="44" t="s">
        <v>311</v>
      </c>
      <c r="U13" s="57"/>
      <c r="V13" s="57" t="s">
        <v>336</v>
      </c>
      <c r="W13" s="19" t="s">
        <v>777</v>
      </c>
    </row>
    <row r="14" spans="1:23" s="49" customFormat="1" ht="66">
      <c r="A14" s="61">
        <v>13</v>
      </c>
      <c r="B14" s="50" t="s">
        <v>337</v>
      </c>
      <c r="C14" s="50" t="s">
        <v>124</v>
      </c>
      <c r="D14" s="50" t="s">
        <v>318</v>
      </c>
      <c r="E14" s="50" t="s">
        <v>357</v>
      </c>
      <c r="F14" s="51">
        <v>43189</v>
      </c>
      <c r="G14" s="51">
        <v>43189</v>
      </c>
      <c r="H14" s="51">
        <v>43198</v>
      </c>
      <c r="I14" s="51">
        <v>43194</v>
      </c>
      <c r="J14" s="50" t="s">
        <v>313</v>
      </c>
      <c r="K14" s="50" t="s">
        <v>333</v>
      </c>
      <c r="L14" s="50" t="s">
        <v>309</v>
      </c>
      <c r="M14" s="50" t="s">
        <v>338</v>
      </c>
      <c r="N14" s="50" t="s">
        <v>334</v>
      </c>
      <c r="O14" s="50" t="s">
        <v>339</v>
      </c>
      <c r="P14" s="50" t="s">
        <v>335</v>
      </c>
      <c r="Q14" s="50"/>
      <c r="R14" s="44" t="s">
        <v>315</v>
      </c>
      <c r="S14" s="44" t="s">
        <v>311</v>
      </c>
      <c r="T14" s="44" t="s">
        <v>311</v>
      </c>
      <c r="U14" s="57"/>
      <c r="V14" s="57" t="s">
        <v>336</v>
      </c>
      <c r="W14" s="19" t="s">
        <v>777</v>
      </c>
    </row>
    <row r="15" spans="1:23" s="48" customFormat="1" ht="49.5">
      <c r="A15" s="61">
        <v>14</v>
      </c>
      <c r="B15" s="52" t="s">
        <v>230</v>
      </c>
      <c r="C15" s="52" t="s">
        <v>124</v>
      </c>
      <c r="D15" s="50" t="s">
        <v>318</v>
      </c>
      <c r="E15" s="52" t="s">
        <v>303</v>
      </c>
      <c r="F15" s="51">
        <v>43189</v>
      </c>
      <c r="G15" s="51">
        <v>43189</v>
      </c>
      <c r="H15" s="51">
        <v>43206</v>
      </c>
      <c r="I15" s="51">
        <v>43210</v>
      </c>
      <c r="J15" s="52" t="s">
        <v>126</v>
      </c>
      <c r="K15" s="52" t="s">
        <v>300</v>
      </c>
      <c r="L15" s="52" t="s">
        <v>232</v>
      </c>
      <c r="M15" s="52" t="s">
        <v>231</v>
      </c>
      <c r="N15" s="52" t="s">
        <v>233</v>
      </c>
      <c r="O15" s="52" t="s">
        <v>234</v>
      </c>
      <c r="P15" s="52" t="s">
        <v>235</v>
      </c>
      <c r="Q15" s="52"/>
      <c r="R15" s="43" t="s">
        <v>387</v>
      </c>
      <c r="S15" s="43" t="s">
        <v>349</v>
      </c>
      <c r="T15" s="43" t="s">
        <v>349</v>
      </c>
      <c r="U15" s="59"/>
      <c r="V15" s="59"/>
      <c r="W15" s="18" t="s">
        <v>776</v>
      </c>
    </row>
    <row r="16" spans="1:23" s="48" customFormat="1" ht="49.5">
      <c r="A16" s="61">
        <v>15</v>
      </c>
      <c r="B16" s="52" t="s">
        <v>238</v>
      </c>
      <c r="C16" s="52" t="s">
        <v>124</v>
      </c>
      <c r="D16" s="50" t="s">
        <v>318</v>
      </c>
      <c r="E16" s="52" t="s">
        <v>359</v>
      </c>
      <c r="F16" s="51">
        <v>43189</v>
      </c>
      <c r="G16" s="51">
        <v>43189</v>
      </c>
      <c r="H16" s="51">
        <v>43206</v>
      </c>
      <c r="I16" s="51">
        <v>43210</v>
      </c>
      <c r="J16" s="52" t="s">
        <v>126</v>
      </c>
      <c r="K16" s="52" t="s">
        <v>300</v>
      </c>
      <c r="L16" s="52" t="s">
        <v>237</v>
      </c>
      <c r="M16" s="52" t="s">
        <v>236</v>
      </c>
      <c r="N16" s="52" t="s">
        <v>233</v>
      </c>
      <c r="O16" s="52" t="s">
        <v>239</v>
      </c>
      <c r="P16" s="52" t="s">
        <v>235</v>
      </c>
      <c r="Q16" s="52"/>
      <c r="R16" s="43" t="s">
        <v>387</v>
      </c>
      <c r="S16" s="43" t="s">
        <v>349</v>
      </c>
      <c r="T16" s="43" t="s">
        <v>349</v>
      </c>
      <c r="U16" s="59"/>
      <c r="V16" s="59"/>
      <c r="W16" s="18" t="s">
        <v>776</v>
      </c>
    </row>
    <row r="17" spans="1:23" ht="49.5">
      <c r="A17" s="61">
        <v>16</v>
      </c>
      <c r="B17" s="50" t="s">
        <v>739</v>
      </c>
      <c r="C17" s="52" t="s">
        <v>124</v>
      </c>
      <c r="D17" s="52" t="s">
        <v>259</v>
      </c>
      <c r="E17" s="52" t="s">
        <v>260</v>
      </c>
      <c r="F17" s="51">
        <v>43194</v>
      </c>
      <c r="G17" s="51">
        <v>43193</v>
      </c>
      <c r="H17" s="51">
        <v>43266</v>
      </c>
      <c r="I17" s="51">
        <v>43266</v>
      </c>
      <c r="J17" s="52" t="s">
        <v>126</v>
      </c>
      <c r="K17" s="52" t="s">
        <v>300</v>
      </c>
      <c r="L17" s="52" t="s">
        <v>135</v>
      </c>
      <c r="M17" s="52" t="s">
        <v>262</v>
      </c>
      <c r="N17" s="52" t="s">
        <v>264</v>
      </c>
      <c r="O17" s="52" t="s">
        <v>266</v>
      </c>
      <c r="P17" s="52" t="s">
        <v>265</v>
      </c>
      <c r="Q17" s="52"/>
      <c r="R17" s="43" t="s">
        <v>340</v>
      </c>
      <c r="S17" s="43" t="s">
        <v>632</v>
      </c>
      <c r="T17" s="43" t="s">
        <v>632</v>
      </c>
      <c r="U17" s="60"/>
      <c r="V17" s="60"/>
      <c r="W17" s="18" t="s">
        <v>777</v>
      </c>
    </row>
    <row r="18" spans="1:23" ht="49.5">
      <c r="A18" s="61">
        <v>17</v>
      </c>
      <c r="B18" s="50" t="s">
        <v>740</v>
      </c>
      <c r="C18" s="52" t="s">
        <v>124</v>
      </c>
      <c r="D18" s="52" t="s">
        <v>259</v>
      </c>
      <c r="E18" s="52" t="s">
        <v>261</v>
      </c>
      <c r="F18" s="51">
        <v>43194</v>
      </c>
      <c r="G18" s="51">
        <v>43193</v>
      </c>
      <c r="H18" s="51">
        <v>43266</v>
      </c>
      <c r="I18" s="51">
        <v>43266</v>
      </c>
      <c r="J18" s="52" t="s">
        <v>126</v>
      </c>
      <c r="K18" s="52" t="s">
        <v>300</v>
      </c>
      <c r="L18" s="52" t="s">
        <v>128</v>
      </c>
      <c r="M18" s="52" t="s">
        <v>263</v>
      </c>
      <c r="N18" s="52" t="s">
        <v>264</v>
      </c>
      <c r="O18" s="52" t="s">
        <v>266</v>
      </c>
      <c r="P18" s="52" t="s">
        <v>265</v>
      </c>
      <c r="Q18" s="52"/>
      <c r="R18" s="43" t="s">
        <v>340</v>
      </c>
      <c r="S18" s="43" t="s">
        <v>632</v>
      </c>
      <c r="T18" s="43" t="s">
        <v>632</v>
      </c>
      <c r="U18" s="60"/>
      <c r="V18" s="60"/>
      <c r="W18" s="18" t="s">
        <v>777</v>
      </c>
    </row>
    <row r="19" spans="1:23" s="48" customFormat="1" ht="49.5">
      <c r="A19" s="61">
        <v>18</v>
      </c>
      <c r="B19" s="52" t="s">
        <v>645</v>
      </c>
      <c r="C19" s="52" t="s">
        <v>124</v>
      </c>
      <c r="D19" s="52" t="s">
        <v>174</v>
      </c>
      <c r="E19" s="52" t="s">
        <v>288</v>
      </c>
      <c r="F19" s="51">
        <v>43201</v>
      </c>
      <c r="G19" s="51">
        <v>43201</v>
      </c>
      <c r="H19" s="51">
        <v>43201</v>
      </c>
      <c r="I19" s="51">
        <v>43201</v>
      </c>
      <c r="J19" s="52" t="s">
        <v>271</v>
      </c>
      <c r="K19" s="52" t="s">
        <v>300</v>
      </c>
      <c r="L19" s="52" t="s">
        <v>128</v>
      </c>
      <c r="M19" s="52" t="s">
        <v>644</v>
      </c>
      <c r="N19" s="52" t="s">
        <v>297</v>
      </c>
      <c r="O19" s="52" t="s">
        <v>297</v>
      </c>
      <c r="P19" s="52" t="s">
        <v>304</v>
      </c>
      <c r="Q19" s="52"/>
      <c r="R19" s="43" t="s">
        <v>349</v>
      </c>
      <c r="S19" s="43" t="s">
        <v>348</v>
      </c>
      <c r="T19" s="43" t="s">
        <v>348</v>
      </c>
      <c r="U19" s="59"/>
      <c r="V19" s="59"/>
      <c r="W19" s="18" t="s">
        <v>777</v>
      </c>
    </row>
    <row r="20" spans="1:23" s="48" customFormat="1" ht="33">
      <c r="A20" s="61">
        <v>19</v>
      </c>
      <c r="B20" s="52" t="s">
        <v>360</v>
      </c>
      <c r="C20" s="52" t="s">
        <v>124</v>
      </c>
      <c r="D20" s="52" t="s">
        <v>294</v>
      </c>
      <c r="E20" s="52" t="s">
        <v>125</v>
      </c>
      <c r="F20" s="51">
        <v>43203</v>
      </c>
      <c r="G20" s="51">
        <v>43203</v>
      </c>
      <c r="H20" s="51">
        <v>43207</v>
      </c>
      <c r="I20" s="51">
        <v>43207</v>
      </c>
      <c r="J20" s="52" t="s">
        <v>126</v>
      </c>
      <c r="K20" s="52" t="s">
        <v>300</v>
      </c>
      <c r="L20" s="52" t="s">
        <v>128</v>
      </c>
      <c r="M20" s="52" t="s">
        <v>279</v>
      </c>
      <c r="N20" s="52" t="s">
        <v>153</v>
      </c>
      <c r="O20" s="52" t="s">
        <v>153</v>
      </c>
      <c r="P20" s="52" t="s">
        <v>277</v>
      </c>
      <c r="Q20" s="52"/>
      <c r="R20" s="43" t="s">
        <v>607</v>
      </c>
      <c r="S20" s="43"/>
      <c r="T20" s="43" t="s">
        <v>607</v>
      </c>
      <c r="U20" s="59"/>
      <c r="V20" s="59"/>
      <c r="W20" s="18" t="s">
        <v>777</v>
      </c>
    </row>
    <row r="21" spans="1:23" s="48" customFormat="1" ht="49.5">
      <c r="A21" s="61">
        <v>20</v>
      </c>
      <c r="B21" s="52" t="s">
        <v>364</v>
      </c>
      <c r="C21" s="52" t="s">
        <v>124</v>
      </c>
      <c r="D21" s="52" t="s">
        <v>294</v>
      </c>
      <c r="E21" s="52" t="s">
        <v>125</v>
      </c>
      <c r="F21" s="51">
        <v>43203</v>
      </c>
      <c r="G21" s="51">
        <v>43203</v>
      </c>
      <c r="H21" s="51">
        <v>43207</v>
      </c>
      <c r="I21" s="51">
        <v>43207</v>
      </c>
      <c r="J21" s="52" t="s">
        <v>126</v>
      </c>
      <c r="K21" s="52" t="s">
        <v>300</v>
      </c>
      <c r="L21" s="52" t="s">
        <v>326</v>
      </c>
      <c r="M21" s="52" t="s">
        <v>328</v>
      </c>
      <c r="N21" s="52" t="s">
        <v>153</v>
      </c>
      <c r="O21" s="52" t="s">
        <v>153</v>
      </c>
      <c r="P21" s="52" t="s">
        <v>277</v>
      </c>
      <c r="Q21" s="52"/>
      <c r="R21" s="43" t="s">
        <v>607</v>
      </c>
      <c r="S21" s="43"/>
      <c r="T21" s="43" t="s">
        <v>349</v>
      </c>
      <c r="U21" s="59"/>
      <c r="V21" s="59"/>
      <c r="W21" s="18" t="s">
        <v>777</v>
      </c>
    </row>
    <row r="22" spans="1:23" s="48" customFormat="1" ht="49.5">
      <c r="A22" s="61">
        <v>21</v>
      </c>
      <c r="B22" s="52" t="s">
        <v>393</v>
      </c>
      <c r="C22" s="52" t="s">
        <v>124</v>
      </c>
      <c r="D22" s="52" t="s">
        <v>294</v>
      </c>
      <c r="E22" s="52" t="s">
        <v>125</v>
      </c>
      <c r="F22" s="52" t="s">
        <v>341</v>
      </c>
      <c r="G22" s="51">
        <v>43215</v>
      </c>
      <c r="H22" s="51">
        <v>43231</v>
      </c>
      <c r="I22" s="51">
        <v>43227</v>
      </c>
      <c r="J22" s="52" t="s">
        <v>126</v>
      </c>
      <c r="K22" s="52" t="s">
        <v>300</v>
      </c>
      <c r="L22" s="52" t="s">
        <v>128</v>
      </c>
      <c r="M22" s="52" t="s">
        <v>278</v>
      </c>
      <c r="N22" s="52" t="s">
        <v>153</v>
      </c>
      <c r="O22" s="52" t="s">
        <v>153</v>
      </c>
      <c r="P22" s="52" t="s">
        <v>131</v>
      </c>
      <c r="Q22" s="52"/>
      <c r="R22" s="43" t="s">
        <v>632</v>
      </c>
      <c r="S22" s="43"/>
      <c r="T22" s="43"/>
      <c r="U22" s="59"/>
      <c r="V22" s="59"/>
      <c r="W22" s="18" t="s">
        <v>777</v>
      </c>
    </row>
    <row r="23" spans="1:23" s="48" customFormat="1" ht="49.5">
      <c r="A23" s="61">
        <v>22</v>
      </c>
      <c r="B23" s="52" t="s">
        <v>608</v>
      </c>
      <c r="C23" s="52" t="s">
        <v>124</v>
      </c>
      <c r="D23" s="52" t="s">
        <v>294</v>
      </c>
      <c r="E23" s="52" t="s">
        <v>609</v>
      </c>
      <c r="F23" s="52" t="s">
        <v>610</v>
      </c>
      <c r="G23" s="51">
        <v>43210</v>
      </c>
      <c r="H23" s="51">
        <v>43231</v>
      </c>
      <c r="I23" s="51">
        <v>43227</v>
      </c>
      <c r="J23" s="52" t="s">
        <v>612</v>
      </c>
      <c r="K23" s="52" t="s">
        <v>611</v>
      </c>
      <c r="L23" s="52" t="s">
        <v>614</v>
      </c>
      <c r="M23" s="52" t="s">
        <v>613</v>
      </c>
      <c r="N23" s="52"/>
      <c r="O23" s="52"/>
      <c r="P23" s="52" t="s">
        <v>615</v>
      </c>
      <c r="Q23" s="52"/>
      <c r="R23" s="43" t="s">
        <v>607</v>
      </c>
      <c r="S23" s="43"/>
      <c r="T23" s="43"/>
      <c r="U23" s="59"/>
      <c r="V23" s="59"/>
      <c r="W23" s="18" t="s">
        <v>777</v>
      </c>
    </row>
    <row r="24" spans="1:23" s="48" customFormat="1" ht="82.5">
      <c r="A24" s="61">
        <v>23</v>
      </c>
      <c r="B24" s="50" t="s">
        <v>368</v>
      </c>
      <c r="C24" s="52" t="s">
        <v>124</v>
      </c>
      <c r="D24" s="52" t="s">
        <v>320</v>
      </c>
      <c r="E24" s="52" t="s">
        <v>373</v>
      </c>
      <c r="F24" s="51">
        <v>43251</v>
      </c>
      <c r="G24" s="51">
        <v>43206</v>
      </c>
      <c r="H24" s="52" t="s">
        <v>374</v>
      </c>
      <c r="I24" s="52" t="s">
        <v>374</v>
      </c>
      <c r="J24" s="52" t="s">
        <v>313</v>
      </c>
      <c r="K24" s="52" t="s">
        <v>375</v>
      </c>
      <c r="L24" s="52" t="s">
        <v>376</v>
      </c>
      <c r="M24" s="50" t="s">
        <v>371</v>
      </c>
      <c r="N24" s="52" t="s">
        <v>374</v>
      </c>
      <c r="O24" s="52" t="s">
        <v>374</v>
      </c>
      <c r="P24" s="52"/>
      <c r="Q24" s="52"/>
      <c r="R24" s="43" t="s">
        <v>377</v>
      </c>
      <c r="S24" s="43" t="s">
        <v>378</v>
      </c>
      <c r="T24" s="43" t="s">
        <v>378</v>
      </c>
      <c r="U24" s="59"/>
      <c r="V24" s="59"/>
      <c r="W24" s="18" t="s">
        <v>777</v>
      </c>
    </row>
    <row r="25" spans="1:23" s="49" customFormat="1" ht="99">
      <c r="A25" s="61">
        <v>24</v>
      </c>
      <c r="B25" s="50" t="s">
        <v>505</v>
      </c>
      <c r="C25" s="52" t="s">
        <v>124</v>
      </c>
      <c r="D25" s="50" t="s">
        <v>306</v>
      </c>
      <c r="E25" s="50" t="s">
        <v>312</v>
      </c>
      <c r="F25" s="51">
        <v>43210</v>
      </c>
      <c r="G25" s="51">
        <v>43210</v>
      </c>
      <c r="H25" s="51">
        <v>43231</v>
      </c>
      <c r="I25" s="51">
        <v>43234</v>
      </c>
      <c r="J25" s="50" t="s">
        <v>313</v>
      </c>
      <c r="K25" s="50" t="s">
        <v>308</v>
      </c>
      <c r="L25" s="50" t="s">
        <v>309</v>
      </c>
      <c r="M25" s="50" t="s">
        <v>379</v>
      </c>
      <c r="N25" s="50" t="s">
        <v>307</v>
      </c>
      <c r="O25" s="50" t="s">
        <v>314</v>
      </c>
      <c r="P25" s="50" t="s">
        <v>310</v>
      </c>
      <c r="Q25" s="50" t="s">
        <v>492</v>
      </c>
      <c r="R25" s="44" t="s">
        <v>531</v>
      </c>
      <c r="S25" s="44" t="s">
        <v>421</v>
      </c>
      <c r="T25" s="44" t="s">
        <v>315</v>
      </c>
      <c r="U25" s="57"/>
      <c r="V25" s="57"/>
      <c r="W25" s="19" t="s">
        <v>776</v>
      </c>
    </row>
    <row r="26" spans="1:23" s="49" customFormat="1" ht="115.5">
      <c r="A26" s="61">
        <v>25</v>
      </c>
      <c r="B26" s="50" t="s">
        <v>504</v>
      </c>
      <c r="C26" s="52" t="s">
        <v>124</v>
      </c>
      <c r="D26" s="50" t="s">
        <v>306</v>
      </c>
      <c r="E26" s="50" t="s">
        <v>312</v>
      </c>
      <c r="F26" s="51">
        <v>43210</v>
      </c>
      <c r="G26" s="51">
        <v>43224</v>
      </c>
      <c r="H26" s="51">
        <v>43231</v>
      </c>
      <c r="I26" s="51">
        <v>43234</v>
      </c>
      <c r="J26" s="50" t="s">
        <v>313</v>
      </c>
      <c r="K26" s="50" t="s">
        <v>308</v>
      </c>
      <c r="L26" s="50" t="s">
        <v>316</v>
      </c>
      <c r="M26" s="50" t="s">
        <v>380</v>
      </c>
      <c r="N26" s="50" t="s">
        <v>307</v>
      </c>
      <c r="O26" s="50" t="s">
        <v>381</v>
      </c>
      <c r="P26" s="50" t="s">
        <v>310</v>
      </c>
      <c r="Q26" s="50" t="s">
        <v>498</v>
      </c>
      <c r="R26" s="44" t="s">
        <v>531</v>
      </c>
      <c r="S26" s="44" t="s">
        <v>421</v>
      </c>
      <c r="T26" s="44" t="s">
        <v>315</v>
      </c>
      <c r="U26" s="57"/>
      <c r="V26" s="57"/>
      <c r="W26" s="19" t="s">
        <v>776</v>
      </c>
    </row>
    <row r="27" spans="1:23" s="48" customFormat="1" ht="66">
      <c r="A27" s="61">
        <v>26</v>
      </c>
      <c r="B27" s="52" t="s">
        <v>464</v>
      </c>
      <c r="C27" s="52" t="s">
        <v>124</v>
      </c>
      <c r="D27" s="52" t="s">
        <v>396</v>
      </c>
      <c r="E27" s="52" t="s">
        <v>397</v>
      </c>
      <c r="F27" s="51">
        <v>43221</v>
      </c>
      <c r="G27" s="51">
        <v>43218</v>
      </c>
      <c r="H27" s="52" t="s">
        <v>405</v>
      </c>
      <c r="I27" s="51">
        <v>43224</v>
      </c>
      <c r="J27" s="52" t="s">
        <v>313</v>
      </c>
      <c r="K27" s="52" t="s">
        <v>300</v>
      </c>
      <c r="L27" s="52" t="s">
        <v>128</v>
      </c>
      <c r="M27" s="52" t="s">
        <v>646</v>
      </c>
      <c r="N27" s="52" t="s">
        <v>398</v>
      </c>
      <c r="O27" s="52" t="s">
        <v>400</v>
      </c>
      <c r="P27" s="52" t="s">
        <v>399</v>
      </c>
      <c r="Q27" s="52"/>
      <c r="R27" s="43" t="s">
        <v>632</v>
      </c>
      <c r="S27" s="43" t="s">
        <v>401</v>
      </c>
      <c r="T27" s="43" t="s">
        <v>401</v>
      </c>
      <c r="U27" s="59"/>
      <c r="V27" s="59"/>
      <c r="W27" s="18" t="s">
        <v>777</v>
      </c>
    </row>
    <row r="28" spans="1:23" s="48" customFormat="1" ht="49.5">
      <c r="A28" s="61">
        <v>27</v>
      </c>
      <c r="B28" s="50" t="s">
        <v>536</v>
      </c>
      <c r="C28" s="52" t="s">
        <v>124</v>
      </c>
      <c r="D28" s="52" t="s">
        <v>344</v>
      </c>
      <c r="E28" s="52" t="s">
        <v>345</v>
      </c>
      <c r="F28" s="51">
        <v>43238</v>
      </c>
      <c r="G28" s="51">
        <v>43237</v>
      </c>
      <c r="H28" s="51">
        <v>43250</v>
      </c>
      <c r="I28" s="51">
        <v>43241</v>
      </c>
      <c r="J28" s="52" t="s">
        <v>313</v>
      </c>
      <c r="K28" s="52" t="s">
        <v>346</v>
      </c>
      <c r="L28" s="52" t="s">
        <v>135</v>
      </c>
      <c r="M28" s="52" t="s">
        <v>535</v>
      </c>
      <c r="N28" s="50" t="s">
        <v>307</v>
      </c>
      <c r="O28" s="50" t="s">
        <v>307</v>
      </c>
      <c r="P28" s="52" t="s">
        <v>347</v>
      </c>
      <c r="Q28" s="63"/>
      <c r="R28" s="43" t="s">
        <v>632</v>
      </c>
      <c r="S28" s="43" t="s">
        <v>348</v>
      </c>
      <c r="T28" s="43" t="s">
        <v>348</v>
      </c>
      <c r="U28" s="59"/>
      <c r="V28" s="59"/>
      <c r="W28" s="18" t="s">
        <v>777</v>
      </c>
    </row>
    <row r="29" spans="1:23" s="48" customFormat="1" ht="49.5">
      <c r="A29" s="61">
        <v>28</v>
      </c>
      <c r="B29" s="50" t="s">
        <v>560</v>
      </c>
      <c r="C29" s="52" t="s">
        <v>124</v>
      </c>
      <c r="D29" s="52" t="s">
        <v>344</v>
      </c>
      <c r="E29" s="52" t="s">
        <v>345</v>
      </c>
      <c r="F29" s="51">
        <v>43238</v>
      </c>
      <c r="G29" s="51">
        <v>43237</v>
      </c>
      <c r="H29" s="51">
        <v>43250</v>
      </c>
      <c r="I29" s="51">
        <v>43241</v>
      </c>
      <c r="J29" s="52" t="s">
        <v>427</v>
      </c>
      <c r="K29" s="52" t="s">
        <v>346</v>
      </c>
      <c r="L29" s="52" t="s">
        <v>128</v>
      </c>
      <c r="M29" s="52" t="s">
        <v>534</v>
      </c>
      <c r="N29" s="50" t="s">
        <v>307</v>
      </c>
      <c r="O29" s="50" t="s">
        <v>307</v>
      </c>
      <c r="P29" s="52" t="s">
        <v>347</v>
      </c>
      <c r="Q29" s="52"/>
      <c r="R29" s="43" t="s">
        <v>632</v>
      </c>
      <c r="S29" s="43" t="s">
        <v>348</v>
      </c>
      <c r="T29" s="43" t="s">
        <v>348</v>
      </c>
      <c r="U29" s="59"/>
      <c r="V29" s="59"/>
      <c r="W29" s="18" t="s">
        <v>777</v>
      </c>
    </row>
    <row r="30" spans="1:23" ht="33">
      <c r="A30" s="47">
        <v>29</v>
      </c>
      <c r="B30" s="69" t="s">
        <v>343</v>
      </c>
      <c r="C30" s="12"/>
      <c r="D30" s="12" t="s">
        <v>396</v>
      </c>
      <c r="E30" s="12" t="s">
        <v>125</v>
      </c>
      <c r="F30" s="12"/>
      <c r="G30" s="12"/>
      <c r="H30" s="12"/>
      <c r="I30" s="12"/>
      <c r="J30" s="12" t="s">
        <v>313</v>
      </c>
      <c r="K30" s="12" t="s">
        <v>300</v>
      </c>
      <c r="L30" s="12" t="s">
        <v>128</v>
      </c>
      <c r="M30" s="12" t="s">
        <v>713</v>
      </c>
      <c r="N30" s="12"/>
      <c r="O30" s="12"/>
      <c r="P30" s="12"/>
      <c r="Q30" s="12"/>
      <c r="R30" s="43"/>
      <c r="S30" s="43"/>
      <c r="T30" s="43"/>
      <c r="U30" s="60"/>
      <c r="V30" s="60"/>
      <c r="W30" s="18"/>
    </row>
    <row r="31" spans="1:23" ht="82.5">
      <c r="A31" s="61">
        <v>30</v>
      </c>
      <c r="B31" s="52" t="s">
        <v>671</v>
      </c>
      <c r="C31" s="52" t="s">
        <v>124</v>
      </c>
      <c r="D31" s="52" t="s">
        <v>396</v>
      </c>
      <c r="E31" s="52" t="s">
        <v>359</v>
      </c>
      <c r="F31" s="51">
        <v>43238</v>
      </c>
      <c r="G31" s="51">
        <v>43236</v>
      </c>
      <c r="H31" s="51">
        <v>43252</v>
      </c>
      <c r="I31" s="51">
        <v>43252</v>
      </c>
      <c r="J31" s="52" t="s">
        <v>313</v>
      </c>
      <c r="K31" s="52" t="s">
        <v>300</v>
      </c>
      <c r="L31" s="52" t="s">
        <v>648</v>
      </c>
      <c r="M31" s="52" t="s">
        <v>647</v>
      </c>
      <c r="N31" s="52"/>
      <c r="O31" s="52"/>
      <c r="P31" s="52"/>
      <c r="Q31" s="52" t="s">
        <v>530</v>
      </c>
      <c r="R31" s="43" t="s">
        <v>643</v>
      </c>
      <c r="S31" s="43" t="s">
        <v>679</v>
      </c>
      <c r="T31" s="43" t="s">
        <v>679</v>
      </c>
      <c r="U31" s="60"/>
      <c r="V31" s="60"/>
      <c r="W31" s="18" t="s">
        <v>777</v>
      </c>
    </row>
    <row r="32" spans="1:23" s="48" customFormat="1" ht="99">
      <c r="A32" s="61">
        <v>31</v>
      </c>
      <c r="B32" s="52" t="s">
        <v>563</v>
      </c>
      <c r="C32" s="52" t="s">
        <v>124</v>
      </c>
      <c r="D32" s="52" t="s">
        <v>294</v>
      </c>
      <c r="E32" s="52" t="s">
        <v>445</v>
      </c>
      <c r="F32" s="51">
        <v>43240</v>
      </c>
      <c r="G32" s="51">
        <v>43238</v>
      </c>
      <c r="H32" s="52" t="s">
        <v>446</v>
      </c>
      <c r="I32" s="52" t="s">
        <v>446</v>
      </c>
      <c r="J32" s="52" t="s">
        <v>313</v>
      </c>
      <c r="K32" s="52" t="s">
        <v>443</v>
      </c>
      <c r="L32" s="52" t="s">
        <v>444</v>
      </c>
      <c r="M32" s="52" t="s">
        <v>442</v>
      </c>
      <c r="N32" s="52" t="s">
        <v>447</v>
      </c>
      <c r="O32" s="52"/>
      <c r="P32" s="52" t="s">
        <v>448</v>
      </c>
      <c r="Q32" s="52" t="s">
        <v>574</v>
      </c>
      <c r="R32" s="43" t="s">
        <v>575</v>
      </c>
      <c r="S32" s="43" t="s">
        <v>578</v>
      </c>
      <c r="T32" s="43" t="s">
        <v>451</v>
      </c>
      <c r="U32" s="59"/>
      <c r="V32" s="59"/>
      <c r="W32" s="18" t="s">
        <v>777</v>
      </c>
    </row>
    <row r="33" spans="1:23" s="48" customFormat="1" ht="49.5">
      <c r="A33" s="61">
        <v>32</v>
      </c>
      <c r="B33" s="50" t="s">
        <v>567</v>
      </c>
      <c r="C33" s="52" t="s">
        <v>124</v>
      </c>
      <c r="D33" s="52" t="s">
        <v>294</v>
      </c>
      <c r="E33" s="52" t="s">
        <v>570</v>
      </c>
      <c r="F33" s="52" t="s">
        <v>571</v>
      </c>
      <c r="G33" s="51">
        <v>43238</v>
      </c>
      <c r="H33" s="52" t="s">
        <v>571</v>
      </c>
      <c r="I33" s="52" t="s">
        <v>571</v>
      </c>
      <c r="J33" s="52" t="s">
        <v>313</v>
      </c>
      <c r="K33" s="52" t="s">
        <v>573</v>
      </c>
      <c r="L33" s="52" t="s">
        <v>569</v>
      </c>
      <c r="M33" s="52" t="s">
        <v>572</v>
      </c>
      <c r="N33" s="52" t="s">
        <v>571</v>
      </c>
      <c r="O33" s="52" t="s">
        <v>571</v>
      </c>
      <c r="P33" s="52" t="s">
        <v>577</v>
      </c>
      <c r="Q33" s="52" t="s">
        <v>576</v>
      </c>
      <c r="R33" s="43" t="s">
        <v>575</v>
      </c>
      <c r="S33" s="43" t="s">
        <v>578</v>
      </c>
      <c r="T33" s="43" t="s">
        <v>578</v>
      </c>
      <c r="U33" s="59"/>
      <c r="V33" s="59"/>
      <c r="W33" s="18" t="s">
        <v>777</v>
      </c>
    </row>
    <row r="34" spans="1:23" s="48" customFormat="1" ht="66">
      <c r="A34" s="61">
        <v>33</v>
      </c>
      <c r="B34" s="50" t="s">
        <v>555</v>
      </c>
      <c r="C34" s="50" t="s">
        <v>124</v>
      </c>
      <c r="D34" s="50" t="s">
        <v>318</v>
      </c>
      <c r="E34" s="50" t="s">
        <v>452</v>
      </c>
      <c r="F34" s="51">
        <v>43227</v>
      </c>
      <c r="G34" s="51">
        <v>43227</v>
      </c>
      <c r="H34" s="51">
        <v>43234</v>
      </c>
      <c r="I34" s="51">
        <v>43236</v>
      </c>
      <c r="J34" s="50" t="s">
        <v>313</v>
      </c>
      <c r="K34" s="50" t="s">
        <v>308</v>
      </c>
      <c r="L34" s="50" t="s">
        <v>453</v>
      </c>
      <c r="M34" s="50" t="s">
        <v>454</v>
      </c>
      <c r="N34" s="50" t="s">
        <v>455</v>
      </c>
      <c r="O34" s="50" t="s">
        <v>456</v>
      </c>
      <c r="P34" s="50" t="s">
        <v>310</v>
      </c>
      <c r="Q34" s="50"/>
      <c r="R34" s="44" t="s">
        <v>551</v>
      </c>
      <c r="S34" s="44" t="s">
        <v>531</v>
      </c>
      <c r="T34" s="44" t="s">
        <v>457</v>
      </c>
      <c r="U34" s="59"/>
      <c r="V34" s="59"/>
      <c r="W34" s="19" t="s">
        <v>776</v>
      </c>
    </row>
    <row r="35" spans="1:23" s="48" customFormat="1" ht="49.5">
      <c r="A35" s="61">
        <v>34</v>
      </c>
      <c r="B35" s="50" t="s">
        <v>603</v>
      </c>
      <c r="C35" s="50" t="s">
        <v>124</v>
      </c>
      <c r="D35" s="50" t="s">
        <v>318</v>
      </c>
      <c r="E35" s="50" t="s">
        <v>452</v>
      </c>
      <c r="F35" s="51">
        <v>43238</v>
      </c>
      <c r="G35" s="51">
        <v>43241</v>
      </c>
      <c r="H35" s="51">
        <v>43245</v>
      </c>
      <c r="I35" s="51">
        <v>43245</v>
      </c>
      <c r="J35" s="50" t="s">
        <v>313</v>
      </c>
      <c r="K35" s="50" t="s">
        <v>308</v>
      </c>
      <c r="L35" s="50" t="s">
        <v>453</v>
      </c>
      <c r="M35" s="50" t="s">
        <v>458</v>
      </c>
      <c r="N35" s="50" t="s">
        <v>455</v>
      </c>
      <c r="O35" s="50" t="s">
        <v>456</v>
      </c>
      <c r="P35" s="50" t="s">
        <v>310</v>
      </c>
      <c r="Q35" s="50"/>
      <c r="R35" s="44" t="s">
        <v>604</v>
      </c>
      <c r="S35" s="44" t="s">
        <v>531</v>
      </c>
      <c r="T35" s="44" t="s">
        <v>457</v>
      </c>
      <c r="U35" s="59"/>
      <c r="V35" s="59"/>
      <c r="W35" s="19" t="s">
        <v>777</v>
      </c>
    </row>
    <row r="36" spans="1:23" s="48" customFormat="1" ht="82.5">
      <c r="A36" s="61">
        <v>35</v>
      </c>
      <c r="B36" s="50" t="s">
        <v>481</v>
      </c>
      <c r="C36" s="50" t="s">
        <v>124</v>
      </c>
      <c r="D36" s="50" t="s">
        <v>318</v>
      </c>
      <c r="E36" s="52" t="s">
        <v>459</v>
      </c>
      <c r="F36" s="51">
        <v>43223</v>
      </c>
      <c r="G36" s="51">
        <v>43223</v>
      </c>
      <c r="H36" s="51">
        <v>43227</v>
      </c>
      <c r="I36" s="51">
        <v>43224</v>
      </c>
      <c r="J36" s="50" t="s">
        <v>313</v>
      </c>
      <c r="K36" s="50" t="s">
        <v>308</v>
      </c>
      <c r="L36" s="50" t="s">
        <v>316</v>
      </c>
      <c r="M36" s="50" t="s">
        <v>460</v>
      </c>
      <c r="N36" s="50" t="s">
        <v>461</v>
      </c>
      <c r="O36" s="50" t="s">
        <v>461</v>
      </c>
      <c r="P36" s="50" t="s">
        <v>462</v>
      </c>
      <c r="Q36" s="50"/>
      <c r="R36" s="44" t="s">
        <v>315</v>
      </c>
      <c r="S36" s="44" t="s">
        <v>315</v>
      </c>
      <c r="T36" s="44" t="s">
        <v>463</v>
      </c>
      <c r="U36" s="59"/>
      <c r="V36" s="59"/>
      <c r="W36" s="19" t="s">
        <v>777</v>
      </c>
    </row>
    <row r="37" spans="1:23" ht="121.5" customHeight="1">
      <c r="A37" s="47">
        <v>36</v>
      </c>
      <c r="B37" s="69" t="s">
        <v>484</v>
      </c>
      <c r="C37" s="12" t="s">
        <v>674</v>
      </c>
      <c r="D37" s="12" t="s">
        <v>402</v>
      </c>
      <c r="E37" s="12" t="s">
        <v>485</v>
      </c>
      <c r="F37" s="20">
        <v>43280</v>
      </c>
      <c r="G37" s="12"/>
      <c r="H37" s="20">
        <v>43315</v>
      </c>
      <c r="I37" s="12"/>
      <c r="J37" s="12" t="s">
        <v>313</v>
      </c>
      <c r="K37" s="35" t="s">
        <v>308</v>
      </c>
      <c r="L37" s="35" t="s">
        <v>309</v>
      </c>
      <c r="M37" s="12" t="s">
        <v>703</v>
      </c>
      <c r="N37" s="12"/>
      <c r="O37" s="12" t="s">
        <v>486</v>
      </c>
      <c r="P37" s="35" t="s">
        <v>310</v>
      </c>
      <c r="Q37" s="12" t="s">
        <v>499</v>
      </c>
      <c r="R37" s="43"/>
      <c r="S37" s="43"/>
      <c r="T37" s="43" t="s">
        <v>487</v>
      </c>
      <c r="U37" s="60"/>
      <c r="V37" s="60"/>
      <c r="W37" s="19"/>
    </row>
    <row r="38" spans="1:23" s="48" customFormat="1" ht="108" customHeight="1">
      <c r="A38" s="47">
        <v>37</v>
      </c>
      <c r="B38" s="69" t="s">
        <v>484</v>
      </c>
      <c r="C38" s="12" t="s">
        <v>674</v>
      </c>
      <c r="D38" s="18" t="s">
        <v>402</v>
      </c>
      <c r="E38" s="18" t="s">
        <v>485</v>
      </c>
      <c r="F38" s="20">
        <v>43280</v>
      </c>
      <c r="G38" s="18"/>
      <c r="H38" s="21">
        <v>43315</v>
      </c>
      <c r="I38" s="18"/>
      <c r="J38" s="18" t="s">
        <v>313</v>
      </c>
      <c r="K38" s="19" t="s">
        <v>308</v>
      </c>
      <c r="L38" s="19" t="s">
        <v>316</v>
      </c>
      <c r="M38" s="18" t="s">
        <v>757</v>
      </c>
      <c r="N38" s="18"/>
      <c r="O38" s="18" t="s">
        <v>486</v>
      </c>
      <c r="P38" s="19" t="s">
        <v>310</v>
      </c>
      <c r="Q38" s="18"/>
      <c r="R38" s="43"/>
      <c r="S38" s="43"/>
      <c r="T38" s="43" t="s">
        <v>487</v>
      </c>
      <c r="U38" s="59"/>
      <c r="V38" s="59"/>
      <c r="W38" s="19"/>
    </row>
    <row r="39" spans="1:23" ht="66">
      <c r="A39" s="47">
        <v>38</v>
      </c>
      <c r="B39" s="69" t="s">
        <v>629</v>
      </c>
      <c r="C39" s="12" t="s">
        <v>269</v>
      </c>
      <c r="D39" s="12" t="s">
        <v>475</v>
      </c>
      <c r="E39" s="12" t="s">
        <v>501</v>
      </c>
      <c r="F39" s="20">
        <v>43240</v>
      </c>
      <c r="G39" s="20">
        <v>43238</v>
      </c>
      <c r="H39" s="20">
        <v>43266</v>
      </c>
      <c r="I39" s="18"/>
      <c r="J39" s="12" t="s">
        <v>313</v>
      </c>
      <c r="K39" s="35" t="s">
        <v>308</v>
      </c>
      <c r="L39" s="12" t="s">
        <v>502</v>
      </c>
      <c r="M39" s="12" t="s">
        <v>637</v>
      </c>
      <c r="N39" s="12" t="s">
        <v>500</v>
      </c>
      <c r="O39" s="12" t="s">
        <v>500</v>
      </c>
      <c r="P39" s="12" t="s">
        <v>503</v>
      </c>
      <c r="Q39" s="12"/>
      <c r="R39" s="43"/>
      <c r="S39" s="43"/>
      <c r="T39" s="43" t="s">
        <v>531</v>
      </c>
      <c r="U39" s="60"/>
      <c r="V39" s="60"/>
      <c r="W39" s="19"/>
    </row>
    <row r="40" spans="1:23" s="48" customFormat="1" ht="66">
      <c r="A40" s="61">
        <v>39</v>
      </c>
      <c r="B40" s="52" t="s">
        <v>556</v>
      </c>
      <c r="C40" s="52" t="s">
        <v>124</v>
      </c>
      <c r="D40" s="52" t="s">
        <v>396</v>
      </c>
      <c r="E40" s="52" t="s">
        <v>537</v>
      </c>
      <c r="F40" s="52" t="s">
        <v>543</v>
      </c>
      <c r="G40" s="51">
        <v>43235</v>
      </c>
      <c r="H40" s="52" t="s">
        <v>543</v>
      </c>
      <c r="I40" s="51">
        <v>43238</v>
      </c>
      <c r="J40" s="52" t="s">
        <v>427</v>
      </c>
      <c r="K40" s="52" t="s">
        <v>542</v>
      </c>
      <c r="L40" s="52" t="s">
        <v>135</v>
      </c>
      <c r="M40" s="52" t="s">
        <v>649</v>
      </c>
      <c r="N40" s="52" t="s">
        <v>153</v>
      </c>
      <c r="O40" s="52" t="s">
        <v>153</v>
      </c>
      <c r="P40" s="52" t="s">
        <v>554</v>
      </c>
      <c r="Q40" s="52" t="s">
        <v>541</v>
      </c>
      <c r="R40" s="43" t="s">
        <v>551</v>
      </c>
      <c r="S40" s="43" t="s">
        <v>552</v>
      </c>
      <c r="T40" s="43" t="s">
        <v>552</v>
      </c>
      <c r="U40" s="59"/>
      <c r="V40" s="59"/>
      <c r="W40" s="18" t="s">
        <v>777</v>
      </c>
    </row>
    <row r="41" spans="1:23" s="48" customFormat="1" ht="82.5">
      <c r="A41" s="61">
        <v>40</v>
      </c>
      <c r="B41" s="52" t="s">
        <v>548</v>
      </c>
      <c r="C41" s="52" t="s">
        <v>124</v>
      </c>
      <c r="D41" s="52" t="s">
        <v>305</v>
      </c>
      <c r="E41" s="52" t="s">
        <v>330</v>
      </c>
      <c r="F41" s="52" t="s">
        <v>543</v>
      </c>
      <c r="G41" s="51">
        <v>43235</v>
      </c>
      <c r="H41" s="52" t="s">
        <v>543</v>
      </c>
      <c r="I41" s="51">
        <v>43236</v>
      </c>
      <c r="J41" s="52" t="s">
        <v>427</v>
      </c>
      <c r="K41" s="52" t="s">
        <v>542</v>
      </c>
      <c r="L41" s="52" t="s">
        <v>135</v>
      </c>
      <c r="M41" s="52" t="s">
        <v>650</v>
      </c>
      <c r="N41" s="52" t="s">
        <v>543</v>
      </c>
      <c r="O41" s="52" t="s">
        <v>543</v>
      </c>
      <c r="P41" s="52" t="s">
        <v>553</v>
      </c>
      <c r="Q41" s="52"/>
      <c r="R41" s="43" t="s">
        <v>551</v>
      </c>
      <c r="S41" s="43" t="s">
        <v>552</v>
      </c>
      <c r="T41" s="43" t="s">
        <v>552</v>
      </c>
      <c r="U41" s="59"/>
      <c r="V41" s="59"/>
      <c r="W41" s="18" t="s">
        <v>777</v>
      </c>
    </row>
    <row r="42" spans="1:23" ht="49.5">
      <c r="A42" s="61">
        <v>41</v>
      </c>
      <c r="B42" s="52" t="s">
        <v>704</v>
      </c>
      <c r="C42" s="52" t="s">
        <v>124</v>
      </c>
      <c r="D42" s="52" t="s">
        <v>540</v>
      </c>
      <c r="E42" s="52" t="s">
        <v>705</v>
      </c>
      <c r="F42" s="52" t="s">
        <v>571</v>
      </c>
      <c r="G42" s="51">
        <v>43242</v>
      </c>
      <c r="H42" s="51">
        <v>43266</v>
      </c>
      <c r="I42" s="51">
        <v>43256</v>
      </c>
      <c r="J42" s="52" t="s">
        <v>313</v>
      </c>
      <c r="K42" s="52" t="s">
        <v>300</v>
      </c>
      <c r="L42" s="52" t="s">
        <v>128</v>
      </c>
      <c r="M42" s="52" t="s">
        <v>651</v>
      </c>
      <c r="N42" s="52" t="s">
        <v>153</v>
      </c>
      <c r="O42" s="52" t="s">
        <v>153</v>
      </c>
      <c r="P42" s="52" t="s">
        <v>585</v>
      </c>
      <c r="Q42" s="52"/>
      <c r="R42" s="43" t="s">
        <v>706</v>
      </c>
      <c r="S42" s="43" t="s">
        <v>348</v>
      </c>
      <c r="T42" s="43" t="s">
        <v>348</v>
      </c>
      <c r="U42" s="60"/>
      <c r="V42" s="60"/>
      <c r="W42" s="18" t="s">
        <v>777</v>
      </c>
    </row>
    <row r="43" spans="1:23" ht="49.5">
      <c r="A43" s="61">
        <v>42</v>
      </c>
      <c r="B43" s="52" t="s">
        <v>669</v>
      </c>
      <c r="C43" s="52" t="s">
        <v>124</v>
      </c>
      <c r="D43" s="52" t="s">
        <v>294</v>
      </c>
      <c r="E43" s="52" t="s">
        <v>592</v>
      </c>
      <c r="F43" s="52" t="s">
        <v>593</v>
      </c>
      <c r="G43" s="51">
        <v>43251</v>
      </c>
      <c r="H43" s="51">
        <v>43280</v>
      </c>
      <c r="I43" s="51">
        <v>43253</v>
      </c>
      <c r="J43" s="52" t="s">
        <v>313</v>
      </c>
      <c r="K43" s="52" t="s">
        <v>300</v>
      </c>
      <c r="L43" s="52" t="s">
        <v>597</v>
      </c>
      <c r="M43" s="52" t="s">
        <v>596</v>
      </c>
      <c r="N43" s="52"/>
      <c r="O43" s="52"/>
      <c r="P43" s="52"/>
      <c r="Q43" s="52" t="s">
        <v>680</v>
      </c>
      <c r="R43" s="43" t="s">
        <v>678</v>
      </c>
      <c r="S43" s="43" t="s">
        <v>679</v>
      </c>
      <c r="T43" s="43" t="s">
        <v>663</v>
      </c>
      <c r="U43" s="60"/>
      <c r="V43" s="60"/>
      <c r="W43" s="18" t="s">
        <v>777</v>
      </c>
    </row>
    <row r="44" spans="1:23" ht="49.5">
      <c r="A44" s="84">
        <v>43</v>
      </c>
      <c r="B44" s="85" t="s">
        <v>659</v>
      </c>
      <c r="C44" s="85" t="s">
        <v>124</v>
      </c>
      <c r="D44" s="85" t="s">
        <v>294</v>
      </c>
      <c r="E44" s="85" t="s">
        <v>592</v>
      </c>
      <c r="F44" s="67">
        <v>43251</v>
      </c>
      <c r="G44" s="67">
        <v>43251</v>
      </c>
      <c r="H44" s="67">
        <v>43254</v>
      </c>
      <c r="I44" s="67">
        <v>43253</v>
      </c>
      <c r="J44" s="85" t="s">
        <v>313</v>
      </c>
      <c r="K44" s="85" t="s">
        <v>300</v>
      </c>
      <c r="L44" s="85" t="s">
        <v>598</v>
      </c>
      <c r="M44" s="85" t="s">
        <v>752</v>
      </c>
      <c r="N44" s="85"/>
      <c r="O44" s="85"/>
      <c r="P44" s="85"/>
      <c r="Q44" s="85"/>
      <c r="R44" s="43" t="s">
        <v>678</v>
      </c>
      <c r="S44" s="43" t="s">
        <v>679</v>
      </c>
      <c r="T44" s="43" t="s">
        <v>663</v>
      </c>
      <c r="U44" s="60"/>
      <c r="V44" s="60"/>
      <c r="W44" s="87" t="s">
        <v>777</v>
      </c>
    </row>
    <row r="45" spans="1:23" ht="49.5">
      <c r="A45" s="47">
        <v>44</v>
      </c>
      <c r="B45" s="52" t="s">
        <v>732</v>
      </c>
      <c r="C45" s="52" t="s">
        <v>124</v>
      </c>
      <c r="D45" s="52" t="s">
        <v>294</v>
      </c>
      <c r="E45" s="52" t="s">
        <v>592</v>
      </c>
      <c r="F45" s="51">
        <v>43266</v>
      </c>
      <c r="G45" s="51">
        <v>43265</v>
      </c>
      <c r="H45" s="52" t="s">
        <v>593</v>
      </c>
      <c r="I45" s="52" t="s">
        <v>593</v>
      </c>
      <c r="J45" s="52" t="s">
        <v>313</v>
      </c>
      <c r="K45" s="52" t="s">
        <v>594</v>
      </c>
      <c r="L45" s="52" t="s">
        <v>597</v>
      </c>
      <c r="M45" s="52" t="s">
        <v>595</v>
      </c>
      <c r="N45" s="52"/>
      <c r="O45" s="52"/>
      <c r="P45" s="52" t="s">
        <v>710</v>
      </c>
      <c r="Q45" s="52"/>
      <c r="R45" s="43" t="s">
        <v>711</v>
      </c>
      <c r="S45" s="43" t="s">
        <v>348</v>
      </c>
      <c r="T45" s="43" t="s">
        <v>348</v>
      </c>
      <c r="U45" s="60"/>
      <c r="V45" s="60"/>
      <c r="W45" s="18" t="s">
        <v>777</v>
      </c>
    </row>
    <row r="46" spans="1:23" ht="49.5">
      <c r="A46" s="47">
        <v>45</v>
      </c>
      <c r="B46" s="52" t="s">
        <v>721</v>
      </c>
      <c r="C46" s="52" t="s">
        <v>124</v>
      </c>
      <c r="D46" s="52" t="s">
        <v>294</v>
      </c>
      <c r="E46" s="52" t="s">
        <v>125</v>
      </c>
      <c r="F46" s="51">
        <v>43266</v>
      </c>
      <c r="G46" s="51">
        <v>43265</v>
      </c>
      <c r="H46" s="52" t="s">
        <v>153</v>
      </c>
      <c r="I46" s="52" t="s">
        <v>153</v>
      </c>
      <c r="J46" s="52" t="s">
        <v>313</v>
      </c>
      <c r="K46" s="52" t="s">
        <v>127</v>
      </c>
      <c r="L46" s="52" t="s">
        <v>135</v>
      </c>
      <c r="M46" s="52" t="s">
        <v>709</v>
      </c>
      <c r="N46" s="52"/>
      <c r="O46" s="52"/>
      <c r="P46" s="52" t="s">
        <v>710</v>
      </c>
      <c r="Q46" s="52"/>
      <c r="R46" s="43" t="s">
        <v>712</v>
      </c>
      <c r="S46" s="43" t="s">
        <v>348</v>
      </c>
      <c r="T46" s="43" t="s">
        <v>348</v>
      </c>
      <c r="U46" s="60"/>
      <c r="V46" s="60"/>
      <c r="W46" s="18" t="s">
        <v>777</v>
      </c>
    </row>
    <row r="47" spans="1:23" ht="49.5">
      <c r="A47" s="47">
        <v>46</v>
      </c>
      <c r="B47" s="52" t="s">
        <v>684</v>
      </c>
      <c r="C47" s="52" t="s">
        <v>124</v>
      </c>
      <c r="D47" s="52" t="s">
        <v>488</v>
      </c>
      <c r="E47" s="52" t="s">
        <v>676</v>
      </c>
      <c r="F47" s="51">
        <v>43255</v>
      </c>
      <c r="G47" s="51">
        <v>43255</v>
      </c>
      <c r="H47" s="51">
        <v>43255</v>
      </c>
      <c r="I47" s="51">
        <v>43255</v>
      </c>
      <c r="J47" s="52" t="s">
        <v>313</v>
      </c>
      <c r="K47" s="52" t="s">
        <v>300</v>
      </c>
      <c r="L47" s="52" t="s">
        <v>677</v>
      </c>
      <c r="M47" s="52" t="s">
        <v>681</v>
      </c>
      <c r="N47" s="52"/>
      <c r="O47" s="52"/>
      <c r="P47" s="52"/>
      <c r="Q47" s="52"/>
      <c r="R47" s="43" t="s">
        <v>708</v>
      </c>
      <c r="S47" s="43" t="s">
        <v>685</v>
      </c>
      <c r="T47" s="43" t="s">
        <v>685</v>
      </c>
      <c r="W47" s="18" t="s">
        <v>777</v>
      </c>
    </row>
    <row r="48" spans="1:23" ht="82.5">
      <c r="A48" s="47">
        <v>47</v>
      </c>
      <c r="B48" s="69" t="s">
        <v>753</v>
      </c>
      <c r="C48" s="18" t="s">
        <v>674</v>
      </c>
      <c r="D48" s="18" t="s">
        <v>294</v>
      </c>
      <c r="E48" s="18" t="s">
        <v>125</v>
      </c>
      <c r="F48" s="21">
        <v>43277</v>
      </c>
      <c r="G48" s="21"/>
      <c r="H48" s="21">
        <v>43280</v>
      </c>
      <c r="I48" s="21"/>
      <c r="J48" s="18" t="s">
        <v>313</v>
      </c>
      <c r="K48" s="18" t="s">
        <v>300</v>
      </c>
      <c r="L48" s="18" t="s">
        <v>135</v>
      </c>
      <c r="M48" s="18" t="s">
        <v>754</v>
      </c>
      <c r="N48" s="18"/>
      <c r="O48" s="18"/>
      <c r="P48" s="18"/>
      <c r="Q48" s="18"/>
      <c r="R48" s="43"/>
      <c r="S48" s="43"/>
      <c r="T48" s="43" t="s">
        <v>756</v>
      </c>
      <c r="W48" s="18"/>
    </row>
    <row r="49" spans="1:23" ht="49.5">
      <c r="A49" s="47">
        <v>48</v>
      </c>
      <c r="B49" s="69" t="s">
        <v>343</v>
      </c>
      <c r="C49" s="12" t="s">
        <v>674</v>
      </c>
      <c r="D49" s="12" t="s">
        <v>540</v>
      </c>
      <c r="E49" s="12" t="s">
        <v>743</v>
      </c>
      <c r="F49" s="12" t="s">
        <v>701</v>
      </c>
      <c r="G49" s="12"/>
      <c r="H49" s="20">
        <v>43296</v>
      </c>
      <c r="I49" s="12"/>
      <c r="J49" s="12" t="s">
        <v>313</v>
      </c>
      <c r="K49" s="12" t="s">
        <v>300</v>
      </c>
      <c r="L49" s="12" t="s">
        <v>128</v>
      </c>
      <c r="M49" s="12" t="s">
        <v>702</v>
      </c>
      <c r="N49" s="12"/>
      <c r="O49" s="12"/>
      <c r="P49" s="12" t="s">
        <v>737</v>
      </c>
      <c r="Q49" s="12"/>
      <c r="R49" s="43"/>
      <c r="S49" s="43"/>
      <c r="T49" s="43"/>
      <c r="W49" s="18"/>
    </row>
    <row r="50" spans="1:23" ht="82.5">
      <c r="A50" s="47">
        <v>49</v>
      </c>
      <c r="B50" s="69" t="s">
        <v>760</v>
      </c>
      <c r="C50" s="12" t="s">
        <v>124</v>
      </c>
      <c r="D50" s="12" t="s">
        <v>318</v>
      </c>
      <c r="E50" s="12" t="s">
        <v>717</v>
      </c>
      <c r="F50" s="20">
        <v>43271</v>
      </c>
      <c r="G50" s="20">
        <v>43271</v>
      </c>
      <c r="H50" s="20" t="s">
        <v>307</v>
      </c>
      <c r="I50" s="20" t="s">
        <v>307</v>
      </c>
      <c r="J50" s="12" t="s">
        <v>313</v>
      </c>
      <c r="K50" s="12" t="s">
        <v>127</v>
      </c>
      <c r="L50" s="12" t="s">
        <v>135</v>
      </c>
      <c r="M50" s="12" t="s">
        <v>789</v>
      </c>
      <c r="N50" s="12" t="s">
        <v>714</v>
      </c>
      <c r="O50" s="12" t="s">
        <v>715</v>
      </c>
      <c r="P50" s="12" t="s">
        <v>716</v>
      </c>
      <c r="Q50" s="12" t="s">
        <v>761</v>
      </c>
      <c r="R50" s="43"/>
      <c r="S50" s="43"/>
      <c r="T50" s="43" t="s">
        <v>340</v>
      </c>
      <c r="W50" s="18" t="s">
        <v>777</v>
      </c>
    </row>
    <row r="51" spans="1:23" ht="132">
      <c r="A51" s="47">
        <v>50</v>
      </c>
      <c r="B51" s="69" t="s">
        <v>719</v>
      </c>
      <c r="C51" s="12" t="s">
        <v>674</v>
      </c>
      <c r="D51" s="12" t="s">
        <v>318</v>
      </c>
      <c r="E51" s="12" t="s">
        <v>717</v>
      </c>
      <c r="F51" s="20">
        <v>43275</v>
      </c>
      <c r="G51" s="20"/>
      <c r="H51" s="20">
        <v>43280</v>
      </c>
      <c r="I51" s="20"/>
      <c r="J51" s="12" t="s">
        <v>430</v>
      </c>
      <c r="K51" s="12" t="s">
        <v>300</v>
      </c>
      <c r="L51" s="12" t="s">
        <v>135</v>
      </c>
      <c r="M51" s="12" t="s">
        <v>788</v>
      </c>
      <c r="N51" s="12" t="s">
        <v>714</v>
      </c>
      <c r="O51" s="12" t="s">
        <v>715</v>
      </c>
      <c r="P51" s="12" t="s">
        <v>716</v>
      </c>
      <c r="Q51" s="12"/>
      <c r="R51" s="43"/>
      <c r="S51" s="43"/>
      <c r="T51" s="43" t="s">
        <v>340</v>
      </c>
      <c r="W51" s="18"/>
    </row>
    <row r="52" spans="1:23" ht="49.5">
      <c r="A52" s="47">
        <v>51</v>
      </c>
      <c r="B52" s="69" t="s">
        <v>768</v>
      </c>
      <c r="C52" s="12" t="s">
        <v>769</v>
      </c>
      <c r="D52" s="12" t="s">
        <v>318</v>
      </c>
      <c r="E52" s="12" t="s">
        <v>717</v>
      </c>
      <c r="F52" s="20">
        <v>43271</v>
      </c>
      <c r="G52" s="20">
        <v>43271</v>
      </c>
      <c r="H52" s="20" t="s">
        <v>307</v>
      </c>
      <c r="I52" s="20" t="s">
        <v>307</v>
      </c>
      <c r="J52" s="12" t="s">
        <v>313</v>
      </c>
      <c r="K52" s="12" t="s">
        <v>127</v>
      </c>
      <c r="L52" s="12" t="s">
        <v>128</v>
      </c>
      <c r="M52" s="12" t="s">
        <v>718</v>
      </c>
      <c r="N52" s="12" t="s">
        <v>714</v>
      </c>
      <c r="O52" s="12"/>
      <c r="P52" s="12" t="s">
        <v>716</v>
      </c>
      <c r="Q52" s="12" t="s">
        <v>761</v>
      </c>
      <c r="R52" s="43"/>
      <c r="S52" s="43"/>
      <c r="T52" s="43" t="s">
        <v>340</v>
      </c>
      <c r="W52" s="18" t="s">
        <v>777</v>
      </c>
    </row>
    <row r="53" spans="1:23" ht="132">
      <c r="A53" s="47">
        <v>52</v>
      </c>
      <c r="B53" s="69" t="s">
        <v>720</v>
      </c>
      <c r="C53" s="12" t="s">
        <v>674</v>
      </c>
      <c r="D53" s="12" t="s">
        <v>318</v>
      </c>
      <c r="E53" s="12" t="s">
        <v>717</v>
      </c>
      <c r="F53" s="20">
        <v>43275</v>
      </c>
      <c r="G53" s="20"/>
      <c r="H53" s="20">
        <v>43280</v>
      </c>
      <c r="I53" s="20"/>
      <c r="J53" s="12" t="s">
        <v>313</v>
      </c>
      <c r="K53" s="12" t="s">
        <v>300</v>
      </c>
      <c r="L53" s="12" t="s">
        <v>128</v>
      </c>
      <c r="M53" s="12" t="s">
        <v>718</v>
      </c>
      <c r="N53" s="12" t="s">
        <v>714</v>
      </c>
      <c r="O53" s="12"/>
      <c r="P53" s="12" t="s">
        <v>716</v>
      </c>
      <c r="Q53" s="12"/>
      <c r="R53" s="43"/>
      <c r="S53" s="43"/>
      <c r="T53" s="43" t="s">
        <v>340</v>
      </c>
      <c r="W53" s="18"/>
    </row>
    <row r="54" spans="1:23" ht="82.5">
      <c r="A54" s="47">
        <v>53</v>
      </c>
      <c r="B54" s="69" t="s">
        <v>778</v>
      </c>
      <c r="C54" s="12" t="s">
        <v>124</v>
      </c>
      <c r="D54" s="12" t="s">
        <v>540</v>
      </c>
      <c r="E54" s="12" t="s">
        <v>733</v>
      </c>
      <c r="F54" s="12" t="s">
        <v>734</v>
      </c>
      <c r="G54" s="20">
        <v>43272</v>
      </c>
      <c r="H54" s="20">
        <v>43275</v>
      </c>
      <c r="I54" s="20">
        <v>43273</v>
      </c>
      <c r="J54" s="12" t="s">
        <v>313</v>
      </c>
      <c r="K54" s="12" t="s">
        <v>300</v>
      </c>
      <c r="L54" s="12" t="s">
        <v>735</v>
      </c>
      <c r="M54" s="12" t="s">
        <v>738</v>
      </c>
      <c r="N54" s="12"/>
      <c r="O54" s="12"/>
      <c r="P54" s="12" t="s">
        <v>737</v>
      </c>
      <c r="Q54" s="12"/>
      <c r="R54" s="43" t="s">
        <v>792</v>
      </c>
      <c r="S54" s="43" t="s">
        <v>791</v>
      </c>
      <c r="T54" s="43" t="s">
        <v>736</v>
      </c>
      <c r="W54" s="18"/>
    </row>
    <row r="55" spans="1:23" ht="114" customHeight="1">
      <c r="A55" s="47">
        <v>54</v>
      </c>
      <c r="B55" s="69" t="s">
        <v>790</v>
      </c>
      <c r="C55" s="12" t="s">
        <v>674</v>
      </c>
      <c r="D55" s="12" t="s">
        <v>305</v>
      </c>
      <c r="E55" s="12" t="s">
        <v>745</v>
      </c>
      <c r="F55" s="20">
        <v>43273</v>
      </c>
      <c r="G55" s="20">
        <v>43273</v>
      </c>
      <c r="H55" s="20">
        <v>43284</v>
      </c>
      <c r="I55" s="12"/>
      <c r="J55" s="12" t="s">
        <v>427</v>
      </c>
      <c r="K55" s="12" t="s">
        <v>300</v>
      </c>
      <c r="L55" s="12" t="s">
        <v>747</v>
      </c>
      <c r="M55" s="83" t="s">
        <v>758</v>
      </c>
      <c r="N55" s="12"/>
      <c r="O55" s="12"/>
      <c r="P55" s="12" t="s">
        <v>131</v>
      </c>
      <c r="Q55" s="35" t="s">
        <v>759</v>
      </c>
      <c r="R55" s="43"/>
      <c r="S55" s="43"/>
      <c r="T55" s="43" t="s">
        <v>748</v>
      </c>
      <c r="W55" s="18"/>
    </row>
    <row r="56" spans="1:23" ht="49.5">
      <c r="A56" s="47">
        <v>55</v>
      </c>
      <c r="B56" s="69" t="s">
        <v>750</v>
      </c>
      <c r="C56" s="12" t="s">
        <v>744</v>
      </c>
      <c r="D56" s="12" t="s">
        <v>749</v>
      </c>
      <c r="E56" s="12" t="s">
        <v>745</v>
      </c>
      <c r="F56" s="12" t="s">
        <v>746</v>
      </c>
      <c r="G56" s="12"/>
      <c r="H56" s="12" t="s">
        <v>746</v>
      </c>
      <c r="I56" s="12"/>
      <c r="J56" s="12" t="s">
        <v>427</v>
      </c>
      <c r="K56" s="12" t="s">
        <v>300</v>
      </c>
      <c r="L56" s="12" t="s">
        <v>747</v>
      </c>
      <c r="M56" s="83" t="s">
        <v>755</v>
      </c>
      <c r="N56" s="12"/>
      <c r="O56" s="12"/>
      <c r="P56" s="12" t="s">
        <v>131</v>
      </c>
      <c r="Q56" s="12" t="s">
        <v>751</v>
      </c>
      <c r="R56" s="43"/>
      <c r="S56" s="43"/>
      <c r="T56" s="43" t="s">
        <v>748</v>
      </c>
      <c r="W56" s="18"/>
    </row>
    <row r="57" spans="1:23" ht="66">
      <c r="A57" s="47">
        <v>56</v>
      </c>
      <c r="B57" s="69" t="s">
        <v>782</v>
      </c>
      <c r="C57" s="12" t="s">
        <v>269</v>
      </c>
      <c r="D57" s="12" t="s">
        <v>540</v>
      </c>
      <c r="E57" s="12" t="s">
        <v>745</v>
      </c>
      <c r="F57" s="12" t="s">
        <v>746</v>
      </c>
      <c r="G57" s="20">
        <v>43272</v>
      </c>
      <c r="H57" s="20">
        <v>43277</v>
      </c>
      <c r="I57" s="12"/>
      <c r="J57" s="12" t="s">
        <v>427</v>
      </c>
      <c r="K57" s="12" t="s">
        <v>300</v>
      </c>
      <c r="L57" s="12" t="s">
        <v>747</v>
      </c>
      <c r="M57" s="83" t="s">
        <v>783</v>
      </c>
      <c r="N57" s="12"/>
      <c r="O57" s="12"/>
      <c r="P57" s="12" t="s">
        <v>131</v>
      </c>
      <c r="Q57" s="12"/>
      <c r="R57" s="43"/>
      <c r="S57" s="43"/>
      <c r="T57" s="43" t="s">
        <v>748</v>
      </c>
      <c r="W57" s="18"/>
    </row>
  </sheetData>
  <autoFilter ref="A1:W1" xr:uid="{A8F1AA0A-1A6E-405E-9E82-EA20A727DA29}"/>
  <phoneticPr fontId="1" type="noConversion"/>
  <dataValidations count="3">
    <dataValidation type="list" allowBlank="1" showInputMessage="1" showErrorMessage="1" sqref="D1:D1048576" xr:uid="{4452BCD5-6D36-4CC0-8F87-3F34D9A06BEA}">
      <formula1>"移动大网,安徽移动,四川移动,湖北移动,电信集采,上海电信-开放式平台,上海电信-云化内容库,上海电信-4K平台,上海电信-天翼高清CDN,四川电信,安徽联通,黑龙江联通,江苏联通,内蒙古联通,iSeema,IM2,芒果TV-湖南有线,芒果TV-湖南移动,台湾中嘉,台湾三大,科大,技术开发,HKC,辽台"</formula1>
    </dataValidation>
    <dataValidation type="list" allowBlank="1" showInputMessage="1" showErrorMessage="1" sqref="J1:J1048576" xr:uid="{CEA10FDC-E40F-4CEA-8447-68BE0E771E30}">
      <formula1>"新需求,问题,新需求+问题"</formula1>
    </dataValidation>
    <dataValidation type="list" allowBlank="1" showInputMessage="1" showErrorMessage="1" sqref="C1:C1048576" xr:uid="{00000000-0002-0000-0000-000000000000}">
      <formula1>"未启动,开发中,测试中,完成"</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4"/>
  <sheetViews>
    <sheetView workbookViewId="0">
      <pane ySplit="1" topLeftCell="A73" activePane="bottomLeft" state="frozen"/>
      <selection pane="bottomLeft" sqref="A1:XFD1"/>
    </sheetView>
  </sheetViews>
  <sheetFormatPr defaultRowHeight="16.5"/>
  <cols>
    <col min="1" max="1" width="5.625" style="41" customWidth="1"/>
    <col min="2" max="2" width="15.125" style="34" customWidth="1"/>
    <col min="3" max="3" width="10" style="9" bestFit="1" customWidth="1"/>
    <col min="4" max="4" width="11.375" style="9" customWidth="1"/>
    <col min="5" max="5" width="8.125" style="9" customWidth="1"/>
    <col min="6" max="6" width="48.875" style="34" customWidth="1"/>
    <col min="7" max="7" width="8.25" style="34" customWidth="1"/>
    <col min="8" max="8" width="13.375" style="34" customWidth="1"/>
    <col min="9" max="9" width="7.375" style="34" customWidth="1"/>
    <col min="10" max="10" width="7.75" style="39" customWidth="1"/>
    <col min="11" max="11" width="19.25" style="34" customWidth="1"/>
    <col min="12" max="16384" width="9" style="34"/>
  </cols>
  <sheetData>
    <row r="1" spans="1:11">
      <c r="A1" s="40" t="s">
        <v>317</v>
      </c>
      <c r="B1" s="33" t="s">
        <v>7</v>
      </c>
      <c r="C1" s="7" t="s">
        <v>44</v>
      </c>
      <c r="D1" s="7" t="s">
        <v>45</v>
      </c>
      <c r="E1" s="7" t="s">
        <v>46</v>
      </c>
      <c r="F1" s="33" t="s">
        <v>47</v>
      </c>
      <c r="G1" s="33" t="s">
        <v>3</v>
      </c>
      <c r="H1" s="33" t="s">
        <v>43</v>
      </c>
      <c r="I1" s="33" t="s">
        <v>48</v>
      </c>
      <c r="J1" s="37" t="s">
        <v>49</v>
      </c>
      <c r="K1" s="33" t="s">
        <v>5</v>
      </c>
    </row>
    <row r="2" spans="1:11" s="49" customFormat="1" ht="66" hidden="1">
      <c r="A2" s="61">
        <v>1</v>
      </c>
      <c r="B2" s="50" t="s">
        <v>160</v>
      </c>
      <c r="C2" s="51">
        <v>43104</v>
      </c>
      <c r="D2" s="51">
        <v>43110</v>
      </c>
      <c r="E2" s="52" t="s">
        <v>134</v>
      </c>
      <c r="F2" s="50" t="s">
        <v>161</v>
      </c>
      <c r="G2" s="50" t="s">
        <v>135</v>
      </c>
      <c r="H2" s="50" t="s">
        <v>139</v>
      </c>
      <c r="I2" s="50" t="s">
        <v>162</v>
      </c>
      <c r="J2" s="65" t="s">
        <v>163</v>
      </c>
      <c r="K2" s="50"/>
    </row>
    <row r="3" spans="1:11" s="49" customFormat="1" ht="105" hidden="1" customHeight="1">
      <c r="A3" s="61">
        <v>2</v>
      </c>
      <c r="B3" s="50" t="s">
        <v>171</v>
      </c>
      <c r="C3" s="51">
        <v>43105</v>
      </c>
      <c r="D3" s="52" t="s">
        <v>172</v>
      </c>
      <c r="E3" s="52" t="s">
        <v>140</v>
      </c>
      <c r="F3" s="50" t="s">
        <v>173</v>
      </c>
      <c r="G3" s="50" t="s">
        <v>128</v>
      </c>
      <c r="H3" s="50" t="s">
        <v>174</v>
      </c>
      <c r="I3" s="50" t="s">
        <v>175</v>
      </c>
      <c r="J3" s="65" t="s">
        <v>155</v>
      </c>
      <c r="K3" s="50"/>
    </row>
    <row r="4" spans="1:11" s="49" customFormat="1" ht="99.75" hidden="1" customHeight="1">
      <c r="A4" s="61">
        <v>3</v>
      </c>
      <c r="B4" s="50" t="s">
        <v>176</v>
      </c>
      <c r="C4" s="51">
        <v>43108</v>
      </c>
      <c r="D4" s="52" t="s">
        <v>172</v>
      </c>
      <c r="E4" s="52" t="s">
        <v>177</v>
      </c>
      <c r="F4" s="50" t="s">
        <v>178</v>
      </c>
      <c r="G4" s="50" t="s">
        <v>135</v>
      </c>
      <c r="H4" s="50" t="s">
        <v>174</v>
      </c>
      <c r="I4" s="50" t="s">
        <v>175</v>
      </c>
      <c r="J4" s="65" t="s">
        <v>179</v>
      </c>
      <c r="K4" s="50"/>
    </row>
    <row r="5" spans="1:11" s="49" customFormat="1" ht="33" hidden="1">
      <c r="A5" s="61">
        <v>4</v>
      </c>
      <c r="B5" s="50" t="s">
        <v>180</v>
      </c>
      <c r="C5" s="51">
        <v>43109</v>
      </c>
      <c r="D5" s="52" t="s">
        <v>633</v>
      </c>
      <c r="E5" s="52" t="s">
        <v>140</v>
      </c>
      <c r="F5" s="50" t="s">
        <v>181</v>
      </c>
      <c r="G5" s="50" t="s">
        <v>128</v>
      </c>
      <c r="H5" s="50" t="s">
        <v>182</v>
      </c>
      <c r="I5" s="50" t="s">
        <v>169</v>
      </c>
      <c r="J5" s="50" t="s">
        <v>169</v>
      </c>
      <c r="K5" s="65" t="s">
        <v>183</v>
      </c>
    </row>
    <row r="6" spans="1:11" s="49" customFormat="1" ht="33" hidden="1">
      <c r="A6" s="61">
        <v>5</v>
      </c>
      <c r="B6" s="50" t="s">
        <v>184</v>
      </c>
      <c r="C6" s="51">
        <v>43109</v>
      </c>
      <c r="D6" s="52" t="s">
        <v>633</v>
      </c>
      <c r="E6" s="52" t="s">
        <v>140</v>
      </c>
      <c r="F6" s="50" t="s">
        <v>185</v>
      </c>
      <c r="G6" s="50" t="s">
        <v>128</v>
      </c>
      <c r="H6" s="50" t="s">
        <v>148</v>
      </c>
      <c r="I6" s="50" t="s">
        <v>169</v>
      </c>
      <c r="J6" s="50" t="s">
        <v>169</v>
      </c>
      <c r="K6" s="65" t="s">
        <v>183</v>
      </c>
    </row>
    <row r="7" spans="1:11" s="49" customFormat="1" ht="49.5" hidden="1">
      <c r="A7" s="61">
        <v>6</v>
      </c>
      <c r="B7" s="50" t="s">
        <v>190</v>
      </c>
      <c r="C7" s="51">
        <v>43115</v>
      </c>
      <c r="D7" s="51">
        <v>43123</v>
      </c>
      <c r="E7" s="52" t="s">
        <v>134</v>
      </c>
      <c r="F7" s="50" t="s">
        <v>191</v>
      </c>
      <c r="G7" s="50" t="s">
        <v>135</v>
      </c>
      <c r="H7" s="50" t="s">
        <v>319</v>
      </c>
      <c r="I7" s="50" t="s">
        <v>162</v>
      </c>
      <c r="J7" s="65" t="s">
        <v>192</v>
      </c>
      <c r="K7" s="50"/>
    </row>
    <row r="8" spans="1:11" s="49" customFormat="1" ht="33" hidden="1">
      <c r="A8" s="61">
        <v>7</v>
      </c>
      <c r="B8" s="50" t="s">
        <v>195</v>
      </c>
      <c r="C8" s="51">
        <v>43118</v>
      </c>
      <c r="D8" s="52" t="s">
        <v>633</v>
      </c>
      <c r="E8" s="52" t="s">
        <v>125</v>
      </c>
      <c r="F8" s="50" t="s">
        <v>196</v>
      </c>
      <c r="G8" s="50" t="s">
        <v>135</v>
      </c>
      <c r="H8" s="50" t="s">
        <v>148</v>
      </c>
      <c r="I8" s="50" t="s">
        <v>633</v>
      </c>
      <c r="J8" s="50" t="s">
        <v>633</v>
      </c>
      <c r="K8" s="65" t="s">
        <v>183</v>
      </c>
    </row>
    <row r="9" spans="1:11" s="49" customFormat="1" ht="132" hidden="1">
      <c r="A9" s="61">
        <v>8</v>
      </c>
      <c r="B9" s="50" t="s">
        <v>197</v>
      </c>
      <c r="C9" s="51">
        <v>43118</v>
      </c>
      <c r="D9" s="52" t="s">
        <v>633</v>
      </c>
      <c r="E9" s="52" t="s">
        <v>165</v>
      </c>
      <c r="F9" s="50" t="s">
        <v>198</v>
      </c>
      <c r="G9" s="50" t="s">
        <v>128</v>
      </c>
      <c r="H9" s="50" t="s">
        <v>148</v>
      </c>
      <c r="I9" s="52" t="s">
        <v>633</v>
      </c>
      <c r="J9" s="52" t="s">
        <v>633</v>
      </c>
      <c r="K9" s="65" t="s">
        <v>183</v>
      </c>
    </row>
    <row r="10" spans="1:11" s="49" customFormat="1" ht="115.5" hidden="1">
      <c r="A10" s="61">
        <v>9</v>
      </c>
      <c r="B10" s="50" t="s">
        <v>199</v>
      </c>
      <c r="C10" s="51">
        <v>43119</v>
      </c>
      <c r="D10" s="52" t="s">
        <v>634</v>
      </c>
      <c r="E10" s="52" t="s">
        <v>125</v>
      </c>
      <c r="F10" s="50" t="s">
        <v>200</v>
      </c>
      <c r="G10" s="50" t="s">
        <v>135</v>
      </c>
      <c r="H10" s="50" t="s">
        <v>174</v>
      </c>
      <c r="I10" s="50" t="s">
        <v>175</v>
      </c>
      <c r="J10" s="65"/>
      <c r="K10" s="50"/>
    </row>
    <row r="11" spans="1:11" s="49" customFormat="1" ht="141" hidden="1" customHeight="1">
      <c r="A11" s="61">
        <v>10</v>
      </c>
      <c r="B11" s="50" t="s">
        <v>201</v>
      </c>
      <c r="C11" s="51">
        <v>43122</v>
      </c>
      <c r="D11" s="52" t="s">
        <v>172</v>
      </c>
      <c r="E11" s="52" t="s">
        <v>165</v>
      </c>
      <c r="F11" s="50" t="s">
        <v>202</v>
      </c>
      <c r="G11" s="50" t="s">
        <v>128</v>
      </c>
      <c r="H11" s="50" t="s">
        <v>174</v>
      </c>
      <c r="I11" s="50" t="s">
        <v>175</v>
      </c>
      <c r="J11" s="65" t="s">
        <v>155</v>
      </c>
      <c r="K11" s="50"/>
    </row>
    <row r="12" spans="1:11" s="49" customFormat="1" ht="49.5" hidden="1">
      <c r="A12" s="61">
        <v>11</v>
      </c>
      <c r="B12" s="50" t="s">
        <v>203</v>
      </c>
      <c r="C12" s="51">
        <v>43122</v>
      </c>
      <c r="D12" s="52" t="s">
        <v>633</v>
      </c>
      <c r="E12" s="52" t="s">
        <v>165</v>
      </c>
      <c r="F12" s="50" t="s">
        <v>204</v>
      </c>
      <c r="G12" s="50" t="s">
        <v>128</v>
      </c>
      <c r="H12" s="50" t="s">
        <v>148</v>
      </c>
      <c r="I12" s="50" t="s">
        <v>633</v>
      </c>
      <c r="J12" s="65" t="s">
        <v>369</v>
      </c>
      <c r="K12" s="65" t="s">
        <v>183</v>
      </c>
    </row>
    <row r="13" spans="1:11" s="49" customFormat="1" ht="214.5" hidden="1">
      <c r="A13" s="61">
        <v>12</v>
      </c>
      <c r="B13" s="50" t="s">
        <v>367</v>
      </c>
      <c r="C13" s="51">
        <v>43123</v>
      </c>
      <c r="D13" s="51" t="s">
        <v>284</v>
      </c>
      <c r="E13" s="52" t="s">
        <v>165</v>
      </c>
      <c r="F13" s="50" t="s">
        <v>205</v>
      </c>
      <c r="G13" s="50" t="s">
        <v>128</v>
      </c>
      <c r="H13" s="50" t="s">
        <v>174</v>
      </c>
      <c r="I13" s="50" t="s">
        <v>175</v>
      </c>
      <c r="J13" s="65" t="s">
        <v>179</v>
      </c>
      <c r="K13" s="65" t="s">
        <v>350</v>
      </c>
    </row>
    <row r="14" spans="1:11" s="49" customFormat="1" ht="49.5" hidden="1">
      <c r="A14" s="61">
        <v>13</v>
      </c>
      <c r="B14" s="50" t="s">
        <v>242</v>
      </c>
      <c r="C14" s="51">
        <v>43131</v>
      </c>
      <c r="D14" s="52" t="s">
        <v>633</v>
      </c>
      <c r="E14" s="52" t="s">
        <v>165</v>
      </c>
      <c r="F14" s="50" t="s">
        <v>243</v>
      </c>
      <c r="G14" s="50" t="s">
        <v>128</v>
      </c>
      <c r="H14" s="50" t="s">
        <v>318</v>
      </c>
      <c r="I14" s="50" t="s">
        <v>169</v>
      </c>
      <c r="J14" s="65" t="s">
        <v>633</v>
      </c>
      <c r="K14" s="50" t="s">
        <v>244</v>
      </c>
    </row>
    <row r="15" spans="1:11" s="49" customFormat="1" ht="33" hidden="1">
      <c r="A15" s="61">
        <v>14</v>
      </c>
      <c r="B15" s="50" t="s">
        <v>206</v>
      </c>
      <c r="C15" s="51">
        <v>43130</v>
      </c>
      <c r="D15" s="52" t="s">
        <v>633</v>
      </c>
      <c r="E15" s="52" t="s">
        <v>207</v>
      </c>
      <c r="F15" s="50" t="s">
        <v>208</v>
      </c>
      <c r="G15" s="50" t="s">
        <v>128</v>
      </c>
      <c r="H15" s="50" t="s">
        <v>209</v>
      </c>
      <c r="I15" s="50" t="s">
        <v>633</v>
      </c>
      <c r="J15" s="50" t="s">
        <v>633</v>
      </c>
      <c r="K15" s="65" t="s">
        <v>183</v>
      </c>
    </row>
    <row r="16" spans="1:11" s="49" customFormat="1" ht="49.5" hidden="1">
      <c r="A16" s="61">
        <v>15</v>
      </c>
      <c r="B16" s="50" t="s">
        <v>210</v>
      </c>
      <c r="C16" s="51">
        <v>43130</v>
      </c>
      <c r="D16" s="52" t="s">
        <v>633</v>
      </c>
      <c r="E16" s="52" t="s">
        <v>207</v>
      </c>
      <c r="F16" s="50" t="s">
        <v>211</v>
      </c>
      <c r="G16" s="50" t="s">
        <v>128</v>
      </c>
      <c r="H16" s="50" t="s">
        <v>209</v>
      </c>
      <c r="I16" s="50" t="s">
        <v>633</v>
      </c>
      <c r="J16" s="50" t="s">
        <v>633</v>
      </c>
      <c r="K16" s="65" t="s">
        <v>183</v>
      </c>
    </row>
    <row r="17" spans="1:11" s="49" customFormat="1" ht="99" hidden="1">
      <c r="A17" s="61">
        <v>16</v>
      </c>
      <c r="B17" s="50" t="s">
        <v>212</v>
      </c>
      <c r="C17" s="51">
        <v>43124</v>
      </c>
      <c r="D17" s="51">
        <v>43143</v>
      </c>
      <c r="E17" s="52" t="s">
        <v>125</v>
      </c>
      <c r="F17" s="50" t="s">
        <v>213</v>
      </c>
      <c r="G17" s="50" t="s">
        <v>135</v>
      </c>
      <c r="H17" s="50" t="s">
        <v>174</v>
      </c>
      <c r="I17" s="50" t="s">
        <v>162</v>
      </c>
      <c r="J17" s="65" t="s">
        <v>155</v>
      </c>
      <c r="K17" s="50"/>
    </row>
    <row r="18" spans="1:11" s="49" customFormat="1" ht="49.5" hidden="1">
      <c r="A18" s="61">
        <v>17</v>
      </c>
      <c r="B18" s="50" t="s">
        <v>245</v>
      </c>
      <c r="C18" s="51">
        <v>43130</v>
      </c>
      <c r="D18" s="52" t="s">
        <v>633</v>
      </c>
      <c r="E18" s="52" t="s">
        <v>140</v>
      </c>
      <c r="F18" s="50" t="s">
        <v>246</v>
      </c>
      <c r="G18" s="50" t="s">
        <v>128</v>
      </c>
      <c r="H18" s="50" t="s">
        <v>320</v>
      </c>
      <c r="I18" s="50" t="s">
        <v>169</v>
      </c>
      <c r="J18" s="65" t="s">
        <v>633</v>
      </c>
      <c r="K18" s="50" t="s">
        <v>635</v>
      </c>
    </row>
    <row r="19" spans="1:11" s="49" customFormat="1" ht="124.5" hidden="1" customHeight="1">
      <c r="A19" s="61">
        <v>18</v>
      </c>
      <c r="B19" s="50" t="s">
        <v>247</v>
      </c>
      <c r="C19" s="51">
        <v>43131</v>
      </c>
      <c r="D19" s="50" t="s">
        <v>169</v>
      </c>
      <c r="E19" s="52" t="s">
        <v>125</v>
      </c>
      <c r="F19" s="50" t="s">
        <v>248</v>
      </c>
      <c r="G19" s="50" t="s">
        <v>135</v>
      </c>
      <c r="H19" s="50" t="s">
        <v>318</v>
      </c>
      <c r="I19" s="50" t="s">
        <v>169</v>
      </c>
      <c r="J19" s="50" t="s">
        <v>169</v>
      </c>
      <c r="K19" s="50" t="s">
        <v>244</v>
      </c>
    </row>
    <row r="20" spans="1:11" s="49" customFormat="1" ht="49.5" hidden="1">
      <c r="A20" s="61">
        <v>19</v>
      </c>
      <c r="B20" s="50" t="s">
        <v>214</v>
      </c>
      <c r="C20" s="51">
        <v>43137</v>
      </c>
      <c r="D20" s="52" t="s">
        <v>633</v>
      </c>
      <c r="E20" s="52" t="s">
        <v>207</v>
      </c>
      <c r="F20" s="50" t="s">
        <v>215</v>
      </c>
      <c r="G20" s="50" t="s">
        <v>128</v>
      </c>
      <c r="H20" s="50" t="s">
        <v>148</v>
      </c>
      <c r="I20" s="50" t="s">
        <v>633</v>
      </c>
      <c r="J20" s="65" t="s">
        <v>633</v>
      </c>
      <c r="K20" s="50" t="s">
        <v>183</v>
      </c>
    </row>
    <row r="21" spans="1:11" s="49" customFormat="1" ht="99" hidden="1">
      <c r="A21" s="61">
        <v>20</v>
      </c>
      <c r="B21" s="50" t="s">
        <v>216</v>
      </c>
      <c r="C21" s="51">
        <v>43159</v>
      </c>
      <c r="D21" s="67">
        <v>43159</v>
      </c>
      <c r="E21" s="52" t="s">
        <v>165</v>
      </c>
      <c r="F21" s="50" t="s">
        <v>217</v>
      </c>
      <c r="G21" s="50" t="s">
        <v>128</v>
      </c>
      <c r="H21" s="50" t="s">
        <v>139</v>
      </c>
      <c r="I21" s="50" t="s">
        <v>162</v>
      </c>
      <c r="J21" s="65" t="s">
        <v>163</v>
      </c>
      <c r="K21" s="50"/>
    </row>
    <row r="22" spans="1:11" s="49" customFormat="1" ht="66" hidden="1">
      <c r="A22" s="61">
        <v>21</v>
      </c>
      <c r="B22" s="50" t="s">
        <v>123</v>
      </c>
      <c r="C22" s="51">
        <v>43172</v>
      </c>
      <c r="D22" s="52" t="s">
        <v>633</v>
      </c>
      <c r="E22" s="52" t="s">
        <v>140</v>
      </c>
      <c r="F22" s="50" t="s">
        <v>249</v>
      </c>
      <c r="G22" s="50" t="s">
        <v>128</v>
      </c>
      <c r="H22" s="50" t="s">
        <v>250</v>
      </c>
      <c r="I22" s="50" t="s">
        <v>169</v>
      </c>
      <c r="J22" s="65" t="s">
        <v>633</v>
      </c>
      <c r="K22" s="50" t="s">
        <v>251</v>
      </c>
    </row>
    <row r="23" spans="1:11" s="49" customFormat="1" ht="82.5" hidden="1">
      <c r="A23" s="61">
        <v>22</v>
      </c>
      <c r="B23" s="50" t="s">
        <v>218</v>
      </c>
      <c r="C23" s="51">
        <v>43173</v>
      </c>
      <c r="D23" s="52" t="s">
        <v>272</v>
      </c>
      <c r="E23" s="52" t="s">
        <v>140</v>
      </c>
      <c r="F23" s="50" t="s">
        <v>219</v>
      </c>
      <c r="G23" s="50" t="s">
        <v>128</v>
      </c>
      <c r="H23" s="50" t="s">
        <v>139</v>
      </c>
      <c r="I23" s="50" t="s">
        <v>175</v>
      </c>
      <c r="J23" s="65" t="s">
        <v>163</v>
      </c>
      <c r="K23" s="50"/>
    </row>
    <row r="24" spans="1:11" s="49" customFormat="1" ht="49.5" hidden="1">
      <c r="A24" s="61">
        <v>23</v>
      </c>
      <c r="B24" s="50" t="s">
        <v>132</v>
      </c>
      <c r="C24" s="51">
        <v>43174</v>
      </c>
      <c r="D24" s="52" t="s">
        <v>633</v>
      </c>
      <c r="E24" s="52" t="s">
        <v>134</v>
      </c>
      <c r="F24" s="50" t="s">
        <v>252</v>
      </c>
      <c r="G24" s="50" t="s">
        <v>135</v>
      </c>
      <c r="H24" s="50" t="s">
        <v>250</v>
      </c>
      <c r="I24" s="50" t="s">
        <v>169</v>
      </c>
      <c r="J24" s="65" t="s">
        <v>633</v>
      </c>
      <c r="K24" s="50" t="s">
        <v>251</v>
      </c>
    </row>
    <row r="25" spans="1:11" s="49" customFormat="1" ht="49.5" hidden="1">
      <c r="A25" s="61">
        <v>24</v>
      </c>
      <c r="B25" s="50" t="s">
        <v>220</v>
      </c>
      <c r="C25" s="51">
        <v>43174</v>
      </c>
      <c r="D25" s="51">
        <v>43182</v>
      </c>
      <c r="E25" s="52" t="s">
        <v>165</v>
      </c>
      <c r="F25" s="50" t="s">
        <v>221</v>
      </c>
      <c r="G25" s="50" t="s">
        <v>128</v>
      </c>
      <c r="H25" s="50" t="s">
        <v>294</v>
      </c>
      <c r="I25" s="50" t="s">
        <v>162</v>
      </c>
      <c r="J25" s="65" t="s">
        <v>222</v>
      </c>
      <c r="K25" s="50"/>
    </row>
    <row r="26" spans="1:11" s="49" customFormat="1" ht="82.5" hidden="1">
      <c r="A26" s="61">
        <v>25</v>
      </c>
      <c r="B26" s="50" t="s">
        <v>223</v>
      </c>
      <c r="C26" s="51">
        <v>43174</v>
      </c>
      <c r="D26" s="51">
        <v>43182</v>
      </c>
      <c r="E26" s="52" t="s">
        <v>134</v>
      </c>
      <c r="F26" s="50" t="s">
        <v>224</v>
      </c>
      <c r="G26" s="50" t="s">
        <v>135</v>
      </c>
      <c r="H26" s="50" t="s">
        <v>294</v>
      </c>
      <c r="I26" s="50" t="s">
        <v>162</v>
      </c>
      <c r="J26" s="65" t="s">
        <v>222</v>
      </c>
      <c r="K26" s="50"/>
    </row>
    <row r="27" spans="1:11" s="49" customFormat="1" ht="115.5" hidden="1">
      <c r="A27" s="61">
        <v>26</v>
      </c>
      <c r="B27" s="50" t="s">
        <v>253</v>
      </c>
      <c r="C27" s="51">
        <v>43181</v>
      </c>
      <c r="D27" s="51">
        <v>43207</v>
      </c>
      <c r="E27" s="52" t="s">
        <v>165</v>
      </c>
      <c r="F27" s="50" t="s">
        <v>254</v>
      </c>
      <c r="G27" s="50" t="s">
        <v>128</v>
      </c>
      <c r="H27" s="50" t="s">
        <v>139</v>
      </c>
      <c r="I27" s="50" t="s">
        <v>162</v>
      </c>
      <c r="J27" s="65" t="s">
        <v>270</v>
      </c>
      <c r="K27" s="66"/>
    </row>
    <row r="28" spans="1:11" s="49" customFormat="1" ht="66" hidden="1">
      <c r="A28" s="61">
        <v>27</v>
      </c>
      <c r="B28" s="50" t="s">
        <v>255</v>
      </c>
      <c r="C28" s="51">
        <v>43182</v>
      </c>
      <c r="D28" s="51">
        <v>43203</v>
      </c>
      <c r="E28" s="52" t="s">
        <v>134</v>
      </c>
      <c r="F28" s="50" t="s">
        <v>256</v>
      </c>
      <c r="G28" s="50" t="s">
        <v>135</v>
      </c>
      <c r="H28" s="50" t="s">
        <v>148</v>
      </c>
      <c r="I28" s="50" t="s">
        <v>162</v>
      </c>
      <c r="J28" s="65" t="s">
        <v>356</v>
      </c>
      <c r="K28" s="66"/>
    </row>
    <row r="29" spans="1:11" s="49" customFormat="1" ht="181.5" hidden="1">
      <c r="A29" s="61">
        <v>28</v>
      </c>
      <c r="B29" s="50" t="s">
        <v>257</v>
      </c>
      <c r="C29" s="51">
        <v>43182</v>
      </c>
      <c r="D29" s="51">
        <v>43203</v>
      </c>
      <c r="E29" s="52" t="s">
        <v>165</v>
      </c>
      <c r="F29" s="50" t="s">
        <v>268</v>
      </c>
      <c r="G29" s="50" t="s">
        <v>128</v>
      </c>
      <c r="H29" s="50" t="s">
        <v>148</v>
      </c>
      <c r="I29" s="50" t="s">
        <v>162</v>
      </c>
      <c r="J29" s="65" t="s">
        <v>356</v>
      </c>
      <c r="K29" s="66"/>
    </row>
    <row r="30" spans="1:11" s="49" customFormat="1" ht="33" hidden="1">
      <c r="A30" s="61">
        <v>29</v>
      </c>
      <c r="B30" s="50" t="s">
        <v>230</v>
      </c>
      <c r="C30" s="51">
        <v>43189</v>
      </c>
      <c r="D30" s="51">
        <v>43209</v>
      </c>
      <c r="E30" s="52" t="s">
        <v>134</v>
      </c>
      <c r="F30" s="50" t="s">
        <v>231</v>
      </c>
      <c r="G30" s="50" t="s">
        <v>135</v>
      </c>
      <c r="H30" s="50" t="s">
        <v>318</v>
      </c>
      <c r="I30" s="50" t="s">
        <v>162</v>
      </c>
      <c r="J30" s="65" t="s">
        <v>383</v>
      </c>
      <c r="K30" s="66"/>
    </row>
    <row r="31" spans="1:11" s="49" customFormat="1" ht="49.5" hidden="1">
      <c r="A31" s="61">
        <v>30</v>
      </c>
      <c r="B31" s="50" t="s">
        <v>238</v>
      </c>
      <c r="C31" s="51">
        <v>43189</v>
      </c>
      <c r="D31" s="51">
        <v>43209</v>
      </c>
      <c r="E31" s="52" t="s">
        <v>165</v>
      </c>
      <c r="F31" s="50" t="s">
        <v>236</v>
      </c>
      <c r="G31" s="50" t="s">
        <v>128</v>
      </c>
      <c r="H31" s="50" t="s">
        <v>318</v>
      </c>
      <c r="I31" s="50" t="s">
        <v>162</v>
      </c>
      <c r="J31" s="65" t="s">
        <v>384</v>
      </c>
      <c r="K31" s="66"/>
    </row>
    <row r="32" spans="1:11" ht="49.5" hidden="1">
      <c r="A32" s="61">
        <v>31</v>
      </c>
      <c r="B32" s="50" t="s">
        <v>280</v>
      </c>
      <c r="C32" s="51">
        <v>43193</v>
      </c>
      <c r="D32" s="51">
        <v>43266</v>
      </c>
      <c r="E32" s="52" t="s">
        <v>290</v>
      </c>
      <c r="F32" s="50" t="s">
        <v>282</v>
      </c>
      <c r="G32" s="50" t="s">
        <v>276</v>
      </c>
      <c r="H32" s="50" t="s">
        <v>281</v>
      </c>
      <c r="I32" s="50" t="s">
        <v>162</v>
      </c>
      <c r="J32" s="65" t="s">
        <v>741</v>
      </c>
      <c r="K32" s="65"/>
    </row>
    <row r="33" spans="1:11" ht="82.5" hidden="1">
      <c r="A33" s="61">
        <v>32</v>
      </c>
      <c r="B33" s="50" t="s">
        <v>289</v>
      </c>
      <c r="C33" s="51">
        <v>43201</v>
      </c>
      <c r="D33" s="51">
        <v>43266</v>
      </c>
      <c r="E33" s="52" t="s">
        <v>291</v>
      </c>
      <c r="F33" s="50" t="s">
        <v>292</v>
      </c>
      <c r="G33" s="50" t="s">
        <v>273</v>
      </c>
      <c r="H33" s="50" t="s">
        <v>281</v>
      </c>
      <c r="I33" s="50" t="s">
        <v>162</v>
      </c>
      <c r="J33" s="65" t="s">
        <v>741</v>
      </c>
      <c r="K33" s="65"/>
    </row>
    <row r="34" spans="1:11" s="64" customFormat="1" ht="49.5" hidden="1">
      <c r="A34" s="61">
        <v>33</v>
      </c>
      <c r="B34" s="50" t="s">
        <v>655</v>
      </c>
      <c r="C34" s="51">
        <v>43198</v>
      </c>
      <c r="D34" s="52" t="s">
        <v>284</v>
      </c>
      <c r="E34" s="52" t="s">
        <v>283</v>
      </c>
      <c r="F34" s="50" t="s">
        <v>644</v>
      </c>
      <c r="G34" s="50" t="s">
        <v>273</v>
      </c>
      <c r="H34" s="50" t="s">
        <v>285</v>
      </c>
      <c r="I34" s="50" t="s">
        <v>175</v>
      </c>
      <c r="J34" s="65" t="s">
        <v>286</v>
      </c>
      <c r="K34" s="50" t="s">
        <v>287</v>
      </c>
    </row>
    <row r="35" spans="1:11" s="64" customFormat="1" ht="148.5" hidden="1">
      <c r="A35" s="61">
        <v>34</v>
      </c>
      <c r="B35" s="50" t="s">
        <v>656</v>
      </c>
      <c r="C35" s="51">
        <v>43201</v>
      </c>
      <c r="D35" s="51">
        <v>43201</v>
      </c>
      <c r="E35" s="52" t="s">
        <v>177</v>
      </c>
      <c r="F35" s="50" t="s">
        <v>657</v>
      </c>
      <c r="G35" s="50" t="s">
        <v>273</v>
      </c>
      <c r="H35" s="50" t="s">
        <v>285</v>
      </c>
      <c r="I35" s="50" t="s">
        <v>162</v>
      </c>
      <c r="J35" s="65" t="s">
        <v>293</v>
      </c>
      <c r="K35" s="66"/>
    </row>
    <row r="36" spans="1:11" s="64" customFormat="1" ht="66" hidden="1">
      <c r="A36" s="61">
        <v>35</v>
      </c>
      <c r="B36" s="50" t="s">
        <v>440</v>
      </c>
      <c r="C36" s="51">
        <v>43200</v>
      </c>
      <c r="D36" s="51">
        <v>43207</v>
      </c>
      <c r="E36" s="52" t="s">
        <v>274</v>
      </c>
      <c r="F36" s="50" t="s">
        <v>275</v>
      </c>
      <c r="G36" s="50" t="s">
        <v>276</v>
      </c>
      <c r="H36" s="50" t="s">
        <v>139</v>
      </c>
      <c r="I36" s="50" t="s">
        <v>162</v>
      </c>
      <c r="J36" s="65" t="s">
        <v>355</v>
      </c>
      <c r="K36" s="66" t="s">
        <v>382</v>
      </c>
    </row>
    <row r="37" spans="1:11" s="64" customFormat="1" ht="49.5" hidden="1">
      <c r="A37" s="61">
        <v>36</v>
      </c>
      <c r="B37" s="50" t="s">
        <v>351</v>
      </c>
      <c r="C37" s="51">
        <v>43203</v>
      </c>
      <c r="D37" s="51">
        <v>43213</v>
      </c>
      <c r="E37" s="52" t="s">
        <v>352</v>
      </c>
      <c r="F37" s="50" t="s">
        <v>353</v>
      </c>
      <c r="G37" s="50" t="s">
        <v>354</v>
      </c>
      <c r="H37" s="50" t="s">
        <v>305</v>
      </c>
      <c r="I37" s="50" t="s">
        <v>162</v>
      </c>
      <c r="J37" s="65" t="s">
        <v>422</v>
      </c>
      <c r="K37" s="66"/>
    </row>
    <row r="38" spans="1:11" s="64" customFormat="1" ht="49.5" hidden="1">
      <c r="A38" s="61">
        <v>37</v>
      </c>
      <c r="B38" s="50" t="s">
        <v>360</v>
      </c>
      <c r="C38" s="51">
        <v>43203</v>
      </c>
      <c r="D38" s="51">
        <v>43207</v>
      </c>
      <c r="E38" s="52" t="s">
        <v>361</v>
      </c>
      <c r="F38" s="50" t="s">
        <v>362</v>
      </c>
      <c r="G38" s="50" t="s">
        <v>363</v>
      </c>
      <c r="H38" s="50" t="s">
        <v>294</v>
      </c>
      <c r="I38" s="50" t="s">
        <v>162</v>
      </c>
      <c r="J38" s="65" t="s">
        <v>441</v>
      </c>
      <c r="K38" s="66"/>
    </row>
    <row r="39" spans="1:11" s="64" customFormat="1" ht="115.5" hidden="1">
      <c r="A39" s="61">
        <v>38</v>
      </c>
      <c r="B39" s="50" t="s">
        <v>364</v>
      </c>
      <c r="C39" s="51">
        <v>43203</v>
      </c>
      <c r="D39" s="51">
        <v>43207</v>
      </c>
      <c r="E39" s="52" t="s">
        <v>365</v>
      </c>
      <c r="F39" s="50" t="s">
        <v>366</v>
      </c>
      <c r="G39" s="50" t="s">
        <v>354</v>
      </c>
      <c r="H39" s="50" t="s">
        <v>294</v>
      </c>
      <c r="I39" s="50" t="s">
        <v>162</v>
      </c>
      <c r="J39" s="65" t="s">
        <v>441</v>
      </c>
      <c r="K39" s="66"/>
    </row>
    <row r="40" spans="1:11" s="64" customFormat="1" ht="49.5" hidden="1">
      <c r="A40" s="61">
        <v>39</v>
      </c>
      <c r="B40" s="50" t="s">
        <v>368</v>
      </c>
      <c r="C40" s="51">
        <v>43206</v>
      </c>
      <c r="D40" s="52" t="s">
        <v>369</v>
      </c>
      <c r="E40" s="52" t="s">
        <v>370</v>
      </c>
      <c r="F40" s="50" t="s">
        <v>371</v>
      </c>
      <c r="G40" s="50" t="s">
        <v>372</v>
      </c>
      <c r="H40" s="50" t="s">
        <v>320</v>
      </c>
      <c r="I40" s="50" t="s">
        <v>169</v>
      </c>
      <c r="J40" s="65" t="s">
        <v>369</v>
      </c>
      <c r="K40" s="50"/>
    </row>
    <row r="41" spans="1:11" s="64" customFormat="1" ht="33" hidden="1">
      <c r="A41" s="61">
        <v>40</v>
      </c>
      <c r="B41" s="50" t="s">
        <v>385</v>
      </c>
      <c r="C41" s="51">
        <v>43210</v>
      </c>
      <c r="D41" s="51">
        <v>43217</v>
      </c>
      <c r="E41" s="52" t="s">
        <v>386</v>
      </c>
      <c r="F41" s="50" t="s">
        <v>380</v>
      </c>
      <c r="G41" s="50" t="s">
        <v>388</v>
      </c>
      <c r="H41" s="50" t="s">
        <v>305</v>
      </c>
      <c r="I41" s="50" t="s">
        <v>162</v>
      </c>
      <c r="J41" s="65" t="s">
        <v>155</v>
      </c>
      <c r="K41" s="66"/>
    </row>
    <row r="42" spans="1:11" s="64" customFormat="1" ht="49.5" hidden="1">
      <c r="A42" s="61">
        <v>41</v>
      </c>
      <c r="B42" s="50" t="s">
        <v>391</v>
      </c>
      <c r="C42" s="51">
        <v>43210</v>
      </c>
      <c r="D42" s="51">
        <v>43234</v>
      </c>
      <c r="E42" s="52" t="s">
        <v>390</v>
      </c>
      <c r="F42" s="50" t="s">
        <v>379</v>
      </c>
      <c r="G42" s="50" t="s">
        <v>392</v>
      </c>
      <c r="H42" s="50" t="s">
        <v>305</v>
      </c>
      <c r="I42" s="50" t="s">
        <v>162</v>
      </c>
      <c r="J42" s="65" t="s">
        <v>512</v>
      </c>
      <c r="K42" s="66"/>
    </row>
    <row r="43" spans="1:11" s="64" customFormat="1" ht="66" hidden="1">
      <c r="A43" s="61">
        <v>42</v>
      </c>
      <c r="B43" s="50" t="s">
        <v>389</v>
      </c>
      <c r="C43" s="51">
        <v>43210</v>
      </c>
      <c r="D43" s="51">
        <v>43227</v>
      </c>
      <c r="E43" s="52" t="s">
        <v>386</v>
      </c>
      <c r="F43" s="50" t="s">
        <v>395</v>
      </c>
      <c r="G43" s="50" t="s">
        <v>388</v>
      </c>
      <c r="H43" s="50" t="s">
        <v>294</v>
      </c>
      <c r="I43" s="50" t="s">
        <v>162</v>
      </c>
      <c r="J43" s="65" t="s">
        <v>497</v>
      </c>
      <c r="K43" s="50"/>
    </row>
    <row r="44" spans="1:11" s="64" customFormat="1" ht="99" hidden="1">
      <c r="A44" s="61">
        <v>43</v>
      </c>
      <c r="B44" s="50" t="s">
        <v>393</v>
      </c>
      <c r="C44" s="51">
        <v>43210</v>
      </c>
      <c r="D44" s="51">
        <v>43227</v>
      </c>
      <c r="E44" s="52" t="s">
        <v>390</v>
      </c>
      <c r="F44" s="50" t="s">
        <v>394</v>
      </c>
      <c r="G44" s="50" t="s">
        <v>392</v>
      </c>
      <c r="H44" s="50" t="s">
        <v>294</v>
      </c>
      <c r="I44" s="50" t="s">
        <v>162</v>
      </c>
      <c r="J44" s="65" t="s">
        <v>497</v>
      </c>
      <c r="K44" s="50"/>
    </row>
    <row r="45" spans="1:11" s="64" customFormat="1" ht="66" hidden="1">
      <c r="A45" s="61">
        <v>44</v>
      </c>
      <c r="B45" s="50" t="s">
        <v>465</v>
      </c>
      <c r="C45" s="51">
        <v>43218</v>
      </c>
      <c r="D45" s="51">
        <v>43224</v>
      </c>
      <c r="E45" s="52" t="s">
        <v>466</v>
      </c>
      <c r="F45" s="50" t="s">
        <v>467</v>
      </c>
      <c r="G45" s="50" t="s">
        <v>468</v>
      </c>
      <c r="H45" s="50" t="s">
        <v>396</v>
      </c>
      <c r="I45" s="50" t="s">
        <v>162</v>
      </c>
      <c r="J45" s="65" t="s">
        <v>480</v>
      </c>
      <c r="K45" s="50"/>
    </row>
    <row r="46" spans="1:11" s="64" customFormat="1" ht="49.5" hidden="1">
      <c r="A46" s="61">
        <v>45</v>
      </c>
      <c r="B46" s="50" t="s">
        <v>482</v>
      </c>
      <c r="C46" s="51">
        <v>43223</v>
      </c>
      <c r="D46" s="51">
        <v>43224</v>
      </c>
      <c r="E46" s="52" t="s">
        <v>469</v>
      </c>
      <c r="F46" s="50" t="s">
        <v>470</v>
      </c>
      <c r="G46" s="50" t="s">
        <v>471</v>
      </c>
      <c r="H46" s="50" t="s">
        <v>318</v>
      </c>
      <c r="I46" s="50" t="s">
        <v>162</v>
      </c>
      <c r="J46" s="65" t="s">
        <v>483</v>
      </c>
      <c r="K46" s="50"/>
    </row>
    <row r="47" spans="1:11" s="64" customFormat="1" ht="82.5" hidden="1">
      <c r="A47" s="61">
        <v>46</v>
      </c>
      <c r="B47" s="50" t="s">
        <v>472</v>
      </c>
      <c r="C47" s="51">
        <v>43224</v>
      </c>
      <c r="D47" s="52" t="s">
        <v>575</v>
      </c>
      <c r="E47" s="52" t="s">
        <v>473</v>
      </c>
      <c r="F47" s="50" t="s">
        <v>477</v>
      </c>
      <c r="G47" s="50" t="s">
        <v>474</v>
      </c>
      <c r="H47" s="50" t="s">
        <v>475</v>
      </c>
      <c r="I47" s="50" t="s">
        <v>575</v>
      </c>
      <c r="J47" s="65" t="s">
        <v>575</v>
      </c>
      <c r="K47" s="50" t="s">
        <v>581</v>
      </c>
    </row>
    <row r="48" spans="1:11" s="64" customFormat="1" ht="181.5" hidden="1">
      <c r="A48" s="61">
        <v>47</v>
      </c>
      <c r="B48" s="50" t="s">
        <v>476</v>
      </c>
      <c r="C48" s="51">
        <v>43224</v>
      </c>
      <c r="D48" s="51">
        <v>43234</v>
      </c>
      <c r="E48" s="52" t="s">
        <v>134</v>
      </c>
      <c r="F48" s="50" t="s">
        <v>478</v>
      </c>
      <c r="G48" s="50" t="s">
        <v>479</v>
      </c>
      <c r="H48" s="50" t="s">
        <v>305</v>
      </c>
      <c r="I48" s="50" t="s">
        <v>162</v>
      </c>
      <c r="J48" s="65" t="s">
        <v>512</v>
      </c>
      <c r="K48" s="66"/>
    </row>
    <row r="49" spans="1:11" s="64" customFormat="1" ht="66" hidden="1">
      <c r="A49" s="61">
        <v>48</v>
      </c>
      <c r="B49" s="50" t="s">
        <v>493</v>
      </c>
      <c r="C49" s="51">
        <v>43227</v>
      </c>
      <c r="D49" s="51">
        <v>43236</v>
      </c>
      <c r="E49" s="52" t="s">
        <v>494</v>
      </c>
      <c r="F49" s="50" t="s">
        <v>495</v>
      </c>
      <c r="G49" s="50" t="s">
        <v>496</v>
      </c>
      <c r="H49" s="50" t="s">
        <v>318</v>
      </c>
      <c r="I49" s="50" t="s">
        <v>162</v>
      </c>
      <c r="J49" s="65" t="s">
        <v>546</v>
      </c>
      <c r="K49" s="50" t="s">
        <v>547</v>
      </c>
    </row>
    <row r="50" spans="1:11" s="64" customFormat="1" ht="148.5" hidden="1">
      <c r="A50" s="61">
        <v>49</v>
      </c>
      <c r="B50" s="50" t="s">
        <v>544</v>
      </c>
      <c r="C50" s="51">
        <v>43229</v>
      </c>
      <c r="D50" s="51" t="s">
        <v>550</v>
      </c>
      <c r="E50" s="52" t="s">
        <v>537</v>
      </c>
      <c r="F50" s="50" t="s">
        <v>652</v>
      </c>
      <c r="G50" s="50" t="s">
        <v>135</v>
      </c>
      <c r="H50" s="50" t="s">
        <v>396</v>
      </c>
      <c r="I50" s="50" t="s">
        <v>169</v>
      </c>
      <c r="J50" s="65" t="s">
        <v>550</v>
      </c>
      <c r="K50" s="50" t="s">
        <v>557</v>
      </c>
    </row>
    <row r="51" spans="1:11" s="64" customFormat="1" ht="66" hidden="1">
      <c r="A51" s="61">
        <v>50</v>
      </c>
      <c r="B51" s="50" t="s">
        <v>544</v>
      </c>
      <c r="C51" s="51">
        <v>43235</v>
      </c>
      <c r="D51" s="51">
        <v>43235</v>
      </c>
      <c r="E51" s="52" t="s">
        <v>537</v>
      </c>
      <c r="F51" s="50" t="s">
        <v>652</v>
      </c>
      <c r="G51" s="50" t="s">
        <v>135</v>
      </c>
      <c r="H51" s="50" t="s">
        <v>396</v>
      </c>
      <c r="I51" s="50" t="s">
        <v>162</v>
      </c>
      <c r="J51" s="65" t="s">
        <v>546</v>
      </c>
      <c r="K51" s="50" t="s">
        <v>545</v>
      </c>
    </row>
    <row r="52" spans="1:11" s="64" customFormat="1" ht="82.5" hidden="1">
      <c r="A52" s="61">
        <v>51</v>
      </c>
      <c r="B52" s="50" t="s">
        <v>548</v>
      </c>
      <c r="C52" s="51">
        <v>43235</v>
      </c>
      <c r="D52" s="51">
        <v>43236</v>
      </c>
      <c r="E52" s="52" t="s">
        <v>537</v>
      </c>
      <c r="F52" s="52" t="s">
        <v>650</v>
      </c>
      <c r="G52" s="50" t="s">
        <v>135</v>
      </c>
      <c r="H52" s="50" t="s">
        <v>305</v>
      </c>
      <c r="I52" s="50" t="s">
        <v>162</v>
      </c>
      <c r="J52" s="65" t="s">
        <v>549</v>
      </c>
      <c r="K52" s="50"/>
    </row>
    <row r="53" spans="1:11" ht="49.5" hidden="1">
      <c r="A53" s="61">
        <v>52</v>
      </c>
      <c r="B53" s="50" t="s">
        <v>532</v>
      </c>
      <c r="C53" s="51">
        <v>43236</v>
      </c>
      <c r="D53" s="51">
        <v>43252</v>
      </c>
      <c r="E53" s="52" t="s">
        <v>533</v>
      </c>
      <c r="F53" s="50" t="s">
        <v>653</v>
      </c>
      <c r="G53" s="50" t="s">
        <v>128</v>
      </c>
      <c r="H53" s="50" t="s">
        <v>396</v>
      </c>
      <c r="I53" s="50" t="s">
        <v>162</v>
      </c>
      <c r="J53" s="65" t="s">
        <v>672</v>
      </c>
      <c r="K53" s="65"/>
    </row>
    <row r="54" spans="1:11" ht="121.5" hidden="1" customHeight="1">
      <c r="A54" s="61">
        <v>53</v>
      </c>
      <c r="B54" s="50" t="s">
        <v>536</v>
      </c>
      <c r="C54" s="51">
        <v>43237</v>
      </c>
      <c r="D54" s="51">
        <v>43241</v>
      </c>
      <c r="E54" s="52" t="s">
        <v>537</v>
      </c>
      <c r="F54" s="50" t="s">
        <v>538</v>
      </c>
      <c r="G54" s="50" t="s">
        <v>539</v>
      </c>
      <c r="H54" s="50" t="s">
        <v>540</v>
      </c>
      <c r="I54" s="50" t="s">
        <v>162</v>
      </c>
      <c r="J54" s="65" t="s">
        <v>586</v>
      </c>
      <c r="K54" s="50"/>
    </row>
    <row r="55" spans="1:11" ht="93.75" hidden="1" customHeight="1">
      <c r="A55" s="61">
        <v>54</v>
      </c>
      <c r="B55" s="50" t="s">
        <v>560</v>
      </c>
      <c r="C55" s="51">
        <v>43237</v>
      </c>
      <c r="D55" s="51">
        <v>43241</v>
      </c>
      <c r="E55" s="52" t="s">
        <v>537</v>
      </c>
      <c r="F55" s="50" t="s">
        <v>562</v>
      </c>
      <c r="G55" s="50" t="s">
        <v>561</v>
      </c>
      <c r="H55" s="50" t="s">
        <v>540</v>
      </c>
      <c r="I55" s="50" t="s">
        <v>162</v>
      </c>
      <c r="J55" s="65" t="s">
        <v>586</v>
      </c>
      <c r="K55" s="50"/>
    </row>
    <row r="56" spans="1:11" s="49" customFormat="1" ht="82.5" hidden="1">
      <c r="A56" s="61">
        <v>55</v>
      </c>
      <c r="B56" s="50" t="s">
        <v>563</v>
      </c>
      <c r="C56" s="51">
        <v>43238</v>
      </c>
      <c r="D56" s="52" t="s">
        <v>575</v>
      </c>
      <c r="E56" s="52" t="s">
        <v>564</v>
      </c>
      <c r="F56" s="50" t="s">
        <v>565</v>
      </c>
      <c r="G56" s="50" t="s">
        <v>566</v>
      </c>
      <c r="H56" s="50" t="s">
        <v>294</v>
      </c>
      <c r="I56" s="50" t="s">
        <v>169</v>
      </c>
      <c r="J56" s="65" t="s">
        <v>575</v>
      </c>
      <c r="K56" s="52" t="s">
        <v>574</v>
      </c>
    </row>
    <row r="57" spans="1:11" s="49" customFormat="1" ht="82.5" hidden="1">
      <c r="A57" s="61">
        <v>56</v>
      </c>
      <c r="B57" s="50" t="s">
        <v>567</v>
      </c>
      <c r="C57" s="51">
        <v>43238</v>
      </c>
      <c r="D57" s="52" t="s">
        <v>575</v>
      </c>
      <c r="E57" s="52" t="s">
        <v>134</v>
      </c>
      <c r="F57" s="50" t="s">
        <v>568</v>
      </c>
      <c r="G57" s="50" t="s">
        <v>569</v>
      </c>
      <c r="H57" s="50" t="s">
        <v>294</v>
      </c>
      <c r="I57" s="50" t="s">
        <v>169</v>
      </c>
      <c r="J57" s="65" t="s">
        <v>575</v>
      </c>
      <c r="K57" s="50" t="s">
        <v>576</v>
      </c>
    </row>
    <row r="58" spans="1:11" ht="66">
      <c r="A58" s="62">
        <v>57</v>
      </c>
      <c r="B58" s="68" t="s">
        <v>579</v>
      </c>
      <c r="C58" s="20">
        <v>43238</v>
      </c>
      <c r="D58" s="12"/>
      <c r="E58" s="12" t="s">
        <v>564</v>
      </c>
      <c r="F58" s="35" t="s">
        <v>580</v>
      </c>
      <c r="G58" s="35" t="s">
        <v>566</v>
      </c>
      <c r="H58" s="35" t="s">
        <v>475</v>
      </c>
      <c r="I58" s="35"/>
      <c r="J58" s="38"/>
      <c r="K58" s="35" t="s">
        <v>636</v>
      </c>
    </row>
    <row r="59" spans="1:11" ht="49.5" hidden="1">
      <c r="A59" s="61">
        <v>58</v>
      </c>
      <c r="B59" s="50" t="s">
        <v>582</v>
      </c>
      <c r="C59" s="51">
        <v>43241</v>
      </c>
      <c r="D59" s="51">
        <v>43245</v>
      </c>
      <c r="E59" s="52" t="s">
        <v>564</v>
      </c>
      <c r="F59" s="50" t="s">
        <v>583</v>
      </c>
      <c r="G59" s="50" t="s">
        <v>566</v>
      </c>
      <c r="H59" s="50" t="s">
        <v>318</v>
      </c>
      <c r="I59" s="50" t="s">
        <v>162</v>
      </c>
      <c r="J59" s="65" t="s">
        <v>605</v>
      </c>
      <c r="K59" s="50" t="s">
        <v>584</v>
      </c>
    </row>
    <row r="60" spans="1:11" ht="49.5" hidden="1">
      <c r="A60" s="61">
        <v>59</v>
      </c>
      <c r="B60" s="50" t="s">
        <v>704</v>
      </c>
      <c r="C60" s="51">
        <v>43242</v>
      </c>
      <c r="D60" s="51">
        <v>43256</v>
      </c>
      <c r="E60" s="52" t="s">
        <v>587</v>
      </c>
      <c r="F60" s="50" t="s">
        <v>654</v>
      </c>
      <c r="G60" s="50" t="s">
        <v>128</v>
      </c>
      <c r="H60" s="50" t="s">
        <v>540</v>
      </c>
      <c r="I60" s="50" t="s">
        <v>162</v>
      </c>
      <c r="J60" s="65" t="s">
        <v>707</v>
      </c>
      <c r="K60" s="50"/>
    </row>
    <row r="61" spans="1:11" ht="49.5" hidden="1">
      <c r="A61" s="61">
        <v>60</v>
      </c>
      <c r="B61" s="50" t="s">
        <v>588</v>
      </c>
      <c r="C61" s="51">
        <v>43245</v>
      </c>
      <c r="D61" s="52" t="s">
        <v>601</v>
      </c>
      <c r="E61" s="52" t="s">
        <v>591</v>
      </c>
      <c r="F61" s="50" t="s">
        <v>589</v>
      </c>
      <c r="G61" s="50" t="s">
        <v>590</v>
      </c>
      <c r="H61" s="50" t="s">
        <v>294</v>
      </c>
      <c r="I61" s="50" t="s">
        <v>601</v>
      </c>
      <c r="J61" s="50" t="s">
        <v>601</v>
      </c>
      <c r="K61" s="50" t="s">
        <v>606</v>
      </c>
    </row>
    <row r="62" spans="1:11" ht="49.5" hidden="1">
      <c r="A62" s="61">
        <v>61</v>
      </c>
      <c r="B62" s="50" t="s">
        <v>599</v>
      </c>
      <c r="C62" s="51">
        <v>43245</v>
      </c>
      <c r="D62" s="52" t="s">
        <v>601</v>
      </c>
      <c r="E62" s="52" t="s">
        <v>600</v>
      </c>
      <c r="F62" s="50" t="s">
        <v>602</v>
      </c>
      <c r="G62" s="50" t="s">
        <v>598</v>
      </c>
      <c r="H62" s="50" t="s">
        <v>294</v>
      </c>
      <c r="I62" s="50" t="s">
        <v>601</v>
      </c>
      <c r="J62" s="50" t="s">
        <v>601</v>
      </c>
      <c r="K62" s="50" t="s">
        <v>606</v>
      </c>
    </row>
    <row r="63" spans="1:11" ht="82.5">
      <c r="A63" s="62">
        <v>62</v>
      </c>
      <c r="B63" s="68" t="s">
        <v>638</v>
      </c>
      <c r="C63" s="20">
        <v>43250</v>
      </c>
      <c r="D63" s="12"/>
      <c r="E63" s="12" t="s">
        <v>639</v>
      </c>
      <c r="F63" s="35" t="s">
        <v>658</v>
      </c>
      <c r="G63" s="35" t="s">
        <v>640</v>
      </c>
      <c r="H63" s="35" t="s">
        <v>396</v>
      </c>
      <c r="I63" s="35"/>
      <c r="J63" s="38"/>
      <c r="K63" s="23" t="s">
        <v>668</v>
      </c>
    </row>
    <row r="64" spans="1:11" ht="49.5" hidden="1">
      <c r="A64" s="62">
        <v>63</v>
      </c>
      <c r="B64" s="50" t="s">
        <v>659</v>
      </c>
      <c r="C64" s="51">
        <v>43251</v>
      </c>
      <c r="D64" s="51">
        <v>43253</v>
      </c>
      <c r="E64" s="52" t="s">
        <v>660</v>
      </c>
      <c r="F64" s="50" t="s">
        <v>661</v>
      </c>
      <c r="G64" s="50" t="s">
        <v>662</v>
      </c>
      <c r="H64" s="50" t="s">
        <v>294</v>
      </c>
      <c r="I64" s="50" t="s">
        <v>162</v>
      </c>
      <c r="J64" s="65" t="s">
        <v>673</v>
      </c>
      <c r="K64" s="50" t="s">
        <v>752</v>
      </c>
    </row>
    <row r="65" spans="1:11" ht="49.5" hidden="1">
      <c r="A65" s="62">
        <v>64</v>
      </c>
      <c r="B65" s="50" t="s">
        <v>664</v>
      </c>
      <c r="C65" s="51">
        <v>43251</v>
      </c>
      <c r="D65" s="52" t="s">
        <v>675</v>
      </c>
      <c r="E65" s="52" t="s">
        <v>665</v>
      </c>
      <c r="F65" s="50" t="s">
        <v>666</v>
      </c>
      <c r="G65" s="50" t="s">
        <v>667</v>
      </c>
      <c r="H65" s="50" t="s">
        <v>294</v>
      </c>
      <c r="I65" s="50" t="s">
        <v>175</v>
      </c>
      <c r="J65" s="65" t="s">
        <v>673</v>
      </c>
      <c r="K65" s="50" t="s">
        <v>682</v>
      </c>
    </row>
    <row r="66" spans="1:11" ht="49.5" hidden="1">
      <c r="A66" s="62">
        <v>65</v>
      </c>
      <c r="B66" s="50" t="s">
        <v>669</v>
      </c>
      <c r="C66" s="51">
        <v>43252</v>
      </c>
      <c r="D66" s="51">
        <v>43253</v>
      </c>
      <c r="E66" s="52" t="s">
        <v>165</v>
      </c>
      <c r="F66" s="50" t="s">
        <v>670</v>
      </c>
      <c r="G66" s="50" t="s">
        <v>128</v>
      </c>
      <c r="H66" s="50" t="s">
        <v>294</v>
      </c>
      <c r="I66" s="50" t="s">
        <v>162</v>
      </c>
      <c r="J66" s="65" t="s">
        <v>673</v>
      </c>
      <c r="K66" s="50"/>
    </row>
    <row r="67" spans="1:11" ht="49.5" hidden="1">
      <c r="A67" s="62">
        <v>66</v>
      </c>
      <c r="B67" s="52" t="s">
        <v>684</v>
      </c>
      <c r="C67" s="51">
        <v>43255</v>
      </c>
      <c r="D67" s="51">
        <v>43255</v>
      </c>
      <c r="E67" s="52" t="s">
        <v>686</v>
      </c>
      <c r="F67" s="52" t="s">
        <v>681</v>
      </c>
      <c r="G67" s="50" t="s">
        <v>687</v>
      </c>
      <c r="H67" s="50" t="s">
        <v>488</v>
      </c>
      <c r="I67" s="50" t="s">
        <v>162</v>
      </c>
      <c r="J67" s="65" t="s">
        <v>688</v>
      </c>
      <c r="K67" s="50"/>
    </row>
    <row r="68" spans="1:11" ht="49.5" hidden="1">
      <c r="A68" s="62">
        <v>67</v>
      </c>
      <c r="B68" s="50" t="s">
        <v>722</v>
      </c>
      <c r="C68" s="51">
        <v>43265</v>
      </c>
      <c r="D68" s="52" t="s">
        <v>723</v>
      </c>
      <c r="E68" s="52" t="s">
        <v>724</v>
      </c>
      <c r="F68" s="50" t="s">
        <v>725</v>
      </c>
      <c r="G68" s="50" t="s">
        <v>726</v>
      </c>
      <c r="H68" s="50" t="s">
        <v>294</v>
      </c>
      <c r="I68" s="50" t="s">
        <v>169</v>
      </c>
      <c r="J68" s="65" t="s">
        <v>723</v>
      </c>
      <c r="K68" s="50" t="s">
        <v>727</v>
      </c>
    </row>
    <row r="69" spans="1:11" ht="49.5" hidden="1">
      <c r="A69" s="62">
        <v>68</v>
      </c>
      <c r="B69" s="50" t="s">
        <v>728</v>
      </c>
      <c r="C69" s="51">
        <v>43265</v>
      </c>
      <c r="D69" s="52" t="s">
        <v>723</v>
      </c>
      <c r="E69" s="52" t="s">
        <v>729</v>
      </c>
      <c r="F69" s="50" t="s">
        <v>730</v>
      </c>
      <c r="G69" s="50" t="s">
        <v>731</v>
      </c>
      <c r="H69" s="50" t="s">
        <v>294</v>
      </c>
      <c r="I69" s="50" t="s">
        <v>169</v>
      </c>
      <c r="J69" s="65" t="s">
        <v>723</v>
      </c>
      <c r="K69" s="50" t="s">
        <v>727</v>
      </c>
    </row>
    <row r="70" spans="1:11" ht="115.5">
      <c r="A70" s="62">
        <v>69</v>
      </c>
      <c r="B70" s="68" t="s">
        <v>762</v>
      </c>
      <c r="C70" s="20">
        <v>43271</v>
      </c>
      <c r="D70" s="12" t="s">
        <v>763</v>
      </c>
      <c r="E70" s="12" t="s">
        <v>764</v>
      </c>
      <c r="F70" s="35" t="s">
        <v>765</v>
      </c>
      <c r="G70" s="35" t="s">
        <v>766</v>
      </c>
      <c r="H70" s="35" t="s">
        <v>318</v>
      </c>
      <c r="I70" s="35" t="s">
        <v>169</v>
      </c>
      <c r="J70" s="38" t="s">
        <v>763</v>
      </c>
      <c r="K70" s="35" t="s">
        <v>774</v>
      </c>
    </row>
    <row r="71" spans="1:11" ht="115.5">
      <c r="A71" s="62">
        <v>70</v>
      </c>
      <c r="B71" s="68" t="s">
        <v>770</v>
      </c>
      <c r="C71" s="20">
        <v>43271</v>
      </c>
      <c r="D71" s="12" t="s">
        <v>763</v>
      </c>
      <c r="E71" s="12" t="s">
        <v>771</v>
      </c>
      <c r="F71" s="35" t="s">
        <v>773</v>
      </c>
      <c r="G71" s="35" t="s">
        <v>772</v>
      </c>
      <c r="H71" s="35" t="s">
        <v>318</v>
      </c>
      <c r="I71" s="35" t="s">
        <v>169</v>
      </c>
      <c r="J71" s="38" t="s">
        <v>763</v>
      </c>
      <c r="K71" s="35" t="s">
        <v>767</v>
      </c>
    </row>
    <row r="72" spans="1:11" ht="49.5">
      <c r="A72" s="62">
        <v>70</v>
      </c>
      <c r="B72" s="68" t="s">
        <v>778</v>
      </c>
      <c r="C72" s="20">
        <v>43272</v>
      </c>
      <c r="D72" s="20">
        <v>43273</v>
      </c>
      <c r="E72" s="12" t="s">
        <v>779</v>
      </c>
      <c r="F72" s="35" t="s">
        <v>780</v>
      </c>
      <c r="G72" s="35" t="s">
        <v>781</v>
      </c>
      <c r="H72" s="35" t="s">
        <v>540</v>
      </c>
      <c r="I72" s="35" t="s">
        <v>162</v>
      </c>
      <c r="J72" s="38" t="s">
        <v>793</v>
      </c>
      <c r="K72" s="35"/>
    </row>
    <row r="73" spans="1:11" ht="49.5">
      <c r="A73" s="62">
        <v>71</v>
      </c>
      <c r="B73" s="68" t="s">
        <v>784</v>
      </c>
      <c r="C73" s="20">
        <v>43272</v>
      </c>
      <c r="D73" s="12"/>
      <c r="E73" s="12" t="s">
        <v>785</v>
      </c>
      <c r="F73" s="35" t="s">
        <v>786</v>
      </c>
      <c r="G73" s="35" t="s">
        <v>787</v>
      </c>
      <c r="H73" s="35" t="s">
        <v>540</v>
      </c>
      <c r="I73" s="35"/>
      <c r="J73" s="38"/>
      <c r="K73" s="35"/>
    </row>
    <row r="74" spans="1:11" ht="66">
      <c r="A74" s="62">
        <v>72</v>
      </c>
      <c r="B74" s="68" t="s">
        <v>794</v>
      </c>
      <c r="C74" s="20">
        <v>43273</v>
      </c>
      <c r="D74" s="12"/>
      <c r="E74" s="12" t="s">
        <v>125</v>
      </c>
      <c r="F74" s="35" t="s">
        <v>795</v>
      </c>
      <c r="G74" s="35" t="s">
        <v>796</v>
      </c>
      <c r="H74" s="35" t="s">
        <v>305</v>
      </c>
      <c r="I74" s="35"/>
      <c r="J74" s="38"/>
      <c r="K74" s="35" t="s">
        <v>797</v>
      </c>
    </row>
  </sheetData>
  <autoFilter ref="A1:K63" xr:uid="{B1B19F88-FEBF-427C-9B6E-E64310049D50}"/>
  <phoneticPr fontId="1" type="noConversion"/>
  <dataValidations count="2">
    <dataValidation type="list" allowBlank="1" showInputMessage="1" showErrorMessage="1" sqref="J61:J62 J15:J16 J8 J5:J6 D19 J19 I1:I8 I10:I1048576" xr:uid="{00000000-0002-0000-0100-000000000000}">
      <formula1>"ok,null,nok"</formula1>
    </dataValidation>
    <dataValidation type="list" allowBlank="1" showInputMessage="1" showErrorMessage="1" sqref="H1:H1048576" xr:uid="{0A24D3CE-92C1-4E52-A0FD-46B50EB54451}">
      <formula1>"移动大网,安徽移动,四川移动,湖北移动,电信集采,上海电信-开放式平台,上海电信-云化内容库,上海电信-4K平台,上海电信-天翼高清CDN,四川电信,安徽联通,黑龙江联通,江苏联通,内蒙古联通,iSeema,IM2,芒果TV-湖南有线,芒果TV-湖南移动,台湾中嘉,台湾三大,科大,技术开发,HKC,辽台"</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54"/>
  <sheetViews>
    <sheetView workbookViewId="0">
      <selection activeCell="O36" sqref="O36"/>
    </sheetView>
  </sheetViews>
  <sheetFormatPr defaultRowHeight="11.25"/>
  <cols>
    <col min="1" max="2" width="6.875" style="2" customWidth="1"/>
    <col min="3" max="3" width="7.75" style="2" customWidth="1"/>
    <col min="4" max="11" width="6.875" style="2" customWidth="1"/>
    <col min="12" max="12" width="7.625" style="11" customWidth="1"/>
    <col min="13" max="14" width="6.875" style="11" customWidth="1"/>
    <col min="15" max="15" width="9.25" style="4" customWidth="1"/>
    <col min="16" max="16" width="9.75" style="4" customWidth="1"/>
    <col min="17" max="20" width="6.875" style="4" customWidth="1"/>
    <col min="21" max="21" width="6.875" style="3" customWidth="1"/>
    <col min="22" max="22" width="9.75" style="6" customWidth="1"/>
    <col min="23" max="25" width="9" style="6"/>
    <col min="26" max="16384" width="9" style="1"/>
  </cols>
  <sheetData>
    <row r="1" spans="1:25">
      <c r="A1" s="15"/>
      <c r="B1" s="15"/>
      <c r="C1" s="16" t="s">
        <v>30</v>
      </c>
      <c r="D1" s="15"/>
      <c r="E1" s="15"/>
      <c r="F1" s="15"/>
      <c r="G1" s="15"/>
      <c r="H1" s="15"/>
      <c r="I1" s="15"/>
      <c r="J1" s="15"/>
      <c r="K1" s="15"/>
      <c r="L1" s="24" t="s">
        <v>31</v>
      </c>
      <c r="M1" s="25"/>
      <c r="N1" s="25"/>
      <c r="O1" s="26" t="s">
        <v>8</v>
      </c>
      <c r="P1" s="27"/>
      <c r="Q1" s="27"/>
      <c r="R1" s="27"/>
      <c r="S1" s="27"/>
      <c r="T1" s="27"/>
      <c r="U1" s="28"/>
      <c r="V1" s="10" t="s">
        <v>101</v>
      </c>
    </row>
    <row r="2" spans="1:25" ht="22.5">
      <c r="A2" s="15" t="s">
        <v>29</v>
      </c>
      <c r="B2" s="15" t="s">
        <v>21</v>
      </c>
      <c r="C2" s="15" t="s">
        <v>12</v>
      </c>
      <c r="D2" s="15" t="s">
        <v>13</v>
      </c>
      <c r="E2" s="15" t="s">
        <v>14</v>
      </c>
      <c r="F2" s="15" t="s">
        <v>15</v>
      </c>
      <c r="G2" s="15" t="s">
        <v>16</v>
      </c>
      <c r="H2" s="15" t="s">
        <v>17</v>
      </c>
      <c r="I2" s="15" t="s">
        <v>18</v>
      </c>
      <c r="J2" s="15" t="s">
        <v>19</v>
      </c>
      <c r="K2" s="15" t="s">
        <v>20</v>
      </c>
      <c r="L2" s="25" t="s">
        <v>9</v>
      </c>
      <c r="M2" s="25" t="s">
        <v>10</v>
      </c>
      <c r="N2" s="25" t="s">
        <v>11</v>
      </c>
      <c r="O2" s="27" t="s">
        <v>28</v>
      </c>
      <c r="P2" s="27" t="s">
        <v>22</v>
      </c>
      <c r="Q2" s="27" t="s">
        <v>25</v>
      </c>
      <c r="R2" s="27" t="s">
        <v>26</v>
      </c>
      <c r="S2" s="27" t="s">
        <v>24</v>
      </c>
      <c r="T2" s="27" t="s">
        <v>23</v>
      </c>
      <c r="U2" s="28" t="s">
        <v>27</v>
      </c>
      <c r="V2" s="6" t="s">
        <v>32</v>
      </c>
      <c r="W2" s="6" t="s">
        <v>35</v>
      </c>
      <c r="X2" s="6" t="s">
        <v>36</v>
      </c>
      <c r="Y2" s="6" t="s">
        <v>37</v>
      </c>
    </row>
    <row r="3" spans="1:25" hidden="1">
      <c r="A3" s="17" t="s">
        <v>51</v>
      </c>
      <c r="B3" s="17">
        <v>20180105</v>
      </c>
      <c r="C3" s="17">
        <v>19</v>
      </c>
      <c r="D3" s="17">
        <v>13</v>
      </c>
      <c r="E3" s="17">
        <v>6</v>
      </c>
      <c r="F3" s="17">
        <v>8</v>
      </c>
      <c r="G3" s="17">
        <v>7</v>
      </c>
      <c r="H3" s="17">
        <v>1</v>
      </c>
      <c r="I3" s="17">
        <v>0</v>
      </c>
      <c r="J3" s="17">
        <v>0</v>
      </c>
      <c r="K3" s="17">
        <v>0</v>
      </c>
      <c r="L3" s="29">
        <f>SUM(C3+F3+I3)</f>
        <v>27</v>
      </c>
      <c r="M3" s="29">
        <f>SUM(D3+G3+J3)</f>
        <v>20</v>
      </c>
      <c r="N3" s="29">
        <f>SUM(E3+H3+K3)</f>
        <v>7</v>
      </c>
      <c r="O3" s="30">
        <f t="shared" ref="O3" si="0">IF(L3=0,"",M3/L3)</f>
        <v>0.7407407407407407</v>
      </c>
      <c r="P3" s="30">
        <f>IF(C3=0,"",D3/C3)</f>
        <v>0.68421052631578949</v>
      </c>
      <c r="Q3" s="30">
        <f>IF(F3=0,"",G3/F3)</f>
        <v>0.875</v>
      </c>
      <c r="R3" s="30" t="str">
        <f>IF(I3=0,"",J3/I3)</f>
        <v/>
      </c>
      <c r="S3" s="30">
        <f>IF(L3=0,"",C3/L3)</f>
        <v>0.70370370370370372</v>
      </c>
      <c r="T3" s="30">
        <f>IF(L3=0,"",F3/L3)</f>
        <v>0.29629629629629628</v>
      </c>
      <c r="U3" s="31">
        <f>IF(L3=0,"",J3/L3)</f>
        <v>0</v>
      </c>
      <c r="V3" s="6">
        <f>L3</f>
        <v>27</v>
      </c>
      <c r="W3" s="6">
        <f>C3</f>
        <v>19</v>
      </c>
      <c r="X3" s="6">
        <f>F3</f>
        <v>8</v>
      </c>
      <c r="Y3" s="6">
        <f t="shared" ref="Y3" si="1">I3</f>
        <v>0</v>
      </c>
    </row>
    <row r="4" spans="1:25" hidden="1">
      <c r="A4" s="17" t="s">
        <v>52</v>
      </c>
      <c r="B4" s="17">
        <v>20180112</v>
      </c>
      <c r="C4" s="17">
        <v>23</v>
      </c>
      <c r="D4" s="17">
        <v>17</v>
      </c>
      <c r="E4" s="17">
        <v>6</v>
      </c>
      <c r="F4" s="17">
        <v>16</v>
      </c>
      <c r="G4" s="17">
        <v>13</v>
      </c>
      <c r="H4" s="17">
        <v>3</v>
      </c>
      <c r="I4" s="17">
        <v>0</v>
      </c>
      <c r="J4" s="17">
        <v>0</v>
      </c>
      <c r="K4" s="17">
        <v>0</v>
      </c>
      <c r="L4" s="29">
        <f t="shared" ref="L4:L18" si="2">SUM(C4+F4+I4)</f>
        <v>39</v>
      </c>
      <c r="M4" s="29">
        <f t="shared" ref="M4:M20" si="3">SUM(D4+G4+J4)</f>
        <v>30</v>
      </c>
      <c r="N4" s="29">
        <f t="shared" ref="N4:N18" si="4">SUM(E4+H4+K4)</f>
        <v>9</v>
      </c>
      <c r="O4" s="30">
        <f t="shared" ref="O4:O54" si="5">IF(L4=0,"",M4/L4)</f>
        <v>0.76923076923076927</v>
      </c>
      <c r="P4" s="30">
        <f t="shared" ref="P4:P54" si="6">IF(C4=0,"",D4/C4)</f>
        <v>0.73913043478260865</v>
      </c>
      <c r="Q4" s="30">
        <f t="shared" ref="Q4:Q54" si="7">IF(F4=0,"",G4/F4)</f>
        <v>0.8125</v>
      </c>
      <c r="R4" s="30" t="str">
        <f>IF(I4=0,"",J4/I4)</f>
        <v/>
      </c>
      <c r="S4" s="30">
        <f t="shared" ref="S4:S54" si="8">IF(L4=0,"",C4/L4)</f>
        <v>0.58974358974358976</v>
      </c>
      <c r="T4" s="30">
        <f t="shared" ref="T4:T54" si="9">IF(L4=0,"",F4/L4)</f>
        <v>0.41025641025641024</v>
      </c>
      <c r="U4" s="31">
        <f t="shared" ref="U4:U54" si="10">IF(L4=0,"",J4/L4)</f>
        <v>0</v>
      </c>
      <c r="V4" s="6">
        <f t="shared" ref="V4:V35" si="11">V3+L4</f>
        <v>66</v>
      </c>
      <c r="W4" s="6">
        <f t="shared" ref="W4:W35" si="12">W3+C4</f>
        <v>42</v>
      </c>
      <c r="X4" s="6">
        <f>X3+F4</f>
        <v>24</v>
      </c>
      <c r="Y4" s="6">
        <f>Y3+I4</f>
        <v>0</v>
      </c>
    </row>
    <row r="5" spans="1:25" hidden="1">
      <c r="A5" s="17" t="s">
        <v>53</v>
      </c>
      <c r="B5" s="17">
        <v>20180119</v>
      </c>
      <c r="C5" s="17">
        <v>21</v>
      </c>
      <c r="D5" s="17">
        <v>11</v>
      </c>
      <c r="E5" s="17">
        <v>10</v>
      </c>
      <c r="F5" s="17">
        <v>12</v>
      </c>
      <c r="G5" s="17">
        <v>12</v>
      </c>
      <c r="H5" s="17">
        <v>0</v>
      </c>
      <c r="I5" s="17">
        <v>0</v>
      </c>
      <c r="J5" s="17">
        <v>0</v>
      </c>
      <c r="K5" s="17">
        <v>0</v>
      </c>
      <c r="L5" s="29">
        <f t="shared" si="2"/>
        <v>33</v>
      </c>
      <c r="M5" s="29">
        <f t="shared" si="3"/>
        <v>23</v>
      </c>
      <c r="N5" s="29">
        <f t="shared" si="4"/>
        <v>10</v>
      </c>
      <c r="O5" s="30">
        <f t="shared" si="5"/>
        <v>0.69696969696969702</v>
      </c>
      <c r="P5" s="30">
        <f t="shared" si="6"/>
        <v>0.52380952380952384</v>
      </c>
      <c r="Q5" s="30">
        <f>IF(F5=0,"",G5/F5)</f>
        <v>1</v>
      </c>
      <c r="R5" s="30" t="str">
        <f t="shared" ref="R5:R54" si="13">IF(I5=0,"",J5/I5)</f>
        <v/>
      </c>
      <c r="S5" s="30">
        <f t="shared" si="8"/>
        <v>0.63636363636363635</v>
      </c>
      <c r="T5" s="30">
        <f t="shared" si="9"/>
        <v>0.36363636363636365</v>
      </c>
      <c r="U5" s="31">
        <f t="shared" si="10"/>
        <v>0</v>
      </c>
      <c r="V5" s="6">
        <f t="shared" si="11"/>
        <v>99</v>
      </c>
      <c r="W5" s="6">
        <f t="shared" si="12"/>
        <v>63</v>
      </c>
      <c r="X5" s="6">
        <f t="shared" ref="X5:X35" si="14">X4+F5</f>
        <v>36</v>
      </c>
      <c r="Y5" s="6">
        <f t="shared" ref="Y5:Y54" si="15">Y4+I5</f>
        <v>0</v>
      </c>
    </row>
    <row r="6" spans="1:25" hidden="1">
      <c r="A6" s="17" t="s">
        <v>54</v>
      </c>
      <c r="B6" s="17">
        <v>20180129</v>
      </c>
      <c r="C6" s="17">
        <v>24</v>
      </c>
      <c r="D6" s="17">
        <v>12</v>
      </c>
      <c r="E6" s="17">
        <v>12</v>
      </c>
      <c r="F6" s="17">
        <v>14</v>
      </c>
      <c r="G6" s="17">
        <v>14</v>
      </c>
      <c r="H6" s="17">
        <v>0</v>
      </c>
      <c r="I6" s="17">
        <v>0</v>
      </c>
      <c r="J6" s="17">
        <v>0</v>
      </c>
      <c r="K6" s="17">
        <v>0</v>
      </c>
      <c r="L6" s="29">
        <f t="shared" si="2"/>
        <v>38</v>
      </c>
      <c r="M6" s="29">
        <f t="shared" si="3"/>
        <v>26</v>
      </c>
      <c r="N6" s="29">
        <f t="shared" si="4"/>
        <v>12</v>
      </c>
      <c r="O6" s="30">
        <f t="shared" si="5"/>
        <v>0.68421052631578949</v>
      </c>
      <c r="P6" s="30">
        <f t="shared" si="6"/>
        <v>0.5</v>
      </c>
      <c r="Q6" s="30">
        <f t="shared" si="7"/>
        <v>1</v>
      </c>
      <c r="R6" s="30" t="str">
        <f t="shared" si="13"/>
        <v/>
      </c>
      <c r="S6" s="30">
        <f t="shared" si="8"/>
        <v>0.63157894736842102</v>
      </c>
      <c r="T6" s="30">
        <f t="shared" si="9"/>
        <v>0.36842105263157893</v>
      </c>
      <c r="U6" s="31">
        <f t="shared" si="10"/>
        <v>0</v>
      </c>
      <c r="V6" s="6">
        <f t="shared" si="11"/>
        <v>137</v>
      </c>
      <c r="W6" s="6">
        <f t="shared" si="12"/>
        <v>87</v>
      </c>
      <c r="X6" s="6">
        <f t="shared" si="14"/>
        <v>50</v>
      </c>
      <c r="Y6" s="6">
        <f t="shared" si="15"/>
        <v>0</v>
      </c>
    </row>
    <row r="7" spans="1:25" hidden="1">
      <c r="A7" s="17" t="s">
        <v>55</v>
      </c>
      <c r="B7" s="17">
        <v>20180202</v>
      </c>
      <c r="C7" s="17">
        <v>27</v>
      </c>
      <c r="D7" s="17">
        <v>17</v>
      </c>
      <c r="E7" s="17">
        <v>10</v>
      </c>
      <c r="F7" s="17">
        <v>16</v>
      </c>
      <c r="G7" s="17">
        <v>16</v>
      </c>
      <c r="H7" s="17">
        <v>0</v>
      </c>
      <c r="I7" s="17">
        <v>0</v>
      </c>
      <c r="J7" s="17">
        <v>0</v>
      </c>
      <c r="K7" s="17">
        <v>0</v>
      </c>
      <c r="L7" s="29">
        <f t="shared" si="2"/>
        <v>43</v>
      </c>
      <c r="M7" s="29">
        <f t="shared" si="3"/>
        <v>33</v>
      </c>
      <c r="N7" s="29">
        <f t="shared" si="4"/>
        <v>10</v>
      </c>
      <c r="O7" s="30">
        <f t="shared" si="5"/>
        <v>0.76744186046511631</v>
      </c>
      <c r="P7" s="30">
        <f t="shared" si="6"/>
        <v>0.62962962962962965</v>
      </c>
      <c r="Q7" s="30">
        <f t="shared" si="7"/>
        <v>1</v>
      </c>
      <c r="R7" s="30" t="str">
        <f t="shared" si="13"/>
        <v/>
      </c>
      <c r="S7" s="30">
        <f t="shared" si="8"/>
        <v>0.62790697674418605</v>
      </c>
      <c r="T7" s="30">
        <f t="shared" si="9"/>
        <v>0.37209302325581395</v>
      </c>
      <c r="U7" s="31">
        <f t="shared" si="10"/>
        <v>0</v>
      </c>
      <c r="V7" s="6">
        <f t="shared" si="11"/>
        <v>180</v>
      </c>
      <c r="W7" s="6">
        <f t="shared" si="12"/>
        <v>114</v>
      </c>
      <c r="X7" s="6">
        <f t="shared" si="14"/>
        <v>66</v>
      </c>
      <c r="Y7" s="6">
        <f t="shared" si="15"/>
        <v>0</v>
      </c>
    </row>
    <row r="8" spans="1:25" hidden="1">
      <c r="A8" s="17" t="s">
        <v>56</v>
      </c>
      <c r="B8" s="17">
        <v>20180209</v>
      </c>
      <c r="C8" s="17">
        <v>22</v>
      </c>
      <c r="D8" s="17">
        <v>12</v>
      </c>
      <c r="E8" s="17">
        <v>10</v>
      </c>
      <c r="F8" s="17">
        <v>11</v>
      </c>
      <c r="G8" s="17">
        <v>11</v>
      </c>
      <c r="H8" s="17">
        <v>0</v>
      </c>
      <c r="I8" s="17">
        <v>0</v>
      </c>
      <c r="J8" s="17">
        <v>0</v>
      </c>
      <c r="K8" s="17">
        <v>0</v>
      </c>
      <c r="L8" s="29">
        <f t="shared" si="2"/>
        <v>33</v>
      </c>
      <c r="M8" s="29">
        <f t="shared" si="3"/>
        <v>23</v>
      </c>
      <c r="N8" s="29">
        <f t="shared" si="4"/>
        <v>10</v>
      </c>
      <c r="O8" s="30">
        <f t="shared" si="5"/>
        <v>0.69696969696969702</v>
      </c>
      <c r="P8" s="30">
        <f t="shared" si="6"/>
        <v>0.54545454545454541</v>
      </c>
      <c r="Q8" s="30">
        <f t="shared" si="7"/>
        <v>1</v>
      </c>
      <c r="R8" s="30" t="str">
        <f t="shared" si="13"/>
        <v/>
      </c>
      <c r="S8" s="30">
        <f t="shared" si="8"/>
        <v>0.66666666666666663</v>
      </c>
      <c r="T8" s="30">
        <f t="shared" si="9"/>
        <v>0.33333333333333331</v>
      </c>
      <c r="U8" s="31">
        <f t="shared" si="10"/>
        <v>0</v>
      </c>
      <c r="V8" s="6">
        <f t="shared" si="11"/>
        <v>213</v>
      </c>
      <c r="W8" s="6">
        <f t="shared" si="12"/>
        <v>136</v>
      </c>
      <c r="X8" s="6">
        <f t="shared" si="14"/>
        <v>77</v>
      </c>
      <c r="Y8" s="6">
        <f t="shared" si="15"/>
        <v>0</v>
      </c>
    </row>
    <row r="9" spans="1:25" hidden="1">
      <c r="A9" s="17" t="s">
        <v>225</v>
      </c>
      <c r="B9" s="22"/>
      <c r="C9" s="22"/>
      <c r="D9" s="22"/>
      <c r="E9" s="22"/>
      <c r="F9" s="22"/>
      <c r="G9" s="22"/>
      <c r="H9" s="22"/>
      <c r="I9" s="22"/>
      <c r="J9" s="22"/>
      <c r="K9" s="22"/>
      <c r="L9" s="29">
        <f t="shared" si="2"/>
        <v>0</v>
      </c>
      <c r="M9" s="29">
        <f t="shared" si="3"/>
        <v>0</v>
      </c>
      <c r="N9" s="29">
        <f t="shared" si="4"/>
        <v>0</v>
      </c>
      <c r="O9" s="30" t="str">
        <f t="shared" si="5"/>
        <v/>
      </c>
      <c r="P9" s="30" t="str">
        <f t="shared" si="6"/>
        <v/>
      </c>
      <c r="Q9" s="30" t="str">
        <f t="shared" si="7"/>
        <v/>
      </c>
      <c r="R9" s="30" t="str">
        <f t="shared" si="13"/>
        <v/>
      </c>
      <c r="S9" s="30" t="str">
        <f t="shared" si="8"/>
        <v/>
      </c>
      <c r="T9" s="30" t="str">
        <f t="shared" si="9"/>
        <v/>
      </c>
      <c r="U9" s="31" t="str">
        <f t="shared" si="10"/>
        <v/>
      </c>
      <c r="V9" s="6">
        <f t="shared" si="11"/>
        <v>213</v>
      </c>
      <c r="W9" s="6">
        <f t="shared" si="12"/>
        <v>136</v>
      </c>
      <c r="X9" s="6">
        <f t="shared" si="14"/>
        <v>77</v>
      </c>
      <c r="Y9" s="6">
        <f t="shared" si="15"/>
        <v>0</v>
      </c>
    </row>
    <row r="10" spans="1:25" hidden="1">
      <c r="A10" s="17" t="s">
        <v>226</v>
      </c>
      <c r="B10" s="22"/>
      <c r="C10" s="22"/>
      <c r="D10" s="22"/>
      <c r="E10" s="22"/>
      <c r="F10" s="22"/>
      <c r="G10" s="22"/>
      <c r="H10" s="22"/>
      <c r="I10" s="22"/>
      <c r="J10" s="22"/>
      <c r="K10" s="22"/>
      <c r="L10" s="29">
        <f t="shared" si="2"/>
        <v>0</v>
      </c>
      <c r="M10" s="29">
        <f t="shared" si="3"/>
        <v>0</v>
      </c>
      <c r="N10" s="29">
        <f t="shared" si="4"/>
        <v>0</v>
      </c>
      <c r="O10" s="30" t="str">
        <f t="shared" si="5"/>
        <v/>
      </c>
      <c r="P10" s="30" t="str">
        <f t="shared" si="6"/>
        <v/>
      </c>
      <c r="Q10" s="30" t="str">
        <f t="shared" si="7"/>
        <v/>
      </c>
      <c r="R10" s="30" t="str">
        <f t="shared" si="13"/>
        <v/>
      </c>
      <c r="S10" s="30" t="str">
        <f t="shared" si="8"/>
        <v/>
      </c>
      <c r="T10" s="30" t="str">
        <f t="shared" si="9"/>
        <v/>
      </c>
      <c r="U10" s="31" t="str">
        <f t="shared" si="10"/>
        <v/>
      </c>
      <c r="V10" s="6">
        <f t="shared" si="11"/>
        <v>213</v>
      </c>
      <c r="W10" s="6">
        <f t="shared" si="12"/>
        <v>136</v>
      </c>
      <c r="X10" s="6">
        <f t="shared" si="14"/>
        <v>77</v>
      </c>
      <c r="Y10" s="6">
        <f t="shared" si="15"/>
        <v>0</v>
      </c>
    </row>
    <row r="11" spans="1:25" hidden="1">
      <c r="A11" s="17" t="s">
        <v>57</v>
      </c>
      <c r="B11" s="17">
        <v>20180305</v>
      </c>
      <c r="C11" s="17">
        <v>29</v>
      </c>
      <c r="D11" s="17">
        <v>19</v>
      </c>
      <c r="E11" s="17">
        <v>10</v>
      </c>
      <c r="F11" s="17">
        <v>5</v>
      </c>
      <c r="G11" s="17">
        <v>5</v>
      </c>
      <c r="H11" s="17">
        <v>0</v>
      </c>
      <c r="I11" s="17">
        <v>0</v>
      </c>
      <c r="J11" s="17">
        <v>0</v>
      </c>
      <c r="K11" s="17">
        <v>0</v>
      </c>
      <c r="L11" s="29">
        <f t="shared" si="2"/>
        <v>34</v>
      </c>
      <c r="M11" s="29">
        <f t="shared" si="3"/>
        <v>24</v>
      </c>
      <c r="N11" s="29">
        <f t="shared" si="4"/>
        <v>10</v>
      </c>
      <c r="O11" s="30">
        <f t="shared" si="5"/>
        <v>0.70588235294117652</v>
      </c>
      <c r="P11" s="30">
        <f t="shared" si="6"/>
        <v>0.65517241379310343</v>
      </c>
      <c r="Q11" s="30">
        <f t="shared" si="7"/>
        <v>1</v>
      </c>
      <c r="R11" s="30" t="str">
        <f t="shared" si="13"/>
        <v/>
      </c>
      <c r="S11" s="30">
        <f t="shared" si="8"/>
        <v>0.8529411764705882</v>
      </c>
      <c r="T11" s="30">
        <f t="shared" si="9"/>
        <v>0.14705882352941177</v>
      </c>
      <c r="U11" s="31">
        <f t="shared" si="10"/>
        <v>0</v>
      </c>
      <c r="V11" s="6">
        <f t="shared" si="11"/>
        <v>247</v>
      </c>
      <c r="W11" s="6">
        <f t="shared" si="12"/>
        <v>165</v>
      </c>
      <c r="X11" s="6">
        <f t="shared" si="14"/>
        <v>82</v>
      </c>
      <c r="Y11" s="6">
        <f t="shared" si="15"/>
        <v>0</v>
      </c>
    </row>
    <row r="12" spans="1:25" hidden="1">
      <c r="A12" s="17" t="s">
        <v>58</v>
      </c>
      <c r="B12" s="17">
        <v>20180309</v>
      </c>
      <c r="C12" s="17">
        <v>27</v>
      </c>
      <c r="D12" s="17">
        <v>19</v>
      </c>
      <c r="E12" s="17">
        <v>8</v>
      </c>
      <c r="F12" s="17">
        <v>11</v>
      </c>
      <c r="G12" s="17">
        <v>9</v>
      </c>
      <c r="H12" s="17">
        <v>2</v>
      </c>
      <c r="I12" s="17">
        <v>0</v>
      </c>
      <c r="J12" s="17">
        <v>0</v>
      </c>
      <c r="K12" s="17">
        <v>0</v>
      </c>
      <c r="L12" s="29">
        <f t="shared" si="2"/>
        <v>38</v>
      </c>
      <c r="M12" s="29">
        <f t="shared" si="3"/>
        <v>28</v>
      </c>
      <c r="N12" s="29">
        <f t="shared" si="4"/>
        <v>10</v>
      </c>
      <c r="O12" s="30">
        <f t="shared" si="5"/>
        <v>0.73684210526315785</v>
      </c>
      <c r="P12" s="30">
        <f t="shared" si="6"/>
        <v>0.70370370370370372</v>
      </c>
      <c r="Q12" s="30">
        <f t="shared" si="7"/>
        <v>0.81818181818181823</v>
      </c>
      <c r="R12" s="30" t="str">
        <f t="shared" si="13"/>
        <v/>
      </c>
      <c r="S12" s="30">
        <f t="shared" si="8"/>
        <v>0.71052631578947367</v>
      </c>
      <c r="T12" s="30">
        <f t="shared" si="9"/>
        <v>0.28947368421052633</v>
      </c>
      <c r="U12" s="31">
        <f t="shared" si="10"/>
        <v>0</v>
      </c>
      <c r="V12" s="6">
        <f t="shared" si="11"/>
        <v>285</v>
      </c>
      <c r="W12" s="6">
        <f t="shared" si="12"/>
        <v>192</v>
      </c>
      <c r="X12" s="6">
        <f t="shared" si="14"/>
        <v>93</v>
      </c>
      <c r="Y12" s="6">
        <f t="shared" si="15"/>
        <v>0</v>
      </c>
    </row>
    <row r="13" spans="1:25" hidden="1">
      <c r="A13" s="17" t="s">
        <v>59</v>
      </c>
      <c r="B13" s="17">
        <v>20180319</v>
      </c>
      <c r="C13" s="17">
        <v>28</v>
      </c>
      <c r="D13" s="17">
        <v>24</v>
      </c>
      <c r="E13" s="17">
        <v>22</v>
      </c>
      <c r="F13" s="17">
        <v>4</v>
      </c>
      <c r="G13" s="17">
        <v>3</v>
      </c>
      <c r="H13" s="17">
        <v>1</v>
      </c>
      <c r="I13" s="17">
        <v>0</v>
      </c>
      <c r="J13" s="17">
        <v>0</v>
      </c>
      <c r="K13" s="17">
        <v>0</v>
      </c>
      <c r="L13" s="29">
        <f t="shared" si="2"/>
        <v>32</v>
      </c>
      <c r="M13" s="29">
        <f t="shared" si="3"/>
        <v>27</v>
      </c>
      <c r="N13" s="29">
        <f t="shared" si="4"/>
        <v>23</v>
      </c>
      <c r="O13" s="30">
        <f t="shared" si="5"/>
        <v>0.84375</v>
      </c>
      <c r="P13" s="30">
        <f t="shared" si="6"/>
        <v>0.8571428571428571</v>
      </c>
      <c r="Q13" s="30">
        <f t="shared" si="7"/>
        <v>0.75</v>
      </c>
      <c r="R13" s="30" t="str">
        <f t="shared" si="13"/>
        <v/>
      </c>
      <c r="S13" s="30">
        <f t="shared" si="8"/>
        <v>0.875</v>
      </c>
      <c r="T13" s="30">
        <f t="shared" si="9"/>
        <v>0.125</v>
      </c>
      <c r="U13" s="31">
        <f t="shared" si="10"/>
        <v>0</v>
      </c>
      <c r="V13" s="6">
        <f t="shared" si="11"/>
        <v>317</v>
      </c>
      <c r="W13" s="6">
        <f t="shared" si="12"/>
        <v>220</v>
      </c>
      <c r="X13" s="6">
        <f t="shared" si="14"/>
        <v>97</v>
      </c>
      <c r="Y13" s="6">
        <f t="shared" si="15"/>
        <v>0</v>
      </c>
    </row>
    <row r="14" spans="1:25" hidden="1">
      <c r="A14" s="17" t="s">
        <v>60</v>
      </c>
      <c r="B14" s="17">
        <v>20180326</v>
      </c>
      <c r="C14" s="17">
        <v>21</v>
      </c>
      <c r="D14" s="17">
        <v>18</v>
      </c>
      <c r="E14" s="17">
        <v>3</v>
      </c>
      <c r="F14" s="17">
        <v>7</v>
      </c>
      <c r="G14" s="17">
        <v>7</v>
      </c>
      <c r="H14" s="17">
        <v>0</v>
      </c>
      <c r="I14" s="17">
        <v>0</v>
      </c>
      <c r="J14" s="17">
        <v>0</v>
      </c>
      <c r="K14" s="17">
        <v>0</v>
      </c>
      <c r="L14" s="29">
        <f t="shared" si="2"/>
        <v>28</v>
      </c>
      <c r="M14" s="29">
        <f t="shared" si="3"/>
        <v>25</v>
      </c>
      <c r="N14" s="29">
        <f t="shared" si="4"/>
        <v>3</v>
      </c>
      <c r="O14" s="30">
        <f t="shared" si="5"/>
        <v>0.8928571428571429</v>
      </c>
      <c r="P14" s="30">
        <f t="shared" si="6"/>
        <v>0.8571428571428571</v>
      </c>
      <c r="Q14" s="30">
        <f t="shared" si="7"/>
        <v>1</v>
      </c>
      <c r="R14" s="30" t="str">
        <f t="shared" si="13"/>
        <v/>
      </c>
      <c r="S14" s="30">
        <f t="shared" si="8"/>
        <v>0.75</v>
      </c>
      <c r="T14" s="30">
        <f t="shared" si="9"/>
        <v>0.25</v>
      </c>
      <c r="U14" s="31">
        <f t="shared" si="10"/>
        <v>0</v>
      </c>
      <c r="V14" s="6">
        <f t="shared" si="11"/>
        <v>345</v>
      </c>
      <c r="W14" s="6">
        <f t="shared" si="12"/>
        <v>241</v>
      </c>
      <c r="X14" s="6">
        <f t="shared" si="14"/>
        <v>104</v>
      </c>
      <c r="Y14" s="6">
        <f t="shared" si="15"/>
        <v>0</v>
      </c>
    </row>
    <row r="15" spans="1:25" hidden="1">
      <c r="A15" s="17" t="s">
        <v>61</v>
      </c>
      <c r="B15" s="17">
        <v>20180402</v>
      </c>
      <c r="C15" s="17">
        <v>27</v>
      </c>
      <c r="D15" s="17">
        <v>23</v>
      </c>
      <c r="E15" s="17">
        <v>4</v>
      </c>
      <c r="F15" s="17">
        <v>16</v>
      </c>
      <c r="G15" s="17">
        <v>15</v>
      </c>
      <c r="H15" s="17">
        <v>1</v>
      </c>
      <c r="I15" s="17">
        <v>0</v>
      </c>
      <c r="J15" s="17">
        <v>0</v>
      </c>
      <c r="K15" s="17">
        <v>0</v>
      </c>
      <c r="L15" s="29">
        <f t="shared" si="2"/>
        <v>43</v>
      </c>
      <c r="M15" s="29">
        <f t="shared" si="3"/>
        <v>38</v>
      </c>
      <c r="N15" s="29">
        <f t="shared" si="4"/>
        <v>5</v>
      </c>
      <c r="O15" s="30">
        <f t="shared" si="5"/>
        <v>0.88372093023255816</v>
      </c>
      <c r="P15" s="30">
        <f t="shared" si="6"/>
        <v>0.85185185185185186</v>
      </c>
      <c r="Q15" s="30">
        <f t="shared" si="7"/>
        <v>0.9375</v>
      </c>
      <c r="R15" s="30" t="str">
        <f t="shared" si="13"/>
        <v/>
      </c>
      <c r="S15" s="30">
        <f t="shared" si="8"/>
        <v>0.62790697674418605</v>
      </c>
      <c r="T15" s="30">
        <f t="shared" si="9"/>
        <v>0.37209302325581395</v>
      </c>
      <c r="U15" s="31">
        <f t="shared" si="10"/>
        <v>0</v>
      </c>
      <c r="V15" s="6">
        <f t="shared" si="11"/>
        <v>388</v>
      </c>
      <c r="W15" s="6">
        <f t="shared" si="12"/>
        <v>268</v>
      </c>
      <c r="X15" s="6">
        <f t="shared" si="14"/>
        <v>120</v>
      </c>
      <c r="Y15" s="6">
        <f t="shared" si="15"/>
        <v>0</v>
      </c>
    </row>
    <row r="16" spans="1:25" hidden="1">
      <c r="A16" s="17" t="s">
        <v>62</v>
      </c>
      <c r="B16" s="17">
        <v>20180408</v>
      </c>
      <c r="C16" s="17">
        <v>19</v>
      </c>
      <c r="D16" s="17">
        <v>17</v>
      </c>
      <c r="E16" s="17">
        <v>2</v>
      </c>
      <c r="F16" s="17">
        <v>8</v>
      </c>
      <c r="G16" s="17">
        <v>8</v>
      </c>
      <c r="H16" s="17">
        <v>0</v>
      </c>
      <c r="I16" s="17">
        <v>0</v>
      </c>
      <c r="J16" s="17">
        <v>0</v>
      </c>
      <c r="K16" s="17">
        <v>0</v>
      </c>
      <c r="L16" s="29">
        <f t="shared" si="2"/>
        <v>27</v>
      </c>
      <c r="M16" s="29">
        <f t="shared" si="3"/>
        <v>25</v>
      </c>
      <c r="N16" s="29">
        <f t="shared" si="4"/>
        <v>2</v>
      </c>
      <c r="O16" s="30">
        <f t="shared" si="5"/>
        <v>0.92592592592592593</v>
      </c>
      <c r="P16" s="30">
        <f t="shared" si="6"/>
        <v>0.89473684210526316</v>
      </c>
      <c r="Q16" s="30">
        <f t="shared" si="7"/>
        <v>1</v>
      </c>
      <c r="R16" s="30" t="str">
        <f t="shared" si="13"/>
        <v/>
      </c>
      <c r="S16" s="30">
        <f t="shared" si="8"/>
        <v>0.70370370370370372</v>
      </c>
      <c r="T16" s="30">
        <f t="shared" si="9"/>
        <v>0.29629629629629628</v>
      </c>
      <c r="U16" s="31">
        <f t="shared" si="10"/>
        <v>0</v>
      </c>
      <c r="V16" s="6">
        <f t="shared" si="11"/>
        <v>415</v>
      </c>
      <c r="W16" s="6">
        <f t="shared" si="12"/>
        <v>287</v>
      </c>
      <c r="X16" s="6">
        <f t="shared" si="14"/>
        <v>128</v>
      </c>
      <c r="Y16" s="6">
        <f t="shared" si="15"/>
        <v>0</v>
      </c>
    </row>
    <row r="17" spans="1:25" hidden="1">
      <c r="A17" s="17" t="s">
        <v>63</v>
      </c>
      <c r="B17" s="17">
        <v>20180413</v>
      </c>
      <c r="C17" s="17">
        <v>23</v>
      </c>
      <c r="D17" s="17">
        <v>16</v>
      </c>
      <c r="E17" s="17">
        <v>7</v>
      </c>
      <c r="F17" s="17">
        <v>10</v>
      </c>
      <c r="G17" s="17">
        <v>10</v>
      </c>
      <c r="H17" s="17">
        <v>0</v>
      </c>
      <c r="I17" s="17">
        <v>0</v>
      </c>
      <c r="J17" s="17">
        <v>0</v>
      </c>
      <c r="K17" s="17">
        <v>0</v>
      </c>
      <c r="L17" s="29">
        <f t="shared" si="2"/>
        <v>33</v>
      </c>
      <c r="M17" s="29">
        <f t="shared" si="3"/>
        <v>26</v>
      </c>
      <c r="N17" s="29">
        <f t="shared" si="4"/>
        <v>7</v>
      </c>
      <c r="O17" s="30">
        <f t="shared" si="5"/>
        <v>0.78787878787878785</v>
      </c>
      <c r="P17" s="30">
        <f t="shared" si="6"/>
        <v>0.69565217391304346</v>
      </c>
      <c r="Q17" s="30">
        <f t="shared" si="7"/>
        <v>1</v>
      </c>
      <c r="R17" s="30" t="str">
        <f t="shared" si="13"/>
        <v/>
      </c>
      <c r="S17" s="30">
        <f t="shared" si="8"/>
        <v>0.69696969696969702</v>
      </c>
      <c r="T17" s="30">
        <f t="shared" si="9"/>
        <v>0.30303030303030304</v>
      </c>
      <c r="U17" s="31">
        <f t="shared" si="10"/>
        <v>0</v>
      </c>
      <c r="V17" s="6">
        <f t="shared" si="11"/>
        <v>448</v>
      </c>
      <c r="W17" s="6">
        <f t="shared" si="12"/>
        <v>310</v>
      </c>
      <c r="X17" s="6">
        <f t="shared" si="14"/>
        <v>138</v>
      </c>
      <c r="Y17" s="6">
        <f t="shared" si="15"/>
        <v>0</v>
      </c>
    </row>
    <row r="18" spans="1:25" hidden="1">
      <c r="A18" s="17" t="s">
        <v>64</v>
      </c>
      <c r="B18" s="17">
        <v>20180420</v>
      </c>
      <c r="C18" s="17">
        <v>23</v>
      </c>
      <c r="D18" s="17">
        <v>20</v>
      </c>
      <c r="E18" s="17">
        <v>3</v>
      </c>
      <c r="F18" s="17">
        <v>8</v>
      </c>
      <c r="G18" s="17">
        <v>8</v>
      </c>
      <c r="H18" s="17">
        <v>0</v>
      </c>
      <c r="I18" s="17">
        <v>0</v>
      </c>
      <c r="J18" s="17">
        <v>0</v>
      </c>
      <c r="K18" s="17">
        <v>0</v>
      </c>
      <c r="L18" s="29">
        <f t="shared" si="2"/>
        <v>31</v>
      </c>
      <c r="M18" s="29">
        <f t="shared" si="3"/>
        <v>28</v>
      </c>
      <c r="N18" s="29">
        <f t="shared" si="4"/>
        <v>3</v>
      </c>
      <c r="O18" s="30">
        <f t="shared" si="5"/>
        <v>0.90322580645161288</v>
      </c>
      <c r="P18" s="30">
        <f t="shared" si="6"/>
        <v>0.86956521739130432</v>
      </c>
      <c r="Q18" s="30">
        <f t="shared" si="7"/>
        <v>1</v>
      </c>
      <c r="R18" s="30" t="str">
        <f t="shared" si="13"/>
        <v/>
      </c>
      <c r="S18" s="30">
        <f t="shared" si="8"/>
        <v>0.74193548387096775</v>
      </c>
      <c r="T18" s="30">
        <f t="shared" si="9"/>
        <v>0.25806451612903225</v>
      </c>
      <c r="U18" s="31">
        <f t="shared" si="10"/>
        <v>0</v>
      </c>
      <c r="V18" s="6">
        <f t="shared" si="11"/>
        <v>479</v>
      </c>
      <c r="W18" s="6">
        <f t="shared" si="12"/>
        <v>333</v>
      </c>
      <c r="X18" s="6">
        <f t="shared" si="14"/>
        <v>146</v>
      </c>
      <c r="Y18" s="6">
        <f t="shared" si="15"/>
        <v>0</v>
      </c>
    </row>
    <row r="19" spans="1:25" hidden="1">
      <c r="A19" s="17" t="s">
        <v>65</v>
      </c>
      <c r="B19" s="17">
        <v>20180427</v>
      </c>
      <c r="C19" s="17">
        <v>24</v>
      </c>
      <c r="D19" s="17">
        <v>15</v>
      </c>
      <c r="E19" s="17">
        <v>9</v>
      </c>
      <c r="F19" s="17">
        <v>12</v>
      </c>
      <c r="G19" s="17">
        <v>12</v>
      </c>
      <c r="H19" s="17">
        <v>0</v>
      </c>
      <c r="I19" s="17">
        <v>0</v>
      </c>
      <c r="J19" s="17">
        <v>0</v>
      </c>
      <c r="K19" s="17">
        <v>0</v>
      </c>
      <c r="L19" s="29">
        <f t="shared" ref="L19:L54" si="16">SUM(C19+F19+I19)</f>
        <v>36</v>
      </c>
      <c r="M19" s="29">
        <f t="shared" si="3"/>
        <v>27</v>
      </c>
      <c r="N19" s="29">
        <f t="shared" ref="N19:N54" si="17">SUM(E19+H19+K19)</f>
        <v>9</v>
      </c>
      <c r="O19" s="30">
        <f t="shared" si="5"/>
        <v>0.75</v>
      </c>
      <c r="P19" s="30">
        <f t="shared" si="6"/>
        <v>0.625</v>
      </c>
      <c r="Q19" s="30">
        <f t="shared" si="7"/>
        <v>1</v>
      </c>
      <c r="R19" s="30" t="str">
        <f t="shared" si="13"/>
        <v/>
      </c>
      <c r="S19" s="30">
        <f t="shared" si="8"/>
        <v>0.66666666666666663</v>
      </c>
      <c r="T19" s="30">
        <f t="shared" si="9"/>
        <v>0.33333333333333331</v>
      </c>
      <c r="U19" s="31">
        <f t="shared" si="10"/>
        <v>0</v>
      </c>
      <c r="V19" s="6">
        <f t="shared" si="11"/>
        <v>515</v>
      </c>
      <c r="W19" s="6">
        <f t="shared" si="12"/>
        <v>357</v>
      </c>
      <c r="X19" s="6">
        <f t="shared" si="14"/>
        <v>158</v>
      </c>
      <c r="Y19" s="6">
        <f t="shared" si="15"/>
        <v>0</v>
      </c>
    </row>
    <row r="20" spans="1:25" hidden="1">
      <c r="A20" s="17" t="s">
        <v>66</v>
      </c>
      <c r="B20" s="17">
        <v>20180504</v>
      </c>
      <c r="C20" s="17">
        <v>18</v>
      </c>
      <c r="D20" s="17">
        <v>15</v>
      </c>
      <c r="E20" s="17">
        <v>3</v>
      </c>
      <c r="F20" s="17">
        <v>5</v>
      </c>
      <c r="G20" s="17">
        <v>5</v>
      </c>
      <c r="H20" s="17">
        <v>0</v>
      </c>
      <c r="I20" s="17">
        <v>0</v>
      </c>
      <c r="J20" s="17">
        <v>0</v>
      </c>
      <c r="K20" s="17">
        <v>0</v>
      </c>
      <c r="L20" s="29">
        <f t="shared" si="16"/>
        <v>23</v>
      </c>
      <c r="M20" s="29">
        <f t="shared" si="3"/>
        <v>20</v>
      </c>
      <c r="N20" s="29">
        <f t="shared" si="17"/>
        <v>3</v>
      </c>
      <c r="O20" s="30">
        <f t="shared" si="5"/>
        <v>0.86956521739130432</v>
      </c>
      <c r="P20" s="30">
        <f t="shared" si="6"/>
        <v>0.83333333333333337</v>
      </c>
      <c r="Q20" s="30">
        <f t="shared" si="7"/>
        <v>1</v>
      </c>
      <c r="R20" s="30" t="str">
        <f t="shared" si="13"/>
        <v/>
      </c>
      <c r="S20" s="30">
        <f t="shared" si="8"/>
        <v>0.78260869565217395</v>
      </c>
      <c r="T20" s="30">
        <f t="shared" si="9"/>
        <v>0.21739130434782608</v>
      </c>
      <c r="U20" s="31">
        <f t="shared" si="10"/>
        <v>0</v>
      </c>
      <c r="V20" s="6">
        <f t="shared" si="11"/>
        <v>538</v>
      </c>
      <c r="W20" s="6">
        <f t="shared" si="12"/>
        <v>375</v>
      </c>
      <c r="X20" s="6">
        <f t="shared" si="14"/>
        <v>163</v>
      </c>
      <c r="Y20" s="6">
        <f t="shared" si="15"/>
        <v>0</v>
      </c>
    </row>
    <row r="21" spans="1:25" hidden="1">
      <c r="A21" s="17" t="s">
        <v>67</v>
      </c>
      <c r="B21" s="17">
        <v>20180511</v>
      </c>
      <c r="C21" s="17">
        <v>23</v>
      </c>
      <c r="D21" s="17">
        <v>15</v>
      </c>
      <c r="E21" s="17">
        <v>8</v>
      </c>
      <c r="F21" s="17">
        <v>13</v>
      </c>
      <c r="G21" s="17">
        <v>13</v>
      </c>
      <c r="H21" s="17">
        <v>0</v>
      </c>
      <c r="I21" s="17">
        <v>0</v>
      </c>
      <c r="J21" s="17">
        <v>0</v>
      </c>
      <c r="K21" s="17">
        <v>0</v>
      </c>
      <c r="L21" s="29">
        <f t="shared" si="16"/>
        <v>36</v>
      </c>
      <c r="M21" s="29">
        <f t="shared" ref="M21:M22" si="18">SUM(D21+G21+J21)</f>
        <v>28</v>
      </c>
      <c r="N21" s="29">
        <f t="shared" si="17"/>
        <v>8</v>
      </c>
      <c r="O21" s="30">
        <f t="shared" si="5"/>
        <v>0.77777777777777779</v>
      </c>
      <c r="P21" s="30">
        <f t="shared" si="6"/>
        <v>0.65217391304347827</v>
      </c>
      <c r="Q21" s="30">
        <f t="shared" si="7"/>
        <v>1</v>
      </c>
      <c r="R21" s="30" t="str">
        <f t="shared" si="13"/>
        <v/>
      </c>
      <c r="S21" s="30">
        <f t="shared" si="8"/>
        <v>0.63888888888888884</v>
      </c>
      <c r="T21" s="30">
        <f t="shared" si="9"/>
        <v>0.3611111111111111</v>
      </c>
      <c r="U21" s="31">
        <f t="shared" si="10"/>
        <v>0</v>
      </c>
      <c r="V21" s="6">
        <f t="shared" si="11"/>
        <v>574</v>
      </c>
      <c r="W21" s="6">
        <f t="shared" si="12"/>
        <v>398</v>
      </c>
      <c r="X21" s="6">
        <f t="shared" si="14"/>
        <v>176</v>
      </c>
      <c r="Y21" s="6">
        <f t="shared" si="15"/>
        <v>0</v>
      </c>
    </row>
    <row r="22" spans="1:25" hidden="1">
      <c r="A22" s="17" t="s">
        <v>68</v>
      </c>
      <c r="B22" s="17">
        <v>20180518</v>
      </c>
      <c r="C22" s="17">
        <v>23</v>
      </c>
      <c r="D22" s="17">
        <v>21</v>
      </c>
      <c r="E22" s="17">
        <v>2</v>
      </c>
      <c r="F22" s="17">
        <v>5</v>
      </c>
      <c r="G22" s="17">
        <v>5</v>
      </c>
      <c r="H22" s="17">
        <v>0</v>
      </c>
      <c r="I22" s="17">
        <v>0</v>
      </c>
      <c r="J22" s="17">
        <v>0</v>
      </c>
      <c r="K22" s="17">
        <v>0</v>
      </c>
      <c r="L22" s="29">
        <f t="shared" si="16"/>
        <v>28</v>
      </c>
      <c r="M22" s="29">
        <f t="shared" si="18"/>
        <v>26</v>
      </c>
      <c r="N22" s="29">
        <f t="shared" si="17"/>
        <v>2</v>
      </c>
      <c r="O22" s="30">
        <f t="shared" si="5"/>
        <v>0.9285714285714286</v>
      </c>
      <c r="P22" s="30">
        <f t="shared" si="6"/>
        <v>0.91304347826086951</v>
      </c>
      <c r="Q22" s="30">
        <f t="shared" si="7"/>
        <v>1</v>
      </c>
      <c r="R22" s="30" t="str">
        <f t="shared" si="13"/>
        <v/>
      </c>
      <c r="S22" s="30">
        <f t="shared" si="8"/>
        <v>0.8214285714285714</v>
      </c>
      <c r="T22" s="30">
        <f t="shared" si="9"/>
        <v>0.17857142857142858</v>
      </c>
      <c r="U22" s="31">
        <f t="shared" si="10"/>
        <v>0</v>
      </c>
      <c r="V22" s="6">
        <f t="shared" si="11"/>
        <v>602</v>
      </c>
      <c r="W22" s="6">
        <f t="shared" si="12"/>
        <v>421</v>
      </c>
      <c r="X22" s="6">
        <f t="shared" si="14"/>
        <v>181</v>
      </c>
      <c r="Y22" s="6">
        <f t="shared" si="15"/>
        <v>0</v>
      </c>
    </row>
    <row r="23" spans="1:25" hidden="1">
      <c r="A23" s="17" t="s">
        <v>69</v>
      </c>
      <c r="B23" s="17">
        <v>20180525</v>
      </c>
      <c r="C23" s="17">
        <v>25</v>
      </c>
      <c r="D23" s="17">
        <v>20</v>
      </c>
      <c r="E23" s="17">
        <v>5</v>
      </c>
      <c r="F23" s="17">
        <v>2</v>
      </c>
      <c r="G23" s="17">
        <v>2</v>
      </c>
      <c r="H23" s="17">
        <v>0</v>
      </c>
      <c r="I23" s="17">
        <v>0</v>
      </c>
      <c r="J23" s="17">
        <v>0</v>
      </c>
      <c r="K23" s="17">
        <v>0</v>
      </c>
      <c r="L23" s="29">
        <f t="shared" si="16"/>
        <v>27</v>
      </c>
      <c r="M23" s="29">
        <f t="shared" ref="M23:M54" si="19">SUM(D23+G23+J23)</f>
        <v>22</v>
      </c>
      <c r="N23" s="29">
        <f t="shared" si="17"/>
        <v>5</v>
      </c>
      <c r="O23" s="30">
        <f t="shared" si="5"/>
        <v>0.81481481481481477</v>
      </c>
      <c r="P23" s="30">
        <f t="shared" si="6"/>
        <v>0.8</v>
      </c>
      <c r="Q23" s="30">
        <f t="shared" si="7"/>
        <v>1</v>
      </c>
      <c r="R23" s="30" t="str">
        <f t="shared" si="13"/>
        <v/>
      </c>
      <c r="S23" s="30">
        <f t="shared" si="8"/>
        <v>0.92592592592592593</v>
      </c>
      <c r="T23" s="30">
        <f t="shared" si="9"/>
        <v>7.407407407407407E-2</v>
      </c>
      <c r="U23" s="31">
        <f t="shared" si="10"/>
        <v>0</v>
      </c>
      <c r="V23" s="6">
        <f t="shared" si="11"/>
        <v>629</v>
      </c>
      <c r="W23" s="6">
        <f t="shared" si="12"/>
        <v>446</v>
      </c>
      <c r="X23" s="6">
        <f t="shared" si="14"/>
        <v>183</v>
      </c>
      <c r="Y23" s="6">
        <f t="shared" si="15"/>
        <v>0</v>
      </c>
    </row>
    <row r="24" spans="1:25" hidden="1">
      <c r="A24" s="17" t="s">
        <v>70</v>
      </c>
      <c r="B24" s="17">
        <v>20180601</v>
      </c>
      <c r="C24" s="17">
        <v>13</v>
      </c>
      <c r="D24" s="17">
        <v>11</v>
      </c>
      <c r="E24" s="17">
        <v>2</v>
      </c>
      <c r="F24" s="17">
        <v>8</v>
      </c>
      <c r="G24" s="17">
        <v>8</v>
      </c>
      <c r="H24" s="17">
        <v>0</v>
      </c>
      <c r="I24" s="17">
        <v>0</v>
      </c>
      <c r="J24" s="17">
        <v>0</v>
      </c>
      <c r="K24" s="17">
        <v>0</v>
      </c>
      <c r="L24" s="29">
        <f t="shared" si="16"/>
        <v>21</v>
      </c>
      <c r="M24" s="29">
        <f t="shared" si="19"/>
        <v>19</v>
      </c>
      <c r="N24" s="29">
        <f t="shared" si="17"/>
        <v>2</v>
      </c>
      <c r="O24" s="30">
        <f t="shared" si="5"/>
        <v>0.90476190476190477</v>
      </c>
      <c r="P24" s="30">
        <f>IF(C24=0,"",D24/C24)</f>
        <v>0.84615384615384615</v>
      </c>
      <c r="Q24" s="30">
        <f t="shared" si="7"/>
        <v>1</v>
      </c>
      <c r="R24" s="30" t="str">
        <f t="shared" si="13"/>
        <v/>
      </c>
      <c r="S24" s="30">
        <f t="shared" si="8"/>
        <v>0.61904761904761907</v>
      </c>
      <c r="T24" s="30">
        <f t="shared" si="9"/>
        <v>0.38095238095238093</v>
      </c>
      <c r="U24" s="31">
        <f t="shared" si="10"/>
        <v>0</v>
      </c>
      <c r="V24" s="6">
        <f t="shared" si="11"/>
        <v>650</v>
      </c>
      <c r="W24" s="6">
        <f t="shared" si="12"/>
        <v>459</v>
      </c>
      <c r="X24" s="6">
        <f t="shared" si="14"/>
        <v>191</v>
      </c>
      <c r="Y24" s="6">
        <f t="shared" si="15"/>
        <v>0</v>
      </c>
    </row>
    <row r="25" spans="1:25" hidden="1">
      <c r="A25" s="17" t="s">
        <v>71</v>
      </c>
      <c r="B25" s="17">
        <v>20180611</v>
      </c>
      <c r="C25" s="17">
        <v>9</v>
      </c>
      <c r="D25" s="17">
        <v>6</v>
      </c>
      <c r="E25" s="17">
        <v>3</v>
      </c>
      <c r="F25" s="17">
        <v>7</v>
      </c>
      <c r="G25" s="17">
        <v>7</v>
      </c>
      <c r="H25" s="17">
        <v>0</v>
      </c>
      <c r="I25" s="17">
        <v>0</v>
      </c>
      <c r="J25" s="17">
        <v>0</v>
      </c>
      <c r="K25" s="17">
        <v>0</v>
      </c>
      <c r="L25" s="29">
        <f t="shared" si="16"/>
        <v>16</v>
      </c>
      <c r="M25" s="29">
        <f t="shared" si="19"/>
        <v>13</v>
      </c>
      <c r="N25" s="29">
        <f t="shared" si="17"/>
        <v>3</v>
      </c>
      <c r="O25" s="30">
        <f t="shared" si="5"/>
        <v>0.8125</v>
      </c>
      <c r="P25" s="30">
        <f t="shared" si="6"/>
        <v>0.66666666666666663</v>
      </c>
      <c r="Q25" s="30">
        <f t="shared" si="7"/>
        <v>1</v>
      </c>
      <c r="R25" s="30" t="str">
        <f t="shared" si="13"/>
        <v/>
      </c>
      <c r="S25" s="30">
        <f t="shared" si="8"/>
        <v>0.5625</v>
      </c>
      <c r="T25" s="30">
        <f t="shared" si="9"/>
        <v>0.4375</v>
      </c>
      <c r="U25" s="31">
        <f t="shared" si="10"/>
        <v>0</v>
      </c>
      <c r="V25" s="6">
        <f t="shared" si="11"/>
        <v>666</v>
      </c>
      <c r="W25" s="6">
        <f t="shared" si="12"/>
        <v>468</v>
      </c>
      <c r="X25" s="6">
        <f t="shared" si="14"/>
        <v>198</v>
      </c>
      <c r="Y25" s="6">
        <f t="shared" si="15"/>
        <v>0</v>
      </c>
    </row>
    <row r="26" spans="1:25">
      <c r="A26" s="17" t="s">
        <v>72</v>
      </c>
      <c r="B26" s="17">
        <v>20180615</v>
      </c>
      <c r="C26" s="17">
        <v>11</v>
      </c>
      <c r="D26" s="17">
        <v>7</v>
      </c>
      <c r="E26" s="17">
        <v>4</v>
      </c>
      <c r="F26" s="17">
        <v>8</v>
      </c>
      <c r="G26" s="17">
        <v>8</v>
      </c>
      <c r="H26" s="17">
        <v>0</v>
      </c>
      <c r="I26" s="17">
        <v>0</v>
      </c>
      <c r="J26" s="17">
        <v>0</v>
      </c>
      <c r="K26" s="17">
        <v>0</v>
      </c>
      <c r="L26" s="29">
        <f t="shared" si="16"/>
        <v>19</v>
      </c>
      <c r="M26" s="29">
        <f t="shared" si="19"/>
        <v>15</v>
      </c>
      <c r="N26" s="29">
        <f t="shared" si="17"/>
        <v>4</v>
      </c>
      <c r="O26" s="30">
        <f t="shared" si="5"/>
        <v>0.78947368421052633</v>
      </c>
      <c r="P26" s="30">
        <f t="shared" si="6"/>
        <v>0.63636363636363635</v>
      </c>
      <c r="Q26" s="30">
        <f t="shared" si="7"/>
        <v>1</v>
      </c>
      <c r="R26" s="30" t="str">
        <f t="shared" si="13"/>
        <v/>
      </c>
      <c r="S26" s="30">
        <f t="shared" si="8"/>
        <v>0.57894736842105265</v>
      </c>
      <c r="T26" s="30">
        <f t="shared" si="9"/>
        <v>0.42105263157894735</v>
      </c>
      <c r="U26" s="31">
        <f t="shared" si="10"/>
        <v>0</v>
      </c>
      <c r="V26" s="6">
        <f t="shared" si="11"/>
        <v>685</v>
      </c>
      <c r="W26" s="6">
        <f t="shared" si="12"/>
        <v>479</v>
      </c>
      <c r="X26" s="6">
        <f t="shared" si="14"/>
        <v>206</v>
      </c>
      <c r="Y26" s="6">
        <f t="shared" si="15"/>
        <v>0</v>
      </c>
    </row>
    <row r="27" spans="1:25">
      <c r="A27" s="2" t="s">
        <v>73</v>
      </c>
      <c r="L27" s="11">
        <f t="shared" si="16"/>
        <v>0</v>
      </c>
      <c r="M27" s="11">
        <f t="shared" si="19"/>
        <v>0</v>
      </c>
      <c r="N27" s="11">
        <f t="shared" si="17"/>
        <v>0</v>
      </c>
      <c r="O27" s="4" t="str">
        <f t="shared" si="5"/>
        <v/>
      </c>
      <c r="P27" s="4" t="str">
        <f t="shared" si="6"/>
        <v/>
      </c>
      <c r="Q27" s="4" t="str">
        <f t="shared" si="7"/>
        <v/>
      </c>
      <c r="R27" s="4" t="str">
        <f t="shared" si="13"/>
        <v/>
      </c>
      <c r="S27" s="4" t="str">
        <f t="shared" si="8"/>
        <v/>
      </c>
      <c r="T27" s="4" t="str">
        <f t="shared" si="9"/>
        <v/>
      </c>
      <c r="U27" s="3" t="str">
        <f t="shared" si="10"/>
        <v/>
      </c>
      <c r="V27" s="6">
        <f t="shared" si="11"/>
        <v>685</v>
      </c>
      <c r="W27" s="6">
        <f t="shared" si="12"/>
        <v>479</v>
      </c>
      <c r="X27" s="6">
        <f t="shared" si="14"/>
        <v>206</v>
      </c>
      <c r="Y27" s="6">
        <f t="shared" si="15"/>
        <v>0</v>
      </c>
    </row>
    <row r="28" spans="1:25">
      <c r="A28" s="2" t="s">
        <v>74</v>
      </c>
      <c r="L28" s="11">
        <f t="shared" si="16"/>
        <v>0</v>
      </c>
      <c r="M28" s="11">
        <f t="shared" si="19"/>
        <v>0</v>
      </c>
      <c r="N28" s="11">
        <f t="shared" si="17"/>
        <v>0</v>
      </c>
      <c r="O28" s="4" t="str">
        <f t="shared" si="5"/>
        <v/>
      </c>
      <c r="P28" s="4" t="str">
        <f t="shared" si="6"/>
        <v/>
      </c>
      <c r="Q28" s="4" t="str">
        <f t="shared" si="7"/>
        <v/>
      </c>
      <c r="R28" s="4" t="str">
        <f t="shared" si="13"/>
        <v/>
      </c>
      <c r="S28" s="4" t="str">
        <f t="shared" si="8"/>
        <v/>
      </c>
      <c r="T28" s="4" t="str">
        <f t="shared" si="9"/>
        <v/>
      </c>
      <c r="U28" s="3" t="str">
        <f t="shared" si="10"/>
        <v/>
      </c>
      <c r="V28" s="6">
        <f t="shared" si="11"/>
        <v>685</v>
      </c>
      <c r="W28" s="6">
        <f t="shared" si="12"/>
        <v>479</v>
      </c>
      <c r="X28" s="6">
        <f t="shared" si="14"/>
        <v>206</v>
      </c>
      <c r="Y28" s="6">
        <f t="shared" si="15"/>
        <v>0</v>
      </c>
    </row>
    <row r="29" spans="1:25">
      <c r="A29" s="2" t="s">
        <v>75</v>
      </c>
      <c r="L29" s="11">
        <f t="shared" si="16"/>
        <v>0</v>
      </c>
      <c r="M29" s="11">
        <f t="shared" si="19"/>
        <v>0</v>
      </c>
      <c r="N29" s="11">
        <f t="shared" si="17"/>
        <v>0</v>
      </c>
      <c r="O29" s="4" t="str">
        <f t="shared" si="5"/>
        <v/>
      </c>
      <c r="P29" s="4" t="str">
        <f t="shared" si="6"/>
        <v/>
      </c>
      <c r="Q29" s="4" t="str">
        <f t="shared" si="7"/>
        <v/>
      </c>
      <c r="R29" s="4" t="str">
        <f t="shared" si="13"/>
        <v/>
      </c>
      <c r="S29" s="4" t="str">
        <f t="shared" si="8"/>
        <v/>
      </c>
      <c r="T29" s="4" t="str">
        <f t="shared" si="9"/>
        <v/>
      </c>
      <c r="U29" s="3" t="str">
        <f t="shared" si="10"/>
        <v/>
      </c>
      <c r="V29" s="6">
        <f t="shared" si="11"/>
        <v>685</v>
      </c>
      <c r="W29" s="6">
        <f t="shared" si="12"/>
        <v>479</v>
      </c>
      <c r="X29" s="6">
        <f t="shared" si="14"/>
        <v>206</v>
      </c>
      <c r="Y29" s="6">
        <f t="shared" si="15"/>
        <v>0</v>
      </c>
    </row>
    <row r="30" spans="1:25">
      <c r="A30" s="2" t="s">
        <v>76</v>
      </c>
      <c r="L30" s="11">
        <f t="shared" si="16"/>
        <v>0</v>
      </c>
      <c r="M30" s="11">
        <f t="shared" si="19"/>
        <v>0</v>
      </c>
      <c r="N30" s="11">
        <f t="shared" si="17"/>
        <v>0</v>
      </c>
      <c r="O30" s="4" t="str">
        <f t="shared" si="5"/>
        <v/>
      </c>
      <c r="P30" s="4" t="str">
        <f t="shared" si="6"/>
        <v/>
      </c>
      <c r="Q30" s="4" t="str">
        <f t="shared" si="7"/>
        <v/>
      </c>
      <c r="R30" s="4" t="str">
        <f t="shared" si="13"/>
        <v/>
      </c>
      <c r="S30" s="4" t="str">
        <f t="shared" si="8"/>
        <v/>
      </c>
      <c r="T30" s="4" t="str">
        <f t="shared" si="9"/>
        <v/>
      </c>
      <c r="U30" s="3" t="str">
        <f t="shared" si="10"/>
        <v/>
      </c>
      <c r="V30" s="6">
        <f t="shared" si="11"/>
        <v>685</v>
      </c>
      <c r="W30" s="6">
        <f t="shared" si="12"/>
        <v>479</v>
      </c>
      <c r="X30" s="6">
        <f t="shared" si="14"/>
        <v>206</v>
      </c>
      <c r="Y30" s="6">
        <f t="shared" si="15"/>
        <v>0</v>
      </c>
    </row>
    <row r="31" spans="1:25">
      <c r="A31" s="2" t="s">
        <v>77</v>
      </c>
      <c r="L31" s="11">
        <f t="shared" si="16"/>
        <v>0</v>
      </c>
      <c r="M31" s="11">
        <f t="shared" si="19"/>
        <v>0</v>
      </c>
      <c r="N31" s="11">
        <f t="shared" si="17"/>
        <v>0</v>
      </c>
      <c r="O31" s="4" t="str">
        <f t="shared" si="5"/>
        <v/>
      </c>
      <c r="P31" s="4" t="str">
        <f t="shared" si="6"/>
        <v/>
      </c>
      <c r="Q31" s="4" t="str">
        <f t="shared" si="7"/>
        <v/>
      </c>
      <c r="R31" s="4" t="str">
        <f t="shared" si="13"/>
        <v/>
      </c>
      <c r="S31" s="4" t="str">
        <f t="shared" si="8"/>
        <v/>
      </c>
      <c r="T31" s="4" t="str">
        <f t="shared" si="9"/>
        <v/>
      </c>
      <c r="U31" s="3" t="str">
        <f t="shared" si="10"/>
        <v/>
      </c>
      <c r="V31" s="6">
        <f t="shared" si="11"/>
        <v>685</v>
      </c>
      <c r="W31" s="6">
        <f t="shared" si="12"/>
        <v>479</v>
      </c>
      <c r="X31" s="6">
        <f t="shared" si="14"/>
        <v>206</v>
      </c>
      <c r="Y31" s="6">
        <f t="shared" si="15"/>
        <v>0</v>
      </c>
    </row>
    <row r="32" spans="1:25">
      <c r="A32" s="2" t="s">
        <v>78</v>
      </c>
      <c r="L32" s="11">
        <f t="shared" si="16"/>
        <v>0</v>
      </c>
      <c r="M32" s="11">
        <f t="shared" si="19"/>
        <v>0</v>
      </c>
      <c r="N32" s="11">
        <f t="shared" si="17"/>
        <v>0</v>
      </c>
      <c r="O32" s="4" t="str">
        <f t="shared" si="5"/>
        <v/>
      </c>
      <c r="P32" s="4" t="str">
        <f t="shared" si="6"/>
        <v/>
      </c>
      <c r="Q32" s="4" t="str">
        <f t="shared" si="7"/>
        <v/>
      </c>
      <c r="R32" s="4" t="str">
        <f t="shared" si="13"/>
        <v/>
      </c>
      <c r="S32" s="4" t="str">
        <f t="shared" si="8"/>
        <v/>
      </c>
      <c r="T32" s="4" t="str">
        <f t="shared" si="9"/>
        <v/>
      </c>
      <c r="U32" s="3" t="str">
        <f t="shared" si="10"/>
        <v/>
      </c>
      <c r="V32" s="6">
        <f t="shared" si="11"/>
        <v>685</v>
      </c>
      <c r="W32" s="6">
        <f t="shared" si="12"/>
        <v>479</v>
      </c>
      <c r="X32" s="6">
        <f t="shared" si="14"/>
        <v>206</v>
      </c>
      <c r="Y32" s="6">
        <f t="shared" si="15"/>
        <v>0</v>
      </c>
    </row>
    <row r="33" spans="1:25">
      <c r="A33" s="2" t="s">
        <v>79</v>
      </c>
      <c r="L33" s="11">
        <f t="shared" si="16"/>
        <v>0</v>
      </c>
      <c r="M33" s="11">
        <f t="shared" si="19"/>
        <v>0</v>
      </c>
      <c r="N33" s="11">
        <f t="shared" si="17"/>
        <v>0</v>
      </c>
      <c r="O33" s="4" t="str">
        <f t="shared" si="5"/>
        <v/>
      </c>
      <c r="P33" s="4" t="str">
        <f t="shared" si="6"/>
        <v/>
      </c>
      <c r="Q33" s="4" t="str">
        <f t="shared" si="7"/>
        <v/>
      </c>
      <c r="R33" s="4" t="str">
        <f t="shared" si="13"/>
        <v/>
      </c>
      <c r="S33" s="4" t="str">
        <f t="shared" si="8"/>
        <v/>
      </c>
      <c r="T33" s="4" t="str">
        <f t="shared" si="9"/>
        <v/>
      </c>
      <c r="U33" s="3" t="str">
        <f t="shared" si="10"/>
        <v/>
      </c>
      <c r="V33" s="6">
        <f t="shared" si="11"/>
        <v>685</v>
      </c>
      <c r="W33" s="6">
        <f t="shared" si="12"/>
        <v>479</v>
      </c>
      <c r="X33" s="6">
        <f t="shared" si="14"/>
        <v>206</v>
      </c>
      <c r="Y33" s="6">
        <f t="shared" si="15"/>
        <v>0</v>
      </c>
    </row>
    <row r="34" spans="1:25">
      <c r="A34" s="2" t="s">
        <v>80</v>
      </c>
      <c r="L34" s="11">
        <f t="shared" si="16"/>
        <v>0</v>
      </c>
      <c r="M34" s="11">
        <f t="shared" si="19"/>
        <v>0</v>
      </c>
      <c r="N34" s="11">
        <f t="shared" si="17"/>
        <v>0</v>
      </c>
      <c r="O34" s="4" t="str">
        <f t="shared" si="5"/>
        <v/>
      </c>
      <c r="P34" s="4" t="str">
        <f t="shared" si="6"/>
        <v/>
      </c>
      <c r="Q34" s="4" t="str">
        <f t="shared" si="7"/>
        <v/>
      </c>
      <c r="R34" s="4" t="str">
        <f t="shared" si="13"/>
        <v/>
      </c>
      <c r="S34" s="4" t="str">
        <f t="shared" si="8"/>
        <v/>
      </c>
      <c r="T34" s="4" t="str">
        <f t="shared" si="9"/>
        <v/>
      </c>
      <c r="U34" s="3" t="str">
        <f t="shared" si="10"/>
        <v/>
      </c>
      <c r="V34" s="6">
        <f t="shared" si="11"/>
        <v>685</v>
      </c>
      <c r="W34" s="6">
        <f t="shared" si="12"/>
        <v>479</v>
      </c>
      <c r="X34" s="6">
        <f t="shared" si="14"/>
        <v>206</v>
      </c>
      <c r="Y34" s="6">
        <f t="shared" si="15"/>
        <v>0</v>
      </c>
    </row>
    <row r="35" spans="1:25">
      <c r="A35" s="2" t="s">
        <v>81</v>
      </c>
      <c r="L35" s="11">
        <f t="shared" si="16"/>
        <v>0</v>
      </c>
      <c r="M35" s="11">
        <f t="shared" si="19"/>
        <v>0</v>
      </c>
      <c r="N35" s="11">
        <f t="shared" si="17"/>
        <v>0</v>
      </c>
      <c r="O35" s="4" t="str">
        <f t="shared" si="5"/>
        <v/>
      </c>
      <c r="P35" s="4" t="str">
        <f t="shared" si="6"/>
        <v/>
      </c>
      <c r="Q35" s="4" t="str">
        <f t="shared" si="7"/>
        <v/>
      </c>
      <c r="R35" s="4" t="str">
        <f t="shared" si="13"/>
        <v/>
      </c>
      <c r="S35" s="4" t="str">
        <f t="shared" si="8"/>
        <v/>
      </c>
      <c r="T35" s="4" t="str">
        <f t="shared" si="9"/>
        <v/>
      </c>
      <c r="U35" s="3" t="str">
        <f t="shared" si="10"/>
        <v/>
      </c>
      <c r="V35" s="6">
        <f t="shared" si="11"/>
        <v>685</v>
      </c>
      <c r="W35" s="6">
        <f t="shared" si="12"/>
        <v>479</v>
      </c>
      <c r="X35" s="6">
        <f t="shared" si="14"/>
        <v>206</v>
      </c>
      <c r="Y35" s="6">
        <f t="shared" si="15"/>
        <v>0</v>
      </c>
    </row>
    <row r="36" spans="1:25">
      <c r="A36" s="2" t="s">
        <v>82</v>
      </c>
      <c r="L36" s="11">
        <f t="shared" si="16"/>
        <v>0</v>
      </c>
      <c r="M36" s="11">
        <f t="shared" si="19"/>
        <v>0</v>
      </c>
      <c r="N36" s="11">
        <f t="shared" si="17"/>
        <v>0</v>
      </c>
      <c r="O36" s="4" t="str">
        <f t="shared" si="5"/>
        <v/>
      </c>
      <c r="P36" s="4" t="str">
        <f t="shared" si="6"/>
        <v/>
      </c>
      <c r="Q36" s="4" t="str">
        <f t="shared" si="7"/>
        <v/>
      </c>
      <c r="R36" s="4" t="str">
        <f t="shared" si="13"/>
        <v/>
      </c>
      <c r="S36" s="4" t="str">
        <f t="shared" si="8"/>
        <v/>
      </c>
      <c r="T36" s="4" t="str">
        <f t="shared" si="9"/>
        <v/>
      </c>
      <c r="U36" s="3" t="str">
        <f t="shared" si="10"/>
        <v/>
      </c>
      <c r="V36" s="6">
        <f t="shared" ref="V36:V54" si="20">V35+L36</f>
        <v>685</v>
      </c>
      <c r="W36" s="6">
        <f t="shared" ref="W36:W54" si="21">W35+C36</f>
        <v>479</v>
      </c>
      <c r="X36" s="6">
        <f t="shared" ref="X36:X54" si="22">X35+F36</f>
        <v>206</v>
      </c>
      <c r="Y36" s="6">
        <f t="shared" si="15"/>
        <v>0</v>
      </c>
    </row>
    <row r="37" spans="1:25">
      <c r="A37" s="2" t="s">
        <v>83</v>
      </c>
      <c r="L37" s="11">
        <f t="shared" si="16"/>
        <v>0</v>
      </c>
      <c r="M37" s="11">
        <f t="shared" si="19"/>
        <v>0</v>
      </c>
      <c r="N37" s="11">
        <f t="shared" si="17"/>
        <v>0</v>
      </c>
      <c r="O37" s="4" t="str">
        <f t="shared" si="5"/>
        <v/>
      </c>
      <c r="P37" s="4" t="str">
        <f t="shared" si="6"/>
        <v/>
      </c>
      <c r="Q37" s="4" t="str">
        <f t="shared" si="7"/>
        <v/>
      </c>
      <c r="R37" s="4" t="str">
        <f t="shared" si="13"/>
        <v/>
      </c>
      <c r="S37" s="4" t="str">
        <f t="shared" si="8"/>
        <v/>
      </c>
      <c r="T37" s="4" t="str">
        <f t="shared" si="9"/>
        <v/>
      </c>
      <c r="U37" s="3" t="str">
        <f t="shared" si="10"/>
        <v/>
      </c>
      <c r="V37" s="6">
        <f t="shared" si="20"/>
        <v>685</v>
      </c>
      <c r="W37" s="6">
        <f t="shared" si="21"/>
        <v>479</v>
      </c>
      <c r="X37" s="6">
        <f t="shared" si="22"/>
        <v>206</v>
      </c>
      <c r="Y37" s="6">
        <f t="shared" si="15"/>
        <v>0</v>
      </c>
    </row>
    <row r="38" spans="1:25">
      <c r="A38" s="2" t="s">
        <v>84</v>
      </c>
      <c r="L38" s="11">
        <f t="shared" si="16"/>
        <v>0</v>
      </c>
      <c r="M38" s="11">
        <f t="shared" si="19"/>
        <v>0</v>
      </c>
      <c r="N38" s="11">
        <f t="shared" si="17"/>
        <v>0</v>
      </c>
      <c r="O38" s="4" t="str">
        <f t="shared" si="5"/>
        <v/>
      </c>
      <c r="P38" s="4" t="str">
        <f t="shared" si="6"/>
        <v/>
      </c>
      <c r="Q38" s="4" t="str">
        <f t="shared" si="7"/>
        <v/>
      </c>
      <c r="R38" s="4" t="str">
        <f t="shared" si="13"/>
        <v/>
      </c>
      <c r="S38" s="4" t="str">
        <f t="shared" si="8"/>
        <v/>
      </c>
      <c r="T38" s="4" t="str">
        <f t="shared" si="9"/>
        <v/>
      </c>
      <c r="U38" s="3" t="str">
        <f t="shared" si="10"/>
        <v/>
      </c>
      <c r="V38" s="6">
        <f t="shared" si="20"/>
        <v>685</v>
      </c>
      <c r="W38" s="6">
        <f t="shared" si="21"/>
        <v>479</v>
      </c>
      <c r="X38" s="6">
        <f t="shared" si="22"/>
        <v>206</v>
      </c>
      <c r="Y38" s="6">
        <f t="shared" si="15"/>
        <v>0</v>
      </c>
    </row>
    <row r="39" spans="1:25">
      <c r="A39" s="2" t="s">
        <v>85</v>
      </c>
      <c r="L39" s="11">
        <f t="shared" si="16"/>
        <v>0</v>
      </c>
      <c r="M39" s="11">
        <f t="shared" si="19"/>
        <v>0</v>
      </c>
      <c r="N39" s="11">
        <f t="shared" si="17"/>
        <v>0</v>
      </c>
      <c r="O39" s="4" t="str">
        <f t="shared" si="5"/>
        <v/>
      </c>
      <c r="P39" s="4" t="str">
        <f t="shared" si="6"/>
        <v/>
      </c>
      <c r="Q39" s="4" t="str">
        <f t="shared" si="7"/>
        <v/>
      </c>
      <c r="R39" s="4" t="str">
        <f t="shared" si="13"/>
        <v/>
      </c>
      <c r="S39" s="4" t="str">
        <f t="shared" si="8"/>
        <v/>
      </c>
      <c r="T39" s="4" t="str">
        <f t="shared" si="9"/>
        <v/>
      </c>
      <c r="U39" s="3" t="str">
        <f t="shared" si="10"/>
        <v/>
      </c>
      <c r="V39" s="6">
        <f t="shared" si="20"/>
        <v>685</v>
      </c>
      <c r="W39" s="6">
        <f t="shared" si="21"/>
        <v>479</v>
      </c>
      <c r="X39" s="6">
        <f t="shared" si="22"/>
        <v>206</v>
      </c>
      <c r="Y39" s="6">
        <f t="shared" si="15"/>
        <v>0</v>
      </c>
    </row>
    <row r="40" spans="1:25">
      <c r="A40" s="2" t="s">
        <v>86</v>
      </c>
      <c r="L40" s="11">
        <f t="shared" si="16"/>
        <v>0</v>
      </c>
      <c r="M40" s="11">
        <f t="shared" si="19"/>
        <v>0</v>
      </c>
      <c r="N40" s="11">
        <f t="shared" si="17"/>
        <v>0</v>
      </c>
      <c r="O40" s="4" t="str">
        <f t="shared" si="5"/>
        <v/>
      </c>
      <c r="P40" s="4" t="str">
        <f t="shared" si="6"/>
        <v/>
      </c>
      <c r="Q40" s="4" t="str">
        <f t="shared" si="7"/>
        <v/>
      </c>
      <c r="R40" s="4" t="str">
        <f t="shared" si="13"/>
        <v/>
      </c>
      <c r="S40" s="4" t="str">
        <f t="shared" si="8"/>
        <v/>
      </c>
      <c r="T40" s="4" t="str">
        <f t="shared" si="9"/>
        <v/>
      </c>
      <c r="U40" s="3" t="str">
        <f t="shared" si="10"/>
        <v/>
      </c>
      <c r="V40" s="6">
        <f t="shared" si="20"/>
        <v>685</v>
      </c>
      <c r="W40" s="6">
        <f t="shared" si="21"/>
        <v>479</v>
      </c>
      <c r="X40" s="6">
        <f t="shared" si="22"/>
        <v>206</v>
      </c>
      <c r="Y40" s="6">
        <f t="shared" si="15"/>
        <v>0</v>
      </c>
    </row>
    <row r="41" spans="1:25">
      <c r="A41" s="2" t="s">
        <v>87</v>
      </c>
      <c r="L41" s="11">
        <f t="shared" si="16"/>
        <v>0</v>
      </c>
      <c r="M41" s="11">
        <f t="shared" si="19"/>
        <v>0</v>
      </c>
      <c r="N41" s="11">
        <f t="shared" si="17"/>
        <v>0</v>
      </c>
      <c r="O41" s="4" t="str">
        <f t="shared" si="5"/>
        <v/>
      </c>
      <c r="P41" s="4" t="str">
        <f t="shared" si="6"/>
        <v/>
      </c>
      <c r="Q41" s="4" t="str">
        <f t="shared" si="7"/>
        <v/>
      </c>
      <c r="R41" s="4" t="str">
        <f t="shared" si="13"/>
        <v/>
      </c>
      <c r="S41" s="4" t="str">
        <f t="shared" si="8"/>
        <v/>
      </c>
      <c r="T41" s="4" t="str">
        <f t="shared" si="9"/>
        <v/>
      </c>
      <c r="U41" s="3" t="str">
        <f t="shared" si="10"/>
        <v/>
      </c>
      <c r="V41" s="6">
        <f t="shared" si="20"/>
        <v>685</v>
      </c>
      <c r="W41" s="6">
        <f t="shared" si="21"/>
        <v>479</v>
      </c>
      <c r="X41" s="6">
        <f t="shared" si="22"/>
        <v>206</v>
      </c>
      <c r="Y41" s="6">
        <f t="shared" si="15"/>
        <v>0</v>
      </c>
    </row>
    <row r="42" spans="1:25">
      <c r="A42" s="2" t="s">
        <v>88</v>
      </c>
      <c r="L42" s="11">
        <f t="shared" si="16"/>
        <v>0</v>
      </c>
      <c r="M42" s="11">
        <f t="shared" si="19"/>
        <v>0</v>
      </c>
      <c r="N42" s="11">
        <f t="shared" si="17"/>
        <v>0</v>
      </c>
      <c r="O42" s="4" t="str">
        <f t="shared" si="5"/>
        <v/>
      </c>
      <c r="P42" s="4" t="str">
        <f t="shared" si="6"/>
        <v/>
      </c>
      <c r="Q42" s="4" t="str">
        <f t="shared" si="7"/>
        <v/>
      </c>
      <c r="R42" s="4" t="str">
        <f t="shared" si="13"/>
        <v/>
      </c>
      <c r="S42" s="4" t="str">
        <f t="shared" si="8"/>
        <v/>
      </c>
      <c r="T42" s="4" t="str">
        <f t="shared" si="9"/>
        <v/>
      </c>
      <c r="U42" s="3" t="str">
        <f t="shared" si="10"/>
        <v/>
      </c>
      <c r="V42" s="6">
        <f t="shared" si="20"/>
        <v>685</v>
      </c>
      <c r="W42" s="6">
        <f t="shared" si="21"/>
        <v>479</v>
      </c>
      <c r="X42" s="6">
        <f t="shared" si="22"/>
        <v>206</v>
      </c>
      <c r="Y42" s="6">
        <f t="shared" si="15"/>
        <v>0</v>
      </c>
    </row>
    <row r="43" spans="1:25">
      <c r="A43" s="2" t="s">
        <v>89</v>
      </c>
      <c r="L43" s="11">
        <f t="shared" si="16"/>
        <v>0</v>
      </c>
      <c r="M43" s="11">
        <f t="shared" si="19"/>
        <v>0</v>
      </c>
      <c r="N43" s="11">
        <f t="shared" si="17"/>
        <v>0</v>
      </c>
      <c r="O43" s="4" t="str">
        <f t="shared" si="5"/>
        <v/>
      </c>
      <c r="P43" s="4" t="str">
        <f t="shared" si="6"/>
        <v/>
      </c>
      <c r="Q43" s="4" t="str">
        <f t="shared" si="7"/>
        <v/>
      </c>
      <c r="R43" s="4" t="str">
        <f t="shared" si="13"/>
        <v/>
      </c>
      <c r="S43" s="4" t="str">
        <f t="shared" si="8"/>
        <v/>
      </c>
      <c r="T43" s="4" t="str">
        <f t="shared" si="9"/>
        <v/>
      </c>
      <c r="U43" s="3" t="str">
        <f t="shared" si="10"/>
        <v/>
      </c>
      <c r="V43" s="6">
        <f t="shared" si="20"/>
        <v>685</v>
      </c>
      <c r="W43" s="6">
        <f t="shared" si="21"/>
        <v>479</v>
      </c>
      <c r="X43" s="6">
        <f t="shared" si="22"/>
        <v>206</v>
      </c>
      <c r="Y43" s="6">
        <f t="shared" si="15"/>
        <v>0</v>
      </c>
    </row>
    <row r="44" spans="1:25">
      <c r="A44" s="2" t="s">
        <v>90</v>
      </c>
      <c r="L44" s="11">
        <f t="shared" si="16"/>
        <v>0</v>
      </c>
      <c r="M44" s="11">
        <f t="shared" si="19"/>
        <v>0</v>
      </c>
      <c r="N44" s="11">
        <f t="shared" si="17"/>
        <v>0</v>
      </c>
      <c r="O44" s="4" t="str">
        <f t="shared" si="5"/>
        <v/>
      </c>
      <c r="P44" s="4" t="str">
        <f t="shared" si="6"/>
        <v/>
      </c>
      <c r="Q44" s="4" t="str">
        <f t="shared" si="7"/>
        <v/>
      </c>
      <c r="R44" s="4" t="str">
        <f t="shared" si="13"/>
        <v/>
      </c>
      <c r="S44" s="4" t="str">
        <f t="shared" si="8"/>
        <v/>
      </c>
      <c r="T44" s="4" t="str">
        <f t="shared" si="9"/>
        <v/>
      </c>
      <c r="U44" s="3" t="str">
        <f t="shared" si="10"/>
        <v/>
      </c>
      <c r="V44" s="6">
        <f t="shared" si="20"/>
        <v>685</v>
      </c>
      <c r="W44" s="6">
        <f t="shared" si="21"/>
        <v>479</v>
      </c>
      <c r="X44" s="6">
        <f t="shared" si="22"/>
        <v>206</v>
      </c>
      <c r="Y44" s="6">
        <f t="shared" si="15"/>
        <v>0</v>
      </c>
    </row>
    <row r="45" spans="1:25">
      <c r="A45" s="2" t="s">
        <v>91</v>
      </c>
      <c r="L45" s="11">
        <f t="shared" si="16"/>
        <v>0</v>
      </c>
      <c r="M45" s="11">
        <f t="shared" si="19"/>
        <v>0</v>
      </c>
      <c r="N45" s="11">
        <f t="shared" si="17"/>
        <v>0</v>
      </c>
      <c r="O45" s="4" t="str">
        <f t="shared" si="5"/>
        <v/>
      </c>
      <c r="P45" s="4" t="str">
        <f t="shared" si="6"/>
        <v/>
      </c>
      <c r="Q45" s="4" t="str">
        <f t="shared" si="7"/>
        <v/>
      </c>
      <c r="R45" s="4" t="str">
        <f t="shared" si="13"/>
        <v/>
      </c>
      <c r="S45" s="4" t="str">
        <f t="shared" si="8"/>
        <v/>
      </c>
      <c r="T45" s="4" t="str">
        <f t="shared" si="9"/>
        <v/>
      </c>
      <c r="U45" s="3" t="str">
        <f t="shared" si="10"/>
        <v/>
      </c>
      <c r="V45" s="6">
        <f t="shared" si="20"/>
        <v>685</v>
      </c>
      <c r="W45" s="6">
        <f t="shared" si="21"/>
        <v>479</v>
      </c>
      <c r="X45" s="6">
        <f t="shared" si="22"/>
        <v>206</v>
      </c>
      <c r="Y45" s="6">
        <f t="shared" si="15"/>
        <v>0</v>
      </c>
    </row>
    <row r="46" spans="1:25">
      <c r="A46" s="2" t="s">
        <v>92</v>
      </c>
      <c r="L46" s="11">
        <f t="shared" si="16"/>
        <v>0</v>
      </c>
      <c r="M46" s="11">
        <f t="shared" si="19"/>
        <v>0</v>
      </c>
      <c r="N46" s="11">
        <f t="shared" si="17"/>
        <v>0</v>
      </c>
      <c r="O46" s="4" t="str">
        <f t="shared" si="5"/>
        <v/>
      </c>
      <c r="P46" s="4" t="str">
        <f t="shared" si="6"/>
        <v/>
      </c>
      <c r="Q46" s="4" t="str">
        <f t="shared" si="7"/>
        <v/>
      </c>
      <c r="R46" s="4" t="str">
        <f t="shared" si="13"/>
        <v/>
      </c>
      <c r="S46" s="4" t="str">
        <f t="shared" si="8"/>
        <v/>
      </c>
      <c r="T46" s="4" t="str">
        <f t="shared" si="9"/>
        <v/>
      </c>
      <c r="U46" s="3" t="str">
        <f t="shared" si="10"/>
        <v/>
      </c>
      <c r="V46" s="6">
        <f t="shared" si="20"/>
        <v>685</v>
      </c>
      <c r="W46" s="6">
        <f t="shared" si="21"/>
        <v>479</v>
      </c>
      <c r="X46" s="6">
        <f t="shared" si="22"/>
        <v>206</v>
      </c>
      <c r="Y46" s="6">
        <f t="shared" si="15"/>
        <v>0</v>
      </c>
    </row>
    <row r="47" spans="1:25">
      <c r="A47" s="2" t="s">
        <v>93</v>
      </c>
      <c r="L47" s="11">
        <f t="shared" si="16"/>
        <v>0</v>
      </c>
      <c r="M47" s="11">
        <f t="shared" si="19"/>
        <v>0</v>
      </c>
      <c r="N47" s="11">
        <f t="shared" si="17"/>
        <v>0</v>
      </c>
      <c r="O47" s="4" t="str">
        <f t="shared" si="5"/>
        <v/>
      </c>
      <c r="P47" s="4" t="str">
        <f t="shared" si="6"/>
        <v/>
      </c>
      <c r="Q47" s="4" t="str">
        <f t="shared" si="7"/>
        <v/>
      </c>
      <c r="R47" s="4" t="str">
        <f t="shared" si="13"/>
        <v/>
      </c>
      <c r="S47" s="4" t="str">
        <f t="shared" si="8"/>
        <v/>
      </c>
      <c r="T47" s="4" t="str">
        <f t="shared" si="9"/>
        <v/>
      </c>
      <c r="U47" s="3" t="str">
        <f t="shared" si="10"/>
        <v/>
      </c>
      <c r="V47" s="6">
        <f t="shared" si="20"/>
        <v>685</v>
      </c>
      <c r="W47" s="6">
        <f t="shared" si="21"/>
        <v>479</v>
      </c>
      <c r="X47" s="6">
        <f t="shared" si="22"/>
        <v>206</v>
      </c>
      <c r="Y47" s="6">
        <f t="shared" si="15"/>
        <v>0</v>
      </c>
    </row>
    <row r="48" spans="1:25">
      <c r="A48" s="2" t="s">
        <v>94</v>
      </c>
      <c r="L48" s="11">
        <f t="shared" si="16"/>
        <v>0</v>
      </c>
      <c r="M48" s="11">
        <f t="shared" si="19"/>
        <v>0</v>
      </c>
      <c r="N48" s="11">
        <f t="shared" si="17"/>
        <v>0</v>
      </c>
      <c r="O48" s="4" t="str">
        <f t="shared" si="5"/>
        <v/>
      </c>
      <c r="P48" s="4" t="str">
        <f t="shared" si="6"/>
        <v/>
      </c>
      <c r="Q48" s="4" t="str">
        <f t="shared" si="7"/>
        <v/>
      </c>
      <c r="R48" s="4" t="str">
        <f t="shared" si="13"/>
        <v/>
      </c>
      <c r="S48" s="4" t="str">
        <f t="shared" si="8"/>
        <v/>
      </c>
      <c r="T48" s="4" t="str">
        <f t="shared" si="9"/>
        <v/>
      </c>
      <c r="U48" s="3" t="str">
        <f t="shared" si="10"/>
        <v/>
      </c>
      <c r="V48" s="6">
        <f t="shared" si="20"/>
        <v>685</v>
      </c>
      <c r="W48" s="6">
        <f t="shared" si="21"/>
        <v>479</v>
      </c>
      <c r="X48" s="6">
        <f t="shared" si="22"/>
        <v>206</v>
      </c>
      <c r="Y48" s="6">
        <f t="shared" si="15"/>
        <v>0</v>
      </c>
    </row>
    <row r="49" spans="1:25">
      <c r="A49" s="2" t="s">
        <v>95</v>
      </c>
      <c r="L49" s="11">
        <f t="shared" si="16"/>
        <v>0</v>
      </c>
      <c r="M49" s="11">
        <f t="shared" si="19"/>
        <v>0</v>
      </c>
      <c r="N49" s="11">
        <f t="shared" si="17"/>
        <v>0</v>
      </c>
      <c r="O49" s="4" t="str">
        <f t="shared" si="5"/>
        <v/>
      </c>
      <c r="P49" s="4" t="str">
        <f t="shared" si="6"/>
        <v/>
      </c>
      <c r="Q49" s="4" t="str">
        <f t="shared" si="7"/>
        <v/>
      </c>
      <c r="R49" s="4" t="str">
        <f t="shared" si="13"/>
        <v/>
      </c>
      <c r="S49" s="4" t="str">
        <f t="shared" si="8"/>
        <v/>
      </c>
      <c r="T49" s="4" t="str">
        <f t="shared" si="9"/>
        <v/>
      </c>
      <c r="U49" s="3" t="str">
        <f t="shared" si="10"/>
        <v/>
      </c>
      <c r="V49" s="6">
        <f t="shared" si="20"/>
        <v>685</v>
      </c>
      <c r="W49" s="6">
        <f t="shared" si="21"/>
        <v>479</v>
      </c>
      <c r="X49" s="6">
        <f t="shared" si="22"/>
        <v>206</v>
      </c>
      <c r="Y49" s="6">
        <f t="shared" si="15"/>
        <v>0</v>
      </c>
    </row>
    <row r="50" spans="1:25">
      <c r="A50" s="2" t="s">
        <v>96</v>
      </c>
      <c r="L50" s="11">
        <f t="shared" si="16"/>
        <v>0</v>
      </c>
      <c r="M50" s="11">
        <f t="shared" si="19"/>
        <v>0</v>
      </c>
      <c r="N50" s="11">
        <f t="shared" si="17"/>
        <v>0</v>
      </c>
      <c r="O50" s="4" t="str">
        <f t="shared" si="5"/>
        <v/>
      </c>
      <c r="P50" s="4" t="str">
        <f t="shared" si="6"/>
        <v/>
      </c>
      <c r="Q50" s="4" t="str">
        <f t="shared" si="7"/>
        <v/>
      </c>
      <c r="R50" s="4" t="str">
        <f t="shared" si="13"/>
        <v/>
      </c>
      <c r="S50" s="4" t="str">
        <f t="shared" si="8"/>
        <v/>
      </c>
      <c r="T50" s="4" t="str">
        <f t="shared" si="9"/>
        <v/>
      </c>
      <c r="U50" s="3" t="str">
        <f t="shared" si="10"/>
        <v/>
      </c>
      <c r="V50" s="6">
        <f t="shared" si="20"/>
        <v>685</v>
      </c>
      <c r="W50" s="6">
        <f t="shared" si="21"/>
        <v>479</v>
      </c>
      <c r="X50" s="6">
        <f t="shared" si="22"/>
        <v>206</v>
      </c>
      <c r="Y50" s="6">
        <f t="shared" si="15"/>
        <v>0</v>
      </c>
    </row>
    <row r="51" spans="1:25">
      <c r="A51" s="2" t="s">
        <v>97</v>
      </c>
      <c r="L51" s="11">
        <f t="shared" si="16"/>
        <v>0</v>
      </c>
      <c r="M51" s="11">
        <f t="shared" si="19"/>
        <v>0</v>
      </c>
      <c r="N51" s="11">
        <f t="shared" si="17"/>
        <v>0</v>
      </c>
      <c r="O51" s="4" t="str">
        <f t="shared" si="5"/>
        <v/>
      </c>
      <c r="P51" s="4" t="str">
        <f t="shared" si="6"/>
        <v/>
      </c>
      <c r="Q51" s="4" t="str">
        <f t="shared" si="7"/>
        <v/>
      </c>
      <c r="R51" s="4" t="str">
        <f t="shared" si="13"/>
        <v/>
      </c>
      <c r="S51" s="4" t="str">
        <f t="shared" si="8"/>
        <v/>
      </c>
      <c r="T51" s="4" t="str">
        <f t="shared" si="9"/>
        <v/>
      </c>
      <c r="U51" s="3" t="str">
        <f t="shared" si="10"/>
        <v/>
      </c>
      <c r="V51" s="6">
        <f t="shared" si="20"/>
        <v>685</v>
      </c>
      <c r="W51" s="6">
        <f t="shared" si="21"/>
        <v>479</v>
      </c>
      <c r="X51" s="6">
        <f t="shared" si="22"/>
        <v>206</v>
      </c>
      <c r="Y51" s="6">
        <f t="shared" si="15"/>
        <v>0</v>
      </c>
    </row>
    <row r="52" spans="1:25">
      <c r="A52" s="2" t="s">
        <v>98</v>
      </c>
      <c r="L52" s="11">
        <f t="shared" si="16"/>
        <v>0</v>
      </c>
      <c r="M52" s="11">
        <f t="shared" si="19"/>
        <v>0</v>
      </c>
      <c r="N52" s="11">
        <f t="shared" si="17"/>
        <v>0</v>
      </c>
      <c r="O52" s="4" t="str">
        <f t="shared" si="5"/>
        <v/>
      </c>
      <c r="P52" s="4" t="str">
        <f t="shared" si="6"/>
        <v/>
      </c>
      <c r="Q52" s="4" t="str">
        <f t="shared" si="7"/>
        <v/>
      </c>
      <c r="R52" s="4" t="str">
        <f t="shared" si="13"/>
        <v/>
      </c>
      <c r="S52" s="4" t="str">
        <f t="shared" si="8"/>
        <v/>
      </c>
      <c r="T52" s="4" t="str">
        <f t="shared" si="9"/>
        <v/>
      </c>
      <c r="U52" s="3" t="str">
        <f t="shared" si="10"/>
        <v/>
      </c>
      <c r="V52" s="6">
        <f t="shared" si="20"/>
        <v>685</v>
      </c>
      <c r="W52" s="6">
        <f t="shared" si="21"/>
        <v>479</v>
      </c>
      <c r="X52" s="6">
        <f t="shared" si="22"/>
        <v>206</v>
      </c>
      <c r="Y52" s="6">
        <f t="shared" si="15"/>
        <v>0</v>
      </c>
    </row>
    <row r="53" spans="1:25">
      <c r="A53" s="2" t="s">
        <v>99</v>
      </c>
      <c r="L53" s="11">
        <f t="shared" si="16"/>
        <v>0</v>
      </c>
      <c r="M53" s="11">
        <f t="shared" si="19"/>
        <v>0</v>
      </c>
      <c r="N53" s="11">
        <f t="shared" si="17"/>
        <v>0</v>
      </c>
      <c r="O53" s="4" t="str">
        <f t="shared" si="5"/>
        <v/>
      </c>
      <c r="P53" s="4" t="str">
        <f t="shared" si="6"/>
        <v/>
      </c>
      <c r="Q53" s="4" t="str">
        <f t="shared" si="7"/>
        <v/>
      </c>
      <c r="R53" s="4" t="str">
        <f t="shared" si="13"/>
        <v/>
      </c>
      <c r="S53" s="4" t="str">
        <f t="shared" si="8"/>
        <v/>
      </c>
      <c r="T53" s="4" t="str">
        <f t="shared" si="9"/>
        <v/>
      </c>
      <c r="U53" s="3" t="str">
        <f t="shared" si="10"/>
        <v/>
      </c>
      <c r="V53" s="6">
        <f t="shared" si="20"/>
        <v>685</v>
      </c>
      <c r="W53" s="6">
        <f t="shared" si="21"/>
        <v>479</v>
      </c>
      <c r="X53" s="6">
        <f t="shared" si="22"/>
        <v>206</v>
      </c>
      <c r="Y53" s="6">
        <f t="shared" si="15"/>
        <v>0</v>
      </c>
    </row>
    <row r="54" spans="1:25">
      <c r="A54" s="2" t="s">
        <v>100</v>
      </c>
      <c r="L54" s="11">
        <f t="shared" si="16"/>
        <v>0</v>
      </c>
      <c r="M54" s="11">
        <f t="shared" si="19"/>
        <v>0</v>
      </c>
      <c r="N54" s="11">
        <f t="shared" si="17"/>
        <v>0</v>
      </c>
      <c r="O54" s="4" t="str">
        <f t="shared" si="5"/>
        <v/>
      </c>
      <c r="P54" s="4" t="str">
        <f t="shared" si="6"/>
        <v/>
      </c>
      <c r="Q54" s="4" t="str">
        <f t="shared" si="7"/>
        <v/>
      </c>
      <c r="R54" s="4" t="str">
        <f t="shared" si="13"/>
        <v/>
      </c>
      <c r="S54" s="4" t="str">
        <f t="shared" si="8"/>
        <v/>
      </c>
      <c r="T54" s="4" t="str">
        <f t="shared" si="9"/>
        <v/>
      </c>
      <c r="U54" s="3" t="str">
        <f t="shared" si="10"/>
        <v/>
      </c>
      <c r="V54" s="6">
        <f t="shared" si="20"/>
        <v>685</v>
      </c>
      <c r="W54" s="6">
        <f t="shared" si="21"/>
        <v>479</v>
      </c>
      <c r="X54" s="6">
        <f t="shared" si="22"/>
        <v>206</v>
      </c>
      <c r="Y54" s="6">
        <f t="shared" si="15"/>
        <v>0</v>
      </c>
    </row>
  </sheetData>
  <phoneticPr fontId="1" type="noConversion"/>
  <dataValidations count="1">
    <dataValidation type="custom" allowBlank="1" showInputMessage="1" showErrorMessage="1" sqref="O1:O1048576" xr:uid="{00000000-0002-0000-0200-000000000000}">
      <formula1>IF(L3=0,"",M3/L3)</formula1>
    </dataValidation>
  </dataValidations>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R54"/>
  <sheetViews>
    <sheetView topLeftCell="A7" workbookViewId="0">
      <selection activeCell="AP28" sqref="AP28"/>
    </sheetView>
  </sheetViews>
  <sheetFormatPr defaultRowHeight="11.25"/>
  <cols>
    <col min="1" max="1" width="7.5" style="1" customWidth="1"/>
    <col min="2" max="2" width="10.125" style="1" customWidth="1"/>
    <col min="3" max="9" width="9" style="1"/>
    <col min="10" max="10" width="23.875" style="1" customWidth="1"/>
    <col min="11" max="19" width="9" style="1"/>
    <col min="20" max="20" width="9" style="5"/>
    <col min="21" max="27" width="9" style="1"/>
    <col min="28" max="28" width="21.875" style="1" customWidth="1"/>
    <col min="29" max="44" width="9" style="1"/>
    <col min="45" max="45" width="31.875" style="1" customWidth="1"/>
    <col min="46" max="60" width="9" style="1"/>
    <col min="61" max="61" width="20.75" style="1" customWidth="1"/>
    <col min="62" max="66" width="9" style="1"/>
    <col min="67" max="67" width="11.875" style="1" customWidth="1"/>
    <col min="68" max="68" width="11.25" style="1" customWidth="1"/>
    <col min="69" max="69" width="11.125" style="1" customWidth="1"/>
    <col min="70" max="70" width="22" style="1" customWidth="1"/>
    <col min="71" max="16384" width="9" style="1"/>
  </cols>
  <sheetData>
    <row r="1" spans="1:70" ht="27" customHeight="1">
      <c r="A1" s="13" t="s">
        <v>33</v>
      </c>
      <c r="S1" s="13" t="s">
        <v>22</v>
      </c>
      <c r="AH1" s="13" t="s">
        <v>34</v>
      </c>
      <c r="AX1" s="13" t="s">
        <v>40</v>
      </c>
      <c r="BO1" s="13" t="s">
        <v>742</v>
      </c>
    </row>
    <row r="2" spans="1:70">
      <c r="A2" s="1" t="str">
        <f>任务数据!A2</f>
        <v>迭代序号</v>
      </c>
      <c r="B2" s="1" t="str">
        <f>任务数据!V2</f>
        <v>任务叠加总数</v>
      </c>
      <c r="S2" s="1" t="str">
        <f>任务数据!A2</f>
        <v>迭代序号</v>
      </c>
      <c r="T2" s="5" t="s">
        <v>22</v>
      </c>
      <c r="AH2" s="1" t="str">
        <f>任务数据!A2</f>
        <v>迭代序号</v>
      </c>
      <c r="AI2" s="5" t="str">
        <f>任务数据!S2</f>
        <v>计划任务占比率</v>
      </c>
      <c r="AJ2" s="5" t="str">
        <f>任务数据!T2</f>
        <v>临时任务占比率</v>
      </c>
      <c r="AK2" s="1" t="str">
        <f>任务数据!U2</f>
        <v>疑难问题占比率</v>
      </c>
      <c r="AX2" s="1" t="str">
        <f>任务数据!A2</f>
        <v>迭代序号</v>
      </c>
      <c r="AY2" s="1" t="str">
        <f>任务数据!C2</f>
        <v>计划任务总数</v>
      </c>
      <c r="AZ2" s="1" t="str">
        <f>任务数据!F2</f>
        <v>临时任务总数</v>
      </c>
      <c r="BA2" s="1" t="str">
        <f>任务数据!I2</f>
        <v>疑难问题总数</v>
      </c>
      <c r="BO2" s="1" t="s">
        <v>104</v>
      </c>
      <c r="BP2" s="1" t="s">
        <v>103</v>
      </c>
      <c r="BQ2" s="1" t="s">
        <v>102</v>
      </c>
      <c r="BR2" s="1" t="s">
        <v>105</v>
      </c>
    </row>
    <row r="3" spans="1:70">
      <c r="A3" s="1" t="str">
        <f>任务数据!A3</f>
        <v>1W</v>
      </c>
      <c r="B3" s="1">
        <f>IF(A3=任务分析图表!A3,任务数据!V3,"")</f>
        <v>27</v>
      </c>
      <c r="S3" s="1" t="str">
        <f>任务数据!A3</f>
        <v>1W</v>
      </c>
      <c r="T3" s="5">
        <f>IF(任务分析图表!S3=任务数据!A3,任务数据!P3,"")</f>
        <v>0.68421052631578949</v>
      </c>
      <c r="AH3" s="1" t="str">
        <f>任务数据!A3</f>
        <v>1W</v>
      </c>
      <c r="AI3" s="5">
        <f>任务数据!S3</f>
        <v>0.70370370370370372</v>
      </c>
      <c r="AJ3" s="5">
        <f>任务数据!T3</f>
        <v>0.29629629629629628</v>
      </c>
      <c r="AK3" s="1">
        <f>任务数据!U3</f>
        <v>0</v>
      </c>
      <c r="AX3" s="1" t="str">
        <f>任务数据!A3</f>
        <v>1W</v>
      </c>
      <c r="AY3" s="1">
        <f>任务数据!C3</f>
        <v>19</v>
      </c>
      <c r="AZ3" s="1">
        <f>任务数据!F3</f>
        <v>8</v>
      </c>
      <c r="BA3" s="1">
        <f>任务数据!I3</f>
        <v>0</v>
      </c>
      <c r="BO3" s="1">
        <v>7</v>
      </c>
      <c r="BP3" s="1">
        <v>8</v>
      </c>
      <c r="BQ3" s="1">
        <v>0</v>
      </c>
      <c r="BR3" s="1">
        <v>4</v>
      </c>
    </row>
    <row r="4" spans="1:70">
      <c r="A4" s="1" t="str">
        <f>任务数据!A4</f>
        <v>2W</v>
      </c>
      <c r="B4" s="1">
        <f>IF(A4=任务分析图表!A4,任务数据!V4,"")</f>
        <v>66</v>
      </c>
      <c r="S4" s="1" t="str">
        <f>任务数据!A4</f>
        <v>2W</v>
      </c>
      <c r="T4" s="5">
        <f>IF(任务分析图表!S4=任务数据!A4,任务数据!P4,"")</f>
        <v>0.73913043478260865</v>
      </c>
      <c r="AH4" s="1" t="str">
        <f>任务数据!A4</f>
        <v>2W</v>
      </c>
      <c r="AI4" s="5">
        <f>任务数据!S4</f>
        <v>0.58974358974358976</v>
      </c>
      <c r="AJ4" s="5">
        <f>任务数据!T4</f>
        <v>0.41025641025641024</v>
      </c>
      <c r="AK4" s="1">
        <f>任务数据!U4</f>
        <v>0</v>
      </c>
      <c r="AX4" s="1" t="str">
        <f>任务数据!A4</f>
        <v>2W</v>
      </c>
      <c r="AY4" s="1">
        <f>任务数据!C4</f>
        <v>23</v>
      </c>
      <c r="AZ4" s="1">
        <f>任务数据!F4</f>
        <v>16</v>
      </c>
      <c r="BA4" s="1">
        <f>任务数据!I4</f>
        <v>0</v>
      </c>
    </row>
    <row r="5" spans="1:70">
      <c r="A5" s="1" t="str">
        <f>任务数据!A5</f>
        <v>3W</v>
      </c>
      <c r="B5" s="1">
        <f>IF(A5=任务分析图表!A5,任务数据!V5,"")</f>
        <v>99</v>
      </c>
      <c r="S5" s="1" t="str">
        <f>任务数据!A5</f>
        <v>3W</v>
      </c>
      <c r="T5" s="5">
        <f>IF(任务分析图表!S5=任务数据!A5,任务数据!P5,"")</f>
        <v>0.52380952380952384</v>
      </c>
      <c r="AH5" s="1" t="str">
        <f>任务数据!A5</f>
        <v>3W</v>
      </c>
      <c r="AI5" s="5">
        <f>任务数据!S5</f>
        <v>0.63636363636363635</v>
      </c>
      <c r="AJ5" s="5">
        <f>任务数据!T5</f>
        <v>0.36363636363636365</v>
      </c>
      <c r="AK5" s="1">
        <f>任务数据!U5</f>
        <v>0</v>
      </c>
      <c r="AX5" s="1" t="str">
        <f>任务数据!A5</f>
        <v>3W</v>
      </c>
      <c r="AY5" s="1">
        <f>任务数据!C5</f>
        <v>21</v>
      </c>
      <c r="AZ5" s="1">
        <f>任务数据!F5</f>
        <v>12</v>
      </c>
      <c r="BA5" s="1">
        <f>任务数据!I5</f>
        <v>0</v>
      </c>
    </row>
    <row r="6" spans="1:70">
      <c r="A6" s="1" t="str">
        <f>任务数据!A6</f>
        <v>4W</v>
      </c>
      <c r="B6" s="1">
        <f>IF(A6=任务分析图表!A6,任务数据!V6,"")</f>
        <v>137</v>
      </c>
      <c r="S6" s="1" t="str">
        <f>任务数据!A6</f>
        <v>4W</v>
      </c>
      <c r="T6" s="5">
        <f>IF(任务分析图表!S6=任务数据!A6,任务数据!P6,"")</f>
        <v>0.5</v>
      </c>
      <c r="AH6" s="1" t="str">
        <f>任务数据!A6</f>
        <v>4W</v>
      </c>
      <c r="AI6" s="5">
        <f>任务数据!S6</f>
        <v>0.63157894736842102</v>
      </c>
      <c r="AJ6" s="5">
        <f>任务数据!T6</f>
        <v>0.36842105263157893</v>
      </c>
      <c r="AK6" s="1">
        <f>任务数据!U6</f>
        <v>0</v>
      </c>
      <c r="AX6" s="1" t="str">
        <f>任务数据!A6</f>
        <v>4W</v>
      </c>
      <c r="AY6" s="1">
        <f>任务数据!C6</f>
        <v>24</v>
      </c>
      <c r="AZ6" s="1">
        <f>任务数据!F6</f>
        <v>14</v>
      </c>
      <c r="BA6" s="1">
        <f>任务数据!I6</f>
        <v>0</v>
      </c>
    </row>
    <row r="7" spans="1:70">
      <c r="A7" s="1" t="str">
        <f>任务数据!A7</f>
        <v>5W</v>
      </c>
      <c r="B7" s="1">
        <f>IF(A7=任务分析图表!A7,任务数据!V7,"")</f>
        <v>180</v>
      </c>
      <c r="S7" s="1" t="str">
        <f>任务数据!A7</f>
        <v>5W</v>
      </c>
      <c r="T7" s="5">
        <f>IF(任务分析图表!S7=任务数据!A7,任务数据!P7,"")</f>
        <v>0.62962962962962965</v>
      </c>
      <c r="AH7" s="1" t="str">
        <f>任务数据!A7</f>
        <v>5W</v>
      </c>
      <c r="AI7" s="5">
        <f>任务数据!S7</f>
        <v>0.62790697674418605</v>
      </c>
      <c r="AJ7" s="5">
        <f>任务数据!T7</f>
        <v>0.37209302325581395</v>
      </c>
      <c r="AK7" s="1">
        <f>任务数据!U7</f>
        <v>0</v>
      </c>
      <c r="AX7" s="1" t="str">
        <f>任务数据!A7</f>
        <v>5W</v>
      </c>
      <c r="AY7" s="1">
        <f>任务数据!C7</f>
        <v>27</v>
      </c>
      <c r="AZ7" s="1">
        <f>任务数据!F7</f>
        <v>16</v>
      </c>
      <c r="BA7" s="1">
        <f>任务数据!I7</f>
        <v>0</v>
      </c>
    </row>
    <row r="8" spans="1:70">
      <c r="A8" s="1" t="str">
        <f>任务数据!A8</f>
        <v>6W</v>
      </c>
      <c r="B8" s="1">
        <f>IF(A8=任务分析图表!A8,任务数据!V8,"")</f>
        <v>213</v>
      </c>
      <c r="S8" s="1" t="str">
        <f>任务数据!A8</f>
        <v>6W</v>
      </c>
      <c r="T8" s="5">
        <f>IF(任务分析图表!S8=任务数据!A8,任务数据!P8,"")</f>
        <v>0.54545454545454541</v>
      </c>
      <c r="AH8" s="1" t="str">
        <f>任务数据!A8</f>
        <v>6W</v>
      </c>
      <c r="AI8" s="5">
        <f>任务数据!S8</f>
        <v>0.66666666666666663</v>
      </c>
      <c r="AJ8" s="5">
        <f>任务数据!T8</f>
        <v>0.33333333333333331</v>
      </c>
      <c r="AK8" s="1">
        <f>任务数据!U8</f>
        <v>0</v>
      </c>
      <c r="AX8" s="1" t="str">
        <f>任务数据!A8</f>
        <v>6W</v>
      </c>
      <c r="AY8" s="1">
        <f>任务数据!C8</f>
        <v>22</v>
      </c>
      <c r="AZ8" s="1">
        <f>任务数据!F8</f>
        <v>11</v>
      </c>
      <c r="BA8" s="1">
        <f>任务数据!I8</f>
        <v>0</v>
      </c>
    </row>
    <row r="9" spans="1:70">
      <c r="A9" s="1" t="str">
        <f>任务数据!A9</f>
        <v>7W春节</v>
      </c>
      <c r="B9" s="1">
        <f>IF(A9=任务分析图表!A9,任务数据!V9,"")</f>
        <v>213</v>
      </c>
      <c r="S9" s="1" t="str">
        <f>任务数据!A9</f>
        <v>7W春节</v>
      </c>
      <c r="T9" s="5" t="str">
        <f>IF(任务分析图表!S9=任务数据!A9,任务数据!P9,"")</f>
        <v/>
      </c>
      <c r="AH9" s="1" t="str">
        <f>任务数据!A9</f>
        <v>7W春节</v>
      </c>
      <c r="AI9" s="5" t="str">
        <f>任务数据!S9</f>
        <v/>
      </c>
      <c r="AJ9" s="5" t="str">
        <f>任务数据!T9</f>
        <v/>
      </c>
      <c r="AK9" s="1" t="str">
        <f>任务数据!U9</f>
        <v/>
      </c>
      <c r="AX9" s="1" t="str">
        <f>任务数据!A9</f>
        <v>7W春节</v>
      </c>
      <c r="AY9" s="1">
        <f>任务数据!C9</f>
        <v>0</v>
      </c>
      <c r="AZ9" s="1">
        <f>任务数据!F9</f>
        <v>0</v>
      </c>
      <c r="BA9" s="1">
        <f>任务数据!I9</f>
        <v>0</v>
      </c>
    </row>
    <row r="10" spans="1:70">
      <c r="A10" s="1" t="str">
        <f>任务数据!A10</f>
        <v>8W春节</v>
      </c>
      <c r="B10" s="1">
        <f>IF(A10=任务分析图表!A10,任务数据!V10,"")</f>
        <v>213</v>
      </c>
      <c r="S10" s="1" t="str">
        <f>任务数据!A10</f>
        <v>8W春节</v>
      </c>
      <c r="T10" s="5" t="str">
        <f>IF(任务分析图表!S10=任务数据!A10,任务数据!P10,"")</f>
        <v/>
      </c>
      <c r="AH10" s="1" t="str">
        <f>任务数据!A10</f>
        <v>8W春节</v>
      </c>
      <c r="AI10" s="5" t="str">
        <f>任务数据!S10</f>
        <v/>
      </c>
      <c r="AJ10" s="5" t="str">
        <f>任务数据!T10</f>
        <v/>
      </c>
      <c r="AK10" s="1" t="str">
        <f>任务数据!U10</f>
        <v/>
      </c>
      <c r="AX10" s="1" t="str">
        <f>任务数据!A10</f>
        <v>8W春节</v>
      </c>
      <c r="AY10" s="1">
        <f>任务数据!C10</f>
        <v>0</v>
      </c>
      <c r="AZ10" s="1">
        <f>任务数据!F10</f>
        <v>0</v>
      </c>
      <c r="BA10" s="1">
        <f>任务数据!I10</f>
        <v>0</v>
      </c>
    </row>
    <row r="11" spans="1:70">
      <c r="A11" s="1" t="str">
        <f>任务数据!A11</f>
        <v>9W</v>
      </c>
      <c r="B11" s="1">
        <f>IF(A11=任务分析图表!A11,任务数据!V11,"")</f>
        <v>247</v>
      </c>
      <c r="S11" s="1" t="str">
        <f>任务数据!A11</f>
        <v>9W</v>
      </c>
      <c r="T11" s="5">
        <f>IF(任务分析图表!S11=任务数据!A11,任务数据!P11,"")</f>
        <v>0.65517241379310343</v>
      </c>
      <c r="AH11" s="1" t="str">
        <f>任务数据!A11</f>
        <v>9W</v>
      </c>
      <c r="AI11" s="5">
        <f>任务数据!S11</f>
        <v>0.8529411764705882</v>
      </c>
      <c r="AJ11" s="5">
        <f>任务数据!T11</f>
        <v>0.14705882352941177</v>
      </c>
      <c r="AK11" s="1">
        <f>任务数据!U11</f>
        <v>0</v>
      </c>
      <c r="AX11" s="1" t="str">
        <f>任务数据!A11</f>
        <v>9W</v>
      </c>
      <c r="AY11" s="1">
        <f>任务数据!C11</f>
        <v>29</v>
      </c>
      <c r="AZ11" s="1">
        <f>任务数据!F11</f>
        <v>5</v>
      </c>
      <c r="BA11" s="1">
        <f>任务数据!I11</f>
        <v>0</v>
      </c>
    </row>
    <row r="12" spans="1:70">
      <c r="A12" s="1" t="str">
        <f>任务数据!A12</f>
        <v>10W</v>
      </c>
      <c r="B12" s="1">
        <f>IF(A12=任务分析图表!A12,任务数据!V12,"")</f>
        <v>285</v>
      </c>
      <c r="S12" s="1" t="str">
        <f>任务数据!A12</f>
        <v>10W</v>
      </c>
      <c r="T12" s="5">
        <f>IF(任务分析图表!S12=任务数据!A12,任务数据!P12,"")</f>
        <v>0.70370370370370372</v>
      </c>
      <c r="AH12" s="1" t="str">
        <f>任务数据!A12</f>
        <v>10W</v>
      </c>
      <c r="AI12" s="5">
        <f>任务数据!S12</f>
        <v>0.71052631578947367</v>
      </c>
      <c r="AJ12" s="5">
        <f>任务数据!T12</f>
        <v>0.28947368421052633</v>
      </c>
      <c r="AK12" s="1">
        <f>任务数据!U12</f>
        <v>0</v>
      </c>
      <c r="AX12" s="1" t="str">
        <f>任务数据!A12</f>
        <v>10W</v>
      </c>
      <c r="AY12" s="1">
        <f>任务数据!C12</f>
        <v>27</v>
      </c>
      <c r="AZ12" s="1">
        <f>任务数据!F12</f>
        <v>11</v>
      </c>
      <c r="BA12" s="1">
        <f>任务数据!I12</f>
        <v>0</v>
      </c>
    </row>
    <row r="13" spans="1:70">
      <c r="A13" s="1" t="str">
        <f>任务数据!A13</f>
        <v>11W</v>
      </c>
      <c r="B13" s="1">
        <f>IF(A13=任务分析图表!A13,任务数据!V13,"")</f>
        <v>317</v>
      </c>
      <c r="S13" s="1" t="str">
        <f>任务数据!A13</f>
        <v>11W</v>
      </c>
      <c r="T13" s="5">
        <f>IF(任务分析图表!S13=任务数据!A13,任务数据!P13,"")</f>
        <v>0.8571428571428571</v>
      </c>
      <c r="AH13" s="1" t="str">
        <f>任务数据!A13</f>
        <v>11W</v>
      </c>
      <c r="AI13" s="5">
        <f>任务数据!S13</f>
        <v>0.875</v>
      </c>
      <c r="AJ13" s="5">
        <f>任务数据!T13</f>
        <v>0.125</v>
      </c>
      <c r="AK13" s="1">
        <f>任务数据!U13</f>
        <v>0</v>
      </c>
      <c r="AX13" s="1" t="str">
        <f>任务数据!A13</f>
        <v>11W</v>
      </c>
      <c r="AY13" s="1">
        <f>任务数据!C13</f>
        <v>28</v>
      </c>
      <c r="AZ13" s="1">
        <f>任务数据!F13</f>
        <v>4</v>
      </c>
      <c r="BA13" s="1">
        <f>任务数据!I13</f>
        <v>0</v>
      </c>
    </row>
    <row r="14" spans="1:70">
      <c r="A14" s="1" t="str">
        <f>任务数据!A14</f>
        <v>12W</v>
      </c>
      <c r="B14" s="1">
        <f>IF(A14=任务分析图表!A14,任务数据!V14,"")</f>
        <v>345</v>
      </c>
      <c r="S14" s="1" t="str">
        <f>任务数据!A14</f>
        <v>12W</v>
      </c>
      <c r="T14" s="5">
        <f>IF(任务分析图表!S14=任务数据!A14,任务数据!P14,"")</f>
        <v>0.8571428571428571</v>
      </c>
      <c r="AH14" s="1" t="str">
        <f>任务数据!A14</f>
        <v>12W</v>
      </c>
      <c r="AI14" s="5">
        <f>任务数据!S14</f>
        <v>0.75</v>
      </c>
      <c r="AJ14" s="5">
        <f>任务数据!T14</f>
        <v>0.25</v>
      </c>
      <c r="AK14" s="1">
        <f>任务数据!U14</f>
        <v>0</v>
      </c>
      <c r="AX14" s="1" t="str">
        <f>任务数据!A14</f>
        <v>12W</v>
      </c>
      <c r="AY14" s="1">
        <f>任务数据!C14</f>
        <v>21</v>
      </c>
      <c r="AZ14" s="1">
        <f>任务数据!F14</f>
        <v>7</v>
      </c>
      <c r="BA14" s="1">
        <f>任务数据!I14</f>
        <v>0</v>
      </c>
    </row>
    <row r="15" spans="1:70">
      <c r="A15" s="1" t="str">
        <f>任务数据!A15</f>
        <v>13W</v>
      </c>
      <c r="B15" s="1">
        <f>IF(A15=任务分析图表!A15,任务数据!V15,"")</f>
        <v>388</v>
      </c>
      <c r="S15" s="1" t="str">
        <f>任务数据!A15</f>
        <v>13W</v>
      </c>
      <c r="T15" s="5">
        <f>IF(任务分析图表!S15=任务数据!A15,任务数据!P15,"")</f>
        <v>0.85185185185185186</v>
      </c>
      <c r="AH15" s="1" t="str">
        <f>任务数据!A15</f>
        <v>13W</v>
      </c>
      <c r="AI15" s="5">
        <f>任务数据!S15</f>
        <v>0.62790697674418605</v>
      </c>
      <c r="AJ15" s="5">
        <f>任务数据!T15</f>
        <v>0.37209302325581395</v>
      </c>
      <c r="AK15" s="1">
        <f>任务数据!U15</f>
        <v>0</v>
      </c>
      <c r="AX15" s="1" t="str">
        <f>任务数据!A15</f>
        <v>13W</v>
      </c>
      <c r="AY15" s="1">
        <f>任务数据!C15</f>
        <v>27</v>
      </c>
      <c r="AZ15" s="1">
        <f>任务数据!F15</f>
        <v>16</v>
      </c>
      <c r="BA15" s="1">
        <f>任务数据!I15</f>
        <v>0</v>
      </c>
    </row>
    <row r="16" spans="1:70">
      <c r="A16" s="1" t="str">
        <f>任务数据!A16</f>
        <v>14W</v>
      </c>
      <c r="B16" s="1">
        <f>IF(A16=任务分析图表!A16,任务数据!V16,"")</f>
        <v>415</v>
      </c>
      <c r="S16" s="1" t="str">
        <f>任务数据!A16</f>
        <v>14W</v>
      </c>
      <c r="T16" s="5">
        <f>IF(任务分析图表!S16=任务数据!A16,任务数据!P16,"")</f>
        <v>0.89473684210526316</v>
      </c>
      <c r="AH16" s="1" t="str">
        <f>任务数据!A16</f>
        <v>14W</v>
      </c>
      <c r="AI16" s="5">
        <f>任务数据!S16</f>
        <v>0.70370370370370372</v>
      </c>
      <c r="AJ16" s="5">
        <f>任务数据!T16</f>
        <v>0.29629629629629628</v>
      </c>
      <c r="AK16" s="1">
        <f>任务数据!U16</f>
        <v>0</v>
      </c>
      <c r="AX16" s="1" t="str">
        <f>任务数据!A16</f>
        <v>14W</v>
      </c>
      <c r="AY16" s="1">
        <f>任务数据!C16</f>
        <v>19</v>
      </c>
      <c r="AZ16" s="1">
        <f>任务数据!F16</f>
        <v>8</v>
      </c>
      <c r="BA16" s="1">
        <f>任务数据!I16</f>
        <v>0</v>
      </c>
    </row>
    <row r="17" spans="1:53">
      <c r="A17" s="1" t="str">
        <f>任务数据!A17</f>
        <v>15W</v>
      </c>
      <c r="B17" s="1">
        <f>IF(A17=任务分析图表!A17,任务数据!V17,"")</f>
        <v>448</v>
      </c>
      <c r="S17" s="1" t="str">
        <f>任务数据!A17</f>
        <v>15W</v>
      </c>
      <c r="T17" s="5">
        <f>IF(任务分析图表!S17=任务数据!A17,任务数据!P17,"")</f>
        <v>0.69565217391304346</v>
      </c>
      <c r="AH17" s="1" t="str">
        <f>任务数据!A17</f>
        <v>15W</v>
      </c>
      <c r="AI17" s="5">
        <f>任务数据!S17</f>
        <v>0.69696969696969702</v>
      </c>
      <c r="AJ17" s="5">
        <f>任务数据!T17</f>
        <v>0.30303030303030304</v>
      </c>
      <c r="AK17" s="1">
        <f>任务数据!U17</f>
        <v>0</v>
      </c>
      <c r="AX17" s="1" t="str">
        <f>任务数据!A17</f>
        <v>15W</v>
      </c>
      <c r="AY17" s="1">
        <f>任务数据!C17</f>
        <v>23</v>
      </c>
      <c r="AZ17" s="1">
        <f>任务数据!F17</f>
        <v>10</v>
      </c>
      <c r="BA17" s="1">
        <f>任务数据!I17</f>
        <v>0</v>
      </c>
    </row>
    <row r="18" spans="1:53">
      <c r="A18" s="1" t="str">
        <f>任务数据!A18</f>
        <v>16W</v>
      </c>
      <c r="B18" s="1">
        <f>IF(A18=任务分析图表!A18,任务数据!V18,"")</f>
        <v>479</v>
      </c>
      <c r="S18" s="1" t="str">
        <f>任务数据!A18</f>
        <v>16W</v>
      </c>
      <c r="T18" s="5">
        <f>IF(任务分析图表!S18=任务数据!A18,任务数据!P18,"")</f>
        <v>0.86956521739130432</v>
      </c>
      <c r="AH18" s="1" t="str">
        <f>任务数据!A18</f>
        <v>16W</v>
      </c>
      <c r="AI18" s="5">
        <f>任务数据!S18</f>
        <v>0.74193548387096775</v>
      </c>
      <c r="AJ18" s="5">
        <f>任务数据!T18</f>
        <v>0.25806451612903225</v>
      </c>
      <c r="AK18" s="1">
        <f>任务数据!U18</f>
        <v>0</v>
      </c>
      <c r="AX18" s="1" t="str">
        <f>任务数据!A18</f>
        <v>16W</v>
      </c>
      <c r="AY18" s="1">
        <f>任务数据!C18</f>
        <v>23</v>
      </c>
      <c r="AZ18" s="1">
        <f>任务数据!F18</f>
        <v>8</v>
      </c>
      <c r="BA18" s="1">
        <f>任务数据!I18</f>
        <v>0</v>
      </c>
    </row>
    <row r="19" spans="1:53">
      <c r="A19" s="1" t="str">
        <f>任务数据!A19</f>
        <v>17W</v>
      </c>
      <c r="B19" s="1">
        <f>IF(A19=任务分析图表!A19,任务数据!V19,"")</f>
        <v>515</v>
      </c>
      <c r="S19" s="1" t="str">
        <f>任务数据!A19</f>
        <v>17W</v>
      </c>
      <c r="T19" s="5">
        <f>IF(任务分析图表!S19=任务数据!A19,任务数据!P19,"")</f>
        <v>0.625</v>
      </c>
      <c r="AH19" s="1" t="str">
        <f>任务数据!A19</f>
        <v>17W</v>
      </c>
      <c r="AI19" s="5">
        <f>任务数据!S19</f>
        <v>0.66666666666666663</v>
      </c>
      <c r="AJ19" s="5">
        <f>任务数据!T19</f>
        <v>0.33333333333333331</v>
      </c>
      <c r="AK19" s="1">
        <f>任务数据!U19</f>
        <v>0</v>
      </c>
      <c r="AX19" s="1" t="str">
        <f>任务数据!A19</f>
        <v>17W</v>
      </c>
      <c r="AY19" s="1">
        <f>任务数据!C19</f>
        <v>24</v>
      </c>
      <c r="AZ19" s="1">
        <f>任务数据!F19</f>
        <v>12</v>
      </c>
      <c r="BA19" s="1">
        <f>任务数据!I19</f>
        <v>0</v>
      </c>
    </row>
    <row r="20" spans="1:53">
      <c r="A20" s="1" t="str">
        <f>任务数据!A20</f>
        <v>18W</v>
      </c>
      <c r="B20" s="1">
        <f>IF(A20=任务分析图表!A20,任务数据!V20,"")</f>
        <v>538</v>
      </c>
      <c r="S20" s="1" t="str">
        <f>任务数据!A20</f>
        <v>18W</v>
      </c>
      <c r="T20" s="5">
        <f>IF(任务分析图表!S20=任务数据!A20,任务数据!P20,"")</f>
        <v>0.83333333333333337</v>
      </c>
      <c r="AH20" s="1" t="str">
        <f>任务数据!A20</f>
        <v>18W</v>
      </c>
      <c r="AI20" s="5">
        <f>任务数据!S20</f>
        <v>0.78260869565217395</v>
      </c>
      <c r="AJ20" s="5">
        <f>任务数据!T20</f>
        <v>0.21739130434782608</v>
      </c>
      <c r="AK20" s="1">
        <f>任务数据!U20</f>
        <v>0</v>
      </c>
      <c r="AX20" s="1" t="str">
        <f>任务数据!A20</f>
        <v>18W</v>
      </c>
      <c r="AY20" s="1">
        <f>任务数据!C20</f>
        <v>18</v>
      </c>
      <c r="AZ20" s="1">
        <f>任务数据!F20</f>
        <v>5</v>
      </c>
      <c r="BA20" s="1">
        <f>任务数据!I20</f>
        <v>0</v>
      </c>
    </row>
    <row r="21" spans="1:53">
      <c r="A21" s="1" t="str">
        <f>任务数据!A21</f>
        <v>19W</v>
      </c>
      <c r="B21" s="1">
        <f>IF(A21=任务分析图表!A21,任务数据!V21,"")</f>
        <v>574</v>
      </c>
      <c r="S21" s="1" t="str">
        <f>任务数据!A21</f>
        <v>19W</v>
      </c>
      <c r="T21" s="5">
        <f>IF(任务分析图表!S21=任务数据!A21,任务数据!P21,"")</f>
        <v>0.65217391304347827</v>
      </c>
      <c r="AH21" s="1" t="str">
        <f>任务数据!A21</f>
        <v>19W</v>
      </c>
      <c r="AI21" s="5">
        <f>任务数据!S21</f>
        <v>0.63888888888888884</v>
      </c>
      <c r="AJ21" s="5">
        <f>任务数据!T21</f>
        <v>0.3611111111111111</v>
      </c>
      <c r="AK21" s="1">
        <f>任务数据!U21</f>
        <v>0</v>
      </c>
      <c r="AX21" s="1" t="str">
        <f>任务数据!A21</f>
        <v>19W</v>
      </c>
      <c r="AY21" s="1">
        <f>任务数据!C21</f>
        <v>23</v>
      </c>
      <c r="AZ21" s="1">
        <f>任务数据!F21</f>
        <v>13</v>
      </c>
      <c r="BA21" s="1">
        <f>任务数据!I21</f>
        <v>0</v>
      </c>
    </row>
    <row r="22" spans="1:53">
      <c r="A22" s="1" t="str">
        <f>任务数据!A22</f>
        <v>20W</v>
      </c>
      <c r="B22" s="1">
        <f>IF(A22=任务分析图表!A22,任务数据!V22,"")</f>
        <v>602</v>
      </c>
      <c r="S22" s="1" t="str">
        <f>任务数据!A22</f>
        <v>20W</v>
      </c>
      <c r="T22" s="5">
        <f>IF(任务分析图表!S22=任务数据!A22,任务数据!P22,"")</f>
        <v>0.91304347826086951</v>
      </c>
      <c r="AH22" s="1" t="str">
        <f>任务数据!A22</f>
        <v>20W</v>
      </c>
      <c r="AI22" s="5">
        <f>任务数据!S22</f>
        <v>0.8214285714285714</v>
      </c>
      <c r="AJ22" s="5">
        <f>任务数据!T22</f>
        <v>0.17857142857142858</v>
      </c>
      <c r="AK22" s="1">
        <f>任务数据!U22</f>
        <v>0</v>
      </c>
      <c r="AX22" s="1" t="str">
        <f>任务数据!A22</f>
        <v>20W</v>
      </c>
      <c r="AY22" s="1">
        <f>任务数据!C22</f>
        <v>23</v>
      </c>
      <c r="AZ22" s="1">
        <f>任务数据!F22</f>
        <v>5</v>
      </c>
      <c r="BA22" s="1">
        <f>任务数据!I22</f>
        <v>0</v>
      </c>
    </row>
    <row r="23" spans="1:53">
      <c r="A23" s="1" t="str">
        <f>任务数据!A23</f>
        <v>21W</v>
      </c>
      <c r="B23" s="1">
        <f>IF(A23=任务分析图表!A23,任务数据!V23,"")</f>
        <v>629</v>
      </c>
      <c r="S23" s="1" t="str">
        <f>任务数据!A23</f>
        <v>21W</v>
      </c>
      <c r="T23" s="5">
        <f>IF(任务分析图表!S23=任务数据!A23,任务数据!P23,"")</f>
        <v>0.8</v>
      </c>
      <c r="AH23" s="1" t="str">
        <f>任务数据!A23</f>
        <v>21W</v>
      </c>
      <c r="AI23" s="5">
        <f>任务数据!S23</f>
        <v>0.92592592592592593</v>
      </c>
      <c r="AJ23" s="5">
        <f>任务数据!T23</f>
        <v>7.407407407407407E-2</v>
      </c>
      <c r="AK23" s="1">
        <f>任务数据!U23</f>
        <v>0</v>
      </c>
      <c r="AX23" s="1" t="str">
        <f>任务数据!A23</f>
        <v>21W</v>
      </c>
      <c r="AY23" s="1">
        <f>任务数据!C23</f>
        <v>25</v>
      </c>
      <c r="AZ23" s="1">
        <f>任务数据!F23</f>
        <v>2</v>
      </c>
      <c r="BA23" s="1">
        <f>任务数据!I23</f>
        <v>0</v>
      </c>
    </row>
    <row r="24" spans="1:53">
      <c r="A24" s="1" t="str">
        <f>任务数据!A24</f>
        <v>22W</v>
      </c>
      <c r="B24" s="1">
        <f>IF(A24=任务分析图表!A24,任务数据!V24,"")</f>
        <v>650</v>
      </c>
      <c r="S24" s="1" t="str">
        <f>任务数据!A24</f>
        <v>22W</v>
      </c>
      <c r="T24" s="5">
        <f>IF(任务分析图表!S24=任务数据!A24,任务数据!P24,"")</f>
        <v>0.84615384615384615</v>
      </c>
      <c r="AH24" s="1" t="str">
        <f>任务数据!A24</f>
        <v>22W</v>
      </c>
      <c r="AI24" s="5">
        <f>任务数据!S24</f>
        <v>0.61904761904761907</v>
      </c>
      <c r="AJ24" s="5">
        <f>任务数据!T24</f>
        <v>0.38095238095238093</v>
      </c>
      <c r="AK24" s="1">
        <f>任务数据!U24</f>
        <v>0</v>
      </c>
      <c r="AX24" s="1" t="str">
        <f>任务数据!A24</f>
        <v>22W</v>
      </c>
      <c r="AY24" s="1">
        <f>任务数据!C24</f>
        <v>13</v>
      </c>
      <c r="AZ24" s="1">
        <f>任务数据!F24</f>
        <v>8</v>
      </c>
      <c r="BA24" s="1">
        <f>任务数据!I24</f>
        <v>0</v>
      </c>
    </row>
    <row r="25" spans="1:53">
      <c r="A25" s="1" t="str">
        <f>任务数据!A25</f>
        <v>23W</v>
      </c>
      <c r="B25" s="1">
        <f>IF(A25=任务分析图表!A25,任务数据!V25,"")</f>
        <v>666</v>
      </c>
      <c r="S25" s="1" t="str">
        <f>任务数据!A25</f>
        <v>23W</v>
      </c>
      <c r="T25" s="5">
        <f>IF(任务分析图表!S25=任务数据!A25,任务数据!P25,"")</f>
        <v>0.66666666666666663</v>
      </c>
      <c r="AH25" s="1" t="str">
        <f>任务数据!A25</f>
        <v>23W</v>
      </c>
      <c r="AI25" s="5">
        <f>任务数据!S25</f>
        <v>0.5625</v>
      </c>
      <c r="AJ25" s="5">
        <f>任务数据!T25</f>
        <v>0.4375</v>
      </c>
      <c r="AK25" s="1">
        <f>任务数据!U25</f>
        <v>0</v>
      </c>
      <c r="AX25" s="1" t="str">
        <f>任务数据!A25</f>
        <v>23W</v>
      </c>
      <c r="AY25" s="1">
        <f>任务数据!C25</f>
        <v>9</v>
      </c>
      <c r="AZ25" s="1">
        <f>任务数据!F25</f>
        <v>7</v>
      </c>
      <c r="BA25" s="1">
        <f>任务数据!I25</f>
        <v>0</v>
      </c>
    </row>
    <row r="26" spans="1:53">
      <c r="A26" s="1" t="str">
        <f>任务数据!A26</f>
        <v>24W</v>
      </c>
      <c r="B26" s="1">
        <f>IF(A26=任务分析图表!A26,任务数据!V26,"")</f>
        <v>685</v>
      </c>
      <c r="S26" s="1" t="str">
        <f>任务数据!A26</f>
        <v>24W</v>
      </c>
      <c r="T26" s="5">
        <f>IF(任务分析图表!S26=任务数据!A26,任务数据!P26,"")</f>
        <v>0.63636363636363635</v>
      </c>
      <c r="AH26" s="1" t="str">
        <f>任务数据!A26</f>
        <v>24W</v>
      </c>
      <c r="AI26" s="5">
        <f>任务数据!S26</f>
        <v>0.57894736842105265</v>
      </c>
      <c r="AJ26" s="5">
        <f>任务数据!T26</f>
        <v>0.42105263157894735</v>
      </c>
      <c r="AK26" s="1">
        <f>任务数据!U26</f>
        <v>0</v>
      </c>
      <c r="AX26" s="1" t="str">
        <f>任务数据!A26</f>
        <v>24W</v>
      </c>
      <c r="AY26" s="1">
        <f>任务数据!C26</f>
        <v>11</v>
      </c>
      <c r="AZ26" s="1">
        <f>任务数据!F26</f>
        <v>8</v>
      </c>
      <c r="BA26" s="1">
        <f>任务数据!I26</f>
        <v>0</v>
      </c>
    </row>
    <row r="27" spans="1:53">
      <c r="A27" s="1" t="str">
        <f>任务数据!A27</f>
        <v>25W</v>
      </c>
      <c r="B27" s="1">
        <f>IF(A27=任务分析图表!A27,任务数据!V27,"")</f>
        <v>685</v>
      </c>
      <c r="S27" s="1" t="str">
        <f>任务数据!A27</f>
        <v>25W</v>
      </c>
      <c r="T27" s="5" t="str">
        <f>IF(任务分析图表!S27=任务数据!A27,任务数据!P27,"")</f>
        <v/>
      </c>
      <c r="AH27" s="1" t="str">
        <f>任务数据!A27</f>
        <v>25W</v>
      </c>
      <c r="AI27" s="5" t="str">
        <f>任务数据!S27</f>
        <v/>
      </c>
      <c r="AJ27" s="5" t="str">
        <f>任务数据!T27</f>
        <v/>
      </c>
      <c r="AK27" s="1" t="str">
        <f>任务数据!U27</f>
        <v/>
      </c>
      <c r="AX27" s="1" t="str">
        <f>任务数据!A27</f>
        <v>25W</v>
      </c>
      <c r="AY27" s="1">
        <f>任务数据!C27</f>
        <v>0</v>
      </c>
      <c r="AZ27" s="1">
        <f>任务数据!F27</f>
        <v>0</v>
      </c>
      <c r="BA27" s="1">
        <f>任务数据!I27</f>
        <v>0</v>
      </c>
    </row>
    <row r="28" spans="1:53">
      <c r="A28" s="1" t="str">
        <f>任务数据!A28</f>
        <v>26W</v>
      </c>
      <c r="B28" s="1">
        <f>IF(A28=任务分析图表!A28,任务数据!V28,"")</f>
        <v>685</v>
      </c>
      <c r="S28" s="1" t="str">
        <f>任务数据!A28</f>
        <v>26W</v>
      </c>
      <c r="T28" s="5" t="str">
        <f>IF(任务分析图表!S28=任务数据!A28,任务数据!P28,"")</f>
        <v/>
      </c>
      <c r="AH28" s="1" t="str">
        <f>任务数据!A28</f>
        <v>26W</v>
      </c>
      <c r="AI28" s="5" t="str">
        <f>任务数据!S28</f>
        <v/>
      </c>
      <c r="AJ28" s="5" t="str">
        <f>任务数据!T28</f>
        <v/>
      </c>
      <c r="AK28" s="1" t="str">
        <f>任务数据!U28</f>
        <v/>
      </c>
      <c r="AX28" s="1" t="str">
        <f>任务数据!A28</f>
        <v>26W</v>
      </c>
      <c r="AY28" s="1">
        <f>任务数据!C28</f>
        <v>0</v>
      </c>
      <c r="AZ28" s="1">
        <f>任务数据!F28</f>
        <v>0</v>
      </c>
      <c r="BA28" s="1">
        <f>任务数据!I28</f>
        <v>0</v>
      </c>
    </row>
    <row r="29" spans="1:53">
      <c r="A29" s="1" t="str">
        <f>任务数据!A29</f>
        <v>27W</v>
      </c>
      <c r="B29" s="1">
        <f>IF(A29=任务分析图表!A29,任务数据!V29,"")</f>
        <v>685</v>
      </c>
      <c r="S29" s="1" t="str">
        <f>任务数据!A29</f>
        <v>27W</v>
      </c>
      <c r="T29" s="5" t="str">
        <f>IF(任务分析图表!S29=任务数据!A29,任务数据!P29,"")</f>
        <v/>
      </c>
      <c r="AH29" s="1" t="str">
        <f>任务数据!A29</f>
        <v>27W</v>
      </c>
      <c r="AI29" s="5" t="str">
        <f>任务数据!S29</f>
        <v/>
      </c>
      <c r="AJ29" s="5" t="str">
        <f>任务数据!T29</f>
        <v/>
      </c>
      <c r="AK29" s="1" t="str">
        <f>任务数据!U29</f>
        <v/>
      </c>
      <c r="AX29" s="1" t="str">
        <f>任务数据!A29</f>
        <v>27W</v>
      </c>
      <c r="AY29" s="1">
        <f>任务数据!C29</f>
        <v>0</v>
      </c>
      <c r="AZ29" s="1">
        <f>任务数据!F29</f>
        <v>0</v>
      </c>
      <c r="BA29" s="1">
        <f>任务数据!I29</f>
        <v>0</v>
      </c>
    </row>
    <row r="30" spans="1:53">
      <c r="A30" s="1" t="str">
        <f>任务数据!A30</f>
        <v>28W</v>
      </c>
      <c r="B30" s="1">
        <f>IF(A30=任务分析图表!A30,任务数据!V30,"")</f>
        <v>685</v>
      </c>
      <c r="S30" s="1" t="str">
        <f>任务数据!A30</f>
        <v>28W</v>
      </c>
      <c r="T30" s="5" t="str">
        <f>IF(任务分析图表!S30=任务数据!A30,任务数据!P30,"")</f>
        <v/>
      </c>
      <c r="AH30" s="1" t="str">
        <f>任务数据!A30</f>
        <v>28W</v>
      </c>
      <c r="AI30" s="5" t="str">
        <f>任务数据!S30</f>
        <v/>
      </c>
      <c r="AJ30" s="5" t="str">
        <f>任务数据!T30</f>
        <v/>
      </c>
      <c r="AK30" s="1" t="str">
        <f>任务数据!U30</f>
        <v/>
      </c>
      <c r="AX30" s="1" t="str">
        <f>任务数据!A30</f>
        <v>28W</v>
      </c>
      <c r="AY30" s="1">
        <f>任务数据!C30</f>
        <v>0</v>
      </c>
      <c r="AZ30" s="1">
        <f>任务数据!F30</f>
        <v>0</v>
      </c>
      <c r="BA30" s="1">
        <f>任务数据!I30</f>
        <v>0</v>
      </c>
    </row>
    <row r="31" spans="1:53">
      <c r="A31" s="1" t="str">
        <f>任务数据!A31</f>
        <v>29W</v>
      </c>
      <c r="B31" s="1">
        <f>IF(A31=任务分析图表!A31,任务数据!V31,"")</f>
        <v>685</v>
      </c>
      <c r="S31" s="1" t="str">
        <f>任务数据!A31</f>
        <v>29W</v>
      </c>
      <c r="T31" s="5" t="str">
        <f>IF(任务分析图表!S31=任务数据!A31,任务数据!P31,"")</f>
        <v/>
      </c>
      <c r="AH31" s="1" t="str">
        <f>任务数据!A31</f>
        <v>29W</v>
      </c>
      <c r="AI31" s="5" t="str">
        <f>任务数据!S31</f>
        <v/>
      </c>
      <c r="AJ31" s="5" t="str">
        <f>任务数据!T31</f>
        <v/>
      </c>
      <c r="AK31" s="1" t="str">
        <f>任务数据!U31</f>
        <v/>
      </c>
      <c r="AX31" s="1" t="str">
        <f>任务数据!A31</f>
        <v>29W</v>
      </c>
      <c r="AY31" s="1">
        <f>任务数据!C31</f>
        <v>0</v>
      </c>
      <c r="AZ31" s="1">
        <f>任务数据!F31</f>
        <v>0</v>
      </c>
      <c r="BA31" s="1">
        <f>任务数据!I31</f>
        <v>0</v>
      </c>
    </row>
    <row r="32" spans="1:53">
      <c r="A32" s="1" t="str">
        <f>任务数据!A32</f>
        <v>30W</v>
      </c>
      <c r="B32" s="1">
        <f>IF(A32=任务分析图表!A32,任务数据!V32,"")</f>
        <v>685</v>
      </c>
      <c r="S32" s="1" t="str">
        <f>任务数据!A32</f>
        <v>30W</v>
      </c>
      <c r="T32" s="5" t="str">
        <f>IF(任务分析图表!S32=任务数据!A32,任务数据!P32,"")</f>
        <v/>
      </c>
      <c r="AH32" s="1" t="str">
        <f>任务数据!A32</f>
        <v>30W</v>
      </c>
      <c r="AI32" s="5" t="str">
        <f>任务数据!S32</f>
        <v/>
      </c>
      <c r="AJ32" s="5" t="str">
        <f>任务数据!T32</f>
        <v/>
      </c>
      <c r="AK32" s="1" t="str">
        <f>任务数据!U32</f>
        <v/>
      </c>
      <c r="AX32" s="1" t="str">
        <f>任务数据!A32</f>
        <v>30W</v>
      </c>
      <c r="AY32" s="1">
        <f>任务数据!C32</f>
        <v>0</v>
      </c>
      <c r="AZ32" s="1">
        <f>任务数据!F32</f>
        <v>0</v>
      </c>
      <c r="BA32" s="1">
        <f>任务数据!I32</f>
        <v>0</v>
      </c>
    </row>
    <row r="33" spans="1:53">
      <c r="A33" s="1" t="str">
        <f>任务数据!A33</f>
        <v>31W</v>
      </c>
      <c r="B33" s="1">
        <f>IF(A33=任务分析图表!A33,任务数据!V33,"")</f>
        <v>685</v>
      </c>
      <c r="S33" s="1" t="str">
        <f>任务数据!A33</f>
        <v>31W</v>
      </c>
      <c r="T33" s="5" t="str">
        <f>IF(任务分析图表!S33=任务数据!A33,任务数据!P33,"")</f>
        <v/>
      </c>
      <c r="AH33" s="1" t="str">
        <f>任务数据!A33</f>
        <v>31W</v>
      </c>
      <c r="AI33" s="5" t="str">
        <f>任务数据!S33</f>
        <v/>
      </c>
      <c r="AJ33" s="5" t="str">
        <f>任务数据!T33</f>
        <v/>
      </c>
      <c r="AK33" s="1" t="str">
        <f>任务数据!U33</f>
        <v/>
      </c>
      <c r="AX33" s="1" t="str">
        <f>任务数据!A33</f>
        <v>31W</v>
      </c>
      <c r="AY33" s="1">
        <f>任务数据!C33</f>
        <v>0</v>
      </c>
      <c r="AZ33" s="1">
        <f>任务数据!F33</f>
        <v>0</v>
      </c>
      <c r="BA33" s="1">
        <f>任务数据!I33</f>
        <v>0</v>
      </c>
    </row>
    <row r="34" spans="1:53">
      <c r="A34" s="1" t="str">
        <f>任务数据!A34</f>
        <v>32W</v>
      </c>
      <c r="B34" s="1">
        <f>IF(A34=任务分析图表!A34,任务数据!V34,"")</f>
        <v>685</v>
      </c>
      <c r="S34" s="1" t="str">
        <f>任务数据!A34</f>
        <v>32W</v>
      </c>
      <c r="T34" s="5" t="str">
        <f>IF(任务分析图表!S34=任务数据!A34,任务数据!P34,"")</f>
        <v/>
      </c>
      <c r="AH34" s="1" t="str">
        <f>任务数据!A34</f>
        <v>32W</v>
      </c>
      <c r="AI34" s="5" t="str">
        <f>任务数据!S34</f>
        <v/>
      </c>
      <c r="AJ34" s="5" t="str">
        <f>任务数据!T34</f>
        <v/>
      </c>
      <c r="AK34" s="1" t="str">
        <f>任务数据!U34</f>
        <v/>
      </c>
      <c r="AX34" s="1" t="str">
        <f>任务数据!A34</f>
        <v>32W</v>
      </c>
      <c r="AY34" s="1">
        <f>任务数据!C34</f>
        <v>0</v>
      </c>
      <c r="AZ34" s="1">
        <f>任务数据!F34</f>
        <v>0</v>
      </c>
      <c r="BA34" s="1">
        <f>任务数据!I34</f>
        <v>0</v>
      </c>
    </row>
    <row r="35" spans="1:53">
      <c r="A35" s="1" t="str">
        <f>任务数据!A35</f>
        <v>33W</v>
      </c>
      <c r="B35" s="1">
        <f>IF(A35=任务分析图表!A35,任务数据!V35,"")</f>
        <v>685</v>
      </c>
      <c r="S35" s="1" t="str">
        <f>任务数据!A35</f>
        <v>33W</v>
      </c>
      <c r="T35" s="5" t="str">
        <f>IF(任务分析图表!S35=任务数据!A35,任务数据!P35,"")</f>
        <v/>
      </c>
      <c r="AH35" s="1" t="str">
        <f>任务数据!A35</f>
        <v>33W</v>
      </c>
      <c r="AI35" s="5" t="str">
        <f>任务数据!S35</f>
        <v/>
      </c>
      <c r="AJ35" s="5" t="str">
        <f>任务数据!T35</f>
        <v/>
      </c>
      <c r="AK35" s="1" t="str">
        <f>任务数据!U35</f>
        <v/>
      </c>
      <c r="AX35" s="1" t="str">
        <f>任务数据!A35</f>
        <v>33W</v>
      </c>
      <c r="AY35" s="1">
        <f>任务数据!C35</f>
        <v>0</v>
      </c>
      <c r="AZ35" s="1">
        <f>任务数据!F35</f>
        <v>0</v>
      </c>
      <c r="BA35" s="1">
        <f>任务数据!I35</f>
        <v>0</v>
      </c>
    </row>
    <row r="36" spans="1:53">
      <c r="A36" s="1" t="str">
        <f>任务数据!A36</f>
        <v>34W</v>
      </c>
      <c r="B36" s="1">
        <f>IF(A36=任务分析图表!A36,任务数据!V36,"")</f>
        <v>685</v>
      </c>
      <c r="S36" s="1" t="str">
        <f>任务数据!A36</f>
        <v>34W</v>
      </c>
      <c r="T36" s="5" t="str">
        <f>IF(任务分析图表!S36=任务数据!A36,任务数据!P36,"")</f>
        <v/>
      </c>
      <c r="AH36" s="1" t="str">
        <f>任务数据!A36</f>
        <v>34W</v>
      </c>
      <c r="AI36" s="5" t="str">
        <f>任务数据!S36</f>
        <v/>
      </c>
      <c r="AJ36" s="5" t="str">
        <f>任务数据!T36</f>
        <v/>
      </c>
      <c r="AK36" s="1" t="str">
        <f>任务数据!U36</f>
        <v/>
      </c>
      <c r="AX36" s="1" t="str">
        <f>任务数据!A36</f>
        <v>34W</v>
      </c>
      <c r="AY36" s="1">
        <f>任务数据!C36</f>
        <v>0</v>
      </c>
      <c r="AZ36" s="1">
        <f>任务数据!F36</f>
        <v>0</v>
      </c>
      <c r="BA36" s="1">
        <f>任务数据!I36</f>
        <v>0</v>
      </c>
    </row>
    <row r="37" spans="1:53">
      <c r="A37" s="1" t="str">
        <f>任务数据!A37</f>
        <v>35W</v>
      </c>
      <c r="B37" s="1">
        <f>IF(A37=任务分析图表!A37,任务数据!V37,"")</f>
        <v>685</v>
      </c>
      <c r="S37" s="1" t="str">
        <f>任务数据!A37</f>
        <v>35W</v>
      </c>
      <c r="T37" s="5" t="str">
        <f>IF(任务分析图表!S37=任务数据!A37,任务数据!P37,"")</f>
        <v/>
      </c>
      <c r="AH37" s="1" t="str">
        <f>任务数据!A37</f>
        <v>35W</v>
      </c>
      <c r="AI37" s="5" t="str">
        <f>任务数据!S37</f>
        <v/>
      </c>
      <c r="AJ37" s="5" t="str">
        <f>任务数据!T37</f>
        <v/>
      </c>
      <c r="AK37" s="1" t="str">
        <f>任务数据!U37</f>
        <v/>
      </c>
      <c r="AX37" s="1" t="str">
        <f>任务数据!A37</f>
        <v>35W</v>
      </c>
      <c r="AY37" s="1">
        <f>任务数据!C37</f>
        <v>0</v>
      </c>
      <c r="AZ37" s="1">
        <f>任务数据!F37</f>
        <v>0</v>
      </c>
      <c r="BA37" s="1">
        <f>任务数据!I37</f>
        <v>0</v>
      </c>
    </row>
    <row r="38" spans="1:53">
      <c r="A38" s="1" t="str">
        <f>任务数据!A38</f>
        <v>36W</v>
      </c>
      <c r="B38" s="1">
        <f>IF(A38=任务分析图表!A38,任务数据!V38,"")</f>
        <v>685</v>
      </c>
      <c r="S38" s="1" t="str">
        <f>任务数据!A38</f>
        <v>36W</v>
      </c>
      <c r="T38" s="5" t="str">
        <f>IF(任务分析图表!S38=任务数据!A38,任务数据!P38,"")</f>
        <v/>
      </c>
      <c r="AH38" s="1" t="str">
        <f>任务数据!A38</f>
        <v>36W</v>
      </c>
      <c r="AI38" s="5" t="str">
        <f>任务数据!S38</f>
        <v/>
      </c>
      <c r="AJ38" s="5" t="str">
        <f>任务数据!T38</f>
        <v/>
      </c>
      <c r="AK38" s="1" t="str">
        <f>任务数据!U38</f>
        <v/>
      </c>
      <c r="AX38" s="1" t="str">
        <f>任务数据!A38</f>
        <v>36W</v>
      </c>
      <c r="AY38" s="1">
        <f>任务数据!C38</f>
        <v>0</v>
      </c>
      <c r="AZ38" s="1">
        <f>任务数据!F38</f>
        <v>0</v>
      </c>
      <c r="BA38" s="1">
        <f>任务数据!I38</f>
        <v>0</v>
      </c>
    </row>
    <row r="39" spans="1:53">
      <c r="A39" s="1" t="str">
        <f>任务数据!A39</f>
        <v>37W</v>
      </c>
      <c r="B39" s="1">
        <f>IF(A39=任务分析图表!A39,任务数据!V39,"")</f>
        <v>685</v>
      </c>
      <c r="S39" s="1" t="str">
        <f>任务数据!A39</f>
        <v>37W</v>
      </c>
      <c r="T39" s="5" t="str">
        <f>IF(任务分析图表!S39=任务数据!A39,任务数据!P39,"")</f>
        <v/>
      </c>
      <c r="AH39" s="1" t="str">
        <f>任务数据!A39</f>
        <v>37W</v>
      </c>
      <c r="AI39" s="5" t="str">
        <f>任务数据!S39</f>
        <v/>
      </c>
      <c r="AJ39" s="5" t="str">
        <f>任务数据!T39</f>
        <v/>
      </c>
      <c r="AK39" s="1" t="str">
        <f>任务数据!U39</f>
        <v/>
      </c>
      <c r="AX39" s="1" t="str">
        <f>任务数据!A39</f>
        <v>37W</v>
      </c>
      <c r="AY39" s="1">
        <f>任务数据!C39</f>
        <v>0</v>
      </c>
      <c r="AZ39" s="1">
        <f>任务数据!F39</f>
        <v>0</v>
      </c>
      <c r="BA39" s="1">
        <f>任务数据!I39</f>
        <v>0</v>
      </c>
    </row>
    <row r="40" spans="1:53">
      <c r="A40" s="1" t="str">
        <f>任务数据!A40</f>
        <v>38W</v>
      </c>
      <c r="B40" s="1">
        <f>IF(A40=任务分析图表!A40,任务数据!V40,"")</f>
        <v>685</v>
      </c>
      <c r="S40" s="1" t="str">
        <f>任务数据!A40</f>
        <v>38W</v>
      </c>
      <c r="T40" s="5" t="str">
        <f>IF(任务分析图表!S40=任务数据!A40,任务数据!P40,"")</f>
        <v/>
      </c>
      <c r="AH40" s="1" t="str">
        <f>任务数据!A40</f>
        <v>38W</v>
      </c>
      <c r="AI40" s="5" t="str">
        <f>任务数据!S40</f>
        <v/>
      </c>
      <c r="AJ40" s="5" t="str">
        <f>任务数据!T40</f>
        <v/>
      </c>
      <c r="AK40" s="1" t="str">
        <f>任务数据!U40</f>
        <v/>
      </c>
      <c r="AX40" s="1" t="str">
        <f>任务数据!A40</f>
        <v>38W</v>
      </c>
      <c r="AY40" s="1">
        <f>任务数据!C40</f>
        <v>0</v>
      </c>
      <c r="AZ40" s="1">
        <f>任务数据!F40</f>
        <v>0</v>
      </c>
      <c r="BA40" s="1">
        <f>任务数据!I40</f>
        <v>0</v>
      </c>
    </row>
    <row r="41" spans="1:53">
      <c r="A41" s="1" t="str">
        <f>任务数据!A41</f>
        <v>39W</v>
      </c>
      <c r="B41" s="1">
        <f>IF(A41=任务分析图表!A41,任务数据!V41,"")</f>
        <v>685</v>
      </c>
      <c r="S41" s="1" t="str">
        <f>任务数据!A41</f>
        <v>39W</v>
      </c>
      <c r="T41" s="5" t="str">
        <f>IF(任务分析图表!S41=任务数据!A41,任务数据!P41,"")</f>
        <v/>
      </c>
      <c r="AH41" s="1" t="str">
        <f>任务数据!A41</f>
        <v>39W</v>
      </c>
      <c r="AI41" s="5" t="str">
        <f>任务数据!S41</f>
        <v/>
      </c>
      <c r="AJ41" s="5" t="str">
        <f>任务数据!T41</f>
        <v/>
      </c>
      <c r="AK41" s="1" t="str">
        <f>任务数据!U41</f>
        <v/>
      </c>
      <c r="AX41" s="1" t="str">
        <f>任务数据!A41</f>
        <v>39W</v>
      </c>
      <c r="AY41" s="1">
        <f>任务数据!C41</f>
        <v>0</v>
      </c>
      <c r="AZ41" s="1">
        <f>任务数据!F41</f>
        <v>0</v>
      </c>
      <c r="BA41" s="1">
        <f>任务数据!I41</f>
        <v>0</v>
      </c>
    </row>
    <row r="42" spans="1:53">
      <c r="A42" s="1" t="str">
        <f>任务数据!A42</f>
        <v>40W</v>
      </c>
      <c r="B42" s="1">
        <f>IF(A42=任务分析图表!A42,任务数据!V42,"")</f>
        <v>685</v>
      </c>
      <c r="S42" s="1" t="str">
        <f>任务数据!A42</f>
        <v>40W</v>
      </c>
      <c r="T42" s="5" t="str">
        <f>IF(任务分析图表!S42=任务数据!A42,任务数据!P42,"")</f>
        <v/>
      </c>
      <c r="AH42" s="1" t="str">
        <f>任务数据!A42</f>
        <v>40W</v>
      </c>
      <c r="AI42" s="5" t="str">
        <f>任务数据!S42</f>
        <v/>
      </c>
      <c r="AJ42" s="5" t="str">
        <f>任务数据!T42</f>
        <v/>
      </c>
      <c r="AK42" s="1" t="str">
        <f>任务数据!U42</f>
        <v/>
      </c>
      <c r="AX42" s="1" t="str">
        <f>任务数据!A42</f>
        <v>40W</v>
      </c>
      <c r="AY42" s="1">
        <f>任务数据!C42</f>
        <v>0</v>
      </c>
      <c r="AZ42" s="1">
        <f>任务数据!F42</f>
        <v>0</v>
      </c>
      <c r="BA42" s="1">
        <f>任务数据!I42</f>
        <v>0</v>
      </c>
    </row>
    <row r="43" spans="1:53">
      <c r="A43" s="1" t="str">
        <f>任务数据!A43</f>
        <v>41W</v>
      </c>
      <c r="B43" s="1">
        <f>IF(A43=任务分析图表!A43,任务数据!V43,"")</f>
        <v>685</v>
      </c>
      <c r="S43" s="1" t="str">
        <f>任务数据!A43</f>
        <v>41W</v>
      </c>
      <c r="T43" s="5" t="str">
        <f>IF(任务分析图表!S43=任务数据!A43,任务数据!P43,"")</f>
        <v/>
      </c>
      <c r="AH43" s="1" t="str">
        <f>任务数据!A43</f>
        <v>41W</v>
      </c>
      <c r="AI43" s="5" t="str">
        <f>任务数据!S43</f>
        <v/>
      </c>
      <c r="AJ43" s="5" t="str">
        <f>任务数据!T43</f>
        <v/>
      </c>
      <c r="AK43" s="1" t="str">
        <f>任务数据!U43</f>
        <v/>
      </c>
      <c r="AX43" s="1" t="str">
        <f>任务数据!A43</f>
        <v>41W</v>
      </c>
      <c r="AY43" s="1">
        <f>任务数据!C43</f>
        <v>0</v>
      </c>
      <c r="AZ43" s="1">
        <f>任务数据!F43</f>
        <v>0</v>
      </c>
      <c r="BA43" s="1">
        <f>任务数据!I43</f>
        <v>0</v>
      </c>
    </row>
    <row r="44" spans="1:53">
      <c r="A44" s="1" t="str">
        <f>任务数据!A44</f>
        <v>42W</v>
      </c>
      <c r="B44" s="1">
        <f>IF(A44=任务分析图表!A44,任务数据!V44,"")</f>
        <v>685</v>
      </c>
      <c r="S44" s="1" t="str">
        <f>任务数据!A44</f>
        <v>42W</v>
      </c>
      <c r="T44" s="5" t="str">
        <f>IF(任务分析图表!S44=任务数据!A44,任务数据!P44,"")</f>
        <v/>
      </c>
      <c r="AH44" s="1" t="str">
        <f>任务数据!A44</f>
        <v>42W</v>
      </c>
      <c r="AI44" s="5" t="str">
        <f>任务数据!S44</f>
        <v/>
      </c>
      <c r="AJ44" s="5" t="str">
        <f>任务数据!T44</f>
        <v/>
      </c>
      <c r="AK44" s="1" t="str">
        <f>任务数据!U44</f>
        <v/>
      </c>
      <c r="AX44" s="1" t="str">
        <f>任务数据!A44</f>
        <v>42W</v>
      </c>
      <c r="AY44" s="1">
        <f>任务数据!C44</f>
        <v>0</v>
      </c>
      <c r="AZ44" s="1">
        <f>任务数据!F44</f>
        <v>0</v>
      </c>
      <c r="BA44" s="1">
        <f>任务数据!I44</f>
        <v>0</v>
      </c>
    </row>
    <row r="45" spans="1:53">
      <c r="A45" s="1" t="str">
        <f>任务数据!A45</f>
        <v>43W</v>
      </c>
      <c r="B45" s="1">
        <f>IF(A45=任务分析图表!A45,任务数据!V45,"")</f>
        <v>685</v>
      </c>
      <c r="S45" s="1" t="str">
        <f>任务数据!A45</f>
        <v>43W</v>
      </c>
      <c r="T45" s="5" t="str">
        <f>IF(任务分析图表!S45=任务数据!A45,任务数据!P45,"")</f>
        <v/>
      </c>
      <c r="AH45" s="1" t="str">
        <f>任务数据!A45</f>
        <v>43W</v>
      </c>
      <c r="AI45" s="5" t="str">
        <f>任务数据!S45</f>
        <v/>
      </c>
      <c r="AJ45" s="5" t="str">
        <f>任务数据!T45</f>
        <v/>
      </c>
      <c r="AK45" s="1" t="str">
        <f>任务数据!U45</f>
        <v/>
      </c>
      <c r="AX45" s="1" t="str">
        <f>任务数据!A45</f>
        <v>43W</v>
      </c>
      <c r="AY45" s="1">
        <f>任务数据!C45</f>
        <v>0</v>
      </c>
      <c r="AZ45" s="1">
        <f>任务数据!F45</f>
        <v>0</v>
      </c>
      <c r="BA45" s="1">
        <f>任务数据!I45</f>
        <v>0</v>
      </c>
    </row>
    <row r="46" spans="1:53">
      <c r="A46" s="1" t="str">
        <f>任务数据!A46</f>
        <v>44W</v>
      </c>
      <c r="B46" s="1">
        <f>IF(A46=任务分析图表!A46,任务数据!V46,"")</f>
        <v>685</v>
      </c>
      <c r="S46" s="1" t="str">
        <f>任务数据!A46</f>
        <v>44W</v>
      </c>
      <c r="T46" s="5" t="str">
        <f>IF(任务分析图表!S46=任务数据!A46,任务数据!P46,"")</f>
        <v/>
      </c>
      <c r="AH46" s="1" t="str">
        <f>任务数据!A46</f>
        <v>44W</v>
      </c>
      <c r="AI46" s="5" t="str">
        <f>任务数据!S46</f>
        <v/>
      </c>
      <c r="AJ46" s="5" t="str">
        <f>任务数据!T46</f>
        <v/>
      </c>
      <c r="AK46" s="1" t="str">
        <f>任务数据!U46</f>
        <v/>
      </c>
      <c r="AX46" s="1" t="str">
        <f>任务数据!A46</f>
        <v>44W</v>
      </c>
      <c r="AY46" s="1">
        <f>任务数据!C46</f>
        <v>0</v>
      </c>
      <c r="AZ46" s="1">
        <f>任务数据!F46</f>
        <v>0</v>
      </c>
      <c r="BA46" s="1">
        <f>任务数据!I46</f>
        <v>0</v>
      </c>
    </row>
    <row r="47" spans="1:53">
      <c r="A47" s="1" t="str">
        <f>任务数据!A47</f>
        <v>45W</v>
      </c>
      <c r="B47" s="1">
        <f>IF(A47=任务分析图表!A47,任务数据!V47,"")</f>
        <v>685</v>
      </c>
      <c r="S47" s="1" t="str">
        <f>任务数据!A47</f>
        <v>45W</v>
      </c>
      <c r="T47" s="5" t="str">
        <f>IF(任务分析图表!S47=任务数据!A47,任务数据!P47,"")</f>
        <v/>
      </c>
      <c r="AH47" s="1" t="str">
        <f>任务数据!A47</f>
        <v>45W</v>
      </c>
      <c r="AI47" s="5" t="str">
        <f>任务数据!S47</f>
        <v/>
      </c>
      <c r="AJ47" s="5" t="str">
        <f>任务数据!T47</f>
        <v/>
      </c>
      <c r="AK47" s="1" t="str">
        <f>任务数据!U47</f>
        <v/>
      </c>
      <c r="AX47" s="1" t="str">
        <f>任务数据!A47</f>
        <v>45W</v>
      </c>
      <c r="AY47" s="1">
        <f>任务数据!C47</f>
        <v>0</v>
      </c>
      <c r="AZ47" s="1">
        <f>任务数据!F47</f>
        <v>0</v>
      </c>
      <c r="BA47" s="1">
        <f>任务数据!I47</f>
        <v>0</v>
      </c>
    </row>
    <row r="48" spans="1:53">
      <c r="A48" s="1" t="str">
        <f>任务数据!A48</f>
        <v>46W</v>
      </c>
      <c r="B48" s="1">
        <f>IF(A48=任务分析图表!A48,任务数据!V48,"")</f>
        <v>685</v>
      </c>
      <c r="S48" s="1" t="str">
        <f>任务数据!A48</f>
        <v>46W</v>
      </c>
      <c r="T48" s="5" t="str">
        <f>IF(任务分析图表!S48=任务数据!A48,任务数据!P48,"")</f>
        <v/>
      </c>
      <c r="AH48" s="1" t="str">
        <f>任务数据!A48</f>
        <v>46W</v>
      </c>
      <c r="AI48" s="5" t="str">
        <f>任务数据!S48</f>
        <v/>
      </c>
      <c r="AJ48" s="5" t="str">
        <f>任务数据!T48</f>
        <v/>
      </c>
      <c r="AK48" s="1" t="str">
        <f>任务数据!U48</f>
        <v/>
      </c>
      <c r="AX48" s="1" t="str">
        <f>任务数据!A48</f>
        <v>46W</v>
      </c>
      <c r="AY48" s="1">
        <f>任务数据!C48</f>
        <v>0</v>
      </c>
      <c r="AZ48" s="1">
        <f>任务数据!F48</f>
        <v>0</v>
      </c>
      <c r="BA48" s="1">
        <f>任务数据!I48</f>
        <v>0</v>
      </c>
    </row>
    <row r="49" spans="1:53">
      <c r="A49" s="1" t="str">
        <f>任务数据!A49</f>
        <v>47W</v>
      </c>
      <c r="B49" s="1">
        <f>IF(A49=任务分析图表!A49,任务数据!V49,"")</f>
        <v>685</v>
      </c>
      <c r="S49" s="1" t="str">
        <f>任务数据!A49</f>
        <v>47W</v>
      </c>
      <c r="T49" s="5" t="str">
        <f>IF(任务分析图表!S49=任务数据!A49,任务数据!P49,"")</f>
        <v/>
      </c>
      <c r="AH49" s="1" t="str">
        <f>任务数据!A49</f>
        <v>47W</v>
      </c>
      <c r="AI49" s="5" t="str">
        <f>任务数据!S49</f>
        <v/>
      </c>
      <c r="AJ49" s="5" t="str">
        <f>任务数据!T49</f>
        <v/>
      </c>
      <c r="AK49" s="1" t="str">
        <f>任务数据!U49</f>
        <v/>
      </c>
      <c r="AX49" s="1" t="str">
        <f>任务数据!A49</f>
        <v>47W</v>
      </c>
      <c r="AY49" s="1">
        <f>任务数据!C49</f>
        <v>0</v>
      </c>
      <c r="AZ49" s="1">
        <f>任务数据!F49</f>
        <v>0</v>
      </c>
      <c r="BA49" s="1">
        <f>任务数据!I49</f>
        <v>0</v>
      </c>
    </row>
    <row r="50" spans="1:53">
      <c r="A50" s="1" t="str">
        <f>任务数据!A50</f>
        <v>48W</v>
      </c>
      <c r="B50" s="1">
        <f>IF(A50=任务分析图表!A50,任务数据!V50,"")</f>
        <v>685</v>
      </c>
      <c r="S50" s="1" t="str">
        <f>任务数据!A50</f>
        <v>48W</v>
      </c>
      <c r="T50" s="5" t="str">
        <f>IF(任务分析图表!S50=任务数据!A50,任务数据!P50,"")</f>
        <v/>
      </c>
      <c r="AH50" s="1" t="str">
        <f>任务数据!A50</f>
        <v>48W</v>
      </c>
      <c r="AI50" s="5" t="str">
        <f>任务数据!S50</f>
        <v/>
      </c>
      <c r="AJ50" s="5" t="str">
        <f>任务数据!T50</f>
        <v/>
      </c>
      <c r="AK50" s="1" t="str">
        <f>任务数据!U50</f>
        <v/>
      </c>
      <c r="AX50" s="1" t="str">
        <f>任务数据!A50</f>
        <v>48W</v>
      </c>
      <c r="AY50" s="1">
        <f>任务数据!C50</f>
        <v>0</v>
      </c>
      <c r="AZ50" s="1">
        <f>任务数据!F50</f>
        <v>0</v>
      </c>
      <c r="BA50" s="1">
        <f>任务数据!I50</f>
        <v>0</v>
      </c>
    </row>
    <row r="51" spans="1:53">
      <c r="A51" s="1" t="str">
        <f>任务数据!A51</f>
        <v>49W</v>
      </c>
      <c r="B51" s="1">
        <f>IF(A51=任务分析图表!A51,任务数据!V51,"")</f>
        <v>685</v>
      </c>
      <c r="S51" s="1" t="str">
        <f>任务数据!A51</f>
        <v>49W</v>
      </c>
      <c r="T51" s="5" t="str">
        <f>IF(任务分析图表!S51=任务数据!A51,任务数据!P51,"")</f>
        <v/>
      </c>
      <c r="AH51" s="1" t="str">
        <f>任务数据!A51</f>
        <v>49W</v>
      </c>
      <c r="AI51" s="5" t="str">
        <f>任务数据!S51</f>
        <v/>
      </c>
      <c r="AJ51" s="5" t="str">
        <f>任务数据!T51</f>
        <v/>
      </c>
      <c r="AK51" s="1" t="str">
        <f>任务数据!U51</f>
        <v/>
      </c>
      <c r="AX51" s="1" t="str">
        <f>任务数据!A51</f>
        <v>49W</v>
      </c>
      <c r="AY51" s="1">
        <f>任务数据!C51</f>
        <v>0</v>
      </c>
      <c r="AZ51" s="1">
        <f>任务数据!F51</f>
        <v>0</v>
      </c>
      <c r="BA51" s="1">
        <f>任务数据!I51</f>
        <v>0</v>
      </c>
    </row>
    <row r="52" spans="1:53">
      <c r="A52" s="1" t="str">
        <f>任务数据!A52</f>
        <v>50W</v>
      </c>
      <c r="B52" s="1">
        <f>IF(A52=任务分析图表!A52,任务数据!V52,"")</f>
        <v>685</v>
      </c>
      <c r="S52" s="1" t="str">
        <f>任务数据!A52</f>
        <v>50W</v>
      </c>
      <c r="T52" s="5" t="str">
        <f>IF(任务分析图表!S52=任务数据!A52,任务数据!P52,"")</f>
        <v/>
      </c>
      <c r="AH52" s="1" t="str">
        <f>任务数据!A52</f>
        <v>50W</v>
      </c>
      <c r="AI52" s="5" t="str">
        <f>任务数据!S52</f>
        <v/>
      </c>
      <c r="AJ52" s="5" t="str">
        <f>任务数据!T52</f>
        <v/>
      </c>
      <c r="AK52" s="1" t="str">
        <f>任务数据!U52</f>
        <v/>
      </c>
      <c r="AX52" s="1" t="str">
        <f>任务数据!A52</f>
        <v>50W</v>
      </c>
      <c r="AY52" s="1">
        <f>任务数据!C52</f>
        <v>0</v>
      </c>
      <c r="AZ52" s="1">
        <f>任务数据!F52</f>
        <v>0</v>
      </c>
      <c r="BA52" s="1">
        <f>任务数据!I52</f>
        <v>0</v>
      </c>
    </row>
    <row r="53" spans="1:53">
      <c r="A53" s="1" t="str">
        <f>任务数据!A53</f>
        <v>51W</v>
      </c>
      <c r="B53" s="1">
        <f>IF(A53=任务分析图表!A53,任务数据!V53,"")</f>
        <v>685</v>
      </c>
      <c r="S53" s="1" t="str">
        <f>任务数据!A53</f>
        <v>51W</v>
      </c>
      <c r="T53" s="5" t="str">
        <f>IF(任务分析图表!S53=任务数据!A53,任务数据!P53,"")</f>
        <v/>
      </c>
      <c r="AH53" s="1" t="str">
        <f>任务数据!A53</f>
        <v>51W</v>
      </c>
      <c r="AI53" s="5" t="str">
        <f>任务数据!S53</f>
        <v/>
      </c>
      <c r="AJ53" s="5" t="str">
        <f>任务数据!T53</f>
        <v/>
      </c>
      <c r="AK53" s="1" t="str">
        <f>任务数据!U53</f>
        <v/>
      </c>
      <c r="AX53" s="1" t="str">
        <f>任务数据!A53</f>
        <v>51W</v>
      </c>
      <c r="AY53" s="1">
        <f>任务数据!C53</f>
        <v>0</v>
      </c>
      <c r="AZ53" s="1">
        <f>任务数据!F53</f>
        <v>0</v>
      </c>
      <c r="BA53" s="1">
        <f>任务数据!I53</f>
        <v>0</v>
      </c>
    </row>
    <row r="54" spans="1:53">
      <c r="A54" s="1" t="str">
        <f>任务数据!A54</f>
        <v>52W</v>
      </c>
      <c r="B54" s="1">
        <f>IF(A54=任务分析图表!A54,任务数据!V54,"")</f>
        <v>685</v>
      </c>
      <c r="S54" s="1" t="str">
        <f>任务数据!A54</f>
        <v>52W</v>
      </c>
      <c r="T54" s="5" t="str">
        <f>IF(任务分析图表!S54=任务数据!A54,任务数据!P54,"")</f>
        <v/>
      </c>
      <c r="AH54" s="1" t="str">
        <f>任务数据!A54</f>
        <v>52W</v>
      </c>
      <c r="AI54" s="5" t="str">
        <f>任务数据!S54</f>
        <v/>
      </c>
      <c r="AJ54" s="5" t="str">
        <f>任务数据!T54</f>
        <v/>
      </c>
      <c r="AK54" s="1" t="str">
        <f>任务数据!U54</f>
        <v/>
      </c>
      <c r="AX54" s="1" t="str">
        <f>任务数据!A54</f>
        <v>52W</v>
      </c>
      <c r="AY54" s="1">
        <f>任务数据!C54</f>
        <v>0</v>
      </c>
      <c r="AZ54" s="1">
        <f>任务数据!F54</f>
        <v>0</v>
      </c>
      <c r="BA54" s="1">
        <f>任务数据!I54</f>
        <v>0</v>
      </c>
    </row>
  </sheetData>
  <phoneticPr fontId="1" type="noConversion"/>
  <pageMargins left="0.7" right="0.7" top="0.75" bottom="0.75" header="0.3" footer="0.3"/>
  <pageSetup paperSize="9" orientation="portrait"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54"/>
  <sheetViews>
    <sheetView workbookViewId="0">
      <selection activeCell="H21" sqref="H21"/>
    </sheetView>
  </sheetViews>
  <sheetFormatPr defaultRowHeight="11.25"/>
  <cols>
    <col min="1" max="1" width="6.375" style="75" customWidth="1"/>
    <col min="2" max="6" width="8.25" style="75" customWidth="1"/>
    <col min="7" max="7" width="7.75" style="75" customWidth="1"/>
    <col min="8" max="8" width="8.625" style="77" customWidth="1"/>
    <col min="9" max="9" width="7.5" style="77" customWidth="1"/>
    <col min="10" max="13" width="8.375" style="74" customWidth="1"/>
    <col min="14" max="15" width="9" style="70"/>
    <col min="16" max="16" width="12.875" style="70" customWidth="1"/>
    <col min="17" max="38" width="9" style="70"/>
    <col min="39" max="39" width="7.5" style="70" customWidth="1"/>
    <col min="40" max="41" width="7.75" style="70" customWidth="1"/>
    <col min="42" max="42" width="8.75" style="70" customWidth="1"/>
    <col min="43" max="43" width="7.875" style="70" customWidth="1"/>
    <col min="44" max="16384" width="9" style="70"/>
  </cols>
  <sheetData>
    <row r="1" spans="1:43" ht="33.75">
      <c r="A1" s="78"/>
      <c r="B1" s="78"/>
      <c r="C1" s="78" t="s">
        <v>227</v>
      </c>
      <c r="D1" s="78"/>
      <c r="E1" s="78"/>
      <c r="F1" s="78"/>
      <c r="G1" s="78"/>
      <c r="H1" s="79" t="s">
        <v>228</v>
      </c>
      <c r="I1" s="79"/>
      <c r="J1" s="80" t="s">
        <v>229</v>
      </c>
      <c r="K1" s="80"/>
      <c r="L1" s="80"/>
      <c r="M1" s="80"/>
      <c r="O1" s="71" t="s">
        <v>117</v>
      </c>
      <c r="AA1" s="71" t="s">
        <v>39</v>
      </c>
      <c r="AM1" s="71" t="str">
        <f>J1</f>
        <v>版本数量汇总（累加）</v>
      </c>
    </row>
    <row r="2" spans="1:43" ht="33.75">
      <c r="A2" s="73" t="s">
        <v>116</v>
      </c>
      <c r="B2" s="73" t="s">
        <v>21</v>
      </c>
      <c r="C2" s="73" t="s">
        <v>120</v>
      </c>
      <c r="D2" s="73" t="s">
        <v>118</v>
      </c>
      <c r="E2" s="73" t="s">
        <v>119</v>
      </c>
      <c r="F2" s="73" t="s">
        <v>240</v>
      </c>
      <c r="G2" s="73" t="s">
        <v>258</v>
      </c>
      <c r="H2" s="76" t="s">
        <v>38</v>
      </c>
      <c r="I2" s="76" t="s">
        <v>39</v>
      </c>
      <c r="J2" s="81" t="s">
        <v>241</v>
      </c>
      <c r="K2" s="81" t="s">
        <v>122</v>
      </c>
      <c r="L2" s="81" t="s">
        <v>121</v>
      </c>
      <c r="M2" s="81" t="s">
        <v>114</v>
      </c>
      <c r="O2" s="70" t="str">
        <f>A2</f>
        <v>季度</v>
      </c>
      <c r="P2" s="72" t="str">
        <f>H2</f>
        <v>版本准时交付比率</v>
      </c>
      <c r="AA2" s="70" t="str">
        <f>A2</f>
        <v>季度</v>
      </c>
      <c r="AB2" s="72" t="str">
        <f>I2</f>
        <v>版本通过率</v>
      </c>
      <c r="AM2" s="70" t="str">
        <f>A2</f>
        <v>季度</v>
      </c>
      <c r="AN2" s="70" t="str">
        <f>J2</f>
        <v>预发布测试版本汇总</v>
      </c>
      <c r="AO2" s="70" t="str">
        <f>K2</f>
        <v>测试发布版本汇总</v>
      </c>
      <c r="AP2" s="70" t="str">
        <f>L2</f>
        <v>计划交付版本汇总</v>
      </c>
      <c r="AQ2" s="70" t="str">
        <f>M2</f>
        <v>准时交付版本汇总</v>
      </c>
    </row>
    <row r="3" spans="1:43">
      <c r="A3" s="73" t="s">
        <v>106</v>
      </c>
      <c r="B3" s="73"/>
      <c r="C3" s="73">
        <v>6</v>
      </c>
      <c r="D3" s="73">
        <v>9</v>
      </c>
      <c r="E3" s="73">
        <v>18</v>
      </c>
      <c r="F3" s="73">
        <v>23</v>
      </c>
      <c r="G3" s="73">
        <v>35</v>
      </c>
      <c r="H3" s="76">
        <f>IF(D3=0,"",C3/D3)</f>
        <v>0.66666666666666663</v>
      </c>
      <c r="I3" s="76">
        <f>IF(F3=0,"",E3/F3)</f>
        <v>0.78260869565217395</v>
      </c>
      <c r="J3" s="81">
        <f>F3</f>
        <v>23</v>
      </c>
      <c r="K3" s="81">
        <f>E3</f>
        <v>18</v>
      </c>
      <c r="L3" s="81">
        <f>D3</f>
        <v>9</v>
      </c>
      <c r="M3" s="81">
        <f>C3</f>
        <v>6</v>
      </c>
      <c r="O3" s="70" t="str">
        <f>A3</f>
        <v>第1季度</v>
      </c>
      <c r="P3" s="72">
        <f>H3</f>
        <v>0.66666666666666663</v>
      </c>
      <c r="AA3" s="70" t="str">
        <f>A3</f>
        <v>第1季度</v>
      </c>
      <c r="AB3" s="72">
        <f>I3</f>
        <v>0.78260869565217395</v>
      </c>
      <c r="AM3" s="70" t="str">
        <f>A3</f>
        <v>第1季度</v>
      </c>
      <c r="AN3" s="70">
        <f t="shared" ref="AN3:AN6" si="0">J3</f>
        <v>23</v>
      </c>
      <c r="AO3" s="70">
        <f>K3</f>
        <v>18</v>
      </c>
      <c r="AP3" s="70">
        <f t="shared" ref="AP3:AP6" si="1">L3</f>
        <v>9</v>
      </c>
      <c r="AQ3" s="70">
        <f t="shared" ref="AQ3:AQ6" si="2">M3</f>
        <v>6</v>
      </c>
    </row>
    <row r="4" spans="1:43">
      <c r="A4" s="73" t="s">
        <v>107</v>
      </c>
      <c r="B4" s="73"/>
      <c r="C4" s="73"/>
      <c r="D4" s="73"/>
      <c r="E4" s="73"/>
      <c r="F4" s="73"/>
      <c r="G4" s="73"/>
      <c r="H4" s="76" t="str">
        <f t="shared" ref="H4:H6" si="3">IF(D4=0,"",C4/D4)</f>
        <v/>
      </c>
      <c r="I4" s="76" t="str">
        <f>IF(F4=0,"",E4/F4)</f>
        <v/>
      </c>
      <c r="J4" s="81">
        <f>J3+F4</f>
        <v>23</v>
      </c>
      <c r="K4" s="81">
        <f>K3+E4</f>
        <v>18</v>
      </c>
      <c r="L4" s="81">
        <f>L3+D4</f>
        <v>9</v>
      </c>
      <c r="M4" s="81">
        <f>M3+C4</f>
        <v>6</v>
      </c>
      <c r="O4" s="70" t="str">
        <f>A4</f>
        <v>第2季度</v>
      </c>
      <c r="P4" s="72" t="str">
        <f>H4</f>
        <v/>
      </c>
      <c r="AA4" s="70" t="str">
        <f>A4</f>
        <v>第2季度</v>
      </c>
      <c r="AB4" s="72" t="str">
        <f t="shared" ref="AB4:AB6" si="4">I4</f>
        <v/>
      </c>
      <c r="AM4" s="70" t="str">
        <f>A4</f>
        <v>第2季度</v>
      </c>
      <c r="AN4" s="70">
        <f t="shared" si="0"/>
        <v>23</v>
      </c>
      <c r="AO4" s="70">
        <f t="shared" ref="AO4:AO6" si="5">K4</f>
        <v>18</v>
      </c>
      <c r="AP4" s="70">
        <f t="shared" si="1"/>
        <v>9</v>
      </c>
      <c r="AQ4" s="70">
        <f t="shared" si="2"/>
        <v>6</v>
      </c>
    </row>
    <row r="5" spans="1:43">
      <c r="A5" s="73" t="s">
        <v>108</v>
      </c>
      <c r="B5" s="73"/>
      <c r="C5" s="73"/>
      <c r="D5" s="73"/>
      <c r="E5" s="73"/>
      <c r="F5" s="73"/>
      <c r="G5" s="73"/>
      <c r="H5" s="76" t="str">
        <f t="shared" si="3"/>
        <v/>
      </c>
      <c r="I5" s="76" t="str">
        <f>IF(F5=0,"",E5/F5)</f>
        <v/>
      </c>
      <c r="J5" s="81">
        <f>J4+F5</f>
        <v>23</v>
      </c>
      <c r="K5" s="81">
        <f>K4+E5</f>
        <v>18</v>
      </c>
      <c r="L5" s="81">
        <f>L4+D5</f>
        <v>9</v>
      </c>
      <c r="M5" s="81">
        <f>M4+C5</f>
        <v>6</v>
      </c>
      <c r="O5" s="70" t="str">
        <f>A5</f>
        <v>第3季度</v>
      </c>
      <c r="P5" s="72" t="str">
        <f>H5</f>
        <v/>
      </c>
      <c r="AA5" s="70" t="str">
        <f>A5</f>
        <v>第3季度</v>
      </c>
      <c r="AB5" s="72" t="str">
        <f t="shared" si="4"/>
        <v/>
      </c>
      <c r="AM5" s="70" t="str">
        <f>A5</f>
        <v>第3季度</v>
      </c>
      <c r="AN5" s="70">
        <f t="shared" si="0"/>
        <v>23</v>
      </c>
      <c r="AO5" s="70">
        <f t="shared" si="5"/>
        <v>18</v>
      </c>
      <c r="AP5" s="70">
        <f t="shared" si="1"/>
        <v>9</v>
      </c>
      <c r="AQ5" s="70">
        <f t="shared" si="2"/>
        <v>6</v>
      </c>
    </row>
    <row r="6" spans="1:43">
      <c r="A6" s="73" t="s">
        <v>109</v>
      </c>
      <c r="B6" s="73"/>
      <c r="C6" s="73"/>
      <c r="D6" s="73"/>
      <c r="E6" s="73"/>
      <c r="F6" s="73"/>
      <c r="G6" s="73"/>
      <c r="H6" s="76" t="str">
        <f t="shared" si="3"/>
        <v/>
      </c>
      <c r="I6" s="76" t="str">
        <f>IF(F6=0,"",E6/F6)</f>
        <v/>
      </c>
      <c r="J6" s="81">
        <f>J5+F6</f>
        <v>23</v>
      </c>
      <c r="K6" s="81">
        <f>K5+E6</f>
        <v>18</v>
      </c>
      <c r="L6" s="81">
        <f>L5+D6</f>
        <v>9</v>
      </c>
      <c r="M6" s="81">
        <f>M5+C6</f>
        <v>6</v>
      </c>
      <c r="O6" s="70" t="str">
        <f>A6</f>
        <v>第4季度</v>
      </c>
      <c r="P6" s="72" t="str">
        <f>H6</f>
        <v/>
      </c>
      <c r="AA6" s="70" t="str">
        <f>A6</f>
        <v>第4季度</v>
      </c>
      <c r="AB6" s="72" t="str">
        <f t="shared" si="4"/>
        <v/>
      </c>
      <c r="AM6" s="70" t="str">
        <f>A6</f>
        <v>第4季度</v>
      </c>
      <c r="AN6" s="70">
        <f t="shared" si="0"/>
        <v>23</v>
      </c>
      <c r="AO6" s="70">
        <f t="shared" si="5"/>
        <v>18</v>
      </c>
      <c r="AP6" s="70">
        <f t="shared" si="1"/>
        <v>9</v>
      </c>
      <c r="AQ6" s="70">
        <f t="shared" si="2"/>
        <v>6</v>
      </c>
    </row>
    <row r="7" spans="1:43">
      <c r="P7" s="72"/>
      <c r="AB7" s="72"/>
    </row>
    <row r="8" spans="1:43">
      <c r="P8" s="72"/>
      <c r="AB8" s="72"/>
    </row>
    <row r="9" spans="1:43">
      <c r="P9" s="72"/>
      <c r="AB9" s="72"/>
    </row>
    <row r="10" spans="1:43">
      <c r="P10" s="72"/>
      <c r="AB10" s="72"/>
    </row>
    <row r="11" spans="1:43">
      <c r="P11" s="72"/>
      <c r="AB11" s="72"/>
    </row>
    <row r="12" spans="1:43">
      <c r="P12" s="72"/>
      <c r="AB12" s="72"/>
    </row>
    <row r="13" spans="1:43">
      <c r="P13" s="72"/>
      <c r="AB13" s="72"/>
    </row>
    <row r="14" spans="1:43">
      <c r="P14" s="72"/>
      <c r="AB14" s="72"/>
    </row>
    <row r="15" spans="1:43">
      <c r="P15" s="72"/>
      <c r="AB15" s="72"/>
    </row>
    <row r="16" spans="1:43">
      <c r="P16" s="72"/>
      <c r="AB16" s="72"/>
    </row>
    <row r="17" spans="1:28">
      <c r="P17" s="72"/>
      <c r="AB17" s="72"/>
    </row>
    <row r="18" spans="1:28">
      <c r="P18" s="72"/>
      <c r="AB18" s="72"/>
    </row>
    <row r="19" spans="1:28">
      <c r="P19" s="72"/>
      <c r="AB19" s="72"/>
    </row>
    <row r="20" spans="1:28">
      <c r="P20" s="72"/>
      <c r="AB20" s="72"/>
    </row>
    <row r="21" spans="1:28">
      <c r="P21" s="72"/>
      <c r="AB21" s="72"/>
    </row>
    <row r="22" spans="1:28">
      <c r="P22" s="72"/>
      <c r="AB22" s="72"/>
    </row>
    <row r="23" spans="1:28">
      <c r="P23" s="72"/>
      <c r="AB23" s="72"/>
    </row>
    <row r="24" spans="1:28">
      <c r="P24" s="72"/>
      <c r="AB24" s="72"/>
    </row>
    <row r="25" spans="1:28">
      <c r="P25" s="72"/>
      <c r="AB25" s="72"/>
    </row>
    <row r="26" spans="1:28">
      <c r="P26" s="72"/>
      <c r="AB26" s="72"/>
    </row>
    <row r="27" spans="1:28">
      <c r="P27" s="72"/>
      <c r="AB27" s="72"/>
    </row>
    <row r="28" spans="1:28">
      <c r="P28" s="72"/>
      <c r="AB28" s="72"/>
    </row>
    <row r="29" spans="1:28">
      <c r="P29" s="72"/>
      <c r="AB29" s="72"/>
    </row>
    <row r="30" spans="1:28" ht="33.75">
      <c r="A30" s="78"/>
      <c r="B30" s="78"/>
      <c r="C30" s="78" t="s">
        <v>227</v>
      </c>
      <c r="D30" s="78"/>
      <c r="E30" s="78"/>
      <c r="F30" s="78"/>
      <c r="G30" s="78"/>
      <c r="H30" s="79" t="s">
        <v>228</v>
      </c>
      <c r="I30" s="79"/>
      <c r="J30" s="80" t="s">
        <v>229</v>
      </c>
      <c r="K30" s="80"/>
      <c r="L30" s="80"/>
      <c r="M30" s="80"/>
      <c r="P30" s="72"/>
      <c r="AB30" s="72"/>
    </row>
    <row r="31" spans="1:28" ht="22.5">
      <c r="A31" s="73" t="s">
        <v>683</v>
      </c>
      <c r="B31" s="73" t="s">
        <v>21</v>
      </c>
      <c r="C31" s="73" t="s">
        <v>120</v>
      </c>
      <c r="D31" s="73" t="s">
        <v>118</v>
      </c>
      <c r="E31" s="73" t="s">
        <v>119</v>
      </c>
      <c r="F31" s="73" t="s">
        <v>240</v>
      </c>
      <c r="G31" s="73" t="s">
        <v>258</v>
      </c>
      <c r="H31" s="76" t="s">
        <v>38</v>
      </c>
      <c r="I31" s="76" t="s">
        <v>39</v>
      </c>
      <c r="J31" s="81" t="s">
        <v>241</v>
      </c>
      <c r="K31" s="81" t="s">
        <v>122</v>
      </c>
      <c r="L31" s="81" t="s">
        <v>121</v>
      </c>
      <c r="M31" s="81" t="s">
        <v>114</v>
      </c>
      <c r="P31" s="72"/>
      <c r="AB31" s="72"/>
    </row>
    <row r="32" spans="1:28" ht="12">
      <c r="A32" s="82" t="s">
        <v>689</v>
      </c>
      <c r="B32" s="73"/>
      <c r="C32" s="73"/>
      <c r="D32" s="73"/>
      <c r="E32" s="73"/>
      <c r="F32" s="73"/>
      <c r="G32" s="73"/>
      <c r="H32" s="76" t="str">
        <f>IF(D32=0,"",C32/D32)</f>
        <v/>
      </c>
      <c r="I32" s="76" t="str">
        <f>IF(F32=0,"",E32/F32)</f>
        <v/>
      </c>
      <c r="J32" s="81"/>
      <c r="K32" s="81"/>
      <c r="L32" s="81"/>
      <c r="M32" s="81"/>
      <c r="P32" s="72"/>
      <c r="AB32" s="72"/>
    </row>
    <row r="33" spans="1:28" ht="12">
      <c r="A33" s="82" t="s">
        <v>690</v>
      </c>
      <c r="B33" s="73"/>
      <c r="C33" s="73"/>
      <c r="D33" s="73"/>
      <c r="E33" s="73"/>
      <c r="F33" s="73"/>
      <c r="G33" s="73"/>
      <c r="H33" s="76" t="str">
        <f t="shared" ref="H33:H43" si="6">IF(D33=0,"",C33/D33)</f>
        <v/>
      </c>
      <c r="I33" s="76" t="str">
        <f t="shared" ref="I33:I43" si="7">IF(F33=0,"",E33/F33)</f>
        <v/>
      </c>
      <c r="J33" s="81"/>
      <c r="K33" s="81"/>
      <c r="L33" s="81"/>
      <c r="M33" s="81"/>
      <c r="P33" s="72"/>
      <c r="AB33" s="72"/>
    </row>
    <row r="34" spans="1:28" ht="12">
      <c r="A34" s="82" t="s">
        <v>691</v>
      </c>
      <c r="B34" s="73"/>
      <c r="C34" s="73"/>
      <c r="D34" s="73"/>
      <c r="E34" s="73"/>
      <c r="F34" s="73"/>
      <c r="G34" s="73"/>
      <c r="H34" s="76" t="str">
        <f t="shared" si="6"/>
        <v/>
      </c>
      <c r="I34" s="76" t="str">
        <f t="shared" si="7"/>
        <v/>
      </c>
      <c r="J34" s="81"/>
      <c r="K34" s="81"/>
      <c r="L34" s="81"/>
      <c r="M34" s="81"/>
      <c r="P34" s="72"/>
      <c r="AB34" s="72"/>
    </row>
    <row r="35" spans="1:28" ht="12">
      <c r="A35" s="82" t="s">
        <v>692</v>
      </c>
      <c r="B35" s="73"/>
      <c r="C35" s="73"/>
      <c r="D35" s="73"/>
      <c r="E35" s="73"/>
      <c r="F35" s="73"/>
      <c r="G35" s="73"/>
      <c r="H35" s="76" t="str">
        <f t="shared" si="6"/>
        <v/>
      </c>
      <c r="I35" s="76" t="str">
        <f t="shared" si="7"/>
        <v/>
      </c>
      <c r="J35" s="81"/>
      <c r="K35" s="81"/>
      <c r="L35" s="81"/>
      <c r="M35" s="81"/>
      <c r="P35" s="72"/>
      <c r="AB35" s="72"/>
    </row>
    <row r="36" spans="1:28" ht="12">
      <c r="A36" s="82" t="s">
        <v>693</v>
      </c>
      <c r="B36" s="15"/>
      <c r="C36" s="15"/>
      <c r="D36" s="15"/>
      <c r="E36" s="15"/>
      <c r="F36" s="15"/>
      <c r="G36" s="15"/>
      <c r="H36" s="76" t="str">
        <f t="shared" si="6"/>
        <v/>
      </c>
      <c r="I36" s="76" t="str">
        <f t="shared" si="7"/>
        <v/>
      </c>
      <c r="J36" s="81"/>
      <c r="K36" s="81"/>
      <c r="L36" s="81"/>
      <c r="M36" s="81"/>
      <c r="P36" s="72"/>
      <c r="AB36" s="72"/>
    </row>
    <row r="37" spans="1:28" ht="12">
      <c r="A37" s="82" t="s">
        <v>694</v>
      </c>
      <c r="B37" s="15"/>
      <c r="C37" s="15"/>
      <c r="D37" s="15"/>
      <c r="E37" s="15"/>
      <c r="F37" s="15"/>
      <c r="G37" s="15"/>
      <c r="H37" s="76" t="str">
        <f t="shared" si="6"/>
        <v/>
      </c>
      <c r="I37" s="76" t="str">
        <f t="shared" si="7"/>
        <v/>
      </c>
      <c r="J37" s="81"/>
      <c r="K37" s="81"/>
      <c r="L37" s="81"/>
      <c r="M37" s="81"/>
      <c r="P37" s="72"/>
      <c r="AB37" s="72"/>
    </row>
    <row r="38" spans="1:28" ht="12">
      <c r="A38" s="82" t="s">
        <v>695</v>
      </c>
      <c r="B38" s="15"/>
      <c r="C38" s="15"/>
      <c r="D38" s="15"/>
      <c r="E38" s="15"/>
      <c r="F38" s="15"/>
      <c r="G38" s="15"/>
      <c r="H38" s="76" t="str">
        <f t="shared" si="6"/>
        <v/>
      </c>
      <c r="I38" s="76" t="str">
        <f t="shared" si="7"/>
        <v/>
      </c>
      <c r="J38" s="81"/>
      <c r="K38" s="81"/>
      <c r="L38" s="81"/>
      <c r="M38" s="81"/>
      <c r="P38" s="72"/>
      <c r="AB38" s="72"/>
    </row>
    <row r="39" spans="1:28" ht="12">
      <c r="A39" s="82" t="s">
        <v>696</v>
      </c>
      <c r="B39" s="15"/>
      <c r="C39" s="15"/>
      <c r="D39" s="15"/>
      <c r="E39" s="15"/>
      <c r="F39" s="15"/>
      <c r="G39" s="15"/>
      <c r="H39" s="76" t="str">
        <f t="shared" si="6"/>
        <v/>
      </c>
      <c r="I39" s="76" t="str">
        <f t="shared" si="7"/>
        <v/>
      </c>
      <c r="J39" s="81"/>
      <c r="K39" s="81"/>
      <c r="L39" s="81"/>
      <c r="M39" s="81"/>
      <c r="P39" s="72"/>
      <c r="AB39" s="72"/>
    </row>
    <row r="40" spans="1:28" ht="12">
      <c r="A40" s="82" t="s">
        <v>697</v>
      </c>
      <c r="B40" s="15"/>
      <c r="C40" s="15"/>
      <c r="D40" s="15"/>
      <c r="E40" s="15"/>
      <c r="F40" s="15"/>
      <c r="G40" s="15"/>
      <c r="H40" s="76" t="str">
        <f t="shared" si="6"/>
        <v/>
      </c>
      <c r="I40" s="76" t="str">
        <f t="shared" si="7"/>
        <v/>
      </c>
      <c r="J40" s="81"/>
      <c r="K40" s="81"/>
      <c r="L40" s="81"/>
      <c r="M40" s="81"/>
      <c r="P40" s="72"/>
      <c r="AB40" s="72"/>
    </row>
    <row r="41" spans="1:28" ht="12">
      <c r="A41" s="82" t="s">
        <v>698</v>
      </c>
      <c r="B41" s="15"/>
      <c r="C41" s="15"/>
      <c r="D41" s="15"/>
      <c r="E41" s="15"/>
      <c r="F41" s="15"/>
      <c r="G41" s="15"/>
      <c r="H41" s="76" t="str">
        <f t="shared" si="6"/>
        <v/>
      </c>
      <c r="I41" s="76" t="str">
        <f t="shared" si="7"/>
        <v/>
      </c>
      <c r="J41" s="81"/>
      <c r="K41" s="81"/>
      <c r="L41" s="81"/>
      <c r="M41" s="81"/>
      <c r="P41" s="72"/>
      <c r="AB41" s="72"/>
    </row>
    <row r="42" spans="1:28" ht="12">
      <c r="A42" s="82" t="s">
        <v>699</v>
      </c>
      <c r="B42" s="15"/>
      <c r="C42" s="15"/>
      <c r="D42" s="15"/>
      <c r="E42" s="15"/>
      <c r="F42" s="15"/>
      <c r="G42" s="15"/>
      <c r="H42" s="76" t="str">
        <f t="shared" si="6"/>
        <v/>
      </c>
      <c r="I42" s="76" t="str">
        <f t="shared" si="7"/>
        <v/>
      </c>
      <c r="J42" s="81"/>
      <c r="K42" s="81"/>
      <c r="L42" s="81"/>
      <c r="M42" s="81"/>
      <c r="P42" s="72"/>
      <c r="AB42" s="72"/>
    </row>
    <row r="43" spans="1:28" ht="12">
      <c r="A43" s="82" t="s">
        <v>700</v>
      </c>
      <c r="B43" s="15"/>
      <c r="C43" s="15"/>
      <c r="D43" s="15"/>
      <c r="E43" s="15"/>
      <c r="F43" s="15"/>
      <c r="G43" s="15"/>
      <c r="H43" s="76" t="str">
        <f t="shared" si="6"/>
        <v/>
      </c>
      <c r="I43" s="76" t="str">
        <f t="shared" si="7"/>
        <v/>
      </c>
      <c r="J43" s="81"/>
      <c r="K43" s="81"/>
      <c r="L43" s="81"/>
      <c r="M43" s="81"/>
      <c r="P43" s="72"/>
      <c r="AB43" s="72"/>
    </row>
    <row r="44" spans="1:28">
      <c r="P44" s="72"/>
      <c r="AB44" s="72"/>
    </row>
    <row r="45" spans="1:28">
      <c r="P45" s="72"/>
      <c r="AB45" s="72"/>
    </row>
    <row r="46" spans="1:28">
      <c r="P46" s="72"/>
      <c r="AB46" s="72"/>
    </row>
    <row r="47" spans="1:28">
      <c r="P47" s="72"/>
      <c r="AB47" s="72"/>
    </row>
    <row r="48" spans="1:28">
      <c r="P48" s="72"/>
      <c r="AB48" s="72"/>
    </row>
    <row r="49" spans="16:28">
      <c r="P49" s="72"/>
      <c r="AB49" s="72"/>
    </row>
    <row r="50" spans="16:28">
      <c r="P50" s="72"/>
      <c r="AB50" s="72"/>
    </row>
    <row r="51" spans="16:28">
      <c r="P51" s="72"/>
      <c r="AB51" s="72"/>
    </row>
    <row r="52" spans="16:28">
      <c r="P52" s="72"/>
      <c r="AB52" s="72"/>
    </row>
    <row r="53" spans="16:28">
      <c r="P53" s="72"/>
      <c r="AB53" s="72"/>
    </row>
    <row r="54" spans="16:28">
      <c r="P54" s="72"/>
      <c r="AB54" s="72"/>
    </row>
  </sheetData>
  <phoneticPr fontId="1" type="noConversion"/>
  <pageMargins left="0.7" right="0.7" top="0.75" bottom="0.75" header="0.3" footer="0.3"/>
  <pageSetup paperSize="9" orientation="portrait" horizontalDpi="0" verticalDpi="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B6"/>
  <sheetViews>
    <sheetView workbookViewId="0">
      <selection activeCell="B16" sqref="B16"/>
    </sheetView>
  </sheetViews>
  <sheetFormatPr defaultRowHeight="16.5"/>
  <cols>
    <col min="1" max="1" width="15" style="14" customWidth="1"/>
    <col min="2" max="2" width="55.25" style="14" customWidth="1"/>
    <col min="3" max="16384" width="9" style="14"/>
  </cols>
  <sheetData>
    <row r="4" spans="1:2">
      <c r="A4" s="14" t="s">
        <v>111</v>
      </c>
      <c r="B4" s="14" t="s">
        <v>110</v>
      </c>
    </row>
    <row r="5" spans="1:2">
      <c r="A5" s="14" t="s">
        <v>112</v>
      </c>
      <c r="B5" s="14" t="s">
        <v>113</v>
      </c>
    </row>
    <row r="6" spans="1:2">
      <c r="A6" s="14" t="s">
        <v>112</v>
      </c>
      <c r="B6" s="14" t="s">
        <v>115</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9DF5-3939-4A1B-AF58-2E62B7A7F1E0}">
  <dimension ref="A1:V12"/>
  <sheetViews>
    <sheetView topLeftCell="J7" workbookViewId="0">
      <selection activeCell="G6" sqref="G6"/>
    </sheetView>
  </sheetViews>
  <sheetFormatPr defaultRowHeight="16.5"/>
  <cols>
    <col min="1" max="1" width="4.75" style="41" customWidth="1"/>
    <col min="2" max="2" width="13.5" style="9" customWidth="1"/>
    <col min="3" max="3" width="8.75" style="9" customWidth="1"/>
    <col min="4" max="4" width="11.375" style="9" customWidth="1"/>
    <col min="5" max="5" width="8.75" style="9" customWidth="1"/>
    <col min="6" max="6" width="10.5" style="9" customWidth="1"/>
    <col min="7" max="7" width="10.125" style="9" customWidth="1"/>
    <col min="8" max="8" width="10.75" style="9" customWidth="1"/>
    <col min="9" max="9" width="11.625" style="9" customWidth="1"/>
    <col min="10" max="10" width="7.75" style="9" customWidth="1"/>
    <col min="11" max="12" width="7.875" style="9" customWidth="1"/>
    <col min="13" max="13" width="35.25" style="9" customWidth="1"/>
    <col min="14" max="14" width="13.375" style="9" customWidth="1"/>
    <col min="15" max="15" width="18.25" style="9" customWidth="1"/>
    <col min="16" max="16" width="8.625" style="9" customWidth="1"/>
    <col min="17" max="17" width="17.875" style="9" customWidth="1"/>
    <col min="18" max="18" width="10.375" style="45" customWidth="1"/>
    <col min="19" max="20" width="9" style="45"/>
    <col min="21" max="16384" width="9" style="9"/>
  </cols>
  <sheetData>
    <row r="1" spans="1:22" s="8" customFormat="1" ht="33">
      <c r="A1" s="40" t="s">
        <v>317</v>
      </c>
      <c r="B1" s="7" t="s">
        <v>7</v>
      </c>
      <c r="C1" s="7" t="s">
        <v>2</v>
      </c>
      <c r="D1" s="7" t="s">
        <v>43</v>
      </c>
      <c r="E1" s="7" t="s">
        <v>50</v>
      </c>
      <c r="F1" s="7" t="s">
        <v>295</v>
      </c>
      <c r="G1" s="7" t="s">
        <v>296</v>
      </c>
      <c r="H1" s="7" t="s">
        <v>298</v>
      </c>
      <c r="I1" s="7" t="s">
        <v>299</v>
      </c>
      <c r="J1" s="7" t="s">
        <v>41</v>
      </c>
      <c r="K1" s="7" t="s">
        <v>4</v>
      </c>
      <c r="L1" s="7" t="s">
        <v>3</v>
      </c>
      <c r="M1" s="7" t="s">
        <v>42</v>
      </c>
      <c r="N1" s="7" t="s">
        <v>0</v>
      </c>
      <c r="O1" s="7" t="s">
        <v>1</v>
      </c>
      <c r="P1" s="7" t="s">
        <v>6</v>
      </c>
      <c r="Q1" s="7" t="s">
        <v>5</v>
      </c>
      <c r="R1" s="42" t="s">
        <v>321</v>
      </c>
      <c r="S1" s="42" t="s">
        <v>322</v>
      </c>
      <c r="T1" s="46" t="s">
        <v>323</v>
      </c>
      <c r="U1" s="56" t="s">
        <v>324</v>
      </c>
      <c r="V1" s="36" t="s">
        <v>325</v>
      </c>
    </row>
    <row r="2" spans="1:22" s="48" customFormat="1" ht="49.5">
      <c r="A2" s="47">
        <v>1</v>
      </c>
      <c r="B2" s="18" t="s">
        <v>267</v>
      </c>
      <c r="C2" s="18" t="s">
        <v>124</v>
      </c>
      <c r="D2" s="18" t="s">
        <v>154</v>
      </c>
      <c r="E2" s="18" t="s">
        <v>155</v>
      </c>
      <c r="F2" s="18" t="s">
        <v>153</v>
      </c>
      <c r="G2" s="18" t="s">
        <v>153</v>
      </c>
      <c r="H2" s="21">
        <v>43189</v>
      </c>
      <c r="I2" s="21">
        <v>43189</v>
      </c>
      <c r="J2" s="18" t="s">
        <v>126</v>
      </c>
      <c r="K2" s="18" t="s">
        <v>300</v>
      </c>
      <c r="L2" s="18" t="s">
        <v>156</v>
      </c>
      <c r="M2" s="18" t="s">
        <v>157</v>
      </c>
      <c r="N2" s="18" t="s">
        <v>158</v>
      </c>
      <c r="O2" s="18" t="s">
        <v>159</v>
      </c>
      <c r="P2" s="18"/>
      <c r="Q2" s="18"/>
      <c r="R2" s="43" t="s">
        <v>632</v>
      </c>
      <c r="S2" s="43"/>
      <c r="T2" s="54"/>
      <c r="U2" s="58"/>
      <c r="V2" s="59"/>
    </row>
    <row r="3" spans="1:22" s="49" customFormat="1" ht="49.5">
      <c r="A3" s="47">
        <v>2</v>
      </c>
      <c r="B3" s="19" t="s">
        <v>407</v>
      </c>
      <c r="C3" s="18" t="s">
        <v>124</v>
      </c>
      <c r="D3" s="19" t="s">
        <v>306</v>
      </c>
      <c r="E3" s="19" t="s">
        <v>408</v>
      </c>
      <c r="F3" s="21">
        <v>43202</v>
      </c>
      <c r="G3" s="21">
        <v>43202</v>
      </c>
      <c r="H3" s="21">
        <v>43210</v>
      </c>
      <c r="I3" s="21">
        <v>43213</v>
      </c>
      <c r="J3" s="19" t="s">
        <v>313</v>
      </c>
      <c r="K3" s="19" t="s">
        <v>308</v>
      </c>
      <c r="L3" s="19" t="s">
        <v>409</v>
      </c>
      <c r="M3" s="19" t="s">
        <v>410</v>
      </c>
      <c r="N3" s="19" t="s">
        <v>307</v>
      </c>
      <c r="O3" s="19" t="s">
        <v>411</v>
      </c>
      <c r="P3" s="19" t="s">
        <v>412</v>
      </c>
      <c r="Q3" s="19" t="s">
        <v>413</v>
      </c>
      <c r="R3" s="44" t="s">
        <v>315</v>
      </c>
      <c r="S3" s="44" t="s">
        <v>311</v>
      </c>
      <c r="T3" s="55" t="s">
        <v>311</v>
      </c>
      <c r="U3" s="53"/>
      <c r="V3" s="57"/>
    </row>
    <row r="4" spans="1:22" s="49" customFormat="1" ht="33">
      <c r="A4" s="47">
        <v>3</v>
      </c>
      <c r="B4" s="19" t="s">
        <v>414</v>
      </c>
      <c r="C4" s="18" t="s">
        <v>124</v>
      </c>
      <c r="D4" s="19" t="s">
        <v>306</v>
      </c>
      <c r="E4" s="19" t="s">
        <v>415</v>
      </c>
      <c r="F4" s="21">
        <v>43202</v>
      </c>
      <c r="G4" s="21">
        <v>43202</v>
      </c>
      <c r="H4" s="21">
        <v>43210</v>
      </c>
      <c r="I4" s="21">
        <v>43213</v>
      </c>
      <c r="J4" s="19" t="s">
        <v>313</v>
      </c>
      <c r="K4" s="19" t="s">
        <v>308</v>
      </c>
      <c r="L4" s="19" t="s">
        <v>416</v>
      </c>
      <c r="M4" s="19" t="s">
        <v>410</v>
      </c>
      <c r="N4" s="19" t="s">
        <v>307</v>
      </c>
      <c r="O4" s="19" t="s">
        <v>411</v>
      </c>
      <c r="P4" s="19" t="s">
        <v>412</v>
      </c>
      <c r="Q4" s="19" t="s">
        <v>413</v>
      </c>
      <c r="R4" s="44" t="s">
        <v>315</v>
      </c>
      <c r="S4" s="44" t="s">
        <v>311</v>
      </c>
      <c r="T4" s="55" t="s">
        <v>315</v>
      </c>
      <c r="U4" s="53"/>
      <c r="V4" s="57"/>
    </row>
    <row r="5" spans="1:22" s="49" customFormat="1" ht="33">
      <c r="A5" s="47">
        <v>4</v>
      </c>
      <c r="B5" s="19" t="s">
        <v>417</v>
      </c>
      <c r="C5" s="18" t="s">
        <v>124</v>
      </c>
      <c r="D5" s="19" t="s">
        <v>306</v>
      </c>
      <c r="E5" s="19" t="s">
        <v>418</v>
      </c>
      <c r="F5" s="21">
        <v>43206</v>
      </c>
      <c r="G5" s="21">
        <v>43203</v>
      </c>
      <c r="H5" s="21">
        <v>43210</v>
      </c>
      <c r="I5" s="21">
        <v>43213</v>
      </c>
      <c r="J5" s="19" t="s">
        <v>313</v>
      </c>
      <c r="K5" s="19" t="s">
        <v>308</v>
      </c>
      <c r="L5" s="19" t="s">
        <v>419</v>
      </c>
      <c r="M5" s="19" t="s">
        <v>420</v>
      </c>
      <c r="N5" s="19" t="s">
        <v>307</v>
      </c>
      <c r="O5" s="19" t="s">
        <v>307</v>
      </c>
      <c r="P5" s="19" t="s">
        <v>310</v>
      </c>
      <c r="Q5" s="19"/>
      <c r="R5" s="44" t="s">
        <v>315</v>
      </c>
      <c r="S5" s="44" t="s">
        <v>311</v>
      </c>
      <c r="T5" s="55" t="s">
        <v>315</v>
      </c>
      <c r="U5" s="53"/>
      <c r="V5" s="57"/>
    </row>
    <row r="6" spans="1:22" s="49" customFormat="1" ht="115.5">
      <c r="A6" s="47">
        <v>5</v>
      </c>
      <c r="B6" s="19" t="s">
        <v>506</v>
      </c>
      <c r="C6" s="18" t="s">
        <v>124</v>
      </c>
      <c r="D6" s="19" t="s">
        <v>306</v>
      </c>
      <c r="E6" s="19" t="s">
        <v>426</v>
      </c>
      <c r="F6" s="21">
        <v>43210</v>
      </c>
      <c r="G6" s="21">
        <v>43209</v>
      </c>
      <c r="H6" s="21">
        <v>43231</v>
      </c>
      <c r="I6" s="21">
        <v>43234</v>
      </c>
      <c r="J6" s="19" t="s">
        <v>427</v>
      </c>
      <c r="K6" s="19" t="s">
        <v>308</v>
      </c>
      <c r="L6" s="19" t="s">
        <v>428</v>
      </c>
      <c r="M6" s="19" t="s">
        <v>429</v>
      </c>
      <c r="N6" s="19" t="s">
        <v>307</v>
      </c>
      <c r="O6" s="19"/>
      <c r="P6" s="19" t="s">
        <v>310</v>
      </c>
      <c r="Q6" s="19"/>
      <c r="R6" s="44" t="s">
        <v>340</v>
      </c>
      <c r="S6" s="44" t="s">
        <v>348</v>
      </c>
      <c r="T6" s="55" t="s">
        <v>311</v>
      </c>
      <c r="U6" s="53"/>
      <c r="V6" s="57"/>
    </row>
    <row r="7" spans="1:22" s="49" customFormat="1" ht="115.5">
      <c r="A7" s="47">
        <v>6</v>
      </c>
      <c r="B7" s="19" t="s">
        <v>507</v>
      </c>
      <c r="C7" s="18" t="s">
        <v>124</v>
      </c>
      <c r="D7" s="19" t="s">
        <v>306</v>
      </c>
      <c r="E7" s="19" t="s">
        <v>418</v>
      </c>
      <c r="F7" s="21">
        <v>43210</v>
      </c>
      <c r="G7" s="21">
        <v>43210</v>
      </c>
      <c r="H7" s="21">
        <v>43231</v>
      </c>
      <c r="I7" s="21">
        <v>43234</v>
      </c>
      <c r="J7" s="19" t="s">
        <v>430</v>
      </c>
      <c r="K7" s="19" t="s">
        <v>308</v>
      </c>
      <c r="L7" s="19" t="s">
        <v>419</v>
      </c>
      <c r="M7" s="19" t="s">
        <v>431</v>
      </c>
      <c r="N7" s="19" t="s">
        <v>307</v>
      </c>
      <c r="O7" s="19"/>
      <c r="P7" s="19" t="s">
        <v>310</v>
      </c>
      <c r="Q7" s="19" t="s">
        <v>509</v>
      </c>
      <c r="R7" s="44" t="s">
        <v>340</v>
      </c>
      <c r="S7" s="44" t="s">
        <v>348</v>
      </c>
      <c r="T7" s="55" t="s">
        <v>315</v>
      </c>
      <c r="U7" s="53"/>
      <c r="V7" s="57"/>
    </row>
    <row r="8" spans="1:22" s="49" customFormat="1" ht="99">
      <c r="A8" s="47">
        <v>7</v>
      </c>
      <c r="B8" s="19" t="s">
        <v>511</v>
      </c>
      <c r="C8" s="18" t="s">
        <v>124</v>
      </c>
      <c r="D8" s="19" t="s">
        <v>306</v>
      </c>
      <c r="E8" s="19" t="s">
        <v>415</v>
      </c>
      <c r="F8" s="21">
        <v>43210</v>
      </c>
      <c r="G8" s="21">
        <v>43210</v>
      </c>
      <c r="H8" s="21">
        <v>43231</v>
      </c>
      <c r="I8" s="21">
        <v>43234</v>
      </c>
      <c r="J8" s="19" t="s">
        <v>313</v>
      </c>
      <c r="K8" s="19" t="s">
        <v>308</v>
      </c>
      <c r="L8" s="19" t="s">
        <v>416</v>
      </c>
      <c r="M8" s="19" t="s">
        <v>432</v>
      </c>
      <c r="N8" s="19" t="s">
        <v>433</v>
      </c>
      <c r="O8" s="19" t="s">
        <v>434</v>
      </c>
      <c r="P8" s="19" t="s">
        <v>310</v>
      </c>
      <c r="Q8" s="19"/>
      <c r="R8" s="44" t="s">
        <v>340</v>
      </c>
      <c r="S8" s="44" t="s">
        <v>348</v>
      </c>
      <c r="T8" s="55" t="s">
        <v>315</v>
      </c>
      <c r="U8" s="53"/>
      <c r="V8" s="57"/>
    </row>
    <row r="9" spans="1:22" s="49" customFormat="1" ht="99">
      <c r="A9" s="47">
        <v>8</v>
      </c>
      <c r="B9" s="19" t="s">
        <v>510</v>
      </c>
      <c r="C9" s="18" t="s">
        <v>124</v>
      </c>
      <c r="D9" s="19" t="s">
        <v>306</v>
      </c>
      <c r="E9" s="19" t="s">
        <v>435</v>
      </c>
      <c r="F9" s="21">
        <v>43210</v>
      </c>
      <c r="G9" s="21">
        <v>43210</v>
      </c>
      <c r="H9" s="21">
        <v>43231</v>
      </c>
      <c r="I9" s="21">
        <v>43234</v>
      </c>
      <c r="J9" s="19" t="s">
        <v>313</v>
      </c>
      <c r="K9" s="19" t="s">
        <v>308</v>
      </c>
      <c r="L9" s="19" t="s">
        <v>436</v>
      </c>
      <c r="M9" s="19" t="s">
        <v>432</v>
      </c>
      <c r="N9" s="19" t="s">
        <v>433</v>
      </c>
      <c r="O9" s="19" t="s">
        <v>434</v>
      </c>
      <c r="P9" s="19" t="s">
        <v>310</v>
      </c>
      <c r="Q9" s="19"/>
      <c r="R9" s="44" t="s">
        <v>340</v>
      </c>
      <c r="S9" s="44" t="s">
        <v>348</v>
      </c>
      <c r="T9" s="55" t="s">
        <v>315</v>
      </c>
      <c r="U9" s="53"/>
      <c r="V9" s="57"/>
    </row>
    <row r="10" spans="1:22" s="49" customFormat="1" ht="99">
      <c r="A10" s="47">
        <v>9</v>
      </c>
      <c r="B10" s="19" t="s">
        <v>507</v>
      </c>
      <c r="C10" s="18" t="s">
        <v>124</v>
      </c>
      <c r="D10" s="19" t="s">
        <v>306</v>
      </c>
      <c r="E10" s="19" t="s">
        <v>437</v>
      </c>
      <c r="F10" s="21" t="s">
        <v>307</v>
      </c>
      <c r="G10" s="21">
        <v>43210</v>
      </c>
      <c r="H10" s="21">
        <v>43231</v>
      </c>
      <c r="I10" s="21">
        <v>43234</v>
      </c>
      <c r="J10" s="19" t="s">
        <v>313</v>
      </c>
      <c r="K10" s="19" t="s">
        <v>308</v>
      </c>
      <c r="L10" s="19" t="s">
        <v>438</v>
      </c>
      <c r="M10" s="19" t="s">
        <v>439</v>
      </c>
      <c r="N10" s="19" t="s">
        <v>307</v>
      </c>
      <c r="O10" s="19"/>
      <c r="P10" s="19" t="s">
        <v>310</v>
      </c>
      <c r="Q10" s="19" t="s">
        <v>508</v>
      </c>
      <c r="R10" s="44" t="s">
        <v>340</v>
      </c>
      <c r="S10" s="44" t="s">
        <v>348</v>
      </c>
      <c r="T10" s="55" t="s">
        <v>315</v>
      </c>
      <c r="U10" s="53"/>
      <c r="V10" s="57"/>
    </row>
    <row r="11" spans="1:22" s="48" customFormat="1" ht="33">
      <c r="A11" s="47">
        <v>10</v>
      </c>
      <c r="B11" s="18" t="s">
        <v>449</v>
      </c>
      <c r="C11" s="18" t="s">
        <v>124</v>
      </c>
      <c r="D11" s="18" t="s">
        <v>402</v>
      </c>
      <c r="E11" s="18" t="s">
        <v>356</v>
      </c>
      <c r="F11" s="18" t="s">
        <v>153</v>
      </c>
      <c r="G11" s="21">
        <v>43202</v>
      </c>
      <c r="H11" s="21">
        <v>43215</v>
      </c>
      <c r="I11" s="21">
        <v>43216</v>
      </c>
      <c r="J11" s="18" t="s">
        <v>313</v>
      </c>
      <c r="K11" s="18" t="s">
        <v>300</v>
      </c>
      <c r="L11" s="18" t="s">
        <v>403</v>
      </c>
      <c r="M11" s="18" t="s">
        <v>406</v>
      </c>
      <c r="N11" s="18"/>
      <c r="O11" s="18" t="s">
        <v>404</v>
      </c>
      <c r="P11" s="18" t="s">
        <v>131</v>
      </c>
      <c r="Q11" s="18"/>
      <c r="R11" s="43" t="s">
        <v>632</v>
      </c>
      <c r="S11" s="43"/>
      <c r="T11" s="54" t="s">
        <v>340</v>
      </c>
      <c r="U11" s="58"/>
      <c r="V11" s="59"/>
    </row>
    <row r="12" spans="1:22" s="48" customFormat="1" ht="33">
      <c r="A12" s="47">
        <v>11</v>
      </c>
      <c r="B12" s="18" t="s">
        <v>558</v>
      </c>
      <c r="C12" s="18" t="s">
        <v>124</v>
      </c>
      <c r="D12" s="18" t="s">
        <v>488</v>
      </c>
      <c r="E12" s="18" t="s">
        <v>489</v>
      </c>
      <c r="F12" s="18" t="s">
        <v>153</v>
      </c>
      <c r="G12" s="21">
        <v>43231</v>
      </c>
      <c r="H12" s="21">
        <v>43218</v>
      </c>
      <c r="I12" s="21">
        <v>43237</v>
      </c>
      <c r="J12" s="18" t="s">
        <v>427</v>
      </c>
      <c r="K12" s="19" t="s">
        <v>308</v>
      </c>
      <c r="L12" s="18" t="s">
        <v>490</v>
      </c>
      <c r="M12" s="18" t="s">
        <v>491</v>
      </c>
      <c r="N12" s="18" t="s">
        <v>153</v>
      </c>
      <c r="O12" s="18" t="s">
        <v>153</v>
      </c>
      <c r="P12" s="18" t="s">
        <v>131</v>
      </c>
      <c r="Q12" s="18"/>
      <c r="R12" s="43" t="s">
        <v>340</v>
      </c>
      <c r="S12" s="43" t="s">
        <v>348</v>
      </c>
      <c r="T12" s="54" t="s">
        <v>348</v>
      </c>
      <c r="U12" s="58"/>
      <c r="V12" s="59"/>
    </row>
  </sheetData>
  <autoFilter ref="A1:V1" xr:uid="{F61E8EB1-477E-48AA-ABC0-9760D204722D}"/>
  <phoneticPr fontId="1" type="noConversion"/>
  <dataValidations count="3">
    <dataValidation type="list" allowBlank="1" showInputMessage="1" showErrorMessage="1" sqref="C1:C1048576" xr:uid="{98F6BB23-69CD-46A6-AE87-D6FD62F59CC9}">
      <formula1>"未启动,开发中,测试中,完成"</formula1>
    </dataValidation>
    <dataValidation type="list" allowBlank="1" showInputMessage="1" showErrorMessage="1" sqref="J1:J1048576" xr:uid="{8D49415F-EE94-402D-B75B-5D8F483565D5}">
      <formula1>"新需求,问题,新需求+问题"</formula1>
    </dataValidation>
    <dataValidation type="list" allowBlank="1" showInputMessage="1" showErrorMessage="1" sqref="D1:D1048576" xr:uid="{5375C230-E162-46D2-A96F-66EF3AF8C052}">
      <formula1>"移动大网,安徽移动,四川移动,湖北移动,电信集采,上海电信-开放式平台,上海电信-云化内容库,上海电信-4K平台,上海电信-天翼高清CDN,四川电信,安徽联通,黑龙江联通,江苏联通,内蒙古联通,iSeema,IM2,芒果TV-湖南有线,芒果TV-湖南移动,台湾中嘉,台湾三大,科大,技术开发,HKC,辽台"</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5BF60-46F3-49BA-BCFC-7008F2C11BC2}">
  <dimension ref="A1:K13"/>
  <sheetViews>
    <sheetView topLeftCell="A7" workbookViewId="0">
      <selection activeCell="H9" sqref="H9"/>
    </sheetView>
  </sheetViews>
  <sheetFormatPr defaultRowHeight="16.5"/>
  <cols>
    <col min="1" max="1" width="5.625" style="41" customWidth="1"/>
    <col min="2" max="2" width="15.125" style="34" customWidth="1"/>
    <col min="3" max="3" width="10" style="9" bestFit="1" customWidth="1"/>
    <col min="4" max="4" width="11.375" style="9" customWidth="1"/>
    <col min="5" max="5" width="8.125" style="9" customWidth="1"/>
    <col min="6" max="6" width="48.875" style="34" customWidth="1"/>
    <col min="7" max="7" width="8.25" style="34" customWidth="1"/>
    <col min="8" max="8" width="13.375" style="34" customWidth="1"/>
    <col min="9" max="9" width="7.375" style="34" customWidth="1"/>
    <col min="10" max="10" width="7.75" style="39" customWidth="1"/>
    <col min="11" max="11" width="19.25" style="34" customWidth="1"/>
    <col min="12" max="16384" width="9" style="34"/>
  </cols>
  <sheetData>
    <row r="1" spans="1:11">
      <c r="A1" s="40" t="s">
        <v>317</v>
      </c>
      <c r="B1" s="33" t="s">
        <v>7</v>
      </c>
      <c r="C1" s="7" t="s">
        <v>44</v>
      </c>
      <c r="D1" s="7" t="s">
        <v>45</v>
      </c>
      <c r="E1" s="7" t="s">
        <v>46</v>
      </c>
      <c r="F1" s="33" t="s">
        <v>47</v>
      </c>
      <c r="G1" s="33" t="s">
        <v>3</v>
      </c>
      <c r="H1" s="33" t="s">
        <v>43</v>
      </c>
      <c r="I1" s="33" t="s">
        <v>48</v>
      </c>
      <c r="J1" s="37" t="s">
        <v>49</v>
      </c>
      <c r="K1" s="33" t="s">
        <v>5</v>
      </c>
    </row>
    <row r="2" spans="1:11" ht="66">
      <c r="A2" s="62">
        <v>1</v>
      </c>
      <c r="B2" s="19" t="s">
        <v>164</v>
      </c>
      <c r="C2" s="21">
        <v>43105</v>
      </c>
      <c r="D2" s="18" t="s">
        <v>633</v>
      </c>
      <c r="E2" s="18" t="s">
        <v>165</v>
      </c>
      <c r="F2" s="19" t="s">
        <v>166</v>
      </c>
      <c r="G2" s="19" t="s">
        <v>167</v>
      </c>
      <c r="H2" s="19" t="s">
        <v>168</v>
      </c>
      <c r="I2" s="19" t="s">
        <v>169</v>
      </c>
      <c r="J2" s="32" t="s">
        <v>633</v>
      </c>
      <c r="K2" s="19" t="s">
        <v>170</v>
      </c>
    </row>
    <row r="3" spans="1:11" ht="82.5">
      <c r="A3" s="62">
        <v>2</v>
      </c>
      <c r="B3" s="19" t="s">
        <v>186</v>
      </c>
      <c r="C3" s="21">
        <v>43109</v>
      </c>
      <c r="D3" s="21">
        <v>43111</v>
      </c>
      <c r="E3" s="18" t="s">
        <v>187</v>
      </c>
      <c r="F3" s="19" t="s">
        <v>188</v>
      </c>
      <c r="G3" s="19" t="s">
        <v>189</v>
      </c>
      <c r="H3" s="19" t="s">
        <v>139</v>
      </c>
      <c r="I3" s="19" t="s">
        <v>162</v>
      </c>
      <c r="J3" s="32" t="s">
        <v>179</v>
      </c>
      <c r="K3" s="19"/>
    </row>
    <row r="4" spans="1:11" ht="66">
      <c r="A4" s="62">
        <v>3</v>
      </c>
      <c r="B4" s="19" t="s">
        <v>193</v>
      </c>
      <c r="C4" s="21"/>
      <c r="D4" s="21">
        <v>43118</v>
      </c>
      <c r="E4" s="18"/>
      <c r="F4" s="19"/>
      <c r="G4" s="19" t="s">
        <v>194</v>
      </c>
      <c r="H4" s="19" t="s">
        <v>139</v>
      </c>
      <c r="I4" s="19" t="s">
        <v>162</v>
      </c>
      <c r="J4" s="32" t="s">
        <v>179</v>
      </c>
      <c r="K4" s="19"/>
    </row>
    <row r="5" spans="1:11" ht="49.5">
      <c r="A5" s="62">
        <v>4</v>
      </c>
      <c r="B5" s="35" t="s">
        <v>407</v>
      </c>
      <c r="C5" s="20">
        <v>43202</v>
      </c>
      <c r="D5" s="20">
        <v>43213</v>
      </c>
      <c r="E5" s="12" t="s">
        <v>423</v>
      </c>
      <c r="F5" s="35" t="s">
        <v>410</v>
      </c>
      <c r="G5" s="35" t="s">
        <v>409</v>
      </c>
      <c r="H5" s="35" t="s">
        <v>305</v>
      </c>
      <c r="I5" s="35" t="s">
        <v>162</v>
      </c>
      <c r="J5" s="38" t="s">
        <v>155</v>
      </c>
      <c r="K5" s="35"/>
    </row>
    <row r="6" spans="1:11">
      <c r="A6" s="62">
        <v>5</v>
      </c>
      <c r="B6" s="35" t="s">
        <v>414</v>
      </c>
      <c r="C6" s="20">
        <v>43202</v>
      </c>
      <c r="D6" s="20">
        <v>43213</v>
      </c>
      <c r="E6" s="12" t="s">
        <v>424</v>
      </c>
      <c r="F6" s="35" t="s">
        <v>410</v>
      </c>
      <c r="G6" s="35" t="s">
        <v>416</v>
      </c>
      <c r="H6" s="35" t="s">
        <v>305</v>
      </c>
      <c r="I6" s="35" t="s">
        <v>162</v>
      </c>
      <c r="J6" s="38" t="s">
        <v>155</v>
      </c>
      <c r="K6" s="35"/>
    </row>
    <row r="7" spans="1:11" ht="33">
      <c r="A7" s="62">
        <v>6</v>
      </c>
      <c r="B7" s="35" t="s">
        <v>417</v>
      </c>
      <c r="C7" s="20">
        <v>43203</v>
      </c>
      <c r="D7" s="20">
        <v>43213</v>
      </c>
      <c r="E7" s="12" t="s">
        <v>425</v>
      </c>
      <c r="F7" s="35" t="s">
        <v>420</v>
      </c>
      <c r="G7" s="35" t="s">
        <v>419</v>
      </c>
      <c r="H7" s="35" t="s">
        <v>305</v>
      </c>
      <c r="I7" s="35" t="s">
        <v>162</v>
      </c>
      <c r="J7" s="38" t="s">
        <v>155</v>
      </c>
      <c r="K7" s="35"/>
    </row>
    <row r="8" spans="1:11" ht="33">
      <c r="A8" s="62">
        <v>7</v>
      </c>
      <c r="B8" s="35" t="s">
        <v>449</v>
      </c>
      <c r="C8" s="20">
        <v>43202</v>
      </c>
      <c r="D8" s="20">
        <v>43216</v>
      </c>
      <c r="E8" s="12" t="s">
        <v>424</v>
      </c>
      <c r="F8" s="35" t="s">
        <v>406</v>
      </c>
      <c r="G8" s="35" t="s">
        <v>403</v>
      </c>
      <c r="H8" s="35" t="s">
        <v>402</v>
      </c>
      <c r="I8" s="35" t="s">
        <v>162</v>
      </c>
      <c r="J8" s="38" t="s">
        <v>450</v>
      </c>
      <c r="K8" s="35"/>
    </row>
    <row r="9" spans="1:11" ht="82.5">
      <c r="A9" s="62">
        <v>8</v>
      </c>
      <c r="B9" s="35" t="s">
        <v>513</v>
      </c>
      <c r="C9" s="20">
        <v>43230</v>
      </c>
      <c r="D9" s="20">
        <v>43234</v>
      </c>
      <c r="E9" s="12" t="s">
        <v>517</v>
      </c>
      <c r="F9" s="35" t="s">
        <v>518</v>
      </c>
      <c r="G9" s="35" t="s">
        <v>189</v>
      </c>
      <c r="H9" s="35" t="s">
        <v>305</v>
      </c>
      <c r="I9" s="35" t="s">
        <v>162</v>
      </c>
      <c r="J9" s="38" t="s">
        <v>519</v>
      </c>
      <c r="K9" s="35"/>
    </row>
    <row r="10" spans="1:11" ht="49.5">
      <c r="A10" s="62">
        <v>9</v>
      </c>
      <c r="B10" s="35" t="s">
        <v>514</v>
      </c>
      <c r="C10" s="20">
        <v>43210</v>
      </c>
      <c r="D10" s="20">
        <v>43234</v>
      </c>
      <c r="E10" s="12" t="s">
        <v>521</v>
      </c>
      <c r="F10" s="35" t="s">
        <v>522</v>
      </c>
      <c r="G10" s="35" t="s">
        <v>490</v>
      </c>
      <c r="H10" s="35" t="s">
        <v>305</v>
      </c>
      <c r="I10" s="35" t="s">
        <v>162</v>
      </c>
      <c r="J10" s="38" t="s">
        <v>519</v>
      </c>
      <c r="K10" s="35" t="s">
        <v>520</v>
      </c>
    </row>
    <row r="11" spans="1:11" ht="214.5">
      <c r="A11" s="62">
        <v>10</v>
      </c>
      <c r="B11" s="35" t="s">
        <v>515</v>
      </c>
      <c r="C11" s="20">
        <v>43230</v>
      </c>
      <c r="D11" s="20">
        <v>43234</v>
      </c>
      <c r="E11" s="12" t="s">
        <v>524</v>
      </c>
      <c r="F11" s="35" t="s">
        <v>525</v>
      </c>
      <c r="G11" s="35" t="s">
        <v>528</v>
      </c>
      <c r="H11" s="35" t="s">
        <v>305</v>
      </c>
      <c r="I11" s="35" t="s">
        <v>162</v>
      </c>
      <c r="J11" s="38" t="s">
        <v>523</v>
      </c>
      <c r="K11" s="35"/>
    </row>
    <row r="12" spans="1:11" ht="33">
      <c r="A12" s="62">
        <v>11</v>
      </c>
      <c r="B12" s="35" t="s">
        <v>516</v>
      </c>
      <c r="C12" s="20">
        <v>43231</v>
      </c>
      <c r="D12" s="20">
        <v>43234</v>
      </c>
      <c r="E12" s="12" t="s">
        <v>527</v>
      </c>
      <c r="F12" s="35" t="s">
        <v>526</v>
      </c>
      <c r="G12" s="35" t="s">
        <v>529</v>
      </c>
      <c r="H12" s="35" t="s">
        <v>305</v>
      </c>
      <c r="I12" s="35" t="s">
        <v>162</v>
      </c>
      <c r="J12" s="38" t="s">
        <v>523</v>
      </c>
      <c r="K12" s="35"/>
    </row>
    <row r="13" spans="1:11" ht="82.5">
      <c r="A13" s="62">
        <v>12</v>
      </c>
      <c r="B13" s="35" t="s">
        <v>558</v>
      </c>
      <c r="C13" s="20">
        <v>43231</v>
      </c>
      <c r="D13" s="20">
        <v>43237</v>
      </c>
      <c r="E13" s="12" t="s">
        <v>521</v>
      </c>
      <c r="F13" s="35" t="s">
        <v>559</v>
      </c>
      <c r="G13" s="35" t="s">
        <v>490</v>
      </c>
      <c r="H13" s="35" t="s">
        <v>488</v>
      </c>
      <c r="I13" s="35" t="s">
        <v>162</v>
      </c>
      <c r="J13" s="38" t="s">
        <v>155</v>
      </c>
      <c r="K13" s="35"/>
    </row>
  </sheetData>
  <phoneticPr fontId="1" type="noConversion"/>
  <dataValidations count="2">
    <dataValidation type="list" allowBlank="1" showInputMessage="1" showErrorMessage="1" sqref="I1:I1048576" xr:uid="{E14FBA56-5238-455F-9D4F-12052AB4577C}">
      <formula1>"ok,null,nok"</formula1>
    </dataValidation>
    <dataValidation type="list" allowBlank="1" showInputMessage="1" showErrorMessage="1" sqref="H1:H1048576" xr:uid="{25579537-A275-47B5-A734-9679C0B2CD1B}">
      <formula1>"移动大网,安徽移动,四川移动,湖北移动,电信集采,上海电信-开放式平台,上海电信-云化内容库,上海电信-4K平台,上海电信-天翼高清CDN,四川电信,安徽联通,黑龙江联通,江苏联通,内蒙古联通,iSeema,IM2,芒果TV-湖南有线,芒果TV-湖南移动,台湾中嘉,台湾三大,科大,技术开发,HKC,辽台"</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版本计划</vt:lpstr>
      <vt:lpstr>版本发布</vt:lpstr>
      <vt:lpstr>任务数据</vt:lpstr>
      <vt:lpstr>任务分析图表</vt:lpstr>
      <vt:lpstr>版本数据及分析图表</vt:lpstr>
      <vt:lpstr>计算公式</vt:lpstr>
      <vt:lpstr>Sheet1-其他计划</vt:lpstr>
      <vt:lpstr>Sheet2-其他发布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团队任务和版本统计模板</dc:title>
  <dc:subject>团队任务和版本统计模板</dc:subject>
  <dc:creator>Happy Chen</dc:creator>
  <cp:lastModifiedBy>Happy Chen</cp:lastModifiedBy>
  <dcterms:created xsi:type="dcterms:W3CDTF">2018-03-12T01:17:59Z</dcterms:created>
  <dcterms:modified xsi:type="dcterms:W3CDTF">2018-06-22T08:11:08Z</dcterms:modified>
  <cp:category>模板</cp:category>
</cp:coreProperties>
</file>