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Desktop\"/>
    </mc:Choice>
  </mc:AlternateContent>
  <xr:revisionPtr revIDLastSave="0" documentId="10_ncr:8100000_{22C926A2-EBE6-4E29-BAEF-7EA7E3B23AB9}" xr6:coauthVersionLast="33" xr6:coauthVersionMax="33" xr10:uidLastSave="{00000000-0000-0000-0000-000000000000}"/>
  <bookViews>
    <workbookView xWindow="0" yWindow="0" windowWidth="16365" windowHeight="6720" activeTab="2" xr2:uid="{00000000-000D-0000-FFFF-FFFF00000000}"/>
  </bookViews>
  <sheets>
    <sheet name="版本计划" sheetId="1" r:id="rId1"/>
    <sheet name="版本发布" sheetId="11" r:id="rId2"/>
    <sheet name="任务数据" sheetId="3" r:id="rId3"/>
    <sheet name="任务分析图表" sheetId="8" r:id="rId4"/>
    <sheet name="版本数据及分析图表" sheetId="5" r:id="rId5"/>
    <sheet name="季度统计表" sheetId="12" r:id="rId6"/>
    <sheet name="计算公式" sheetId="10" r:id="rId7"/>
  </sheets>
  <definedNames>
    <definedName name="_xlnm._FilterDatabase" localSheetId="1" hidden="1">版本发布!$C$1:$C$40</definedName>
    <definedName name="_xlnm._FilterDatabase" localSheetId="0" hidden="1">版本计划!$F$1:$F$45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" i="12" l="1"/>
  <c r="Z6" i="12"/>
  <c r="O6" i="12"/>
  <c r="N6" i="12"/>
  <c r="H6" i="12"/>
  <c r="AA6" i="12" s="1"/>
  <c r="G6" i="12"/>
  <c r="AL5" i="12"/>
  <c r="Z5" i="12"/>
  <c r="O5" i="12"/>
  <c r="N5" i="12"/>
  <c r="I5" i="12"/>
  <c r="I6" i="12" s="1"/>
  <c r="AM6" i="12" s="1"/>
  <c r="H5" i="12"/>
  <c r="AA5" i="12" s="1"/>
  <c r="G5" i="12"/>
  <c r="AL4" i="12"/>
  <c r="Z4" i="12"/>
  <c r="N4" i="12"/>
  <c r="L4" i="12"/>
  <c r="L5" i="12" s="1"/>
  <c r="I4" i="12"/>
  <c r="AM4" i="12" s="1"/>
  <c r="H4" i="12"/>
  <c r="AA4" i="12" s="1"/>
  <c r="G4" i="12"/>
  <c r="O4" i="12" s="1"/>
  <c r="AN3" i="12"/>
  <c r="AL3" i="12"/>
  <c r="Z3" i="12"/>
  <c r="N3" i="12"/>
  <c r="L3" i="12"/>
  <c r="AP3" i="12" s="1"/>
  <c r="K3" i="12"/>
  <c r="K4" i="12" s="1"/>
  <c r="J3" i="12"/>
  <c r="J4" i="12" s="1"/>
  <c r="I3" i="12"/>
  <c r="AM3" i="12" s="1"/>
  <c r="H3" i="12"/>
  <c r="AA3" i="12" s="1"/>
  <c r="G3" i="12"/>
  <c r="O3" i="12" s="1"/>
  <c r="AP2" i="12"/>
  <c r="AO2" i="12"/>
  <c r="AN2" i="12"/>
  <c r="AM2" i="12"/>
  <c r="AL2" i="12"/>
  <c r="AA2" i="12"/>
  <c r="Z2" i="12"/>
  <c r="O2" i="12"/>
  <c r="N2" i="12"/>
  <c r="AL1" i="12"/>
  <c r="AO4" i="12" l="1"/>
  <c r="K5" i="12"/>
  <c r="AN4" i="12"/>
  <c r="J5" i="12"/>
  <c r="L6" i="12"/>
  <c r="AP6" i="12" s="1"/>
  <c r="AP5" i="12"/>
  <c r="AO3" i="12"/>
  <c r="AP4" i="12"/>
  <c r="AM5" i="12"/>
  <c r="AO5" i="12" l="1"/>
  <c r="K6" i="12"/>
  <c r="AO6" i="12" s="1"/>
  <c r="J6" i="12"/>
  <c r="AN6" i="12" s="1"/>
  <c r="AN5" i="12"/>
  <c r="AQ3" i="5" l="1"/>
  <c r="AQ4" i="5"/>
  <c r="AQ5" i="5"/>
  <c r="AQ6" i="5"/>
  <c r="AR6" i="5"/>
  <c r="AU6" i="5"/>
  <c r="AV6" i="5"/>
  <c r="AQ7" i="5"/>
  <c r="AS7" i="5"/>
  <c r="AT7" i="5"/>
  <c r="AQ8" i="5"/>
  <c r="AQ9" i="5"/>
  <c r="AT9" i="5"/>
  <c r="AQ10" i="5"/>
  <c r="AR10" i="5"/>
  <c r="AU10" i="5"/>
  <c r="AV10" i="5"/>
  <c r="AQ11" i="5"/>
  <c r="AS11" i="5"/>
  <c r="AT11" i="5"/>
  <c r="AQ12" i="5"/>
  <c r="AQ13" i="5"/>
  <c r="AT13" i="5"/>
  <c r="AQ14" i="5"/>
  <c r="AR14" i="5"/>
  <c r="AU14" i="5"/>
  <c r="AV14" i="5"/>
  <c r="AQ1" i="5"/>
  <c r="H4" i="5"/>
  <c r="Q4" i="5" s="1"/>
  <c r="I4" i="5"/>
  <c r="AE4" i="5" s="1"/>
  <c r="J4" i="5"/>
  <c r="AR4" i="5" s="1"/>
  <c r="K4" i="5"/>
  <c r="AS4" i="5" s="1"/>
  <c r="L4" i="5"/>
  <c r="AT4" i="5" s="1"/>
  <c r="M4" i="5"/>
  <c r="AU4" i="5" s="1"/>
  <c r="N4" i="5"/>
  <c r="AV4" i="5" s="1"/>
  <c r="H5" i="5"/>
  <c r="Q5" i="5" s="1"/>
  <c r="I5" i="5"/>
  <c r="AE5" i="5" s="1"/>
  <c r="J5" i="5"/>
  <c r="AR5" i="5" s="1"/>
  <c r="K5" i="5"/>
  <c r="AS5" i="5" s="1"/>
  <c r="L5" i="5"/>
  <c r="AT5" i="5" s="1"/>
  <c r="M5" i="5"/>
  <c r="AU5" i="5" s="1"/>
  <c r="N5" i="5"/>
  <c r="AV5" i="5" s="1"/>
  <c r="H6" i="5"/>
  <c r="Q6" i="5" s="1"/>
  <c r="I6" i="5"/>
  <c r="J6" i="5"/>
  <c r="K6" i="5"/>
  <c r="AS6" i="5" s="1"/>
  <c r="L6" i="5"/>
  <c r="AT6" i="5" s="1"/>
  <c r="M6" i="5"/>
  <c r="N6" i="5"/>
  <c r="H7" i="5"/>
  <c r="I7" i="5"/>
  <c r="AE7" i="5" s="1"/>
  <c r="J7" i="5"/>
  <c r="AR7" i="5" s="1"/>
  <c r="K7" i="5"/>
  <c r="L7" i="5"/>
  <c r="M7" i="5"/>
  <c r="AU7" i="5" s="1"/>
  <c r="N7" i="5"/>
  <c r="AV7" i="5" s="1"/>
  <c r="H8" i="5"/>
  <c r="I8" i="5"/>
  <c r="J8" i="5"/>
  <c r="AR8" i="5" s="1"/>
  <c r="K8" i="5"/>
  <c r="AS8" i="5" s="1"/>
  <c r="L8" i="5"/>
  <c r="AT8" i="5" s="1"/>
  <c r="M8" i="5"/>
  <c r="AU8" i="5" s="1"/>
  <c r="N8" i="5"/>
  <c r="AV8" i="5" s="1"/>
  <c r="H9" i="5"/>
  <c r="I9" i="5"/>
  <c r="J9" i="5"/>
  <c r="AR9" i="5" s="1"/>
  <c r="K9" i="5"/>
  <c r="AS9" i="5" s="1"/>
  <c r="L9" i="5"/>
  <c r="M9" i="5"/>
  <c r="AU9" i="5" s="1"/>
  <c r="N9" i="5"/>
  <c r="AV9" i="5" s="1"/>
  <c r="H10" i="5"/>
  <c r="I10" i="5"/>
  <c r="J10" i="5"/>
  <c r="K10" i="5"/>
  <c r="AS10" i="5" s="1"/>
  <c r="L10" i="5"/>
  <c r="AT10" i="5" s="1"/>
  <c r="M10" i="5"/>
  <c r="N10" i="5"/>
  <c r="H11" i="5"/>
  <c r="Q11" i="5" s="1"/>
  <c r="I11" i="5"/>
  <c r="AE11" i="5" s="1"/>
  <c r="J11" i="5"/>
  <c r="AR11" i="5" s="1"/>
  <c r="K11" i="5"/>
  <c r="L11" i="5"/>
  <c r="M11" i="5"/>
  <c r="AU11" i="5" s="1"/>
  <c r="N11" i="5"/>
  <c r="AV11" i="5" s="1"/>
  <c r="H12" i="5"/>
  <c r="I12" i="5"/>
  <c r="J12" i="5"/>
  <c r="AR12" i="5" s="1"/>
  <c r="K12" i="5"/>
  <c r="AS12" i="5" s="1"/>
  <c r="L12" i="5"/>
  <c r="AT12" i="5" s="1"/>
  <c r="M12" i="5"/>
  <c r="AU12" i="5" s="1"/>
  <c r="N12" i="5"/>
  <c r="AV12" i="5" s="1"/>
  <c r="H13" i="5"/>
  <c r="I13" i="5"/>
  <c r="J13" i="5"/>
  <c r="AR13" i="5" s="1"/>
  <c r="K13" i="5"/>
  <c r="AS13" i="5" s="1"/>
  <c r="L13" i="5"/>
  <c r="M13" i="5"/>
  <c r="AU13" i="5" s="1"/>
  <c r="N13" i="5"/>
  <c r="AV13" i="5" s="1"/>
  <c r="H14" i="5"/>
  <c r="Q14" i="5" s="1"/>
  <c r="I14" i="5"/>
  <c r="J14" i="5"/>
  <c r="K14" i="5"/>
  <c r="AS14" i="5" s="1"/>
  <c r="L14" i="5"/>
  <c r="AT14" i="5" s="1"/>
  <c r="M14" i="5"/>
  <c r="N14" i="5"/>
  <c r="P3" i="5"/>
  <c r="P4" i="5"/>
  <c r="P5" i="5"/>
  <c r="P6" i="5"/>
  <c r="P7" i="5"/>
  <c r="Q7" i="5"/>
  <c r="AD13" i="5"/>
  <c r="AE13" i="5"/>
  <c r="AD14" i="5"/>
  <c r="AE14" i="5"/>
  <c r="AD3" i="5"/>
  <c r="AD4" i="5"/>
  <c r="AD5" i="5"/>
  <c r="AD6" i="5"/>
  <c r="AE6" i="5"/>
  <c r="AD7" i="5"/>
  <c r="AD8" i="5"/>
  <c r="AE8" i="5"/>
  <c r="AD9" i="5"/>
  <c r="AE9" i="5"/>
  <c r="AD10" i="5"/>
  <c r="AE10" i="5"/>
  <c r="AD11" i="5"/>
  <c r="AD12" i="5"/>
  <c r="AE12" i="5"/>
  <c r="P14" i="5"/>
  <c r="P8" i="5"/>
  <c r="Q8" i="5"/>
  <c r="P9" i="5"/>
  <c r="Q9" i="5"/>
  <c r="P10" i="5"/>
  <c r="Q10" i="5"/>
  <c r="P11" i="5"/>
  <c r="P12" i="5"/>
  <c r="Q12" i="5"/>
  <c r="P13" i="5"/>
  <c r="Q13" i="5"/>
  <c r="AS2" i="5" l="1"/>
  <c r="AR2" i="5"/>
  <c r="J3" i="5"/>
  <c r="AR3" i="5" s="1"/>
  <c r="AT2" i="5" l="1"/>
  <c r="L3" i="5"/>
  <c r="AT3" i="5" s="1"/>
  <c r="AV2" i="5" l="1"/>
  <c r="AU2" i="5"/>
  <c r="N3" i="5"/>
  <c r="AV3" i="5" s="1"/>
  <c r="M3" i="5"/>
  <c r="AU3" i="5" s="1"/>
  <c r="K3" i="5"/>
  <c r="AS3" i="5" s="1"/>
  <c r="I3" i="5"/>
  <c r="AE3" i="5" s="1"/>
  <c r="H3" i="5"/>
  <c r="Q3" i="5" s="1"/>
  <c r="Q5" i="3"/>
  <c r="AQ2" i="5" l="1"/>
  <c r="AE2" i="5"/>
  <c r="AD2" i="5"/>
  <c r="Q2" i="5"/>
  <c r="P2" i="5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3" i="3"/>
  <c r="X3" i="3"/>
  <c r="X4" i="3" s="1"/>
  <c r="W3" i="3"/>
  <c r="W4" i="3" s="1"/>
  <c r="AG2" i="8"/>
  <c r="AT3" i="8"/>
  <c r="AU3" i="8"/>
  <c r="AV3" i="8"/>
  <c r="AW3" i="8"/>
  <c r="AT4" i="8"/>
  <c r="AU4" i="8"/>
  <c r="AV4" i="8"/>
  <c r="AW4" i="8"/>
  <c r="AT5" i="8"/>
  <c r="AU5" i="8"/>
  <c r="AV5" i="8"/>
  <c r="AW5" i="8"/>
  <c r="AT6" i="8"/>
  <c r="AU6" i="8"/>
  <c r="AV6" i="8"/>
  <c r="AW6" i="8"/>
  <c r="AT7" i="8"/>
  <c r="AU7" i="8"/>
  <c r="AV7" i="8"/>
  <c r="AW7" i="8"/>
  <c r="AT8" i="8"/>
  <c r="AU8" i="8"/>
  <c r="AV8" i="8"/>
  <c r="AW8" i="8"/>
  <c r="AT9" i="8"/>
  <c r="AU9" i="8"/>
  <c r="AV9" i="8"/>
  <c r="AW9" i="8"/>
  <c r="AT10" i="8"/>
  <c r="AU10" i="8"/>
  <c r="AV10" i="8"/>
  <c r="AW10" i="8"/>
  <c r="AT11" i="8"/>
  <c r="AU11" i="8"/>
  <c r="AV11" i="8"/>
  <c r="AW11" i="8"/>
  <c r="AT12" i="8"/>
  <c r="AU12" i="8"/>
  <c r="AV12" i="8"/>
  <c r="AW12" i="8"/>
  <c r="AT13" i="8"/>
  <c r="AU13" i="8"/>
  <c r="AV13" i="8"/>
  <c r="AW13" i="8"/>
  <c r="AT14" i="8"/>
  <c r="AU14" i="8"/>
  <c r="AV14" i="8"/>
  <c r="AW14" i="8"/>
  <c r="AT15" i="8"/>
  <c r="AU15" i="8"/>
  <c r="AV15" i="8"/>
  <c r="AW15" i="8"/>
  <c r="AT16" i="8"/>
  <c r="AU16" i="8"/>
  <c r="AV16" i="8"/>
  <c r="AW16" i="8"/>
  <c r="AT17" i="8"/>
  <c r="AU17" i="8"/>
  <c r="AV17" i="8"/>
  <c r="AW17" i="8"/>
  <c r="AT18" i="8"/>
  <c r="AU18" i="8"/>
  <c r="AV18" i="8"/>
  <c r="AW18" i="8"/>
  <c r="AT19" i="8"/>
  <c r="AU19" i="8"/>
  <c r="AV19" i="8"/>
  <c r="AW19" i="8"/>
  <c r="AT20" i="8"/>
  <c r="AU20" i="8"/>
  <c r="AV20" i="8"/>
  <c r="AW20" i="8"/>
  <c r="AT21" i="8"/>
  <c r="AU21" i="8"/>
  <c r="AV21" i="8"/>
  <c r="AW21" i="8"/>
  <c r="AT22" i="8"/>
  <c r="AU22" i="8"/>
  <c r="AV22" i="8"/>
  <c r="AW22" i="8"/>
  <c r="AT23" i="8"/>
  <c r="AU23" i="8"/>
  <c r="AV23" i="8"/>
  <c r="AW23" i="8"/>
  <c r="AT24" i="8"/>
  <c r="AU24" i="8"/>
  <c r="AV24" i="8"/>
  <c r="AW24" i="8"/>
  <c r="AT25" i="8"/>
  <c r="AU25" i="8"/>
  <c r="AV25" i="8"/>
  <c r="AW25" i="8"/>
  <c r="AT26" i="8"/>
  <c r="AU26" i="8"/>
  <c r="AV26" i="8"/>
  <c r="AW26" i="8"/>
  <c r="AT27" i="8"/>
  <c r="AU27" i="8"/>
  <c r="AV27" i="8"/>
  <c r="AW27" i="8"/>
  <c r="AT28" i="8"/>
  <c r="AU28" i="8"/>
  <c r="AV28" i="8"/>
  <c r="AW28" i="8"/>
  <c r="AT29" i="8"/>
  <c r="AU29" i="8"/>
  <c r="AV29" i="8"/>
  <c r="AW29" i="8"/>
  <c r="AT30" i="8"/>
  <c r="AU30" i="8"/>
  <c r="AV30" i="8"/>
  <c r="AW30" i="8"/>
  <c r="AT31" i="8"/>
  <c r="AU31" i="8"/>
  <c r="AV31" i="8"/>
  <c r="AW31" i="8"/>
  <c r="AT32" i="8"/>
  <c r="AU32" i="8"/>
  <c r="AV32" i="8"/>
  <c r="AW32" i="8"/>
  <c r="AT33" i="8"/>
  <c r="AU33" i="8"/>
  <c r="AV33" i="8"/>
  <c r="AW33" i="8"/>
  <c r="AT34" i="8"/>
  <c r="AU34" i="8"/>
  <c r="AV34" i="8"/>
  <c r="AW34" i="8"/>
  <c r="AT35" i="8"/>
  <c r="AU35" i="8"/>
  <c r="AV35" i="8"/>
  <c r="AW35" i="8"/>
  <c r="AT36" i="8"/>
  <c r="AU36" i="8"/>
  <c r="AV36" i="8"/>
  <c r="AW36" i="8"/>
  <c r="AT37" i="8"/>
  <c r="AU37" i="8"/>
  <c r="AV37" i="8"/>
  <c r="AW37" i="8"/>
  <c r="AT38" i="8"/>
  <c r="AU38" i="8"/>
  <c r="AV38" i="8"/>
  <c r="AW38" i="8"/>
  <c r="AT39" i="8"/>
  <c r="AU39" i="8"/>
  <c r="AV39" i="8"/>
  <c r="AW39" i="8"/>
  <c r="AT40" i="8"/>
  <c r="AU40" i="8"/>
  <c r="AV40" i="8"/>
  <c r="AW40" i="8"/>
  <c r="AT41" i="8"/>
  <c r="AU41" i="8"/>
  <c r="AV41" i="8"/>
  <c r="AW41" i="8"/>
  <c r="AT42" i="8"/>
  <c r="AU42" i="8"/>
  <c r="AV42" i="8"/>
  <c r="AW42" i="8"/>
  <c r="AT43" i="8"/>
  <c r="AU43" i="8"/>
  <c r="AV43" i="8"/>
  <c r="AW43" i="8"/>
  <c r="AT44" i="8"/>
  <c r="AU44" i="8"/>
  <c r="AV44" i="8"/>
  <c r="AW44" i="8"/>
  <c r="AT45" i="8"/>
  <c r="AU45" i="8"/>
  <c r="AV45" i="8"/>
  <c r="AW45" i="8"/>
  <c r="AT46" i="8"/>
  <c r="AU46" i="8"/>
  <c r="AV46" i="8"/>
  <c r="AW46" i="8"/>
  <c r="AT47" i="8"/>
  <c r="AU47" i="8"/>
  <c r="AV47" i="8"/>
  <c r="AW47" i="8"/>
  <c r="AT48" i="8"/>
  <c r="AU48" i="8"/>
  <c r="AV48" i="8"/>
  <c r="AW48" i="8"/>
  <c r="AT49" i="8"/>
  <c r="AU49" i="8"/>
  <c r="AV49" i="8"/>
  <c r="AW49" i="8"/>
  <c r="AT50" i="8"/>
  <c r="AU50" i="8"/>
  <c r="AV50" i="8"/>
  <c r="AW50" i="8"/>
  <c r="AT51" i="8"/>
  <c r="AU51" i="8"/>
  <c r="AV51" i="8"/>
  <c r="AW51" i="8"/>
  <c r="AT52" i="8"/>
  <c r="AU52" i="8"/>
  <c r="AV52" i="8"/>
  <c r="AW52" i="8"/>
  <c r="AT53" i="8"/>
  <c r="AU53" i="8"/>
  <c r="AV53" i="8"/>
  <c r="AW53" i="8"/>
  <c r="AT54" i="8"/>
  <c r="AU54" i="8"/>
  <c r="AV54" i="8"/>
  <c r="AW54" i="8"/>
  <c r="AW2" i="8"/>
  <c r="AV2" i="8"/>
  <c r="AU2" i="8"/>
  <c r="AT2" i="8"/>
  <c r="AF2" i="8"/>
  <c r="AE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2" i="8"/>
  <c r="O2" i="8"/>
  <c r="P4" i="3"/>
  <c r="Q4" i="3"/>
  <c r="R4" i="3"/>
  <c r="P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T28" i="3"/>
  <c r="AF28" i="8" s="1"/>
  <c r="P29" i="3"/>
  <c r="Q29" i="3"/>
  <c r="R29" i="3"/>
  <c r="U29" i="3"/>
  <c r="AG29" i="8" s="1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T36" i="3"/>
  <c r="AF36" i="8" s="1"/>
  <c r="P37" i="3"/>
  <c r="Q37" i="3"/>
  <c r="R37" i="3"/>
  <c r="U37" i="3"/>
  <c r="AG37" i="8" s="1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T44" i="3"/>
  <c r="AF44" i="8" s="1"/>
  <c r="P45" i="3"/>
  <c r="Q45" i="3"/>
  <c r="R45" i="3"/>
  <c r="U45" i="3"/>
  <c r="AG45" i="8" s="1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T52" i="3"/>
  <c r="AF52" i="8" s="1"/>
  <c r="P53" i="3"/>
  <c r="Q53" i="3"/>
  <c r="R53" i="3"/>
  <c r="U53" i="3"/>
  <c r="AG53" i="8" s="1"/>
  <c r="P54" i="3"/>
  <c r="Q54" i="3"/>
  <c r="R54" i="3"/>
  <c r="L19" i="3"/>
  <c r="M19" i="3"/>
  <c r="N19" i="3"/>
  <c r="L20" i="3"/>
  <c r="U20" i="3" s="1"/>
  <c r="AG20" i="8" s="1"/>
  <c r="M20" i="3"/>
  <c r="N20" i="3"/>
  <c r="L21" i="3"/>
  <c r="M21" i="3"/>
  <c r="N21" i="3"/>
  <c r="L22" i="3"/>
  <c r="M22" i="3"/>
  <c r="N22" i="3"/>
  <c r="L23" i="3"/>
  <c r="M23" i="3"/>
  <c r="N23" i="3"/>
  <c r="L24" i="3"/>
  <c r="U24" i="3" s="1"/>
  <c r="AG24" i="8" s="1"/>
  <c r="M24" i="3"/>
  <c r="N24" i="3"/>
  <c r="L25" i="3"/>
  <c r="M25" i="3"/>
  <c r="N25" i="3"/>
  <c r="L26" i="3"/>
  <c r="M26" i="3"/>
  <c r="N26" i="3"/>
  <c r="L27" i="3"/>
  <c r="M27" i="3"/>
  <c r="N27" i="3"/>
  <c r="L28" i="3"/>
  <c r="U28" i="3" s="1"/>
  <c r="AG28" i="8" s="1"/>
  <c r="M28" i="3"/>
  <c r="N28" i="3"/>
  <c r="L29" i="3"/>
  <c r="O29" i="3" s="1"/>
  <c r="M29" i="3"/>
  <c r="N29" i="3"/>
  <c r="L30" i="3"/>
  <c r="O30" i="3" s="1"/>
  <c r="M30" i="3"/>
  <c r="N30" i="3"/>
  <c r="L31" i="3"/>
  <c r="M31" i="3"/>
  <c r="N31" i="3"/>
  <c r="L32" i="3"/>
  <c r="U32" i="3" s="1"/>
  <c r="AG32" i="8" s="1"/>
  <c r="M32" i="3"/>
  <c r="N32" i="3"/>
  <c r="L33" i="3"/>
  <c r="O33" i="3" s="1"/>
  <c r="M33" i="3"/>
  <c r="N33" i="3"/>
  <c r="L34" i="3"/>
  <c r="O34" i="3" s="1"/>
  <c r="M34" i="3"/>
  <c r="N34" i="3"/>
  <c r="L35" i="3"/>
  <c r="M35" i="3"/>
  <c r="N35" i="3"/>
  <c r="L36" i="3"/>
  <c r="U36" i="3" s="1"/>
  <c r="AG36" i="8" s="1"/>
  <c r="M36" i="3"/>
  <c r="N36" i="3"/>
  <c r="L37" i="3"/>
  <c r="O37" i="3" s="1"/>
  <c r="M37" i="3"/>
  <c r="N37" i="3"/>
  <c r="L38" i="3"/>
  <c r="O38" i="3" s="1"/>
  <c r="M38" i="3"/>
  <c r="N38" i="3"/>
  <c r="L39" i="3"/>
  <c r="M39" i="3"/>
  <c r="N39" i="3"/>
  <c r="L40" i="3"/>
  <c r="U40" i="3" s="1"/>
  <c r="AG40" i="8" s="1"/>
  <c r="M40" i="3"/>
  <c r="N40" i="3"/>
  <c r="L41" i="3"/>
  <c r="O41" i="3" s="1"/>
  <c r="M41" i="3"/>
  <c r="N41" i="3"/>
  <c r="L42" i="3"/>
  <c r="O42" i="3" s="1"/>
  <c r="M42" i="3"/>
  <c r="N42" i="3"/>
  <c r="L43" i="3"/>
  <c r="M43" i="3"/>
  <c r="N43" i="3"/>
  <c r="L44" i="3"/>
  <c r="U44" i="3" s="1"/>
  <c r="AG44" i="8" s="1"/>
  <c r="M44" i="3"/>
  <c r="N44" i="3"/>
  <c r="L45" i="3"/>
  <c r="O45" i="3" s="1"/>
  <c r="M45" i="3"/>
  <c r="N45" i="3"/>
  <c r="L46" i="3"/>
  <c r="O46" i="3" s="1"/>
  <c r="M46" i="3"/>
  <c r="N46" i="3"/>
  <c r="L47" i="3"/>
  <c r="M47" i="3"/>
  <c r="N47" i="3"/>
  <c r="L48" i="3"/>
  <c r="U48" i="3" s="1"/>
  <c r="AG48" i="8" s="1"/>
  <c r="M48" i="3"/>
  <c r="N48" i="3"/>
  <c r="L49" i="3"/>
  <c r="O49" i="3" s="1"/>
  <c r="M49" i="3"/>
  <c r="N49" i="3"/>
  <c r="L50" i="3"/>
  <c r="O50" i="3" s="1"/>
  <c r="M50" i="3"/>
  <c r="N50" i="3"/>
  <c r="L51" i="3"/>
  <c r="M51" i="3"/>
  <c r="N51" i="3"/>
  <c r="L52" i="3"/>
  <c r="U52" i="3" s="1"/>
  <c r="AG52" i="8" s="1"/>
  <c r="M52" i="3"/>
  <c r="N52" i="3"/>
  <c r="L53" i="3"/>
  <c r="O53" i="3" s="1"/>
  <c r="M53" i="3"/>
  <c r="N53" i="3"/>
  <c r="L54" i="3"/>
  <c r="O54" i="3" s="1"/>
  <c r="M54" i="3"/>
  <c r="N54" i="3"/>
  <c r="O4" i="8"/>
  <c r="O5" i="8"/>
  <c r="P5" i="8" s="1"/>
  <c r="O6" i="8"/>
  <c r="O7" i="8"/>
  <c r="P7" i="8" s="1"/>
  <c r="O8" i="8"/>
  <c r="O9" i="8"/>
  <c r="P9" i="8" s="1"/>
  <c r="O10" i="8"/>
  <c r="O11" i="8"/>
  <c r="P11" i="8" s="1"/>
  <c r="O12" i="8"/>
  <c r="O13" i="8"/>
  <c r="P13" i="8" s="1"/>
  <c r="O14" i="8"/>
  <c r="P14" i="8" s="1"/>
  <c r="O15" i="8"/>
  <c r="P15" i="8" s="1"/>
  <c r="O16" i="8"/>
  <c r="O17" i="8"/>
  <c r="O18" i="8"/>
  <c r="P18" i="8" s="1"/>
  <c r="O19" i="8"/>
  <c r="O20" i="8"/>
  <c r="O21" i="8"/>
  <c r="O22" i="8"/>
  <c r="P22" i="8" s="1"/>
  <c r="O23" i="8"/>
  <c r="O24" i="8"/>
  <c r="O25" i="8"/>
  <c r="O26" i="8"/>
  <c r="P26" i="8" s="1"/>
  <c r="O27" i="8"/>
  <c r="P27" i="8" s="1"/>
  <c r="O28" i="8"/>
  <c r="O29" i="8"/>
  <c r="P29" i="8" s="1"/>
  <c r="O30" i="8"/>
  <c r="P30" i="8" s="1"/>
  <c r="O31" i="8"/>
  <c r="P31" i="8" s="1"/>
  <c r="O32" i="8"/>
  <c r="O33" i="8"/>
  <c r="P33" i="8" s="1"/>
  <c r="O34" i="8"/>
  <c r="O35" i="8"/>
  <c r="P35" i="8" s="1"/>
  <c r="O36" i="8"/>
  <c r="O37" i="8"/>
  <c r="P37" i="8" s="1"/>
  <c r="O38" i="8"/>
  <c r="O39" i="8"/>
  <c r="P39" i="8" s="1"/>
  <c r="O40" i="8"/>
  <c r="O41" i="8"/>
  <c r="P41" i="8" s="1"/>
  <c r="O42" i="8"/>
  <c r="O43" i="8"/>
  <c r="P43" i="8" s="1"/>
  <c r="O44" i="8"/>
  <c r="O45" i="8"/>
  <c r="P45" i="8" s="1"/>
  <c r="O46" i="8"/>
  <c r="P46" i="8" s="1"/>
  <c r="O47" i="8"/>
  <c r="P47" i="8" s="1"/>
  <c r="O48" i="8"/>
  <c r="O49" i="8"/>
  <c r="P49" i="8" s="1"/>
  <c r="O50" i="8"/>
  <c r="O51" i="8"/>
  <c r="P51" i="8" s="1"/>
  <c r="O52" i="8"/>
  <c r="O53" i="8"/>
  <c r="P53" i="8" s="1"/>
  <c r="O54" i="8"/>
  <c r="P54" i="8" s="1"/>
  <c r="O3" i="8"/>
  <c r="B2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2" i="8"/>
  <c r="A3" i="8"/>
  <c r="P25" i="8" l="1"/>
  <c r="O26" i="3"/>
  <c r="O25" i="3"/>
  <c r="P23" i="8"/>
  <c r="O22" i="3"/>
  <c r="O21" i="3"/>
  <c r="T20" i="3"/>
  <c r="AF20" i="8" s="1"/>
  <c r="P21" i="8"/>
  <c r="U21" i="3"/>
  <c r="AG21" i="8" s="1"/>
  <c r="P19" i="8"/>
  <c r="P17" i="8"/>
  <c r="U49" i="3"/>
  <c r="AG49" i="8" s="1"/>
  <c r="T48" i="3"/>
  <c r="AF48" i="8" s="1"/>
  <c r="U41" i="3"/>
  <c r="AG41" i="8" s="1"/>
  <c r="T40" i="3"/>
  <c r="AF40" i="8" s="1"/>
  <c r="U33" i="3"/>
  <c r="AG33" i="8" s="1"/>
  <c r="T32" i="3"/>
  <c r="AF32" i="8" s="1"/>
  <c r="U25" i="3"/>
  <c r="AG25" i="8" s="1"/>
  <c r="T24" i="3"/>
  <c r="AF24" i="8" s="1"/>
  <c r="T51" i="3"/>
  <c r="AF51" i="8" s="1"/>
  <c r="U51" i="3"/>
  <c r="AG51" i="8" s="1"/>
  <c r="T47" i="3"/>
  <c r="AF47" i="8" s="1"/>
  <c r="U47" i="3"/>
  <c r="AG47" i="8" s="1"/>
  <c r="T43" i="3"/>
  <c r="AF43" i="8" s="1"/>
  <c r="U43" i="3"/>
  <c r="AG43" i="8" s="1"/>
  <c r="T39" i="3"/>
  <c r="AF39" i="8" s="1"/>
  <c r="U39" i="3"/>
  <c r="AG39" i="8" s="1"/>
  <c r="T35" i="3"/>
  <c r="AF35" i="8" s="1"/>
  <c r="U35" i="3"/>
  <c r="AG35" i="8" s="1"/>
  <c r="T31" i="3"/>
  <c r="AF31" i="8" s="1"/>
  <c r="U31" i="3"/>
  <c r="AG31" i="8" s="1"/>
  <c r="T27" i="3"/>
  <c r="AF27" i="8" s="1"/>
  <c r="U27" i="3"/>
  <c r="AG27" i="8" s="1"/>
  <c r="T23" i="3"/>
  <c r="AF23" i="8" s="1"/>
  <c r="U23" i="3"/>
  <c r="AG23" i="8" s="1"/>
  <c r="T19" i="3"/>
  <c r="AF19" i="8" s="1"/>
  <c r="U19" i="3"/>
  <c r="AG19" i="8" s="1"/>
  <c r="S51" i="3"/>
  <c r="AE51" i="8" s="1"/>
  <c r="O51" i="3"/>
  <c r="S47" i="3"/>
  <c r="AE47" i="8" s="1"/>
  <c r="O47" i="3"/>
  <c r="S43" i="3"/>
  <c r="AE43" i="8" s="1"/>
  <c r="O43" i="3"/>
  <c r="S39" i="3"/>
  <c r="AE39" i="8" s="1"/>
  <c r="O39" i="3"/>
  <c r="S35" i="3"/>
  <c r="AE35" i="8" s="1"/>
  <c r="O35" i="3"/>
  <c r="S31" i="3"/>
  <c r="AE31" i="8" s="1"/>
  <c r="O31" i="3"/>
  <c r="S27" i="3"/>
  <c r="AE27" i="8" s="1"/>
  <c r="O27" i="3"/>
  <c r="S23" i="3"/>
  <c r="AE23" i="8" s="1"/>
  <c r="O23" i="3"/>
  <c r="S19" i="3"/>
  <c r="AE19" i="8" s="1"/>
  <c r="O19" i="3"/>
  <c r="U54" i="3"/>
  <c r="AG54" i="8" s="1"/>
  <c r="T53" i="3"/>
  <c r="AF53" i="8" s="1"/>
  <c r="S52" i="3"/>
  <c r="AE52" i="8" s="1"/>
  <c r="O52" i="3"/>
  <c r="U50" i="3"/>
  <c r="AG50" i="8" s="1"/>
  <c r="T49" i="3"/>
  <c r="AF49" i="8" s="1"/>
  <c r="S48" i="3"/>
  <c r="AE48" i="8" s="1"/>
  <c r="O48" i="3"/>
  <c r="U46" i="3"/>
  <c r="AG46" i="8" s="1"/>
  <c r="T45" i="3"/>
  <c r="AF45" i="8" s="1"/>
  <c r="S44" i="3"/>
  <c r="AE44" i="8" s="1"/>
  <c r="O44" i="3"/>
  <c r="U42" i="3"/>
  <c r="AG42" i="8" s="1"/>
  <c r="T41" i="3"/>
  <c r="AF41" i="8" s="1"/>
  <c r="S40" i="3"/>
  <c r="AE40" i="8" s="1"/>
  <c r="O40" i="3"/>
  <c r="U38" i="3"/>
  <c r="AG38" i="8" s="1"/>
  <c r="T37" i="3"/>
  <c r="AF37" i="8" s="1"/>
  <c r="AE36" i="8"/>
  <c r="O36" i="3"/>
  <c r="U34" i="3"/>
  <c r="AG34" i="8" s="1"/>
  <c r="T33" i="3"/>
  <c r="AF33" i="8" s="1"/>
  <c r="S32" i="3"/>
  <c r="AE32" i="8" s="1"/>
  <c r="O32" i="3"/>
  <c r="U30" i="3"/>
  <c r="AG30" i="8" s="1"/>
  <c r="T29" i="3"/>
  <c r="AF29" i="8" s="1"/>
  <c r="S28" i="3"/>
  <c r="AE28" i="8" s="1"/>
  <c r="O28" i="3"/>
  <c r="U26" i="3"/>
  <c r="AG26" i="8" s="1"/>
  <c r="T25" i="3"/>
  <c r="AF25" i="8" s="1"/>
  <c r="S24" i="3"/>
  <c r="AE24" i="8" s="1"/>
  <c r="O24" i="3"/>
  <c r="U22" i="3"/>
  <c r="AG22" i="8" s="1"/>
  <c r="T21" i="3"/>
  <c r="AF21" i="8" s="1"/>
  <c r="S20" i="3"/>
  <c r="AE20" i="8" s="1"/>
  <c r="O20" i="3"/>
  <c r="T54" i="3"/>
  <c r="AF54" i="8" s="1"/>
  <c r="S53" i="3"/>
  <c r="AE53" i="8" s="1"/>
  <c r="T50" i="3"/>
  <c r="AF50" i="8" s="1"/>
  <c r="S49" i="3"/>
  <c r="AE49" i="8" s="1"/>
  <c r="T46" i="3"/>
  <c r="AF46" i="8" s="1"/>
  <c r="S45" i="3"/>
  <c r="AE45" i="8" s="1"/>
  <c r="T42" i="3"/>
  <c r="AF42" i="8" s="1"/>
  <c r="S41" i="3"/>
  <c r="AE41" i="8" s="1"/>
  <c r="T38" i="3"/>
  <c r="AF38" i="8" s="1"/>
  <c r="S37" i="3"/>
  <c r="AE37" i="8" s="1"/>
  <c r="T34" i="3"/>
  <c r="AF34" i="8" s="1"/>
  <c r="S33" i="3"/>
  <c r="AE33" i="8" s="1"/>
  <c r="T30" i="3"/>
  <c r="AF30" i="8" s="1"/>
  <c r="S29" i="3"/>
  <c r="AE29" i="8" s="1"/>
  <c r="T26" i="3"/>
  <c r="AF26" i="8" s="1"/>
  <c r="S25" i="3"/>
  <c r="AE25" i="8" s="1"/>
  <c r="T22" i="3"/>
  <c r="AF22" i="8" s="1"/>
  <c r="S21" i="3"/>
  <c r="AE21" i="8" s="1"/>
  <c r="P52" i="8"/>
  <c r="P48" i="8"/>
  <c r="P44" i="8"/>
  <c r="P40" i="8"/>
  <c r="P36" i="8"/>
  <c r="P32" i="8"/>
  <c r="P28" i="8"/>
  <c r="P24" i="8"/>
  <c r="P20" i="8"/>
  <c r="P16" i="8"/>
  <c r="P12" i="8"/>
  <c r="P8" i="8"/>
  <c r="P4" i="8"/>
  <c r="S54" i="3"/>
  <c r="AE54" i="8" s="1"/>
  <c r="S50" i="3"/>
  <c r="AE50" i="8" s="1"/>
  <c r="S46" i="3"/>
  <c r="AE46" i="8" s="1"/>
  <c r="S42" i="3"/>
  <c r="AE42" i="8" s="1"/>
  <c r="S38" i="3"/>
  <c r="AE38" i="8" s="1"/>
  <c r="S34" i="3"/>
  <c r="AE34" i="8" s="1"/>
  <c r="S30" i="3"/>
  <c r="AE30" i="8" s="1"/>
  <c r="S26" i="3"/>
  <c r="AE26" i="8" s="1"/>
  <c r="S22" i="3"/>
  <c r="AE22" i="8" s="1"/>
  <c r="W5" i="3"/>
  <c r="X5" i="3"/>
  <c r="P50" i="8"/>
  <c r="P42" i="8"/>
  <c r="P38" i="8"/>
  <c r="P34" i="8"/>
  <c r="P10" i="8"/>
  <c r="P6" i="8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O18" i="3" l="1"/>
  <c r="S18" i="3"/>
  <c r="AE18" i="8" s="1"/>
  <c r="T18" i="3"/>
  <c r="AF18" i="8" s="1"/>
  <c r="U18" i="3"/>
  <c r="AG18" i="8" s="1"/>
  <c r="O6" i="3"/>
  <c r="S6" i="3"/>
  <c r="AE6" i="8" s="1"/>
  <c r="T6" i="3"/>
  <c r="AF6" i="8" s="1"/>
  <c r="U6" i="3"/>
  <c r="AG6" i="8" s="1"/>
  <c r="O17" i="3"/>
  <c r="S17" i="3"/>
  <c r="AE17" i="8" s="1"/>
  <c r="T17" i="3"/>
  <c r="AF17" i="8" s="1"/>
  <c r="U17" i="3"/>
  <c r="AG17" i="8" s="1"/>
  <c r="O13" i="3"/>
  <c r="S13" i="3"/>
  <c r="AE13" i="8" s="1"/>
  <c r="T13" i="3"/>
  <c r="AF13" i="8" s="1"/>
  <c r="U13" i="3"/>
  <c r="AG13" i="8" s="1"/>
  <c r="O9" i="3"/>
  <c r="S9" i="3"/>
  <c r="AE9" i="8" s="1"/>
  <c r="T9" i="3"/>
  <c r="AF9" i="8" s="1"/>
  <c r="U9" i="3"/>
  <c r="AG9" i="8" s="1"/>
  <c r="O5" i="3"/>
  <c r="S5" i="3"/>
  <c r="AE5" i="8" s="1"/>
  <c r="T5" i="3"/>
  <c r="AF5" i="8" s="1"/>
  <c r="U5" i="3"/>
  <c r="AG5" i="8" s="1"/>
  <c r="O10" i="3"/>
  <c r="S10" i="3"/>
  <c r="AE10" i="8" s="1"/>
  <c r="T10" i="3"/>
  <c r="AF10" i="8" s="1"/>
  <c r="U10" i="3"/>
  <c r="AG10" i="8" s="1"/>
  <c r="W6" i="3"/>
  <c r="U16" i="3"/>
  <c r="AG16" i="8" s="1"/>
  <c r="O16" i="3"/>
  <c r="S16" i="3"/>
  <c r="AE16" i="8" s="1"/>
  <c r="T16" i="3"/>
  <c r="AF16" i="8" s="1"/>
  <c r="U12" i="3"/>
  <c r="AG12" i="8" s="1"/>
  <c r="O12" i="3"/>
  <c r="S12" i="3"/>
  <c r="AE12" i="8" s="1"/>
  <c r="T12" i="3"/>
  <c r="AF12" i="8" s="1"/>
  <c r="U8" i="3"/>
  <c r="AG8" i="8" s="1"/>
  <c r="O8" i="3"/>
  <c r="S8" i="3"/>
  <c r="AE8" i="8" s="1"/>
  <c r="T8" i="3"/>
  <c r="AF8" i="8" s="1"/>
  <c r="U4" i="3"/>
  <c r="AG4" i="8" s="1"/>
  <c r="O4" i="3"/>
  <c r="S4" i="3"/>
  <c r="AE4" i="8" s="1"/>
  <c r="T4" i="3"/>
  <c r="AF4" i="8" s="1"/>
  <c r="O14" i="3"/>
  <c r="S14" i="3"/>
  <c r="AE14" i="8" s="1"/>
  <c r="T14" i="3"/>
  <c r="AF14" i="8" s="1"/>
  <c r="U14" i="3"/>
  <c r="AG14" i="8" s="1"/>
  <c r="T15" i="3"/>
  <c r="AF15" i="8" s="1"/>
  <c r="U15" i="3"/>
  <c r="AG15" i="8" s="1"/>
  <c r="O15" i="3"/>
  <c r="S15" i="3"/>
  <c r="AE15" i="8" s="1"/>
  <c r="T11" i="3"/>
  <c r="AF11" i="8" s="1"/>
  <c r="U11" i="3"/>
  <c r="AG11" i="8" s="1"/>
  <c r="O11" i="3"/>
  <c r="S11" i="3"/>
  <c r="AE11" i="8" s="1"/>
  <c r="T7" i="3"/>
  <c r="AF7" i="8" s="1"/>
  <c r="U7" i="3"/>
  <c r="AG7" i="8" s="1"/>
  <c r="O7" i="3"/>
  <c r="S7" i="3"/>
  <c r="AE7" i="8" s="1"/>
  <c r="X6" i="3"/>
  <c r="Q3" i="3"/>
  <c r="P3" i="3"/>
  <c r="P3" i="8" s="1"/>
  <c r="R3" i="3"/>
  <c r="N3" i="3"/>
  <c r="M3" i="3"/>
  <c r="L3" i="3"/>
  <c r="V3" i="3" s="1"/>
  <c r="X7" i="3" l="1"/>
  <c r="V4" i="3"/>
  <c r="B3" i="8"/>
  <c r="W7" i="3"/>
  <c r="S3" i="3"/>
  <c r="AE3" i="8" s="1"/>
  <c r="U3" i="3"/>
  <c r="AG3" i="8" s="1"/>
  <c r="O3" i="3"/>
  <c r="T3" i="3"/>
  <c r="AF3" i="8" s="1"/>
  <c r="V5" i="3" l="1"/>
  <c r="B4" i="8"/>
  <c r="W8" i="3"/>
  <c r="X8" i="3"/>
  <c r="W9" i="3" l="1"/>
  <c r="X9" i="3"/>
  <c r="V6" i="3"/>
  <c r="B5" i="8"/>
  <c r="X10" i="3" l="1"/>
  <c r="V7" i="3"/>
  <c r="B6" i="8"/>
  <c r="W10" i="3"/>
  <c r="V8" i="3" l="1"/>
  <c r="B7" i="8"/>
  <c r="W11" i="3"/>
  <c r="X11" i="3"/>
  <c r="W12" i="3" l="1"/>
  <c r="X12" i="3"/>
  <c r="V9" i="3"/>
  <c r="B8" i="8"/>
  <c r="X13" i="3" l="1"/>
  <c r="V10" i="3"/>
  <c r="B9" i="8"/>
  <c r="W13" i="3"/>
  <c r="V11" i="3" l="1"/>
  <c r="B10" i="8"/>
  <c r="W14" i="3"/>
  <c r="X14" i="3"/>
  <c r="W15" i="3" l="1"/>
  <c r="X15" i="3"/>
  <c r="V12" i="3"/>
  <c r="B11" i="8"/>
  <c r="X16" i="3" l="1"/>
  <c r="V13" i="3"/>
  <c r="B12" i="8"/>
  <c r="W16" i="3"/>
  <c r="V14" i="3" l="1"/>
  <c r="B13" i="8"/>
  <c r="W17" i="3"/>
  <c r="X17" i="3"/>
  <c r="W18" i="3" l="1"/>
  <c r="X18" i="3"/>
  <c r="V15" i="3"/>
  <c r="B14" i="8"/>
  <c r="X19" i="3" l="1"/>
  <c r="V16" i="3"/>
  <c r="B15" i="8"/>
  <c r="W19" i="3"/>
  <c r="V17" i="3" l="1"/>
  <c r="B16" i="8"/>
  <c r="W20" i="3"/>
  <c r="X20" i="3"/>
  <c r="W21" i="3" l="1"/>
  <c r="X21" i="3"/>
  <c r="V18" i="3"/>
  <c r="B17" i="8"/>
  <c r="X22" i="3" l="1"/>
  <c r="B18" i="8"/>
  <c r="V19" i="3"/>
  <c r="W22" i="3"/>
  <c r="V20" i="3" l="1"/>
  <c r="B19" i="8"/>
  <c r="W23" i="3"/>
  <c r="X23" i="3"/>
  <c r="W24" i="3" l="1"/>
  <c r="X24" i="3"/>
  <c r="V21" i="3"/>
  <c r="B20" i="8"/>
  <c r="X25" i="3" l="1"/>
  <c r="B21" i="8"/>
  <c r="V22" i="3"/>
  <c r="W25" i="3"/>
  <c r="V23" i="3" l="1"/>
  <c r="B22" i="8"/>
  <c r="W26" i="3"/>
  <c r="X26" i="3"/>
  <c r="W27" i="3" l="1"/>
  <c r="X27" i="3"/>
  <c r="V24" i="3"/>
  <c r="B23" i="8"/>
  <c r="X28" i="3" l="1"/>
  <c r="V25" i="3"/>
  <c r="B24" i="8"/>
  <c r="W28" i="3"/>
  <c r="B25" i="8" l="1"/>
  <c r="V26" i="3"/>
  <c r="W29" i="3"/>
  <c r="X29" i="3"/>
  <c r="X30" i="3" l="1"/>
  <c r="W30" i="3"/>
  <c r="B26" i="8"/>
  <c r="V27" i="3"/>
  <c r="W31" i="3" l="1"/>
  <c r="V28" i="3"/>
  <c r="B27" i="8"/>
  <c r="X31" i="3"/>
  <c r="V29" i="3" l="1"/>
  <c r="B28" i="8"/>
  <c r="X32" i="3"/>
  <c r="W32" i="3"/>
  <c r="X33" i="3" l="1"/>
  <c r="W33" i="3"/>
  <c r="V30" i="3"/>
  <c r="B29" i="8"/>
  <c r="W34" i="3" l="1"/>
  <c r="B30" i="8"/>
  <c r="V31" i="3"/>
  <c r="X34" i="3"/>
  <c r="V32" i="3" l="1"/>
  <c r="B31" i="8"/>
  <c r="X35" i="3"/>
  <c r="W35" i="3"/>
  <c r="X36" i="3" l="1"/>
  <c r="W36" i="3"/>
  <c r="V33" i="3"/>
  <c r="B32" i="8"/>
  <c r="W37" i="3" l="1"/>
  <c r="B33" i="8"/>
  <c r="V34" i="3"/>
  <c r="X37" i="3"/>
  <c r="B34" i="8" l="1"/>
  <c r="V35" i="3"/>
  <c r="X38" i="3"/>
  <c r="W38" i="3"/>
  <c r="W39" i="3" l="1"/>
  <c r="X39" i="3"/>
  <c r="V36" i="3"/>
  <c r="B35" i="8"/>
  <c r="X40" i="3" l="1"/>
  <c r="V37" i="3"/>
  <c r="B36" i="8"/>
  <c r="W40" i="3"/>
  <c r="B37" i="8" l="1"/>
  <c r="V38" i="3"/>
  <c r="W41" i="3"/>
  <c r="X41" i="3"/>
  <c r="W42" i="3" l="1"/>
  <c r="B38" i="8"/>
  <c r="V39" i="3"/>
  <c r="X42" i="3"/>
  <c r="V40" i="3" l="1"/>
  <c r="B39" i="8"/>
  <c r="X43" i="3"/>
  <c r="W43" i="3"/>
  <c r="X44" i="3" l="1"/>
  <c r="W44" i="3"/>
  <c r="V41" i="3"/>
  <c r="B40" i="8"/>
  <c r="V42" i="3" l="1"/>
  <c r="B41" i="8"/>
  <c r="X45" i="3"/>
  <c r="W45" i="3"/>
  <c r="W46" i="3" l="1"/>
  <c r="V43" i="3"/>
  <c r="B42" i="8"/>
  <c r="X46" i="3"/>
  <c r="V44" i="3" l="1"/>
  <c r="B43" i="8"/>
  <c r="X47" i="3"/>
  <c r="W47" i="3"/>
  <c r="X48" i="3" l="1"/>
  <c r="W48" i="3"/>
  <c r="V45" i="3"/>
  <c r="B44" i="8"/>
  <c r="W49" i="3" l="1"/>
  <c r="B45" i="8"/>
  <c r="V46" i="3"/>
  <c r="X49" i="3"/>
  <c r="B46" i="8" l="1"/>
  <c r="V47" i="3"/>
  <c r="X50" i="3"/>
  <c r="W50" i="3"/>
  <c r="X51" i="3" l="1"/>
  <c r="V48" i="3"/>
  <c r="B47" i="8"/>
  <c r="W51" i="3"/>
  <c r="V49" i="3" l="1"/>
  <c r="B48" i="8"/>
  <c r="W52" i="3"/>
  <c r="X52" i="3"/>
  <c r="W53" i="3" l="1"/>
  <c r="X53" i="3"/>
  <c r="V50" i="3"/>
  <c r="B49" i="8"/>
  <c r="X54" i="3" l="1"/>
  <c r="B50" i="8"/>
  <c r="V51" i="3"/>
  <c r="W54" i="3"/>
  <c r="V52" i="3" l="1"/>
  <c r="B51" i="8"/>
  <c r="V53" i="3" l="1"/>
  <c r="B52" i="8"/>
  <c r="B53" i="8" l="1"/>
  <c r="V54" i="3"/>
  <c r="B5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Happy Chen</author>
  </authors>
  <commentList>
    <comment ref="BH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每个迭代手工填写数据 生成图标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Happy Chen</author>
  </authors>
  <commentList>
    <comment ref="A1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针对产品，每季度手工填写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Happy Chen</author>
  </authors>
  <commentList>
    <comment ref="A1" authorId="0" shapeId="0" xr:uid="{4D5F39D4-C1A0-40F7-A2FA-7B79F9A950EC}">
      <text>
        <r>
          <rPr>
            <b/>
            <sz val="9"/>
            <color indexed="81"/>
            <rFont val="宋体"/>
            <family val="3"/>
            <charset val="134"/>
          </rPr>
          <t>针对产品，每季度手工填写</t>
        </r>
      </text>
    </comment>
    <comment ref="C1" authorId="0" shapeId="0" xr:uid="{57A7F661-E3F9-4042-8638-70B344CA6712}">
      <text>
        <r>
          <rPr>
            <b/>
            <sz val="9"/>
            <color indexed="81"/>
            <rFont val="宋体"/>
            <family val="3"/>
            <charset val="134"/>
          </rPr>
          <t>按产品</t>
        </r>
      </text>
    </comment>
  </commentList>
</comments>
</file>

<file path=xl/sharedStrings.xml><?xml version="1.0" encoding="utf-8"?>
<sst xmlns="http://schemas.openxmlformats.org/spreadsheetml/2006/main" count="611" uniqueCount="318">
  <si>
    <t>网元</t>
    <phoneticPr fontId="1" type="noConversion"/>
  </si>
  <si>
    <t>备注</t>
    <phoneticPr fontId="1" type="noConversion"/>
  </si>
  <si>
    <t>版本名称</t>
    <phoneticPr fontId="1" type="noConversion"/>
  </si>
  <si>
    <t>数据分析</t>
    <phoneticPr fontId="1" type="noConversion"/>
  </si>
  <si>
    <t>任务总数</t>
    <phoneticPr fontId="1" type="noConversion"/>
  </si>
  <si>
    <t>完成总数</t>
    <phoneticPr fontId="1" type="noConversion"/>
  </si>
  <si>
    <t>延时总数</t>
    <phoneticPr fontId="1" type="noConversion"/>
  </si>
  <si>
    <t>计划任务总数</t>
    <phoneticPr fontId="1" type="noConversion"/>
  </si>
  <si>
    <t>计划任务完成数</t>
    <phoneticPr fontId="1" type="noConversion"/>
  </si>
  <si>
    <t>计划任务延时数</t>
    <phoneticPr fontId="1" type="noConversion"/>
  </si>
  <si>
    <t>临时任务总数</t>
    <phoneticPr fontId="1" type="noConversion"/>
  </si>
  <si>
    <t>临时任务完成数</t>
    <phoneticPr fontId="1" type="noConversion"/>
  </si>
  <si>
    <t>临时任务延时数</t>
    <phoneticPr fontId="1" type="noConversion"/>
  </si>
  <si>
    <t>疑难问题总数</t>
    <phoneticPr fontId="1" type="noConversion"/>
  </si>
  <si>
    <t>疑难问题完成数</t>
    <phoneticPr fontId="1" type="noConversion"/>
  </si>
  <si>
    <t>疑难问题延时数</t>
    <phoneticPr fontId="1" type="noConversion"/>
  </si>
  <si>
    <t>记录时间</t>
    <phoneticPr fontId="1" type="noConversion"/>
  </si>
  <si>
    <t>计划完成率</t>
    <phoneticPr fontId="1" type="noConversion"/>
  </si>
  <si>
    <t>临时任务占比率</t>
    <phoneticPr fontId="1" type="noConversion"/>
  </si>
  <si>
    <t>计划任务占比率</t>
    <phoneticPr fontId="1" type="noConversion"/>
  </si>
  <si>
    <t>临时任务完成率</t>
    <phoneticPr fontId="1" type="noConversion"/>
  </si>
  <si>
    <t>疑难问题完成率</t>
    <phoneticPr fontId="1" type="noConversion"/>
  </si>
  <si>
    <t>疑难问题占比率</t>
    <phoneticPr fontId="1" type="noConversion"/>
  </si>
  <si>
    <t>总任务完成率</t>
    <phoneticPr fontId="1" type="noConversion"/>
  </si>
  <si>
    <t>迭代序号</t>
    <phoneticPr fontId="1" type="noConversion"/>
  </si>
  <si>
    <t>基础数据</t>
    <phoneticPr fontId="1" type="noConversion"/>
  </si>
  <si>
    <t>数据汇总</t>
    <phoneticPr fontId="1" type="noConversion"/>
  </si>
  <si>
    <t>任务叠加总数</t>
    <phoneticPr fontId="1" type="noConversion"/>
  </si>
  <si>
    <t>任务增长趋势</t>
    <phoneticPr fontId="1" type="noConversion"/>
  </si>
  <si>
    <t>任务占比率</t>
    <phoneticPr fontId="1" type="noConversion"/>
  </si>
  <si>
    <t>计划任务叠加总数</t>
    <phoneticPr fontId="1" type="noConversion"/>
  </si>
  <si>
    <t>临时任务叠加总数</t>
    <phoneticPr fontId="1" type="noConversion"/>
  </si>
  <si>
    <t>疑难任务叠加总数</t>
    <phoneticPr fontId="1" type="noConversion"/>
  </si>
  <si>
    <t>记录时间</t>
    <phoneticPr fontId="1" type="noConversion"/>
  </si>
  <si>
    <t>版本通过率</t>
    <phoneticPr fontId="1" type="noConversion"/>
  </si>
  <si>
    <t>任务组成</t>
    <phoneticPr fontId="1" type="noConversion"/>
  </si>
  <si>
    <t>项目</t>
    <phoneticPr fontId="1" type="noConversion"/>
  </si>
  <si>
    <t>预发布时间</t>
    <phoneticPr fontId="1" type="noConversion"/>
  </si>
  <si>
    <t>正式发布时间</t>
    <phoneticPr fontId="1" type="noConversion"/>
  </si>
  <si>
    <t>预发布人</t>
    <phoneticPr fontId="1" type="noConversion"/>
  </si>
  <si>
    <t>解决问题</t>
    <phoneticPr fontId="1" type="noConversion"/>
  </si>
  <si>
    <t>测试结果</t>
    <phoneticPr fontId="1" type="noConversion"/>
  </si>
  <si>
    <t>测试人</t>
    <phoneticPr fontId="1" type="noConversion"/>
  </si>
  <si>
    <t>1W</t>
    <phoneticPr fontId="1" type="noConversion"/>
  </si>
  <si>
    <t>2W</t>
    <phoneticPr fontId="1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</si>
  <si>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</si>
  <si>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</si>
  <si>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</si>
  <si>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</si>
  <si>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</si>
  <si>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</si>
  <si>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</si>
  <si>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</si>
  <si>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</si>
  <si>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</si>
  <si>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</si>
  <si>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</si>
  <si>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</si>
  <si>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</si>
  <si>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</si>
  <si>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</si>
  <si>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</si>
  <si>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</si>
  <si>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</si>
  <si>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</si>
  <si>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</si>
  <si>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</si>
  <si>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25W</t>
  </si>
  <si>
    <t>26W</t>
  </si>
  <si>
    <t>27W</t>
  </si>
  <si>
    <t>28W</t>
  </si>
  <si>
    <t>29W</t>
  </si>
  <si>
    <t>30W</t>
  </si>
  <si>
    <t>31W</t>
  </si>
  <si>
    <t>32W</t>
  </si>
  <si>
    <t>33W</t>
  </si>
  <si>
    <t>34W</t>
  </si>
  <si>
    <t>35W</t>
  </si>
  <si>
    <t>36W</t>
  </si>
  <si>
    <t>37W</t>
  </si>
  <si>
    <t>38W</t>
  </si>
  <si>
    <t>39W</t>
  </si>
  <si>
    <t>40W</t>
  </si>
  <si>
    <t>41W</t>
  </si>
  <si>
    <t>42W</t>
  </si>
  <si>
    <t>43W</t>
  </si>
  <si>
    <t>44W</t>
  </si>
  <si>
    <t>45W</t>
  </si>
  <si>
    <t>46W</t>
  </si>
  <si>
    <t>47W</t>
  </si>
  <si>
    <t>48W</t>
  </si>
  <si>
    <t>49W</t>
  </si>
  <si>
    <t>50W</t>
  </si>
  <si>
    <t>51W</t>
  </si>
  <si>
    <t>52W</t>
  </si>
  <si>
    <t>任务叠加</t>
    <phoneticPr fontId="1" type="noConversion"/>
  </si>
  <si>
    <t>本迭代任务汇总</t>
    <phoneticPr fontId="1" type="noConversion"/>
  </si>
  <si>
    <t>疑难任务完成数</t>
    <phoneticPr fontId="1" type="noConversion"/>
  </si>
  <si>
    <t>临时任务完成数</t>
    <phoneticPr fontId="1" type="noConversion"/>
  </si>
  <si>
    <t>计划任务完成数</t>
    <phoneticPr fontId="1" type="noConversion"/>
  </si>
  <si>
    <t>延时任务数（计划+临时+延时）</t>
    <phoneticPr fontId="1" type="noConversion"/>
  </si>
  <si>
    <t>产品计划完成率=计划任务完成数量/计划任务总数</t>
    <phoneticPr fontId="1" type="noConversion"/>
  </si>
  <si>
    <t>迭代</t>
    <phoneticPr fontId="1" type="noConversion"/>
  </si>
  <si>
    <t>产品/网元</t>
    <phoneticPr fontId="1" type="noConversion"/>
  </si>
  <si>
    <t>版本通过率=测试发布版本数量/预发布版本总数</t>
    <phoneticPr fontId="1" type="noConversion"/>
  </si>
  <si>
    <t>版本准时交付比率=准时交付版本数量/交付版本总数</t>
    <phoneticPr fontId="1" type="noConversion"/>
  </si>
  <si>
    <t>计划交付版本总数</t>
    <phoneticPr fontId="1" type="noConversion"/>
  </si>
  <si>
    <t>测试发布版本总数</t>
    <phoneticPr fontId="1" type="noConversion"/>
  </si>
  <si>
    <t>准时交付版本总数</t>
    <phoneticPr fontId="1" type="noConversion"/>
  </si>
  <si>
    <t>预发布测试版本总数</t>
    <phoneticPr fontId="1" type="noConversion"/>
  </si>
  <si>
    <t>预发布版本总数</t>
    <phoneticPr fontId="1" type="noConversion"/>
  </si>
  <si>
    <t>No.</t>
    <phoneticPr fontId="1" type="noConversion"/>
  </si>
  <si>
    <t>版本基础数据</t>
    <phoneticPr fontId="1" type="noConversion"/>
  </si>
  <si>
    <t>Jan.</t>
    <phoneticPr fontId="9" type="noConversion"/>
  </si>
  <si>
    <t>Feb.</t>
    <phoneticPr fontId="9" type="noConversion"/>
  </si>
  <si>
    <t xml:space="preserve">Mar. </t>
    <phoneticPr fontId="9" type="noConversion"/>
  </si>
  <si>
    <t>Apr.</t>
    <phoneticPr fontId="9" type="noConversion"/>
  </si>
  <si>
    <t>May.</t>
    <phoneticPr fontId="9" type="noConversion"/>
  </si>
  <si>
    <t>Jun.</t>
    <phoneticPr fontId="9" type="noConversion"/>
  </si>
  <si>
    <t xml:space="preserve">Jul. </t>
    <phoneticPr fontId="9" type="noConversion"/>
  </si>
  <si>
    <t>Aug.</t>
    <phoneticPr fontId="9" type="noConversion"/>
  </si>
  <si>
    <t>Sept.</t>
    <phoneticPr fontId="9" type="noConversion"/>
  </si>
  <si>
    <t>Oct.</t>
    <phoneticPr fontId="9" type="noConversion"/>
  </si>
  <si>
    <t>Nov.</t>
    <phoneticPr fontId="9" type="noConversion"/>
  </si>
  <si>
    <t>Dec.</t>
    <phoneticPr fontId="9" type="noConversion"/>
  </si>
  <si>
    <t>月份</t>
    <phoneticPr fontId="1" type="noConversion"/>
  </si>
  <si>
    <t>版本数据分析</t>
    <phoneticPr fontId="1" type="noConversion"/>
  </si>
  <si>
    <t>版本数量叠加</t>
    <phoneticPr fontId="1" type="noConversion"/>
  </si>
  <si>
    <t>预发布版本叠加</t>
    <phoneticPr fontId="1" type="noConversion"/>
  </si>
  <si>
    <t>预发布测试版本叠加</t>
    <phoneticPr fontId="1" type="noConversion"/>
  </si>
  <si>
    <t>测试发布版本叠加</t>
    <phoneticPr fontId="1" type="noConversion"/>
  </si>
  <si>
    <t>计划交付版本叠加</t>
    <phoneticPr fontId="1" type="noConversion"/>
  </si>
  <si>
    <t>准时交付版本叠加</t>
    <phoneticPr fontId="1" type="noConversion"/>
  </si>
  <si>
    <t>版本准时交付比率趋势</t>
    <phoneticPr fontId="1" type="noConversion"/>
  </si>
  <si>
    <t>版本准时交付率</t>
    <phoneticPr fontId="1" type="noConversion"/>
  </si>
  <si>
    <t>No.</t>
    <phoneticPr fontId="1" type="noConversion"/>
  </si>
  <si>
    <t>状态</t>
    <phoneticPr fontId="1" type="noConversion"/>
  </si>
  <si>
    <t>项目</t>
    <phoneticPr fontId="1" type="noConversion"/>
  </si>
  <si>
    <t>处理人</t>
    <phoneticPr fontId="1" type="noConversion"/>
  </si>
  <si>
    <t>计划预发布时间</t>
    <phoneticPr fontId="9" type="noConversion"/>
  </si>
  <si>
    <t>实际预发布时间</t>
    <phoneticPr fontId="9" type="noConversion"/>
  </si>
  <si>
    <t>计划交付现场时间</t>
    <phoneticPr fontId="9" type="noConversion"/>
  </si>
  <si>
    <t>实际交付现场时间</t>
    <phoneticPr fontId="9" type="noConversion"/>
  </si>
  <si>
    <t>分类</t>
    <phoneticPr fontId="1" type="noConversion"/>
  </si>
  <si>
    <t>要求</t>
    <phoneticPr fontId="1" type="noConversion"/>
  </si>
  <si>
    <t>网元</t>
    <phoneticPr fontId="1" type="noConversion"/>
  </si>
  <si>
    <t>版本实现（新需求/MR）</t>
    <phoneticPr fontId="1" type="noConversion"/>
  </si>
  <si>
    <t>参考文档</t>
    <phoneticPr fontId="1" type="noConversion"/>
  </si>
  <si>
    <t>资源要求</t>
    <phoneticPr fontId="1" type="noConversion"/>
  </si>
  <si>
    <t>分支/主线</t>
    <phoneticPr fontId="1" type="noConversion"/>
  </si>
  <si>
    <t>备注</t>
    <phoneticPr fontId="1" type="noConversion"/>
  </si>
  <si>
    <t>是否执行执行签字单流程</t>
    <phoneticPr fontId="9" type="noConversion"/>
  </si>
  <si>
    <t>是否进行测试用例评审</t>
    <phoneticPr fontId="9" type="noConversion"/>
  </si>
  <si>
    <t>是否涉及用例更新</t>
    <phoneticPr fontId="9" type="noConversion"/>
  </si>
  <si>
    <t>当前进展</t>
    <phoneticPr fontId="1" type="noConversion"/>
  </si>
  <si>
    <t>上海电信-开放式平台</t>
  </si>
  <si>
    <t>新需求</t>
  </si>
  <si>
    <t>正式发布</t>
  </si>
  <si>
    <t>主线</t>
  </si>
  <si>
    <t>是</t>
  </si>
  <si>
    <t>ok</t>
  </si>
  <si>
    <t>子项目</t>
    <phoneticPr fontId="1" type="noConversion"/>
  </si>
  <si>
    <t>根据需要自己填写</t>
  </si>
  <si>
    <t>根据需要自己填写</t>
    <phoneticPr fontId="1" type="noConversion"/>
  </si>
  <si>
    <t>Fonsview.epg_2.6.0_63847.tar.gz</t>
  </si>
  <si>
    <t>完成</t>
  </si>
  <si>
    <t>James</t>
    <phoneticPr fontId="1" type="noConversion"/>
  </si>
  <si>
    <t>Fonsview.epg_2.6.0_64355.tar.gz</t>
    <phoneticPr fontId="1" type="noConversion"/>
  </si>
  <si>
    <t>red</t>
    <phoneticPr fontId="1" type="noConversion"/>
  </si>
  <si>
    <t>Fonsview.epg_ui_2.6.0_63648.tar.gz</t>
    <phoneticPr fontId="1" type="noConversion"/>
  </si>
  <si>
    <t>benjie</t>
    <phoneticPr fontId="1" type="noConversion"/>
  </si>
  <si>
    <t>Fonsview.epg_2.6.0_63353.tar.gz</t>
  </si>
  <si>
    <t>Fonsview.epg_2.6.0_63296.tar.gz</t>
  </si>
  <si>
    <t>Fonsview.epg_2.6.0_63035.tar.gz</t>
  </si>
  <si>
    <t>Fonsview.epg_2.6.0_62768.tar.gz</t>
  </si>
  <si>
    <t>Fonsview.epg_2.6.0_62653.tar.gz</t>
  </si>
  <si>
    <t>blfc_1.0.tar.gz</t>
    <phoneticPr fontId="1" type="noConversion"/>
  </si>
  <si>
    <t>blfc_1.2.tar.gz</t>
  </si>
  <si>
    <t>blfc_1.3.tar.gz</t>
  </si>
  <si>
    <t>James</t>
  </si>
  <si>
    <t>台湾中嘉</t>
  </si>
  <si>
    <t>iSeema</t>
  </si>
  <si>
    <t>安徽移动</t>
    <phoneticPr fontId="1" type="noConversion"/>
  </si>
  <si>
    <t>iSeema</t>
    <phoneticPr fontId="1" type="noConversion"/>
  </si>
  <si>
    <t>芒果TV-湖南移动</t>
  </si>
  <si>
    <t>新需求</t>
    <phoneticPr fontId="1" type="noConversion"/>
  </si>
  <si>
    <t>问题</t>
    <phoneticPr fontId="1" type="noConversion"/>
  </si>
  <si>
    <t>预发布</t>
  </si>
  <si>
    <t>EPG</t>
    <phoneticPr fontId="1" type="noConversion"/>
  </si>
  <si>
    <t>新特性： 1. 新增获取APK 版本皮肤主题接口，URL为V3/App/
Check/Theme/{packageName}/Version/{versionCode}?group={group}。
2. 获取广告接口返回数据中增加skipTime广告跳过时间、enableSkip是否可跳过广告两个参数</t>
    <phoneticPr fontId="1" type="noConversion"/>
  </si>
  <si>
    <t>用于安徽移动招标，在中嘉epg基础上，将收藏功能改作使用微服务接口</t>
    <phoneticPr fontId="1" type="noConversion"/>
  </si>
  <si>
    <t xml:space="preserve">0031284：屏蔽AAA相关功能 </t>
    <phoneticPr fontId="1" type="noConversion"/>
  </si>
  <si>
    <t>webepg/ipvod：0031197点播内容播放过程中，拖进到某个时段后再拖回播放起始点进行播放，会导致播放提前结束
0031196 播放策略时长大于图片广告本身时长的片尾广告，播完后不会提示谢谢观赏然后自动返回到详情页界面</t>
    <phoneticPr fontId="1" type="noConversion"/>
  </si>
  <si>
    <t>webepg/ipvod：使用hmc3000盒子进入EPG首页时报500错误页面</t>
    <phoneticPr fontId="1" type="noConversion"/>
  </si>
  <si>
    <t>webepg/ipvod：0031078 、0031071、0031025、0031024、0031067、0031065、0031063、0031035、0031033</t>
    <phoneticPr fontId="1" type="noConversion"/>
  </si>
  <si>
    <t>epgsever/epgott: 1.EPG新增获取栏目名和栏目ID对应关系接口
webepg/ipvod：1.  0030983   綁定QR code 三分鐘自動刷新一次 
2. 订购列表增加显示包月和按天打包产品，如果产品名跟栏目名相同，点击则跳转到相应栏目列表页；
3. ipvod登录时候将设备型号传入header中带给aaa
4. 不再记录影片是否播放过广告，当影片有书签，无论是否从头开始播，都不再播放片前广告。</t>
    <phoneticPr fontId="1" type="noConversion"/>
  </si>
  <si>
    <t>新特性：1、获取内容相关接口，输入参数增加group，支持按用户分组过滤内容。</t>
    <phoneticPr fontId="1" type="noConversion"/>
  </si>
  <si>
    <t>新特性：新版本开发</t>
    <phoneticPr fontId="1" type="noConversion"/>
  </si>
  <si>
    <t>新特性：1.活动页面支持订购功能</t>
    <phoneticPr fontId="1" type="noConversion"/>
  </si>
  <si>
    <t>新特性：用户姓名与手机号输入不完整时，文字提示</t>
    <phoneticPr fontId="1" type="noConversion"/>
  </si>
  <si>
    <t>iseema新需求</t>
    <phoneticPr fontId="1" type="noConversion"/>
  </si>
  <si>
    <t>安徽移动测试需求</t>
    <phoneticPr fontId="1" type="noConversion"/>
  </si>
  <si>
    <t>现场新需求</t>
    <phoneticPr fontId="1" type="noConversion"/>
  </si>
  <si>
    <t>版本问题解决</t>
    <phoneticPr fontId="1" type="noConversion"/>
  </si>
  <si>
    <t>湖南移动新需求</t>
    <phoneticPr fontId="1" type="noConversion"/>
  </si>
  <si>
    <t>申请发布中</t>
    <phoneticPr fontId="1" type="noConversion"/>
  </si>
  <si>
    <t>新特性： 1. 新增获取APK 版本皮肤主题接口，URL为V3/App/Check
/Theme/{packageName}/Version/{versionCode}?group={group}。
2. 获取广告接口返回数据中增加skipTime广告跳过时间、enableSkip是否可跳过广告两个参数</t>
    <phoneticPr fontId="1" type="noConversion"/>
  </si>
  <si>
    <t>Fonsview.epg_2.6.0_62095.tar.gz</t>
    <phoneticPr fontId="1" type="noConversion"/>
  </si>
  <si>
    <t>0031257：图片类型广告的图片是白色底或者黄色底时，倒计时会显示成白底且文字不显示出来 </t>
    <phoneticPr fontId="1" type="noConversion"/>
  </si>
  <si>
    <t>epg_5w.2.50_Release.tar.gz</t>
    <phoneticPr fontId="1" type="noConversion"/>
  </si>
  <si>
    <t>湖南大视频使用版本发布</t>
    <phoneticPr fontId="1" type="noConversion"/>
  </si>
  <si>
    <t>Fonsview.epg_2.6.0_63502.tar.gz</t>
    <phoneticPr fontId="1" type="noConversion"/>
  </si>
  <si>
    <t>0031231：进入二维码绑定界面时，亲子锁输入框界面在输错密码出来的提示信息界面中点击OK按钮无响应 </t>
    <phoneticPr fontId="1" type="noConversion"/>
  </si>
  <si>
    <t>Fonsview.epg_2.6.0_63454.tar.gz</t>
  </si>
  <si>
    <t xml:space="preserve">epgott：0031228 中嘉三联发票接口含有中文时，hmac校验失败 </t>
    <phoneticPr fontId="1" type="noConversion"/>
  </si>
  <si>
    <t>Fonsview.epg_2.6.0_63370.tar.gz</t>
  </si>
  <si>
    <t>epgott：0031210 新注册用户首次信用卡付款时，二联式发票和三联式发票UI文字显示调整 
0031209 包月订购时，自动更新订阅声明中，文字及UI显示问题 
0031208 新注册用户首次信用卡付款时，进入发票资讯页后返回，有效年月（月/年）中的月字段被清除</t>
    <phoneticPr fontId="1" type="noConversion"/>
  </si>
  <si>
    <t>芒果模板专题《歌手2018》</t>
  </si>
  <si>
    <t>新特性：初次发布</t>
    <phoneticPr fontId="1" type="noConversion"/>
  </si>
  <si>
    <t>blfc_1.1.tar.gz</t>
  </si>
  <si>
    <t>解决问题：
1、未订购0元包、点击领取流程未走订购，而是直接进入活动参与页面；
2、点击领取后，查看中奖信息 ，一定需要apk首页重进这个活动的页面才能刷新；
3、报名方式页面返回键无效；
4、姓名、联系方式数据框，输入后不能左右切换输入光标位置。</t>
    <phoneticPr fontId="1" type="noConversion"/>
  </si>
  <si>
    <t>interactive_special_2.0</t>
    <phoneticPr fontId="1" type="noConversion"/>
  </si>
  <si>
    <t>新特性：互动专题+可配置样式包模式</t>
    <phoneticPr fontId="1" type="noConversion"/>
  </si>
  <si>
    <t>xiri</t>
    <phoneticPr fontId="1" type="noConversion"/>
  </si>
  <si>
    <t>现场</t>
    <phoneticPr fontId="1" type="noConversion"/>
  </si>
  <si>
    <t>直接发布现场测试</t>
    <phoneticPr fontId="1" type="noConversion"/>
  </si>
  <si>
    <t>nok</t>
  </si>
  <si>
    <t>Allen</t>
    <phoneticPr fontId="1" type="noConversion"/>
  </si>
  <si>
    <t>null</t>
  </si>
  <si>
    <t>未测试</t>
    <phoneticPr fontId="1" type="noConversion"/>
  </si>
  <si>
    <t>发布补丁2次</t>
    <phoneticPr fontId="1" type="noConversion"/>
  </si>
  <si>
    <t>Eason</t>
    <phoneticPr fontId="1" type="noConversion"/>
  </si>
  <si>
    <t>台湾中嘉</t>
    <phoneticPr fontId="1" type="noConversion"/>
  </si>
  <si>
    <t>芒果TV-湖南移动</t>
    <phoneticPr fontId="1" type="noConversion"/>
  </si>
  <si>
    <t>芒果TV-湖南有线</t>
    <phoneticPr fontId="1" type="noConversion"/>
  </si>
  <si>
    <t>EPG版本数据</t>
    <phoneticPr fontId="1" type="noConversion"/>
  </si>
  <si>
    <t>EPG版本基础数据</t>
    <phoneticPr fontId="1" type="noConversion"/>
  </si>
  <si>
    <t>EPG版本数据分析</t>
    <phoneticPr fontId="1" type="noConversion"/>
  </si>
  <si>
    <t>EPG版本数量汇总（累加）</t>
    <phoneticPr fontId="1" type="noConversion"/>
  </si>
  <si>
    <t>EPG版本准时交付比率趋势</t>
    <phoneticPr fontId="1" type="noConversion"/>
  </si>
  <si>
    <t>季度</t>
    <phoneticPr fontId="1" type="noConversion"/>
  </si>
  <si>
    <t>交付版本总数</t>
    <phoneticPr fontId="1" type="noConversion"/>
  </si>
  <si>
    <t>版本准时交付比率</t>
    <phoneticPr fontId="1" type="noConversion"/>
  </si>
  <si>
    <t>预发布版本汇总</t>
    <phoneticPr fontId="1" type="noConversion"/>
  </si>
  <si>
    <t>测试发布版本汇总</t>
    <phoneticPr fontId="1" type="noConversion"/>
  </si>
  <si>
    <t>计划交付版本汇总</t>
    <phoneticPr fontId="1" type="noConversion"/>
  </si>
  <si>
    <t>准时交付版本汇总</t>
    <phoneticPr fontId="1" type="noConversion"/>
  </si>
  <si>
    <t>第1季度</t>
    <phoneticPr fontId="1" type="noConversion"/>
  </si>
  <si>
    <t>第2季度</t>
    <phoneticPr fontId="1" type="noConversion"/>
  </si>
  <si>
    <t>第3季度</t>
    <phoneticPr fontId="1" type="noConversion"/>
  </si>
  <si>
    <t>第4季度</t>
    <phoneticPr fontId="1" type="noConversion"/>
  </si>
  <si>
    <t>Fonsview.MS_R1.0.0_1188.tar.gz</t>
  </si>
  <si>
    <t>元数据微服务</t>
  </si>
  <si>
    <t>EPG</t>
  </si>
  <si>
    <t>问题</t>
  </si>
  <si>
    <t>1、获取栏目列表接口输入参数增加分页参数
2、获取栏目内容接口输入参数增加sortBy
3、MiniMetadata中channel的sixthName、seventhName、eighthName分别定义为timeshiftDuration、supportPlayback、playbackDuration
4、MiniMetadata中增加外部编码字段cpCode</t>
  </si>
  <si>
    <t>获取频道列表接口返回频道播放地址playUrl</t>
  </si>
  <si>
    <t>上海开放式平台API GATEWAY接口文档评估</t>
  </si>
  <si>
    <t>iseema新需求</t>
  </si>
  <si>
    <t>hlsnw_1.0.tar.gz</t>
  </si>
  <si>
    <t>hlsnw_1.1.tar.gz</t>
    <phoneticPr fontId="1" type="noConversion"/>
  </si>
  <si>
    <t>hlsnw_1.0.tar.gz</t>
    <phoneticPr fontId="1" type="noConversion"/>
  </si>
  <si>
    <t>正式发布</t>
    <phoneticPr fontId="1" type="noConversion"/>
  </si>
  <si>
    <t>新特性：新增“奖品余量查询接口”接口</t>
    <phoneticPr fontId="1" type="noConversion"/>
  </si>
  <si>
    <t>湖南移动新需求</t>
  </si>
  <si>
    <t>主线</t>
    <phoneticPr fontId="1" type="noConversion"/>
  </si>
  <si>
    <t>Fonsview.MS_R1.0.0_1188.tar.gz</t>
    <phoneticPr fontId="1" type="noConversion"/>
  </si>
  <si>
    <t>Fonsview.epg_2.6.0_65689.tar.gz</t>
    <phoneticPr fontId="1" type="noConversion"/>
  </si>
  <si>
    <t>Fonsview.epg_2.6.0_65689.tar.gz</t>
    <phoneticPr fontId="1" type="noConversion"/>
  </si>
  <si>
    <t>现场测试</t>
    <phoneticPr fontId="1" type="noConversion"/>
  </si>
  <si>
    <t>预发布</t>
    <phoneticPr fontId="1" type="noConversion"/>
  </si>
  <si>
    <t>1、webepg经常出现分类中获取不到数据的问题
     --xmlHTTPRequest对象改为全局声明
     --内容列表接口将不再返回description字段
2、综艺节目页面订购按钮消失
      --代码异常修改</t>
    <phoneticPr fontId="1" type="noConversion"/>
  </si>
  <si>
    <t>芒果TV-湖南有线</t>
  </si>
  <si>
    <t>芒果TV-湖南有线</t>
    <phoneticPr fontId="1" type="noConversion"/>
  </si>
  <si>
    <t>YYS.5w.2.36.Y4.4.HNYX（51805）
webepg 补丁</t>
    <phoneticPr fontId="1" type="noConversion"/>
  </si>
  <si>
    <t>补丁</t>
    <phoneticPr fontId="1" type="noConversion"/>
  </si>
  <si>
    <t>测试中</t>
  </si>
  <si>
    <t>湖南有线webepg现场问题</t>
    <phoneticPr fontId="1" type="noConversion"/>
  </si>
  <si>
    <t>James</t>
    <phoneticPr fontId="1" type="noConversion"/>
  </si>
  <si>
    <t>EPG调度CDN异常故障，EPG清理缓存后 调度表重新加载过程对线程加保护</t>
    <phoneticPr fontId="1" type="noConversion"/>
  </si>
  <si>
    <t>分支</t>
  </si>
  <si>
    <t>补丁</t>
    <phoneticPr fontId="1" type="noConversion"/>
  </si>
  <si>
    <t>科大</t>
    <phoneticPr fontId="1" type="noConversion"/>
  </si>
  <si>
    <t>Leon</t>
    <phoneticPr fontId="1" type="noConversion"/>
  </si>
  <si>
    <t>KDCS</t>
    <phoneticPr fontId="1" type="noConversion"/>
  </si>
  <si>
    <t>Fonsview.epg_2.6.0_66121.tar.gz</t>
  </si>
  <si>
    <t>新增获取全局配置接口</t>
  </si>
  <si>
    <t>epg_5w.2.48_Release.tar.gz版本补丁</t>
  </si>
  <si>
    <t>Fonsview.kdcs_r3.0.0_1.tar.gz</t>
    <phoneticPr fontId="1" type="noConversion"/>
  </si>
  <si>
    <t>leon</t>
    <phoneticPr fontId="1" type="noConversion"/>
  </si>
  <si>
    <t>支持自动回源，自动缓存，内容分发，内容删除</t>
    <phoneticPr fontId="1" type="noConversion"/>
  </si>
  <si>
    <t>科大</t>
  </si>
  <si>
    <t>Fonsview.KDCS_3.0.0_</t>
    <phoneticPr fontId="1" type="noConversion"/>
  </si>
  <si>
    <t>科大功能开发计划表-20180420update.xlsx</t>
    <phoneticPr fontId="1" type="noConversion"/>
  </si>
  <si>
    <t>预发布到现场配合测试</t>
    <phoneticPr fontId="1" type="noConversion"/>
  </si>
  <si>
    <t>null</t>
    <phoneticPr fontId="1" type="noConversion"/>
  </si>
  <si>
    <t>上海电信-云化内容库</t>
  </si>
  <si>
    <t>王福</t>
    <phoneticPr fontId="1" type="noConversion"/>
  </si>
  <si>
    <t>XSHOW</t>
    <phoneticPr fontId="1" type="noConversion"/>
  </si>
  <si>
    <t>Fonsview.MS_R1.0.0_1192.tar.gz</t>
  </si>
  <si>
    <t>上海开放式平台</t>
  </si>
  <si>
    <t>1、获取栏目列表接口返回参数增加totalRecords；
2、获取栏目内容接口返回参数增加totalRecords。</t>
  </si>
  <si>
    <t>上海开放式平台新需求</t>
  </si>
  <si>
    <t>部署现场调试</t>
    <phoneticPr fontId="1" type="noConversion"/>
  </si>
  <si>
    <t>发布现场调测</t>
    <phoneticPr fontId="1" type="noConversion"/>
  </si>
  <si>
    <t>1、获取栏目列表接口返回参数增加totalRecords；
2、获取栏目内容接口返回参数增加totalRecords。</t>
    <phoneticPr fontId="1" type="noConversion"/>
  </si>
  <si>
    <r>
      <t>Fonsview.MS_R1.0.0_1192.tar.gz</t>
    </r>
    <r>
      <rPr>
        <sz val="10.5"/>
        <color rgb="FF000000"/>
        <rFont val="微软雅黑"/>
        <family val="2"/>
        <charset val="134"/>
      </rPr>
      <t> </t>
    </r>
    <phoneticPr fontId="1" type="noConversion"/>
  </si>
  <si>
    <t>leon</t>
    <phoneticPr fontId="1" type="noConversion"/>
  </si>
  <si>
    <t>KDCS</t>
    <phoneticPr fontId="1" type="noConversion"/>
  </si>
  <si>
    <t>需求：1.流媒体点播加速 2.防盗链功能</t>
    <phoneticPr fontId="1" type="noConversion"/>
  </si>
  <si>
    <t>Fonsview.xshow_R3.0.0_02.tar.gz</t>
    <phoneticPr fontId="1" type="noConversion"/>
  </si>
  <si>
    <t>ceph系统的管理功能（pool,osd,object,server,rbd）</t>
    <phoneticPr fontId="1" type="noConversion"/>
  </si>
  <si>
    <t>王福</t>
    <phoneticPr fontId="1" type="noConversion"/>
  </si>
  <si>
    <t>banny</t>
    <phoneticPr fontId="1" type="noConversion"/>
  </si>
  <si>
    <t>投标测试版本</t>
    <phoneticPr fontId="1" type="noConversion"/>
  </si>
  <si>
    <t>KDCS.R.3.0.3_1</t>
    <phoneticPr fontId="1" type="noConversion"/>
  </si>
  <si>
    <t>leon</t>
    <phoneticPr fontId="1" type="noConversion"/>
  </si>
  <si>
    <t>KDCS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</si>
</sst>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i/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0" xfId="0" applyNumberFormat="1" applyFont="1">
      <alignment vertical="center"/>
    </xf>
    <xf numFmtId="10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10" fontId="2" fillId="4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10" fontId="5" fillId="4" borderId="0" xfId="0" applyNumberFormat="1" applyFont="1" applyFill="1" applyBorder="1" applyAlignment="1">
      <alignment vertical="center" wrapText="1"/>
    </xf>
    <xf numFmtId="10" fontId="2" fillId="4" borderId="0" xfId="0" applyNumberFormat="1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5" borderId="0" xfId="0" applyNumberFormat="1" applyFont="1" applyFill="1" applyBorder="1" applyAlignment="1">
      <alignment vertical="center" wrapText="1"/>
    </xf>
    <xf numFmtId="0" fontId="2" fillId="5" borderId="0" xfId="0" applyNumberFormat="1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5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5" fillId="5" borderId="0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1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0" fontId="5" fillId="3" borderId="0" xfId="0" applyNumberFormat="1" applyFont="1" applyFill="1" applyBorder="1" applyAlignment="1">
      <alignment horizontal="center" vertical="center" wrapText="1"/>
    </xf>
    <xf numFmtId="10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0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0" fontId="2" fillId="3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任务分析图表!$A$1</c:f>
          <c:strCache>
            <c:ptCount val="1"/>
            <c:pt idx="0">
              <c:v>任务增长趋势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任务分析图表!$B$2</c:f>
              <c:strCache>
                <c:ptCount val="1"/>
                <c:pt idx="0">
                  <c:v>任务叠加总数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任务分析图表!$A$3:$A$13</c:f>
              <c:strCache>
                <c:ptCount val="11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</c:strCache>
            </c:strRef>
          </c:cat>
          <c:val>
            <c:numRef>
              <c:f>任务分析图表!$B$3:$B$13</c:f>
              <c:numCache>
                <c:formatCode>General</c:formatCode>
                <c:ptCount val="11"/>
                <c:pt idx="0">
                  <c:v>21</c:v>
                </c:pt>
                <c:pt idx="1">
                  <c:v>43</c:v>
                </c:pt>
                <c:pt idx="2">
                  <c:v>66</c:v>
                </c:pt>
                <c:pt idx="3">
                  <c:v>81</c:v>
                </c:pt>
                <c:pt idx="4">
                  <c:v>95</c:v>
                </c:pt>
                <c:pt idx="5">
                  <c:v>112</c:v>
                </c:pt>
                <c:pt idx="6">
                  <c:v>112</c:v>
                </c:pt>
                <c:pt idx="7">
                  <c:v>125</c:v>
                </c:pt>
                <c:pt idx="8">
                  <c:v>143</c:v>
                </c:pt>
                <c:pt idx="9">
                  <c:v>153</c:v>
                </c:pt>
                <c:pt idx="1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7-40DD-BF12-84E3DB2D7C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751424"/>
        <c:axId val="289753344"/>
      </c:lineChart>
      <c:catAx>
        <c:axId val="289751424"/>
        <c:scaling>
          <c:orientation val="minMax"/>
        </c:scaling>
        <c:delete val="0"/>
        <c:axPos val="b"/>
        <c:title>
          <c:tx>
            <c:strRef>
              <c:f>任务分析图表!$A$2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753344"/>
        <c:crosses val="autoZero"/>
        <c:auto val="1"/>
        <c:lblAlgn val="ctr"/>
        <c:lblOffset val="100"/>
        <c:noMultiLvlLbl val="0"/>
      </c:catAx>
      <c:valAx>
        <c:axId val="289753344"/>
        <c:scaling>
          <c:orientation val="minMax"/>
        </c:scaling>
        <c:delete val="0"/>
        <c:axPos val="l"/>
        <c:title>
          <c:tx>
            <c:strRef>
              <c:f>任务分析图表!$B$2</c:f>
              <c:strCache>
                <c:ptCount val="1"/>
                <c:pt idx="0">
                  <c:v>任务叠加总数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751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版本数据及分析图表!$Z$1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版本数据及分析图表!$AA$1:$AA$2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版本数据及分析图表!$Z$3:$Z$6</c:f>
              <c:numCache>
                <c:formatCode>General</c:formatCode>
                <c:ptCount val="4"/>
              </c:numCache>
            </c:numRef>
          </c:cat>
          <c:val>
            <c:numRef>
              <c:f>版本数据及分析图表!$AA$3:$AA$6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B7B-495A-977E-71BBAED5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046040"/>
        <c:axId val="725046368"/>
      </c:barChart>
      <c:catAx>
        <c:axId val="725046040"/>
        <c:scaling>
          <c:orientation val="minMax"/>
        </c:scaling>
        <c:delete val="0"/>
        <c:axPos val="b"/>
        <c:title>
          <c:tx>
            <c:strRef>
              <c:f>版本数据及分析图表!$Z$2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046368"/>
        <c:crosses val="autoZero"/>
        <c:auto val="1"/>
        <c:lblAlgn val="ctr"/>
        <c:lblOffset val="100"/>
        <c:noMultiLvlLbl val="0"/>
      </c:catAx>
      <c:valAx>
        <c:axId val="7250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版本数据及分析图表!$AA$2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04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版本数据及分析图表!$AL$1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版本数据及分析图表!$AM$2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版本数据及分析图表!$AL$3:$AL$6</c:f>
              <c:numCache>
                <c:formatCode>General</c:formatCode>
                <c:ptCount val="4"/>
              </c:numCache>
            </c:numRef>
          </c:cat>
          <c:val>
            <c:numRef>
              <c:f>版本数据及分析图表!$AM$3:$AM$6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A-43CC-A1A1-8B3941F3C118}"/>
            </c:ext>
          </c:extLst>
        </c:ser>
        <c:ser>
          <c:idx val="1"/>
          <c:order val="1"/>
          <c:tx>
            <c:strRef>
              <c:f>版本数据及分析图表!$AN$2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版本数据及分析图表!$AL$3:$AL$6</c:f>
              <c:numCache>
                <c:formatCode>General</c:formatCode>
                <c:ptCount val="4"/>
              </c:numCache>
            </c:numRef>
          </c:cat>
          <c:val>
            <c:numRef>
              <c:f>版本数据及分析图表!$AN$3:$AN$6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A-43CC-A1A1-8B3941F3C118}"/>
            </c:ext>
          </c:extLst>
        </c:ser>
        <c:ser>
          <c:idx val="2"/>
          <c:order val="2"/>
          <c:tx>
            <c:strRef>
              <c:f>版本数据及分析图表!$AO$2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版本数据及分析图表!$AL$3:$AL$6</c:f>
              <c:numCache>
                <c:formatCode>General</c:formatCode>
                <c:ptCount val="4"/>
              </c:numCache>
            </c:numRef>
          </c:cat>
          <c:val>
            <c:numRef>
              <c:f>版本数据及分析图表!$AO$3:$AO$6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A-43CC-A1A1-8B3941F3C118}"/>
            </c:ext>
          </c:extLst>
        </c:ser>
        <c:ser>
          <c:idx val="3"/>
          <c:order val="3"/>
          <c:tx>
            <c:strRef>
              <c:f>版本数据及分析图表!$AP$2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版本数据及分析图表!$AL$3:$AL$6</c:f>
              <c:numCache>
                <c:formatCode>General</c:formatCode>
                <c:ptCount val="4"/>
              </c:numCache>
            </c:numRef>
          </c:cat>
          <c:val>
            <c:numRef>
              <c:f>版本数据及分析图表!$AP$3:$AP$6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A-43CC-A1A1-8B3941F3C1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6322016"/>
        <c:axId val="646318080"/>
      </c:lineChart>
      <c:catAx>
        <c:axId val="646322016"/>
        <c:scaling>
          <c:orientation val="minMax"/>
        </c:scaling>
        <c:delete val="0"/>
        <c:axPos val="b"/>
        <c:title>
          <c:tx>
            <c:strRef>
              <c:f>版本数据及分析图表!$AL$2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18080"/>
        <c:crosses val="autoZero"/>
        <c:auto val="1"/>
        <c:lblAlgn val="ctr"/>
        <c:lblOffset val="100"/>
        <c:noMultiLvlLbl val="0"/>
      </c:catAx>
      <c:valAx>
        <c:axId val="64631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版本数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22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任务分析图表!$O$1</c:f>
          <c:strCache>
            <c:ptCount val="1"/>
            <c:pt idx="0">
              <c:v>计划完成率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任务分析图表!$P$2</c:f>
              <c:strCache>
                <c:ptCount val="1"/>
                <c:pt idx="0">
                  <c:v>计划完成率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任务分析图表!$O$3:$O$22</c:f>
              <c:strCache>
                <c:ptCount val="20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</c:strCache>
            </c:strRef>
          </c:cat>
          <c:val>
            <c:numRef>
              <c:f>任务分析图表!$P$3:$P$22</c:f>
              <c:numCache>
                <c:formatCode>0.00%</c:formatCode>
                <c:ptCount val="20"/>
                <c:pt idx="0">
                  <c:v>0.7142857142857143</c:v>
                </c:pt>
                <c:pt idx="1">
                  <c:v>0.5714285714285714</c:v>
                </c:pt>
                <c:pt idx="2">
                  <c:v>0.7</c:v>
                </c:pt>
                <c:pt idx="3">
                  <c:v>0.8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0.72727272727272729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0.75</c:v>
                </c:pt>
                <c:pt idx="11">
                  <c:v>0.83333333333333337</c:v>
                </c:pt>
                <c:pt idx="12">
                  <c:v>0.8571428571428571</c:v>
                </c:pt>
                <c:pt idx="13">
                  <c:v>0.83333333333333337</c:v>
                </c:pt>
                <c:pt idx="14">
                  <c:v>0.81818181818181823</c:v>
                </c:pt>
                <c:pt idx="15">
                  <c:v>0.83333333333333337</c:v>
                </c:pt>
                <c:pt idx="16">
                  <c:v>0.6428571428571429</c:v>
                </c:pt>
                <c:pt idx="17">
                  <c:v>0.73684210526315785</c:v>
                </c:pt>
                <c:pt idx="18">
                  <c:v>0.77777777777777779</c:v>
                </c:pt>
                <c:pt idx="19">
                  <c:v>0.6470588235294118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5-4102-B0C5-95B954B2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777344"/>
        <c:axId val="290784768"/>
      </c:barChart>
      <c:catAx>
        <c:axId val="290777344"/>
        <c:scaling>
          <c:orientation val="minMax"/>
        </c:scaling>
        <c:delete val="0"/>
        <c:axPos val="b"/>
        <c:title>
          <c:tx>
            <c:strRef>
              <c:f>任务分析图表!$O$2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784768"/>
        <c:crosses val="autoZero"/>
        <c:auto val="1"/>
        <c:lblAlgn val="ctr"/>
        <c:lblOffset val="100"/>
        <c:noMultiLvlLbl val="0"/>
      </c:catAx>
      <c:valAx>
        <c:axId val="290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任务分析图表!$P$2</c:f>
              <c:strCache>
                <c:ptCount val="1"/>
                <c:pt idx="0">
                  <c:v>计划完成率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7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任务分析图表!$AD$1</c:f>
          <c:strCache>
            <c:ptCount val="1"/>
            <c:pt idx="0">
              <c:v>任务占比率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任务分析图表!$AE$2</c:f>
              <c:strCache>
                <c:ptCount val="1"/>
                <c:pt idx="0">
                  <c:v>计划任务占比率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任务分析图表!$AD$3:$AD$13</c:f>
              <c:strCache>
                <c:ptCount val="11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</c:strCache>
            </c:strRef>
          </c:cat>
          <c:val>
            <c:numRef>
              <c:f>任务分析图表!$AE$3:$AE$13</c:f>
              <c:numCache>
                <c:formatCode>0.00%</c:formatCode>
                <c:ptCount val="11"/>
                <c:pt idx="0">
                  <c:v>1</c:v>
                </c:pt>
                <c:pt idx="1">
                  <c:v>0.63636363636363635</c:v>
                </c:pt>
                <c:pt idx="2">
                  <c:v>0.86956521739130432</c:v>
                </c:pt>
                <c:pt idx="3">
                  <c:v>1</c:v>
                </c:pt>
                <c:pt idx="4">
                  <c:v>0.8571428571428571</c:v>
                </c:pt>
                <c:pt idx="5">
                  <c:v>0.88235294117647056</c:v>
                </c:pt>
                <c:pt idx="6">
                  <c:v>0</c:v>
                </c:pt>
                <c:pt idx="7">
                  <c:v>0.84615384615384615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D-40B3-B097-101BF597339E}"/>
            </c:ext>
          </c:extLst>
        </c:ser>
        <c:ser>
          <c:idx val="1"/>
          <c:order val="1"/>
          <c:tx>
            <c:strRef>
              <c:f>任务分析图表!$AF$2</c:f>
              <c:strCache>
                <c:ptCount val="1"/>
                <c:pt idx="0">
                  <c:v>临时任务占比率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任务分析图表!$AD$3:$AD$13</c:f>
              <c:strCache>
                <c:ptCount val="11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</c:strCache>
            </c:strRef>
          </c:cat>
          <c:val>
            <c:numRef>
              <c:f>任务分析图表!$AF$3:$AF$13</c:f>
              <c:numCache>
                <c:formatCode>0.00%</c:formatCode>
                <c:ptCount val="11"/>
                <c:pt idx="0">
                  <c:v>0</c:v>
                </c:pt>
                <c:pt idx="1">
                  <c:v>0.36363636363636365</c:v>
                </c:pt>
                <c:pt idx="2">
                  <c:v>0.13043478260869565</c:v>
                </c:pt>
                <c:pt idx="3">
                  <c:v>0</c:v>
                </c:pt>
                <c:pt idx="4">
                  <c:v>0.14285714285714285</c:v>
                </c:pt>
                <c:pt idx="5">
                  <c:v>0.11764705882352941</c:v>
                </c:pt>
                <c:pt idx="6">
                  <c:v>0</c:v>
                </c:pt>
                <c:pt idx="7">
                  <c:v>0.15384615384615385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D-40B3-B097-101BF597339E}"/>
            </c:ext>
          </c:extLst>
        </c:ser>
        <c:ser>
          <c:idx val="2"/>
          <c:order val="2"/>
          <c:tx>
            <c:strRef>
              <c:f>任务分析图表!$AG$2</c:f>
              <c:strCache>
                <c:ptCount val="1"/>
                <c:pt idx="0">
                  <c:v>疑难问题占比率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任务分析图表!$AD$3:$AD$13</c:f>
              <c:strCache>
                <c:ptCount val="11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</c:strCache>
            </c:strRef>
          </c:cat>
          <c:val>
            <c:numRef>
              <c:f>任务分析图表!$AG$3:$AG$13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D-40B3-B097-101BF597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90800768"/>
        <c:axId val="290802688"/>
      </c:barChart>
      <c:catAx>
        <c:axId val="290800768"/>
        <c:scaling>
          <c:orientation val="minMax"/>
        </c:scaling>
        <c:delete val="0"/>
        <c:axPos val="b"/>
        <c:title>
          <c:tx>
            <c:strRef>
              <c:f>任务分析图表!$AD$2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0802688"/>
        <c:crosses val="autoZero"/>
        <c:auto val="1"/>
        <c:lblAlgn val="ctr"/>
        <c:lblOffset val="100"/>
        <c:noMultiLvlLbl val="0"/>
      </c:catAx>
      <c:valAx>
        <c:axId val="290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任务占比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0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任务分析图表!$AT$1</c:f>
          <c:strCache>
            <c:ptCount val="1"/>
            <c:pt idx="0">
              <c:v>任务组成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任务分析图表!$AU$2</c:f>
              <c:strCache>
                <c:ptCount val="1"/>
                <c:pt idx="0">
                  <c:v>计划任务总数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任务分析图表!$AT$3:$AT$9</c:f>
              <c:strCache>
                <c:ptCount val="7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</c:strCache>
            </c:strRef>
          </c:cat>
          <c:val>
            <c:numRef>
              <c:f>任务分析图表!$AU$3:$AU$9</c:f>
              <c:numCache>
                <c:formatCode>General</c:formatCode>
                <c:ptCount val="7"/>
                <c:pt idx="0">
                  <c:v>21</c:v>
                </c:pt>
                <c:pt idx="1">
                  <c:v>14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5-442D-BC9C-8EE097683BF7}"/>
            </c:ext>
          </c:extLst>
        </c:ser>
        <c:ser>
          <c:idx val="1"/>
          <c:order val="1"/>
          <c:tx>
            <c:strRef>
              <c:f>任务分析图表!$AV$2</c:f>
              <c:strCache>
                <c:ptCount val="1"/>
                <c:pt idx="0">
                  <c:v>临时任务总数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任务分析图表!$AT$3:$AT$9</c:f>
              <c:strCache>
                <c:ptCount val="7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</c:strCache>
            </c:strRef>
          </c:cat>
          <c:val>
            <c:numRef>
              <c:f>任务分析图表!$AV$3:$AV$9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5-442D-BC9C-8EE097683BF7}"/>
            </c:ext>
          </c:extLst>
        </c:ser>
        <c:ser>
          <c:idx val="2"/>
          <c:order val="2"/>
          <c:tx>
            <c:strRef>
              <c:f>任务分析图表!$AW$2</c:f>
              <c:strCache>
                <c:ptCount val="1"/>
                <c:pt idx="0">
                  <c:v>疑难问题总数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任务分析图表!$AT$3:$AT$9</c:f>
              <c:strCache>
                <c:ptCount val="7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</c:strCache>
            </c:strRef>
          </c:cat>
          <c:val>
            <c:numRef>
              <c:f>任务分析图表!$AW$3:$AW$9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5-442D-BC9C-8EE097683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823552"/>
        <c:axId val="290838016"/>
      </c:barChart>
      <c:catAx>
        <c:axId val="290823552"/>
        <c:scaling>
          <c:orientation val="minMax"/>
        </c:scaling>
        <c:delete val="0"/>
        <c:axPos val="b"/>
        <c:title>
          <c:tx>
            <c:strRef>
              <c:f>任务分析图表!$AT$2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0838016"/>
        <c:crosses val="autoZero"/>
        <c:auto val="1"/>
        <c:lblAlgn val="ctr"/>
        <c:lblOffset val="100"/>
        <c:noMultiLvlLbl val="0"/>
      </c:catAx>
      <c:valAx>
        <c:axId val="2908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任务数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08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任务分析图表!$BH$1</c:f>
          <c:strCache>
            <c:ptCount val="1"/>
            <c:pt idx="0">
              <c:v>本迭代任务汇总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32-47A9-9D0E-68CDDCC73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32-47A9-9D0E-68CDDCC73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32-47A9-9D0E-68CDDCC73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E5D-4B07-882B-8F746D2C6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任务分析图表!$BH$2:$BK$2</c:f>
              <c:strCache>
                <c:ptCount val="4"/>
                <c:pt idx="0">
                  <c:v>计划任务完成数</c:v>
                </c:pt>
                <c:pt idx="1">
                  <c:v>临时任务完成数</c:v>
                </c:pt>
                <c:pt idx="2">
                  <c:v>疑难任务完成数</c:v>
                </c:pt>
                <c:pt idx="3">
                  <c:v>延时任务数（计划+临时+延时）</c:v>
                </c:pt>
              </c:strCache>
            </c:strRef>
          </c:cat>
          <c:val>
            <c:numRef>
              <c:f>任务分析图表!$BH$3:$BK$3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7-4A8F-B278-C8A61A16E8F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版本数据及分析图表!$P$1</c:f>
          <c:strCache>
            <c:ptCount val="1"/>
            <c:pt idx="0">
              <c:v>版本准时交付比率趋势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版本数据及分析图表!$Q$2</c:f>
              <c:strCache>
                <c:ptCount val="1"/>
                <c:pt idx="0">
                  <c:v>版本准时交付率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版本数据及分析图表!$P$3:$P$14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版本数据及分析图表!$Q$3:$Q$14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D5C-BA2E-66208D1FAE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097280"/>
        <c:axId val="294099968"/>
      </c:barChart>
      <c:catAx>
        <c:axId val="2940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4099968"/>
        <c:crosses val="autoZero"/>
        <c:auto val="1"/>
        <c:lblAlgn val="ctr"/>
        <c:lblOffset val="100"/>
        <c:noMultiLvlLbl val="0"/>
      </c:catAx>
      <c:valAx>
        <c:axId val="2940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版本数据及分析图表!$Q$2</c:f>
              <c:strCache>
                <c:ptCount val="1"/>
                <c:pt idx="0">
                  <c:v>版本准时交付率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40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版本数据及分析图表!$AD$1</c:f>
          <c:strCache>
            <c:ptCount val="1"/>
            <c:pt idx="0">
              <c:v>版本通过率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版本数据及分析图表!$AE$1:$AE$2</c:f>
              <c:strCache>
                <c:ptCount val="2"/>
                <c:pt idx="0">
                  <c:v>版本通过率</c:v>
                </c:pt>
                <c:pt idx="1">
                  <c:v>版本通过率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版本数据及分析图表!$AD$3:$AD$14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版本数据及分析图表!$AE$3:$AE$14</c:f>
              <c:numCache>
                <c:formatCode>0.00%</c:formatCode>
                <c:ptCount val="12"/>
                <c:pt idx="0">
                  <c:v>1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D-468E-ADC7-767B1D0E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141312"/>
        <c:axId val="294163584"/>
      </c:barChart>
      <c:catAx>
        <c:axId val="2941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4163584"/>
        <c:crosses val="autoZero"/>
        <c:auto val="1"/>
        <c:lblAlgn val="ctr"/>
        <c:lblOffset val="100"/>
        <c:noMultiLvlLbl val="0"/>
      </c:catAx>
      <c:valAx>
        <c:axId val="2941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版本数据及分析图表!$AE$2</c:f>
              <c:strCache>
                <c:ptCount val="1"/>
                <c:pt idx="0">
                  <c:v>版本通过率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41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版本数据及分析图表!$AQ$1</c:f>
          <c:strCache>
            <c:ptCount val="1"/>
            <c:pt idx="0">
              <c:v>版本数量叠加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版本数据及分析图表!$AR$2</c:f>
              <c:strCache>
                <c:ptCount val="1"/>
                <c:pt idx="0">
                  <c:v>预发布版本叠加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版本数据及分析图表!$AR$3:$AR$14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3-49B0-B4FF-75F633E5C9C2}"/>
            </c:ext>
          </c:extLst>
        </c:ser>
        <c:ser>
          <c:idx val="1"/>
          <c:order val="1"/>
          <c:tx>
            <c:strRef>
              <c:f>版本数据及分析图表!$AS$2</c:f>
              <c:strCache>
                <c:ptCount val="1"/>
                <c:pt idx="0">
                  <c:v>预发布测试版本叠加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版本数据及分析图表!$AS$3:$AS$14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3-49B0-B4FF-75F633E5C9C2}"/>
            </c:ext>
          </c:extLst>
        </c:ser>
        <c:ser>
          <c:idx val="2"/>
          <c:order val="2"/>
          <c:tx>
            <c:strRef>
              <c:f>版本数据及分析图表!$AT$2</c:f>
              <c:strCache>
                <c:ptCount val="1"/>
                <c:pt idx="0">
                  <c:v>测试发布版本叠加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版本数据及分析图表!$AT$3:$AT$14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3-49B0-B4FF-75F633E5C9C2}"/>
            </c:ext>
          </c:extLst>
        </c:ser>
        <c:ser>
          <c:idx val="3"/>
          <c:order val="3"/>
          <c:tx>
            <c:strRef>
              <c:f>版本数据及分析图表!$AU$2</c:f>
              <c:strCache>
                <c:ptCount val="1"/>
                <c:pt idx="0">
                  <c:v>计划交付版本叠加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版本数据及分析图表!$AU$3:$AU$14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3-49B0-B4FF-75F633E5C9C2}"/>
            </c:ext>
          </c:extLst>
        </c:ser>
        <c:ser>
          <c:idx val="4"/>
          <c:order val="4"/>
          <c:tx>
            <c:strRef>
              <c:f>版本数据及分析图表!$AV$2</c:f>
              <c:strCache>
                <c:ptCount val="1"/>
                <c:pt idx="0">
                  <c:v>准时交付版本叠加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版本数据及分析图表!$AV$3:$AV$14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0-44DC-92E0-61148965CD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4220928"/>
        <c:axId val="294222464"/>
      </c:lineChart>
      <c:catAx>
        <c:axId val="2942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4222464"/>
        <c:crosses val="autoZero"/>
        <c:auto val="1"/>
        <c:lblAlgn val="ctr"/>
        <c:lblOffset val="100"/>
        <c:noMultiLvlLbl val="0"/>
      </c:catAx>
      <c:valAx>
        <c:axId val="29422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版本数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94220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版本数据及分析图表!$N$1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版本数据及分析图表!$O$2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版本数据及分析图表!$N$3:$N$6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版本数据及分析图表!$O$3:$O$6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619-4A8A-98C6-B8F4523D19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910968"/>
        <c:axId val="706908672"/>
      </c:barChart>
      <c:catAx>
        <c:axId val="706910968"/>
        <c:scaling>
          <c:orientation val="minMax"/>
        </c:scaling>
        <c:delete val="0"/>
        <c:axPos val="b"/>
        <c:title>
          <c:tx>
            <c:strRef>
              <c:f>版本数据及分析图表!$N$2</c:f>
              <c:strCache>
                <c:ptCount val="1"/>
                <c:pt idx="0">
                  <c:v>准时交付版本叠加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08672"/>
        <c:crosses val="autoZero"/>
        <c:auto val="1"/>
        <c:lblAlgn val="ctr"/>
        <c:lblOffset val="100"/>
        <c:noMultiLvlLbl val="0"/>
      </c:catAx>
      <c:valAx>
        <c:axId val="7069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版本数据及分析图表!$O$2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</xdr:row>
      <xdr:rowOff>100012</xdr:rowOff>
    </xdr:from>
    <xdr:to>
      <xdr:col>9</xdr:col>
      <xdr:colOff>1333500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1A312A-FE23-4C47-B015-37B239300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423860</xdr:colOff>
      <xdr:row>5</xdr:row>
      <xdr:rowOff>80962</xdr:rowOff>
    </xdr:from>
    <xdr:to>
      <xdr:col>25</xdr:col>
      <xdr:colOff>323850</xdr:colOff>
      <xdr:row>24</xdr:row>
      <xdr:rowOff>109537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C85327-7E8D-40D9-84CF-465947106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642936</xdr:colOff>
      <xdr:row>5</xdr:row>
      <xdr:rowOff>109537</xdr:rowOff>
    </xdr:from>
    <xdr:to>
      <xdr:col>40</xdr:col>
      <xdr:colOff>2028825</xdr:colOff>
      <xdr:row>24</xdr:row>
      <xdr:rowOff>138112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D2929A-1610-45A4-8E4C-61E09CAA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557211</xdr:colOff>
      <xdr:row>5</xdr:row>
      <xdr:rowOff>90487</xdr:rowOff>
    </xdr:from>
    <xdr:to>
      <xdr:col>56</xdr:col>
      <xdr:colOff>1190624</xdr:colOff>
      <xdr:row>24</xdr:row>
      <xdr:rowOff>119062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EAA7B7D-C42D-47B8-B260-2131ABA62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781050</xdr:colOff>
      <xdr:row>6</xdr:row>
      <xdr:rowOff>100012</xdr:rowOff>
    </xdr:from>
    <xdr:to>
      <xdr:col>65</xdr:col>
      <xdr:colOff>666750</xdr:colOff>
      <xdr:row>25</xdr:row>
      <xdr:rowOff>128587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455D819-D305-4776-B6AF-D89D6A1D4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</xdr:colOff>
      <xdr:row>1</xdr:row>
      <xdr:rowOff>242887</xdr:rowOff>
    </xdr:from>
    <xdr:to>
      <xdr:col>24</xdr:col>
      <xdr:colOff>628650</xdr:colOff>
      <xdr:row>20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3B4D21-1F3A-4B66-83FA-57CBA2367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414337</xdr:colOff>
      <xdr:row>6</xdr:row>
      <xdr:rowOff>33337</xdr:rowOff>
    </xdr:from>
    <xdr:to>
      <xdr:col>39</xdr:col>
      <xdr:colOff>381000</xdr:colOff>
      <xdr:row>20</xdr:row>
      <xdr:rowOff>109537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56984B-BA7F-479A-B165-8BF24AD7F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519112</xdr:colOff>
      <xdr:row>3</xdr:row>
      <xdr:rowOff>123825</xdr:rowOff>
    </xdr:from>
    <xdr:to>
      <xdr:col>59</xdr:col>
      <xdr:colOff>0</xdr:colOff>
      <xdr:row>21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E11DB-FD63-451C-8B10-A10E244F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</xdr:colOff>
      <xdr:row>1</xdr:row>
      <xdr:rowOff>242887</xdr:rowOff>
    </xdr:from>
    <xdr:to>
      <xdr:col>22</xdr:col>
      <xdr:colOff>500062</xdr:colOff>
      <xdr:row>20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0DCC56-B47D-4C04-A981-F33F0A70F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547687</xdr:colOff>
      <xdr:row>2</xdr:row>
      <xdr:rowOff>52387</xdr:rowOff>
    </xdr:from>
    <xdr:to>
      <xdr:col>35</xdr:col>
      <xdr:colOff>319087</xdr:colOff>
      <xdr:row>16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D7339A-E1B5-45AF-99BC-5CD6472BF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300037</xdr:colOff>
      <xdr:row>2</xdr:row>
      <xdr:rowOff>28575</xdr:rowOff>
    </xdr:from>
    <xdr:to>
      <xdr:col>50</xdr:col>
      <xdr:colOff>71437</xdr:colOff>
      <xdr:row>20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53401D-6ECF-4B9A-BF55-78CD7777F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43"/>
  <sheetViews>
    <sheetView topLeftCell="F1" zoomScaleNormal="100" workbookViewId="0">
      <pane ySplit="1" topLeftCell="A21" activePane="bottomLeft" state="frozen"/>
      <selection pane="bottomLeft" activeCell="M26" sqref="M26"/>
    </sheetView>
  </sheetViews>
  <sheetFormatPr defaultRowHeight="16.5" x14ac:dyDescent="0.2"/>
  <cols>
    <col min="1" max="1" width="3.75" style="6" customWidth="1"/>
    <col min="2" max="2" width="28.75" style="6" customWidth="1"/>
    <col min="3" max="3" width="6.25" style="6" customWidth="1"/>
    <col min="4" max="4" width="11.375" style="6" customWidth="1"/>
    <col min="5" max="5" width="7.375" style="47" customWidth="1"/>
    <col min="6" max="6" width="9.375" style="6" customWidth="1"/>
    <col min="7" max="7" width="9.5" style="6" customWidth="1"/>
    <col min="8" max="8" width="9.375" style="6" customWidth="1"/>
    <col min="9" max="9" width="9.625" style="6" customWidth="1"/>
    <col min="10" max="10" width="6" style="6" customWidth="1"/>
    <col min="11" max="11" width="8.5" style="6" customWidth="1"/>
    <col min="12" max="12" width="8" style="6" customWidth="1"/>
    <col min="13" max="13" width="49.625" style="6" customWidth="1"/>
    <col min="14" max="14" width="10" style="6" customWidth="1"/>
    <col min="15" max="15" width="17.875" style="6" customWidth="1"/>
    <col min="16" max="16" width="9" style="47"/>
    <col min="17" max="17" width="9" style="6"/>
    <col min="18" max="18" width="10.625" style="6" customWidth="1"/>
    <col min="19" max="16384" width="9" style="6"/>
  </cols>
  <sheetData>
    <row r="1" spans="1:22" s="26" customFormat="1" ht="33" x14ac:dyDescent="0.2">
      <c r="A1" s="32" t="s">
        <v>135</v>
      </c>
      <c r="B1" s="32" t="s">
        <v>2</v>
      </c>
      <c r="C1" s="32" t="s">
        <v>136</v>
      </c>
      <c r="D1" s="32" t="s">
        <v>137</v>
      </c>
      <c r="E1" s="46" t="s">
        <v>138</v>
      </c>
      <c r="F1" s="32" t="s">
        <v>139</v>
      </c>
      <c r="G1" s="32" t="s">
        <v>140</v>
      </c>
      <c r="H1" s="32" t="s">
        <v>141</v>
      </c>
      <c r="I1" s="32" t="s">
        <v>142</v>
      </c>
      <c r="J1" s="32" t="s">
        <v>143</v>
      </c>
      <c r="K1" s="32" t="s">
        <v>144</v>
      </c>
      <c r="L1" s="32" t="s">
        <v>145</v>
      </c>
      <c r="M1" s="32" t="s">
        <v>146</v>
      </c>
      <c r="N1" s="32" t="s">
        <v>147</v>
      </c>
      <c r="O1" s="32" t="s">
        <v>148</v>
      </c>
      <c r="P1" s="46" t="s">
        <v>149</v>
      </c>
      <c r="Q1" s="32" t="s">
        <v>150</v>
      </c>
      <c r="R1" s="33" t="s">
        <v>151</v>
      </c>
      <c r="S1" s="33" t="s">
        <v>152</v>
      </c>
      <c r="T1" s="33" t="s">
        <v>153</v>
      </c>
      <c r="U1" s="33" t="s">
        <v>154</v>
      </c>
      <c r="V1" s="26" t="s">
        <v>161</v>
      </c>
    </row>
    <row r="2" spans="1:22" ht="82.5" hidden="1" x14ac:dyDescent="0.2">
      <c r="A2" s="9">
        <v>1</v>
      </c>
      <c r="B2" s="7" t="s">
        <v>164</v>
      </c>
      <c r="C2" s="9" t="s">
        <v>165</v>
      </c>
      <c r="D2" s="34" t="s">
        <v>181</v>
      </c>
      <c r="E2" s="37" t="s">
        <v>166</v>
      </c>
      <c r="F2" s="43">
        <v>43140</v>
      </c>
      <c r="G2" s="37"/>
      <c r="H2" s="35">
        <v>43202</v>
      </c>
      <c r="I2" s="35">
        <v>43202</v>
      </c>
      <c r="J2" s="9" t="s">
        <v>185</v>
      </c>
      <c r="K2" s="9" t="s">
        <v>157</v>
      </c>
      <c r="L2" s="37" t="s">
        <v>188</v>
      </c>
      <c r="M2" s="7" t="s">
        <v>189</v>
      </c>
      <c r="N2" s="9" t="s">
        <v>200</v>
      </c>
      <c r="O2" s="33"/>
      <c r="P2" s="41" t="s">
        <v>158</v>
      </c>
      <c r="Q2" s="41"/>
      <c r="R2" s="41" t="s">
        <v>159</v>
      </c>
      <c r="S2" s="41" t="s">
        <v>159</v>
      </c>
      <c r="T2" s="41" t="s">
        <v>159</v>
      </c>
      <c r="U2" s="9" t="s">
        <v>162</v>
      </c>
      <c r="V2" s="6" t="s">
        <v>163</v>
      </c>
    </row>
    <row r="3" spans="1:22" ht="33" hidden="1" x14ac:dyDescent="0.2">
      <c r="A3" s="9">
        <v>2</v>
      </c>
      <c r="B3" s="7" t="s">
        <v>167</v>
      </c>
      <c r="C3" s="9" t="s">
        <v>165</v>
      </c>
      <c r="D3" s="9" t="s">
        <v>182</v>
      </c>
      <c r="E3" s="37" t="s">
        <v>168</v>
      </c>
      <c r="F3" s="43">
        <v>43167</v>
      </c>
      <c r="G3" s="37">
        <v>20180308</v>
      </c>
      <c r="H3" s="9"/>
      <c r="I3" s="9"/>
      <c r="J3" s="9" t="s">
        <v>185</v>
      </c>
      <c r="K3" s="9" t="s">
        <v>187</v>
      </c>
      <c r="L3" s="37" t="s">
        <v>188</v>
      </c>
      <c r="M3" s="7" t="s">
        <v>190</v>
      </c>
      <c r="N3" s="9" t="s">
        <v>201</v>
      </c>
      <c r="O3" s="9"/>
      <c r="P3" s="41" t="s">
        <v>158</v>
      </c>
      <c r="Q3" s="9"/>
      <c r="R3" s="9"/>
      <c r="S3" s="9"/>
      <c r="T3" s="9"/>
      <c r="U3" s="9"/>
    </row>
    <row r="4" spans="1:22" ht="33" hidden="1" x14ac:dyDescent="0.2">
      <c r="A4" s="9">
        <v>3</v>
      </c>
      <c r="B4" s="7" t="s">
        <v>169</v>
      </c>
      <c r="C4" s="9" t="s">
        <v>165</v>
      </c>
      <c r="D4" s="9" t="s">
        <v>155</v>
      </c>
      <c r="E4" s="37" t="s">
        <v>170</v>
      </c>
      <c r="F4" s="43">
        <v>43136</v>
      </c>
      <c r="G4" s="37">
        <v>20180212</v>
      </c>
      <c r="H4" s="9"/>
      <c r="I4" s="9"/>
      <c r="J4" s="9" t="s">
        <v>186</v>
      </c>
      <c r="K4" s="9" t="s">
        <v>157</v>
      </c>
      <c r="L4" s="37" t="s">
        <v>188</v>
      </c>
      <c r="M4" s="7" t="s">
        <v>191</v>
      </c>
      <c r="N4" s="9" t="s">
        <v>202</v>
      </c>
      <c r="O4" s="9"/>
      <c r="P4" s="41" t="s">
        <v>158</v>
      </c>
      <c r="Q4" s="9"/>
      <c r="R4" s="9"/>
      <c r="S4" s="9"/>
      <c r="T4" s="9"/>
      <c r="U4" s="9"/>
    </row>
    <row r="5" spans="1:22" ht="66" hidden="1" x14ac:dyDescent="0.2">
      <c r="A5" s="9">
        <v>4</v>
      </c>
      <c r="B5" s="7" t="s">
        <v>171</v>
      </c>
      <c r="C5" s="9" t="s">
        <v>165</v>
      </c>
      <c r="D5" s="9" t="s">
        <v>180</v>
      </c>
      <c r="E5" s="37" t="s">
        <v>168</v>
      </c>
      <c r="F5" s="43">
        <v>43122</v>
      </c>
      <c r="G5" s="37">
        <v>20180129</v>
      </c>
      <c r="H5" s="9"/>
      <c r="I5" s="9"/>
      <c r="J5" s="9" t="s">
        <v>186</v>
      </c>
      <c r="K5" s="9" t="s">
        <v>157</v>
      </c>
      <c r="L5" s="37" t="s">
        <v>188</v>
      </c>
      <c r="M5" s="7" t="s">
        <v>192</v>
      </c>
      <c r="N5" s="9" t="s">
        <v>203</v>
      </c>
      <c r="O5" s="9"/>
      <c r="P5" s="41" t="s">
        <v>158</v>
      </c>
      <c r="Q5" s="9"/>
      <c r="R5" s="9"/>
      <c r="S5" s="9"/>
      <c r="T5" s="9"/>
      <c r="U5" s="9"/>
    </row>
    <row r="6" spans="1:22" ht="33" hidden="1" x14ac:dyDescent="0.2">
      <c r="A6" s="9">
        <v>5</v>
      </c>
      <c r="B6" s="7" t="s">
        <v>172</v>
      </c>
      <c r="C6" s="9" t="s">
        <v>165</v>
      </c>
      <c r="D6" s="9" t="s">
        <v>180</v>
      </c>
      <c r="E6" s="37" t="s">
        <v>168</v>
      </c>
      <c r="F6" s="43">
        <v>43119</v>
      </c>
      <c r="G6" s="37">
        <v>20180129</v>
      </c>
      <c r="H6" s="9"/>
      <c r="I6" s="9"/>
      <c r="J6" s="9" t="s">
        <v>186</v>
      </c>
      <c r="K6" s="9" t="s">
        <v>157</v>
      </c>
      <c r="L6" s="37" t="s">
        <v>188</v>
      </c>
      <c r="M6" s="7" t="s">
        <v>193</v>
      </c>
      <c r="N6" s="9" t="s">
        <v>203</v>
      </c>
      <c r="O6" s="9"/>
      <c r="P6" s="41" t="s">
        <v>158</v>
      </c>
      <c r="Q6" s="9"/>
      <c r="R6" s="9"/>
      <c r="S6" s="9"/>
      <c r="T6" s="9"/>
      <c r="U6" s="9"/>
    </row>
    <row r="7" spans="1:22" ht="33" hidden="1" x14ac:dyDescent="0.2">
      <c r="A7" s="9">
        <v>6</v>
      </c>
      <c r="B7" s="7" t="s">
        <v>173</v>
      </c>
      <c r="C7" s="9" t="s">
        <v>165</v>
      </c>
      <c r="D7" s="9" t="s">
        <v>180</v>
      </c>
      <c r="E7" s="37" t="s">
        <v>168</v>
      </c>
      <c r="F7" s="43">
        <v>43112</v>
      </c>
      <c r="G7" s="37">
        <v>20180119</v>
      </c>
      <c r="H7" s="9"/>
      <c r="I7" s="9"/>
      <c r="J7" s="9" t="s">
        <v>186</v>
      </c>
      <c r="K7" s="9" t="s">
        <v>157</v>
      </c>
      <c r="L7" s="37" t="s">
        <v>188</v>
      </c>
      <c r="M7" s="7" t="s">
        <v>194</v>
      </c>
      <c r="N7" s="9" t="s">
        <v>203</v>
      </c>
      <c r="O7" s="9"/>
      <c r="P7" s="41" t="s">
        <v>158</v>
      </c>
      <c r="Q7" s="9"/>
      <c r="R7" s="9"/>
      <c r="S7" s="9"/>
      <c r="T7" s="9"/>
      <c r="U7" s="9"/>
    </row>
    <row r="8" spans="1:22" ht="115.5" hidden="1" x14ac:dyDescent="0.2">
      <c r="A8" s="9">
        <v>7</v>
      </c>
      <c r="B8" s="7" t="s">
        <v>174</v>
      </c>
      <c r="C8" s="9" t="s">
        <v>165</v>
      </c>
      <c r="D8" s="9" t="s">
        <v>180</v>
      </c>
      <c r="E8" s="37" t="s">
        <v>168</v>
      </c>
      <c r="F8" s="43">
        <v>43105</v>
      </c>
      <c r="G8" s="37">
        <v>20180119</v>
      </c>
      <c r="H8" s="9"/>
      <c r="I8" s="9"/>
      <c r="J8" s="9" t="s">
        <v>186</v>
      </c>
      <c r="K8" s="9" t="s">
        <v>157</v>
      </c>
      <c r="L8" s="37" t="s">
        <v>188</v>
      </c>
      <c r="M8" s="7" t="s">
        <v>195</v>
      </c>
      <c r="N8" s="9" t="s">
        <v>203</v>
      </c>
      <c r="O8" s="9"/>
      <c r="P8" s="41" t="s">
        <v>158</v>
      </c>
      <c r="Q8" s="9"/>
      <c r="R8" s="9"/>
      <c r="S8" s="9"/>
      <c r="T8" s="9"/>
      <c r="U8" s="9"/>
    </row>
    <row r="9" spans="1:22" ht="33" hidden="1" x14ac:dyDescent="0.2">
      <c r="A9" s="9">
        <v>8</v>
      </c>
      <c r="B9" s="7" t="s">
        <v>175</v>
      </c>
      <c r="C9" s="9" t="s">
        <v>165</v>
      </c>
      <c r="D9" s="9" t="s">
        <v>183</v>
      </c>
      <c r="E9" s="37" t="s">
        <v>166</v>
      </c>
      <c r="F9" s="43">
        <v>43103</v>
      </c>
      <c r="G9" s="37">
        <v>20180131</v>
      </c>
      <c r="H9" s="9"/>
      <c r="I9" s="9"/>
      <c r="J9" s="9" t="s">
        <v>185</v>
      </c>
      <c r="K9" s="9" t="s">
        <v>157</v>
      </c>
      <c r="L9" s="37" t="s">
        <v>188</v>
      </c>
      <c r="M9" s="7" t="s">
        <v>196</v>
      </c>
      <c r="N9" s="9" t="s">
        <v>200</v>
      </c>
      <c r="O9" s="9"/>
      <c r="P9" s="41" t="s">
        <v>158</v>
      </c>
      <c r="Q9" s="9"/>
      <c r="R9" s="9"/>
      <c r="S9" s="9"/>
      <c r="T9" s="9"/>
      <c r="U9" s="9"/>
    </row>
    <row r="10" spans="1:22" ht="33" hidden="1" x14ac:dyDescent="0.2">
      <c r="A10" s="9">
        <v>9</v>
      </c>
      <c r="B10" s="7" t="s">
        <v>176</v>
      </c>
      <c r="C10" s="9" t="s">
        <v>165</v>
      </c>
      <c r="D10" s="9" t="s">
        <v>184</v>
      </c>
      <c r="E10" s="37" t="s">
        <v>170</v>
      </c>
      <c r="F10" s="43">
        <v>43158</v>
      </c>
      <c r="G10" s="37">
        <v>20180227</v>
      </c>
      <c r="H10" s="9"/>
      <c r="I10" s="9"/>
      <c r="J10" s="9" t="s">
        <v>186</v>
      </c>
      <c r="K10" s="9" t="s">
        <v>157</v>
      </c>
      <c r="L10" s="37" t="s">
        <v>188</v>
      </c>
      <c r="M10" s="7" t="s">
        <v>197</v>
      </c>
      <c r="N10" s="9" t="s">
        <v>204</v>
      </c>
      <c r="O10" s="9"/>
      <c r="P10" s="41" t="s">
        <v>158</v>
      </c>
      <c r="Q10" s="9"/>
      <c r="R10" s="9"/>
      <c r="S10" s="9"/>
      <c r="T10" s="9"/>
      <c r="U10" s="9"/>
    </row>
    <row r="11" spans="1:22" ht="33" hidden="1" x14ac:dyDescent="0.2">
      <c r="A11" s="9">
        <v>10</v>
      </c>
      <c r="B11" s="7" t="s">
        <v>177</v>
      </c>
      <c r="C11" s="9" t="s">
        <v>165</v>
      </c>
      <c r="D11" s="9" t="s">
        <v>184</v>
      </c>
      <c r="E11" s="37" t="s">
        <v>170</v>
      </c>
      <c r="F11" s="43">
        <v>43158</v>
      </c>
      <c r="G11" s="37">
        <v>20180228</v>
      </c>
      <c r="H11" s="9"/>
      <c r="I11" s="9"/>
      <c r="J11" s="9" t="s">
        <v>185</v>
      </c>
      <c r="K11" s="9" t="s">
        <v>157</v>
      </c>
      <c r="L11" s="37" t="s">
        <v>188</v>
      </c>
      <c r="M11" s="7" t="s">
        <v>198</v>
      </c>
      <c r="N11" s="9" t="s">
        <v>204</v>
      </c>
      <c r="O11" s="9"/>
      <c r="P11" s="41" t="s">
        <v>158</v>
      </c>
      <c r="Q11" s="9"/>
      <c r="R11" s="9"/>
      <c r="S11" s="9"/>
      <c r="T11" s="9"/>
      <c r="U11" s="9"/>
    </row>
    <row r="12" spans="1:22" ht="33" hidden="1" x14ac:dyDescent="0.2">
      <c r="A12" s="9">
        <v>11</v>
      </c>
      <c r="B12" s="7" t="s">
        <v>178</v>
      </c>
      <c r="C12" s="9" t="s">
        <v>165</v>
      </c>
      <c r="D12" s="9" t="s">
        <v>184</v>
      </c>
      <c r="E12" s="37" t="s">
        <v>170</v>
      </c>
      <c r="F12" s="43">
        <v>43159</v>
      </c>
      <c r="G12" s="37">
        <v>20180229</v>
      </c>
      <c r="H12" s="9"/>
      <c r="I12" s="9"/>
      <c r="J12" s="9" t="s">
        <v>185</v>
      </c>
      <c r="K12" s="9" t="s">
        <v>157</v>
      </c>
      <c r="L12" s="37" t="s">
        <v>188</v>
      </c>
      <c r="M12" s="7" t="s">
        <v>199</v>
      </c>
      <c r="N12" s="9" t="s">
        <v>204</v>
      </c>
      <c r="O12" s="9"/>
      <c r="P12" s="41" t="s">
        <v>158</v>
      </c>
      <c r="Q12" s="9"/>
      <c r="R12" s="9"/>
      <c r="S12" s="9"/>
      <c r="T12" s="9"/>
      <c r="U12" s="9"/>
    </row>
    <row r="13" spans="1:22" ht="99" hidden="1" x14ac:dyDescent="0.2">
      <c r="A13" s="9">
        <v>13</v>
      </c>
      <c r="B13" s="9" t="s">
        <v>266</v>
      </c>
      <c r="C13" s="9" t="s">
        <v>165</v>
      </c>
      <c r="D13" s="9" t="s">
        <v>155</v>
      </c>
      <c r="E13" s="37" t="s">
        <v>179</v>
      </c>
      <c r="F13" s="36">
        <v>43200</v>
      </c>
      <c r="G13" s="36">
        <v>43200</v>
      </c>
      <c r="H13" s="36">
        <v>43200</v>
      </c>
      <c r="I13" s="36">
        <v>43200</v>
      </c>
      <c r="J13" s="9" t="s">
        <v>254</v>
      </c>
      <c r="K13" s="9" t="s">
        <v>270</v>
      </c>
      <c r="L13" s="37" t="s">
        <v>252</v>
      </c>
      <c r="M13" s="9" t="s">
        <v>255</v>
      </c>
      <c r="N13" s="9" t="s">
        <v>257</v>
      </c>
      <c r="O13" s="9"/>
      <c r="P13" s="37" t="s">
        <v>158</v>
      </c>
      <c r="Q13" s="9"/>
      <c r="R13" s="9"/>
      <c r="S13" s="9"/>
      <c r="T13" s="9"/>
      <c r="U13" s="9"/>
    </row>
    <row r="14" spans="1:22" ht="33" hidden="1" x14ac:dyDescent="0.2">
      <c r="A14" s="9">
        <v>14</v>
      </c>
      <c r="B14" s="42" t="s">
        <v>267</v>
      </c>
      <c r="C14" s="9" t="s">
        <v>165</v>
      </c>
      <c r="D14" s="9" t="s">
        <v>181</v>
      </c>
      <c r="E14" s="37" t="s">
        <v>179</v>
      </c>
      <c r="F14" s="36">
        <v>43201</v>
      </c>
      <c r="G14" s="36">
        <v>43201</v>
      </c>
      <c r="H14" s="9"/>
      <c r="I14" s="9"/>
      <c r="J14" s="9" t="s">
        <v>156</v>
      </c>
      <c r="K14" s="9" t="s">
        <v>157</v>
      </c>
      <c r="L14" s="37" t="s">
        <v>253</v>
      </c>
      <c r="M14" s="9" t="s">
        <v>256</v>
      </c>
      <c r="N14" s="9" t="s">
        <v>258</v>
      </c>
      <c r="O14" s="9"/>
      <c r="P14" s="37" t="s">
        <v>158</v>
      </c>
      <c r="Q14" s="9"/>
      <c r="R14" s="9"/>
      <c r="S14" s="9"/>
      <c r="T14" s="9"/>
      <c r="U14" s="9"/>
    </row>
    <row r="15" spans="1:22" ht="33" hidden="1" x14ac:dyDescent="0.2">
      <c r="A15" s="9">
        <v>16</v>
      </c>
      <c r="B15" s="9" t="s">
        <v>261</v>
      </c>
      <c r="C15" s="9" t="s">
        <v>165</v>
      </c>
      <c r="D15" s="9" t="s">
        <v>184</v>
      </c>
      <c r="E15" s="37" t="s">
        <v>170</v>
      </c>
      <c r="F15" s="43">
        <v>43193</v>
      </c>
      <c r="G15" s="43">
        <v>43193</v>
      </c>
      <c r="H15" s="43">
        <v>43193</v>
      </c>
      <c r="I15" s="43">
        <v>43193</v>
      </c>
      <c r="J15" s="9" t="s">
        <v>185</v>
      </c>
      <c r="K15" s="9" t="s">
        <v>262</v>
      </c>
      <c r="L15" s="37" t="s">
        <v>188</v>
      </c>
      <c r="M15" s="9" t="s">
        <v>197</v>
      </c>
      <c r="N15" s="9" t="s">
        <v>264</v>
      </c>
      <c r="O15" s="9"/>
      <c r="P15" s="37" t="s">
        <v>265</v>
      </c>
      <c r="Q15" s="9"/>
      <c r="R15" s="9"/>
      <c r="S15" s="9"/>
      <c r="T15" s="9"/>
      <c r="U15" s="9"/>
    </row>
    <row r="16" spans="1:22" ht="33" hidden="1" x14ac:dyDescent="0.2">
      <c r="A16" s="9">
        <v>17</v>
      </c>
      <c r="B16" s="9" t="s">
        <v>260</v>
      </c>
      <c r="C16" s="9" t="s">
        <v>165</v>
      </c>
      <c r="D16" s="9" t="s">
        <v>184</v>
      </c>
      <c r="E16" s="37" t="s">
        <v>170</v>
      </c>
      <c r="F16" s="43">
        <v>43201</v>
      </c>
      <c r="G16" s="43">
        <v>43201</v>
      </c>
      <c r="H16" s="43">
        <v>43201</v>
      </c>
      <c r="I16" s="43">
        <v>43201</v>
      </c>
      <c r="J16" s="9" t="s">
        <v>185</v>
      </c>
      <c r="K16" s="9" t="s">
        <v>262</v>
      </c>
      <c r="L16" s="37" t="s">
        <v>188</v>
      </c>
      <c r="M16" s="9" t="s">
        <v>263</v>
      </c>
      <c r="N16" s="9" t="s">
        <v>264</v>
      </c>
      <c r="O16" s="9"/>
      <c r="P16" s="37" t="s">
        <v>265</v>
      </c>
      <c r="Q16" s="9"/>
      <c r="R16" s="9"/>
      <c r="S16" s="9"/>
      <c r="T16" s="9"/>
      <c r="U16" s="9"/>
    </row>
    <row r="17" spans="1:23" ht="82.5" hidden="1" x14ac:dyDescent="0.2">
      <c r="A17" s="9">
        <v>18</v>
      </c>
      <c r="B17" s="9" t="s">
        <v>274</v>
      </c>
      <c r="C17" s="9" t="s">
        <v>276</v>
      </c>
      <c r="D17" s="9" t="s">
        <v>272</v>
      </c>
      <c r="E17" s="37" t="s">
        <v>170</v>
      </c>
      <c r="F17" s="43">
        <v>43206</v>
      </c>
      <c r="G17" s="43">
        <v>43206</v>
      </c>
      <c r="H17" s="9"/>
      <c r="I17" s="9"/>
      <c r="J17" s="9" t="s">
        <v>254</v>
      </c>
      <c r="K17" s="9" t="s">
        <v>157</v>
      </c>
      <c r="L17" s="37" t="s">
        <v>188</v>
      </c>
      <c r="M17" s="9" t="s">
        <v>271</v>
      </c>
      <c r="N17" s="9" t="s">
        <v>277</v>
      </c>
      <c r="O17" s="9"/>
      <c r="P17" s="37" t="s">
        <v>158</v>
      </c>
      <c r="Q17" s="9"/>
      <c r="R17" s="9"/>
      <c r="S17" s="9"/>
      <c r="T17" s="9"/>
      <c r="U17" s="9"/>
    </row>
    <row r="18" spans="1:23" ht="33" hidden="1" x14ac:dyDescent="0.2">
      <c r="A18" s="9">
        <v>19</v>
      </c>
      <c r="B18" s="9" t="s">
        <v>287</v>
      </c>
      <c r="C18" s="9" t="s">
        <v>165</v>
      </c>
      <c r="D18" s="9" t="s">
        <v>184</v>
      </c>
      <c r="E18" s="37" t="s">
        <v>278</v>
      </c>
      <c r="F18" s="36">
        <v>43213</v>
      </c>
      <c r="G18" s="36"/>
      <c r="H18" s="36">
        <v>43215</v>
      </c>
      <c r="I18" s="36">
        <v>43213</v>
      </c>
      <c r="J18" s="9" t="s">
        <v>254</v>
      </c>
      <c r="K18" s="9" t="s">
        <v>157</v>
      </c>
      <c r="L18" s="37" t="s">
        <v>188</v>
      </c>
      <c r="M18" s="9" t="s">
        <v>279</v>
      </c>
      <c r="O18" s="9"/>
      <c r="P18" s="37" t="s">
        <v>280</v>
      </c>
      <c r="Q18" s="9" t="s">
        <v>281</v>
      </c>
      <c r="R18" s="9"/>
      <c r="S18" s="9"/>
      <c r="T18" s="9"/>
      <c r="U18" s="9"/>
    </row>
    <row r="19" spans="1:23" ht="66" hidden="1" x14ac:dyDescent="0.2">
      <c r="A19" s="9">
        <v>20</v>
      </c>
      <c r="B19" s="9" t="s">
        <v>292</v>
      </c>
      <c r="C19" s="9" t="s">
        <v>165</v>
      </c>
      <c r="D19" s="9" t="s">
        <v>282</v>
      </c>
      <c r="E19" s="37" t="s">
        <v>289</v>
      </c>
      <c r="F19" s="36">
        <v>43218</v>
      </c>
      <c r="G19" s="36">
        <v>43218</v>
      </c>
      <c r="H19" s="36">
        <v>43218</v>
      </c>
      <c r="I19" s="36">
        <v>43218</v>
      </c>
      <c r="J19" s="9" t="s">
        <v>156</v>
      </c>
      <c r="K19" s="9" t="s">
        <v>187</v>
      </c>
      <c r="L19" s="9" t="s">
        <v>284</v>
      </c>
      <c r="M19" s="9" t="s">
        <v>290</v>
      </c>
      <c r="N19" s="9" t="s">
        <v>293</v>
      </c>
      <c r="O19" s="9"/>
      <c r="P19" s="37" t="s">
        <v>158</v>
      </c>
      <c r="Q19" s="9"/>
      <c r="R19" s="9" t="s">
        <v>295</v>
      </c>
      <c r="S19" s="9"/>
      <c r="T19" s="9"/>
      <c r="U19" s="9"/>
    </row>
    <row r="20" spans="1:23" ht="33" hidden="1" x14ac:dyDescent="0.2">
      <c r="A20" s="9">
        <v>21</v>
      </c>
      <c r="B20" s="51" t="s">
        <v>285</v>
      </c>
      <c r="C20" s="9" t="s">
        <v>165</v>
      </c>
      <c r="D20" s="9" t="s">
        <v>181</v>
      </c>
      <c r="E20" s="37" t="s">
        <v>179</v>
      </c>
      <c r="F20" s="36">
        <v>43215</v>
      </c>
      <c r="G20" s="36">
        <v>43215</v>
      </c>
      <c r="H20" s="9"/>
      <c r="I20" s="36">
        <v>43215</v>
      </c>
      <c r="J20" s="9" t="s">
        <v>156</v>
      </c>
      <c r="K20" s="9" t="s">
        <v>187</v>
      </c>
      <c r="L20" s="37" t="s">
        <v>253</v>
      </c>
      <c r="M20" s="9" t="s">
        <v>286</v>
      </c>
      <c r="N20" s="9" t="s">
        <v>258</v>
      </c>
      <c r="O20" s="9"/>
      <c r="P20" s="37" t="s">
        <v>158</v>
      </c>
      <c r="Q20" s="9"/>
      <c r="R20" s="9" t="s">
        <v>295</v>
      </c>
      <c r="S20" s="9"/>
      <c r="T20" s="9"/>
      <c r="U20" s="9"/>
      <c r="V20" s="9"/>
    </row>
    <row r="21" spans="1:23" ht="33" x14ac:dyDescent="0.2">
      <c r="A21" s="9">
        <v>22</v>
      </c>
      <c r="B21" s="9" t="s">
        <v>310</v>
      </c>
      <c r="C21" s="9" t="s">
        <v>165</v>
      </c>
      <c r="D21" s="9" t="s">
        <v>296</v>
      </c>
      <c r="E21" s="37" t="s">
        <v>297</v>
      </c>
      <c r="F21" s="36">
        <v>43238</v>
      </c>
      <c r="G21" s="36">
        <v>43251</v>
      </c>
      <c r="H21" s="9"/>
      <c r="I21" s="9"/>
      <c r="J21" s="9" t="s">
        <v>156</v>
      </c>
      <c r="K21" s="9" t="s">
        <v>187</v>
      </c>
      <c r="L21" s="37" t="s">
        <v>298</v>
      </c>
      <c r="M21" s="9" t="s">
        <v>311</v>
      </c>
      <c r="N21" s="9"/>
      <c r="O21" s="9"/>
      <c r="P21" s="37" t="s">
        <v>158</v>
      </c>
      <c r="Q21" s="9"/>
      <c r="R21" s="9" t="s">
        <v>295</v>
      </c>
      <c r="S21" s="9"/>
      <c r="T21" s="9"/>
      <c r="U21" s="9"/>
    </row>
    <row r="22" spans="1:23" ht="33" x14ac:dyDescent="0.2">
      <c r="A22" s="9">
        <v>23</v>
      </c>
      <c r="B22" s="42" t="s">
        <v>299</v>
      </c>
      <c r="C22" s="9" t="s">
        <v>165</v>
      </c>
      <c r="D22" s="37" t="s">
        <v>300</v>
      </c>
      <c r="E22" s="37" t="s">
        <v>179</v>
      </c>
      <c r="F22" s="36">
        <v>43231</v>
      </c>
      <c r="G22" s="36">
        <v>43231</v>
      </c>
      <c r="H22" s="9"/>
      <c r="I22" s="9"/>
      <c r="J22" s="9" t="s">
        <v>156</v>
      </c>
      <c r="K22" s="9" t="s">
        <v>187</v>
      </c>
      <c r="L22" s="37" t="s">
        <v>252</v>
      </c>
      <c r="M22" s="9" t="s">
        <v>301</v>
      </c>
      <c r="N22" s="9" t="s">
        <v>302</v>
      </c>
      <c r="O22" s="9"/>
      <c r="P22" s="37" t="s">
        <v>158</v>
      </c>
      <c r="Q22" s="9" t="s">
        <v>303</v>
      </c>
      <c r="R22" s="9" t="s">
        <v>295</v>
      </c>
      <c r="S22" s="9"/>
      <c r="T22" s="9"/>
      <c r="U22" s="9"/>
      <c r="V22" s="9"/>
      <c r="W22" s="9"/>
    </row>
    <row r="23" spans="1:23" ht="33" x14ac:dyDescent="0.2">
      <c r="A23" s="9">
        <v>24</v>
      </c>
      <c r="B23" s="9" t="s">
        <v>315</v>
      </c>
      <c r="C23" s="9" t="s">
        <v>165</v>
      </c>
      <c r="D23" s="9" t="s">
        <v>296</v>
      </c>
      <c r="E23" s="37" t="s">
        <v>307</v>
      </c>
      <c r="F23" s="36">
        <v>43252</v>
      </c>
      <c r="G23" s="36">
        <v>43251</v>
      </c>
      <c r="H23" s="9"/>
      <c r="I23" s="9"/>
      <c r="J23" s="9" t="s">
        <v>156</v>
      </c>
      <c r="K23" s="9" t="s">
        <v>187</v>
      </c>
      <c r="L23" s="37" t="s">
        <v>308</v>
      </c>
      <c r="M23" s="9" t="s">
        <v>309</v>
      </c>
      <c r="N23" s="9"/>
      <c r="O23" s="9"/>
      <c r="P23" s="37" t="s">
        <v>158</v>
      </c>
      <c r="Q23" s="9" t="s">
        <v>314</v>
      </c>
      <c r="R23" s="9" t="s">
        <v>295</v>
      </c>
      <c r="S23" s="9"/>
      <c r="T23" s="9"/>
      <c r="U23" s="9"/>
    </row>
    <row r="24" spans="1:23" x14ac:dyDescent="0.2">
      <c r="A24" s="9">
        <v>25</v>
      </c>
      <c r="B24" s="9"/>
      <c r="C24" s="9"/>
      <c r="D24" s="9"/>
      <c r="E24" s="37"/>
      <c r="F24" s="9"/>
      <c r="G24" s="9"/>
      <c r="H24" s="9"/>
      <c r="I24" s="9"/>
      <c r="J24" s="9"/>
      <c r="K24" s="9"/>
      <c r="L24" s="9"/>
      <c r="M24" s="9"/>
      <c r="N24" s="9"/>
      <c r="O24" s="9"/>
      <c r="P24" s="37"/>
      <c r="Q24" s="9"/>
      <c r="R24" s="9"/>
      <c r="S24" s="9"/>
      <c r="T24" s="9"/>
      <c r="U24" s="9"/>
    </row>
    <row r="25" spans="1:23" x14ac:dyDescent="0.2">
      <c r="A25" s="9">
        <v>26</v>
      </c>
      <c r="B25" s="9"/>
      <c r="C25" s="9"/>
      <c r="D25" s="9"/>
      <c r="E25" s="37"/>
      <c r="F25" s="9"/>
      <c r="G25" s="9"/>
      <c r="H25" s="9"/>
      <c r="I25" s="9"/>
      <c r="J25" s="9"/>
      <c r="K25" s="9"/>
      <c r="L25" s="9"/>
      <c r="M25" s="9"/>
      <c r="N25" s="9"/>
      <c r="O25" s="9"/>
      <c r="P25" s="37"/>
      <c r="Q25" s="9"/>
      <c r="R25" s="9"/>
      <c r="S25" s="9"/>
      <c r="T25" s="9"/>
      <c r="U25" s="9"/>
    </row>
    <row r="26" spans="1:23" x14ac:dyDescent="0.2">
      <c r="A26" s="9">
        <v>27</v>
      </c>
      <c r="B26" s="9"/>
      <c r="C26" s="9"/>
      <c r="D26" s="9"/>
      <c r="E26" s="37"/>
      <c r="F26" s="9"/>
      <c r="G26" s="9"/>
      <c r="H26" s="9"/>
      <c r="I26" s="9"/>
      <c r="J26" s="9"/>
      <c r="K26" s="9"/>
      <c r="L26" s="9"/>
      <c r="M26" s="9"/>
      <c r="N26" s="9"/>
      <c r="O26" s="9"/>
      <c r="P26" s="37"/>
      <c r="Q26" s="9"/>
      <c r="R26" s="9"/>
      <c r="S26" s="9"/>
      <c r="T26" s="9"/>
      <c r="U26" s="9"/>
    </row>
    <row r="27" spans="1:23" x14ac:dyDescent="0.2">
      <c r="A27" s="9">
        <v>28</v>
      </c>
      <c r="B27" s="9"/>
      <c r="C27" s="9"/>
      <c r="D27" s="9"/>
      <c r="E27" s="37"/>
      <c r="F27" s="9"/>
      <c r="G27" s="9"/>
      <c r="H27" s="9"/>
      <c r="I27" s="9"/>
      <c r="J27" s="9"/>
      <c r="K27" s="9"/>
      <c r="L27" s="9"/>
      <c r="M27" s="9"/>
      <c r="N27" s="9"/>
      <c r="O27" s="9"/>
      <c r="P27" s="37"/>
      <c r="Q27" s="9"/>
      <c r="R27" s="9"/>
      <c r="S27" s="9"/>
      <c r="T27" s="9"/>
      <c r="U27" s="9"/>
    </row>
    <row r="28" spans="1:23" x14ac:dyDescent="0.2">
      <c r="A28" s="9">
        <v>29</v>
      </c>
      <c r="B28" s="9"/>
      <c r="C28" s="9"/>
      <c r="D28" s="9"/>
      <c r="E28" s="37"/>
      <c r="F28" s="9"/>
      <c r="G28" s="9"/>
      <c r="H28" s="9"/>
      <c r="I28" s="9"/>
      <c r="J28" s="9"/>
      <c r="K28" s="9"/>
      <c r="L28" s="9"/>
      <c r="M28" s="9"/>
      <c r="N28" s="9"/>
      <c r="O28" s="9"/>
      <c r="P28" s="37"/>
      <c r="Q28" s="9"/>
      <c r="R28" s="9"/>
      <c r="S28" s="9"/>
      <c r="T28" s="9"/>
      <c r="U28" s="9"/>
    </row>
    <row r="29" spans="1:23" x14ac:dyDescent="0.2">
      <c r="A29" s="9">
        <v>30</v>
      </c>
      <c r="B29" s="9"/>
      <c r="C29" s="9"/>
      <c r="D29" s="9"/>
      <c r="E29" s="37"/>
      <c r="F29" s="9"/>
      <c r="G29" s="9"/>
      <c r="H29" s="9"/>
      <c r="I29" s="9"/>
      <c r="J29" s="9"/>
      <c r="K29" s="9"/>
      <c r="L29" s="9"/>
      <c r="M29" s="9"/>
      <c r="N29" s="9"/>
      <c r="O29" s="9"/>
      <c r="P29" s="37"/>
      <c r="Q29" s="9"/>
      <c r="R29" s="9"/>
      <c r="S29" s="9"/>
      <c r="T29" s="9"/>
      <c r="U29" s="9"/>
    </row>
    <row r="30" spans="1:23" x14ac:dyDescent="0.2">
      <c r="A30" s="9">
        <v>31</v>
      </c>
      <c r="B30" s="9"/>
      <c r="C30" s="9"/>
      <c r="D30" s="9"/>
      <c r="E30" s="37"/>
      <c r="F30" s="9"/>
      <c r="G30" s="9"/>
      <c r="H30" s="9"/>
      <c r="I30" s="9"/>
      <c r="J30" s="9"/>
      <c r="K30" s="9"/>
      <c r="L30" s="9"/>
      <c r="M30" s="9"/>
      <c r="N30" s="9"/>
      <c r="O30" s="9"/>
      <c r="P30" s="37"/>
      <c r="Q30" s="9"/>
      <c r="R30" s="9"/>
      <c r="S30" s="9"/>
      <c r="T30" s="9"/>
      <c r="U30" s="9"/>
    </row>
    <row r="31" spans="1:23" x14ac:dyDescent="0.2">
      <c r="A31" s="9">
        <v>32</v>
      </c>
      <c r="B31" s="9"/>
      <c r="C31" s="9"/>
      <c r="D31" s="9"/>
      <c r="E31" s="37"/>
      <c r="F31" s="9"/>
      <c r="G31" s="9"/>
      <c r="H31" s="9"/>
      <c r="I31" s="9"/>
      <c r="J31" s="9"/>
      <c r="K31" s="9"/>
      <c r="L31" s="9"/>
      <c r="M31" s="9"/>
      <c r="N31" s="9"/>
      <c r="O31" s="9"/>
      <c r="P31" s="37"/>
      <c r="Q31" s="9"/>
      <c r="R31" s="9"/>
      <c r="S31" s="9"/>
      <c r="T31" s="9"/>
      <c r="U31" s="9"/>
    </row>
    <row r="32" spans="1:23" x14ac:dyDescent="0.2">
      <c r="A32" s="9">
        <v>33</v>
      </c>
      <c r="B32" s="9"/>
      <c r="C32" s="9"/>
      <c r="D32" s="9"/>
      <c r="E32" s="37"/>
      <c r="F32" s="9"/>
      <c r="G32" s="9"/>
      <c r="H32" s="9"/>
      <c r="I32" s="9"/>
      <c r="J32" s="9"/>
      <c r="K32" s="9"/>
      <c r="L32" s="9"/>
      <c r="M32" s="9"/>
      <c r="N32" s="9"/>
      <c r="O32" s="9"/>
      <c r="P32" s="37"/>
      <c r="Q32" s="9"/>
      <c r="R32" s="9"/>
      <c r="S32" s="9"/>
      <c r="T32" s="9"/>
      <c r="U32" s="9"/>
    </row>
    <row r="33" spans="1:21" x14ac:dyDescent="0.2">
      <c r="A33" s="9">
        <v>34</v>
      </c>
      <c r="B33" s="9"/>
      <c r="C33" s="9"/>
      <c r="D33" s="9"/>
      <c r="E33" s="37"/>
      <c r="F33" s="9"/>
      <c r="G33" s="9"/>
      <c r="H33" s="9"/>
      <c r="I33" s="9"/>
      <c r="J33" s="9"/>
      <c r="K33" s="9"/>
      <c r="L33" s="9"/>
      <c r="M33" s="9"/>
      <c r="N33" s="9"/>
      <c r="O33" s="9"/>
      <c r="P33" s="37"/>
      <c r="Q33" s="9"/>
      <c r="R33" s="9"/>
      <c r="S33" s="9"/>
      <c r="T33" s="9"/>
      <c r="U33" s="9"/>
    </row>
    <row r="34" spans="1:21" x14ac:dyDescent="0.2">
      <c r="A34" s="9">
        <v>35</v>
      </c>
      <c r="B34" s="9"/>
      <c r="C34" s="9"/>
      <c r="D34" s="9"/>
      <c r="E34" s="37"/>
      <c r="F34" s="9"/>
      <c r="G34" s="9"/>
      <c r="H34" s="9"/>
      <c r="I34" s="9"/>
      <c r="J34" s="9"/>
      <c r="K34" s="9"/>
      <c r="L34" s="9"/>
      <c r="M34" s="9"/>
      <c r="N34" s="9"/>
      <c r="O34" s="9"/>
      <c r="P34" s="37"/>
      <c r="Q34" s="9"/>
      <c r="R34" s="9"/>
      <c r="S34" s="9"/>
      <c r="T34" s="9"/>
      <c r="U34" s="9"/>
    </row>
    <row r="35" spans="1:21" x14ac:dyDescent="0.2">
      <c r="A35" s="9">
        <v>36</v>
      </c>
      <c r="B35" s="9"/>
      <c r="C35" s="9"/>
      <c r="D35" s="9"/>
      <c r="E35" s="37"/>
      <c r="F35" s="9"/>
      <c r="G35" s="9"/>
      <c r="H35" s="9"/>
      <c r="I35" s="9"/>
      <c r="J35" s="9"/>
      <c r="K35" s="9"/>
      <c r="L35" s="9"/>
      <c r="M35" s="9"/>
      <c r="N35" s="9"/>
      <c r="O35" s="9"/>
      <c r="P35" s="37"/>
      <c r="Q35" s="9"/>
      <c r="R35" s="9"/>
      <c r="S35" s="9"/>
      <c r="T35" s="9"/>
      <c r="U35" s="9"/>
    </row>
    <row r="36" spans="1:21" x14ac:dyDescent="0.2">
      <c r="A36" s="9">
        <v>37</v>
      </c>
      <c r="B36" s="9"/>
      <c r="C36" s="9"/>
      <c r="D36" s="9"/>
      <c r="E36" s="37"/>
      <c r="F36" s="9"/>
      <c r="G36" s="9"/>
      <c r="H36" s="9"/>
      <c r="I36" s="9"/>
      <c r="J36" s="9"/>
      <c r="K36" s="9"/>
      <c r="L36" s="9"/>
      <c r="M36" s="9"/>
      <c r="N36" s="9"/>
      <c r="O36" s="9"/>
      <c r="P36" s="37"/>
      <c r="Q36" s="9"/>
      <c r="R36" s="9"/>
      <c r="S36" s="9"/>
      <c r="T36" s="9"/>
      <c r="U36" s="9"/>
    </row>
    <row r="37" spans="1:21" x14ac:dyDescent="0.2">
      <c r="A37" s="9">
        <v>38</v>
      </c>
      <c r="B37" s="9"/>
      <c r="C37" s="9"/>
      <c r="D37" s="9"/>
      <c r="E37" s="37"/>
      <c r="F37" s="9"/>
      <c r="G37" s="9"/>
      <c r="H37" s="9"/>
      <c r="I37" s="9"/>
      <c r="J37" s="9"/>
      <c r="K37" s="9"/>
      <c r="L37" s="9"/>
      <c r="M37" s="9"/>
      <c r="N37" s="9"/>
      <c r="O37" s="9"/>
      <c r="P37" s="37"/>
      <c r="Q37" s="9"/>
      <c r="R37" s="9"/>
      <c r="S37" s="9"/>
      <c r="T37" s="9"/>
      <c r="U37" s="9"/>
    </row>
    <row r="38" spans="1:21" x14ac:dyDescent="0.2">
      <c r="A38" s="9">
        <v>39</v>
      </c>
      <c r="B38" s="9"/>
      <c r="C38" s="9"/>
      <c r="D38" s="9"/>
      <c r="E38" s="37"/>
      <c r="F38" s="9"/>
      <c r="G38" s="9"/>
      <c r="H38" s="9"/>
      <c r="I38" s="9"/>
      <c r="J38" s="9"/>
      <c r="K38" s="9"/>
      <c r="L38" s="9"/>
      <c r="M38" s="9"/>
      <c r="N38" s="9"/>
      <c r="O38" s="9"/>
      <c r="P38" s="37"/>
      <c r="Q38" s="9"/>
      <c r="R38" s="9"/>
      <c r="S38" s="9"/>
      <c r="T38" s="9"/>
      <c r="U38" s="9"/>
    </row>
    <row r="39" spans="1:21" x14ac:dyDescent="0.2">
      <c r="A39" s="9">
        <v>40</v>
      </c>
      <c r="B39" s="9"/>
      <c r="C39" s="9"/>
      <c r="D39" s="9"/>
      <c r="E39" s="37"/>
      <c r="F39" s="9"/>
      <c r="G39" s="9"/>
      <c r="H39" s="9"/>
      <c r="I39" s="9"/>
      <c r="J39" s="9"/>
      <c r="K39" s="9"/>
      <c r="L39" s="9"/>
      <c r="M39" s="9"/>
      <c r="N39" s="9"/>
      <c r="O39" s="9"/>
      <c r="P39" s="37"/>
      <c r="Q39" s="9"/>
      <c r="R39" s="9"/>
      <c r="S39" s="9"/>
      <c r="T39" s="9"/>
      <c r="U39" s="9"/>
    </row>
    <row r="40" spans="1:21" x14ac:dyDescent="0.2">
      <c r="A40" s="9">
        <v>41</v>
      </c>
      <c r="B40" s="9"/>
      <c r="C40" s="9"/>
      <c r="D40" s="9"/>
      <c r="E40" s="37"/>
      <c r="F40" s="9"/>
      <c r="G40" s="9"/>
      <c r="H40" s="9"/>
      <c r="I40" s="9"/>
      <c r="J40" s="9"/>
      <c r="K40" s="9"/>
      <c r="L40" s="9"/>
      <c r="M40" s="9"/>
      <c r="N40" s="9"/>
      <c r="O40" s="9"/>
      <c r="P40" s="37"/>
      <c r="Q40" s="9"/>
      <c r="R40" s="9"/>
      <c r="S40" s="9"/>
      <c r="T40" s="9"/>
      <c r="U40" s="9"/>
    </row>
    <row r="41" spans="1:21" x14ac:dyDescent="0.2">
      <c r="A41" s="9">
        <v>42</v>
      </c>
      <c r="B41" s="9"/>
      <c r="C41" s="9"/>
      <c r="D41" s="9"/>
      <c r="E41" s="37"/>
      <c r="F41" s="9"/>
      <c r="G41" s="9"/>
      <c r="H41" s="9"/>
      <c r="I41" s="9"/>
      <c r="J41" s="9"/>
      <c r="K41" s="9"/>
      <c r="L41" s="9"/>
      <c r="M41" s="9"/>
      <c r="N41" s="9"/>
      <c r="O41" s="9"/>
      <c r="P41" s="37"/>
      <c r="Q41" s="9"/>
      <c r="R41" s="9"/>
      <c r="S41" s="9"/>
      <c r="T41" s="9"/>
      <c r="U41" s="9"/>
    </row>
    <row r="42" spans="1:21" x14ac:dyDescent="0.2">
      <c r="A42" s="6">
        <v>43</v>
      </c>
    </row>
    <row r="43" spans="1:21" x14ac:dyDescent="0.2">
      <c r="A43" s="6">
        <v>44</v>
      </c>
    </row>
  </sheetData>
  <autoFilter ref="F1:F45" xr:uid="{9AF95EAC-94CF-4E58-A403-E345F952AE00}">
    <filterColumn colId="0">
      <filters blank="1">
        <dateGroupItem year="2018" month="5" dateTimeGrouping="month"/>
      </filters>
    </filterColumn>
  </autoFilter>
  <phoneticPr fontId="1" type="noConversion"/>
  <dataValidations count="6">
    <dataValidation type="list" allowBlank="1" showInputMessage="1" showErrorMessage="1" sqref="R2:T2" xr:uid="{00000000-0002-0000-0000-000002000000}">
      <formula1>"是,否"</formula1>
    </dataValidation>
    <dataValidation type="list" allowBlank="1" showInputMessage="1" showErrorMessage="1" sqref="K1:K12 K17:K1048576" xr:uid="{00000000-0002-0000-0000-000003000000}">
      <formula1>"预发布,正式发布"</formula1>
    </dataValidation>
    <dataValidation type="list" allowBlank="1" showInputMessage="1" showErrorMessage="1" sqref="J1 J13:J14 J17:J19 J23:J1048576 J21" xr:uid="{00000000-0002-0000-0000-000004000000}">
      <formula1>"新需求,问题,新需求+问题"</formula1>
    </dataValidation>
    <dataValidation type="list" allowBlank="1" showInputMessage="1" showErrorMessage="1" sqref="P1:P12 P17:P19 P21 P24:P1048576" xr:uid="{00000000-0002-0000-0000-000005000000}">
      <formula1>"主线,分支"</formula1>
    </dataValidation>
    <dataValidation type="list" allowBlank="1" showInputMessage="1" showErrorMessage="1" sqref="C1:C1048576" xr:uid="{00000000-0002-0000-0000-000000000000}">
      <formula1>"未启动,开发中,测试中,完成"</formula1>
    </dataValidation>
    <dataValidation type="list" allowBlank="1" showInputMessage="1" showErrorMessage="1" sqref="D23:D1048576 D1:D21" xr:uid="{00000000-0002-0000-0000-000001000000}">
      <formula1>"移动大网,安徽移动,四川移动,湖北移动,电信集采,上海电信-开放式平台,上海电信-云化内容库,上海电信-4K平台,上海电信-天翼高清CDN,四川电信,安徽联通,黑龙江联通,江苏联通,内蒙古联通,iSeema,IM2,芒果TV-湖南有线,芒果TV-湖南移动,台湾中嘉,台湾三大,科大,技术开发,HKC,辽台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40"/>
  <sheetViews>
    <sheetView workbookViewId="0">
      <pane ySplit="1" topLeftCell="A2" activePane="bottomLeft" state="frozen"/>
      <selection pane="bottomLeft" activeCell="C37" sqref="C37"/>
    </sheetView>
  </sheetViews>
  <sheetFormatPr defaultRowHeight="14.25" x14ac:dyDescent="0.2"/>
  <cols>
    <col min="1" max="1" width="4.25" style="45" customWidth="1"/>
    <col min="2" max="2" width="27.875" style="8" customWidth="1"/>
    <col min="3" max="3" width="10" style="45" bestFit="1" customWidth="1"/>
    <col min="4" max="4" width="11.375" style="8" customWidth="1"/>
    <col min="5" max="5" width="8.125" style="45" customWidth="1"/>
    <col min="6" max="6" width="55.375" style="8" customWidth="1"/>
    <col min="7" max="7" width="7.5" style="8" customWidth="1"/>
    <col min="8" max="8" width="9.625" style="8" customWidth="1"/>
    <col min="9" max="10" width="8" style="8" customWidth="1"/>
    <col min="11" max="11" width="19.25" style="8" customWidth="1"/>
    <col min="12" max="16384" width="9" style="8"/>
  </cols>
  <sheetData>
    <row r="1" spans="1:11" s="25" customFormat="1" ht="16.5" x14ac:dyDescent="0.2">
      <c r="A1" s="44" t="s">
        <v>111</v>
      </c>
      <c r="B1" s="24" t="s">
        <v>2</v>
      </c>
      <c r="C1" s="44" t="s">
        <v>37</v>
      </c>
      <c r="D1" s="24" t="s">
        <v>38</v>
      </c>
      <c r="E1" s="44" t="s">
        <v>39</v>
      </c>
      <c r="F1" s="24" t="s">
        <v>40</v>
      </c>
      <c r="G1" s="24" t="s">
        <v>0</v>
      </c>
      <c r="H1" s="24" t="s">
        <v>36</v>
      </c>
      <c r="I1" s="24" t="s">
        <v>41</v>
      </c>
      <c r="J1" s="24" t="s">
        <v>42</v>
      </c>
      <c r="K1" s="24" t="s">
        <v>1</v>
      </c>
    </row>
    <row r="2" spans="1:11" ht="66" hidden="1" x14ac:dyDescent="0.2">
      <c r="A2" s="37">
        <v>1</v>
      </c>
      <c r="B2" s="7" t="s">
        <v>164</v>
      </c>
      <c r="C2" s="43">
        <v>43140</v>
      </c>
      <c r="D2" s="37" t="s">
        <v>205</v>
      </c>
      <c r="E2" s="37" t="s">
        <v>166</v>
      </c>
      <c r="F2" s="7" t="s">
        <v>206</v>
      </c>
      <c r="G2" s="37" t="s">
        <v>188</v>
      </c>
      <c r="H2" s="34" t="s">
        <v>181</v>
      </c>
      <c r="I2" s="37" t="s">
        <v>160</v>
      </c>
      <c r="J2" s="7" t="s">
        <v>223</v>
      </c>
      <c r="K2" s="7"/>
    </row>
    <row r="3" spans="1:11" ht="16.5" hidden="1" x14ac:dyDescent="0.2">
      <c r="A3" s="37">
        <v>2</v>
      </c>
      <c r="B3" s="7" t="s">
        <v>167</v>
      </c>
      <c r="C3" s="43">
        <v>43167</v>
      </c>
      <c r="D3" s="43">
        <v>43167</v>
      </c>
      <c r="E3" s="37" t="s">
        <v>168</v>
      </c>
      <c r="F3" s="7" t="s">
        <v>190</v>
      </c>
      <c r="G3" s="37" t="s">
        <v>188</v>
      </c>
      <c r="H3" s="7" t="s">
        <v>182</v>
      </c>
      <c r="I3" s="37"/>
      <c r="J3" s="7"/>
      <c r="K3" s="7"/>
    </row>
    <row r="4" spans="1:11" ht="33" hidden="1" x14ac:dyDescent="0.2">
      <c r="A4" s="37">
        <v>3</v>
      </c>
      <c r="B4" s="7" t="s">
        <v>169</v>
      </c>
      <c r="C4" s="43">
        <v>43136</v>
      </c>
      <c r="D4" s="43">
        <v>43143</v>
      </c>
      <c r="E4" s="37" t="s">
        <v>170</v>
      </c>
      <c r="F4" s="7" t="s">
        <v>191</v>
      </c>
      <c r="G4" s="37" t="s">
        <v>188</v>
      </c>
      <c r="H4" s="7" t="s">
        <v>155</v>
      </c>
      <c r="I4" s="37" t="s">
        <v>160</v>
      </c>
      <c r="J4" s="7" t="s">
        <v>224</v>
      </c>
      <c r="K4" s="7" t="s">
        <v>225</v>
      </c>
    </row>
    <row r="5" spans="1:11" ht="33" hidden="1" x14ac:dyDescent="0.2">
      <c r="A5" s="37">
        <v>4</v>
      </c>
      <c r="B5" s="7" t="s">
        <v>207</v>
      </c>
      <c r="C5" s="43">
        <v>43131</v>
      </c>
      <c r="D5" s="37"/>
      <c r="E5" s="37" t="s">
        <v>170</v>
      </c>
      <c r="F5" s="7" t="s">
        <v>208</v>
      </c>
      <c r="G5" s="37" t="s">
        <v>188</v>
      </c>
      <c r="H5" s="7" t="s">
        <v>232</v>
      </c>
      <c r="I5" s="37" t="s">
        <v>226</v>
      </c>
      <c r="J5" s="7" t="s">
        <v>227</v>
      </c>
      <c r="K5" s="7"/>
    </row>
    <row r="6" spans="1:11" ht="33" hidden="1" x14ac:dyDescent="0.2">
      <c r="A6" s="37">
        <v>5</v>
      </c>
      <c r="B6" s="7" t="s">
        <v>209</v>
      </c>
      <c r="C6" s="43">
        <v>43131</v>
      </c>
      <c r="D6" s="37"/>
      <c r="E6" s="37" t="s">
        <v>166</v>
      </c>
      <c r="F6" s="7" t="s">
        <v>210</v>
      </c>
      <c r="G6" s="37" t="s">
        <v>188</v>
      </c>
      <c r="H6" s="7" t="s">
        <v>233</v>
      </c>
      <c r="I6" s="37" t="s">
        <v>228</v>
      </c>
      <c r="J6" s="7"/>
      <c r="K6" s="7" t="s">
        <v>229</v>
      </c>
    </row>
    <row r="7" spans="1:11" ht="33" hidden="1" x14ac:dyDescent="0.2">
      <c r="A7" s="37">
        <v>6</v>
      </c>
      <c r="B7" s="7" t="s">
        <v>211</v>
      </c>
      <c r="C7" s="43">
        <v>43129</v>
      </c>
      <c r="D7" s="37"/>
      <c r="E7" s="37" t="s">
        <v>170</v>
      </c>
      <c r="F7" s="7" t="s">
        <v>212</v>
      </c>
      <c r="G7" s="37" t="s">
        <v>188</v>
      </c>
      <c r="H7" s="7" t="s">
        <v>232</v>
      </c>
      <c r="I7" s="37" t="s">
        <v>226</v>
      </c>
      <c r="J7" s="7" t="s">
        <v>227</v>
      </c>
    </row>
    <row r="8" spans="1:11" ht="16.5" hidden="1" x14ac:dyDescent="0.2">
      <c r="A8" s="37">
        <v>7</v>
      </c>
      <c r="B8" s="7" t="s">
        <v>213</v>
      </c>
      <c r="C8" s="43">
        <v>43125</v>
      </c>
      <c r="D8" s="37"/>
      <c r="E8" s="37" t="s">
        <v>168</v>
      </c>
      <c r="F8" s="7" t="s">
        <v>214</v>
      </c>
      <c r="G8" s="37" t="s">
        <v>188</v>
      </c>
      <c r="H8" s="7" t="s">
        <v>232</v>
      </c>
      <c r="I8" s="37" t="s">
        <v>226</v>
      </c>
      <c r="J8" s="7" t="s">
        <v>227</v>
      </c>
      <c r="K8" s="7" t="s">
        <v>230</v>
      </c>
    </row>
    <row r="9" spans="1:11" ht="82.5" hidden="1" x14ac:dyDescent="0.2">
      <c r="A9" s="37">
        <v>8</v>
      </c>
      <c r="B9" s="7" t="s">
        <v>215</v>
      </c>
      <c r="C9" s="43">
        <v>43123</v>
      </c>
      <c r="D9" s="37"/>
      <c r="E9" s="37" t="s">
        <v>168</v>
      </c>
      <c r="F9" s="7" t="s">
        <v>216</v>
      </c>
      <c r="G9" s="37" t="s">
        <v>188</v>
      </c>
      <c r="H9" s="7" t="s">
        <v>232</v>
      </c>
      <c r="I9" s="37" t="s">
        <v>228</v>
      </c>
      <c r="J9" s="7"/>
      <c r="K9" s="7" t="s">
        <v>229</v>
      </c>
    </row>
    <row r="10" spans="1:11" ht="66" hidden="1" x14ac:dyDescent="0.2">
      <c r="A10" s="37">
        <v>9</v>
      </c>
      <c r="B10" s="7" t="s">
        <v>171</v>
      </c>
      <c r="C10" s="43">
        <v>43122</v>
      </c>
      <c r="D10" s="43">
        <v>43129</v>
      </c>
      <c r="E10" s="37" t="s">
        <v>168</v>
      </c>
      <c r="F10" s="7" t="s">
        <v>192</v>
      </c>
      <c r="G10" s="37" t="s">
        <v>188</v>
      </c>
      <c r="H10" s="7" t="s">
        <v>232</v>
      </c>
      <c r="I10" s="37" t="s">
        <v>160</v>
      </c>
      <c r="J10" s="7" t="s">
        <v>227</v>
      </c>
      <c r="K10" s="7"/>
    </row>
    <row r="11" spans="1:11" ht="16.5" hidden="1" x14ac:dyDescent="0.2">
      <c r="A11" s="37">
        <v>10</v>
      </c>
      <c r="B11" s="7" t="s">
        <v>172</v>
      </c>
      <c r="C11" s="43">
        <v>43119</v>
      </c>
      <c r="D11" s="43">
        <v>43129</v>
      </c>
      <c r="E11" s="37" t="s">
        <v>168</v>
      </c>
      <c r="F11" s="7" t="s">
        <v>193</v>
      </c>
      <c r="G11" s="37" t="s">
        <v>188</v>
      </c>
      <c r="H11" s="7" t="s">
        <v>232</v>
      </c>
      <c r="I11" s="37" t="s">
        <v>160</v>
      </c>
      <c r="J11" s="7" t="s">
        <v>227</v>
      </c>
      <c r="K11" s="7"/>
    </row>
    <row r="12" spans="1:11" ht="33" hidden="1" x14ac:dyDescent="0.2">
      <c r="A12" s="37">
        <v>11</v>
      </c>
      <c r="B12" s="7" t="s">
        <v>173</v>
      </c>
      <c r="C12" s="43">
        <v>43112</v>
      </c>
      <c r="D12" s="43">
        <v>43119</v>
      </c>
      <c r="E12" s="37" t="s">
        <v>168</v>
      </c>
      <c r="F12" s="7" t="s">
        <v>194</v>
      </c>
      <c r="G12" s="37" t="s">
        <v>188</v>
      </c>
      <c r="H12" s="7" t="s">
        <v>232</v>
      </c>
      <c r="I12" s="37" t="s">
        <v>160</v>
      </c>
      <c r="J12" s="7" t="s">
        <v>227</v>
      </c>
      <c r="K12" s="7"/>
    </row>
    <row r="13" spans="1:11" ht="115.5" hidden="1" x14ac:dyDescent="0.2">
      <c r="A13" s="37">
        <v>12</v>
      </c>
      <c r="B13" s="7" t="s">
        <v>174</v>
      </c>
      <c r="C13" s="43">
        <v>43105</v>
      </c>
      <c r="D13" s="43">
        <v>43119</v>
      </c>
      <c r="E13" s="37" t="s">
        <v>168</v>
      </c>
      <c r="F13" s="7" t="s">
        <v>195</v>
      </c>
      <c r="G13" s="37" t="s">
        <v>188</v>
      </c>
      <c r="H13" s="7" t="s">
        <v>232</v>
      </c>
      <c r="I13" s="37" t="s">
        <v>160</v>
      </c>
      <c r="J13" s="7" t="s">
        <v>227</v>
      </c>
      <c r="K13" s="7"/>
    </row>
    <row r="14" spans="1:11" ht="33" hidden="1" x14ac:dyDescent="0.2">
      <c r="A14" s="37">
        <v>13</v>
      </c>
      <c r="B14" s="7" t="s">
        <v>175</v>
      </c>
      <c r="C14" s="43">
        <v>43103</v>
      </c>
      <c r="D14" s="43">
        <v>43131</v>
      </c>
      <c r="E14" s="37" t="s">
        <v>166</v>
      </c>
      <c r="F14" s="7" t="s">
        <v>196</v>
      </c>
      <c r="G14" s="37" t="s">
        <v>188</v>
      </c>
      <c r="H14" s="7" t="s">
        <v>181</v>
      </c>
      <c r="I14" s="37" t="s">
        <v>160</v>
      </c>
      <c r="J14" s="7" t="s">
        <v>223</v>
      </c>
      <c r="K14" s="7"/>
    </row>
    <row r="15" spans="1:11" ht="16.5" hidden="1" x14ac:dyDescent="0.2">
      <c r="A15" s="37">
        <v>14</v>
      </c>
      <c r="B15" s="7" t="s">
        <v>217</v>
      </c>
      <c r="C15" s="43">
        <v>43133</v>
      </c>
      <c r="D15" s="37"/>
      <c r="E15" s="37" t="s">
        <v>168</v>
      </c>
      <c r="F15" s="7"/>
      <c r="G15" s="37" t="s">
        <v>188</v>
      </c>
      <c r="H15" s="7"/>
      <c r="I15" s="37" t="s">
        <v>226</v>
      </c>
      <c r="J15" s="7" t="s">
        <v>231</v>
      </c>
      <c r="K15" s="7"/>
    </row>
    <row r="16" spans="1:11" ht="33" hidden="1" x14ac:dyDescent="0.2">
      <c r="A16" s="37">
        <v>15</v>
      </c>
      <c r="B16" s="7" t="s">
        <v>176</v>
      </c>
      <c r="C16" s="43">
        <v>43157</v>
      </c>
      <c r="D16" s="43">
        <v>43158</v>
      </c>
      <c r="E16" s="37" t="s">
        <v>170</v>
      </c>
      <c r="F16" s="7" t="s">
        <v>218</v>
      </c>
      <c r="G16" s="37" t="s">
        <v>188</v>
      </c>
      <c r="H16" s="7" t="s">
        <v>233</v>
      </c>
      <c r="I16" s="37" t="s">
        <v>226</v>
      </c>
      <c r="J16" s="7" t="s">
        <v>231</v>
      </c>
      <c r="K16" s="7"/>
    </row>
    <row r="17" spans="1:11" ht="99" hidden="1" x14ac:dyDescent="0.2">
      <c r="A17" s="37">
        <v>16</v>
      </c>
      <c r="B17" s="7" t="s">
        <v>219</v>
      </c>
      <c r="C17" s="43">
        <v>43158</v>
      </c>
      <c r="D17" s="43">
        <v>43158</v>
      </c>
      <c r="E17" s="37" t="s">
        <v>170</v>
      </c>
      <c r="F17" s="7" t="s">
        <v>220</v>
      </c>
      <c r="G17" s="37" t="s">
        <v>188</v>
      </c>
      <c r="H17" s="7" t="s">
        <v>233</v>
      </c>
      <c r="I17" s="37" t="s">
        <v>160</v>
      </c>
      <c r="J17" s="7" t="s">
        <v>231</v>
      </c>
      <c r="K17" s="7"/>
    </row>
    <row r="18" spans="1:11" ht="33" hidden="1" x14ac:dyDescent="0.2">
      <c r="A18" s="37">
        <v>17</v>
      </c>
      <c r="B18" s="7" t="s">
        <v>177</v>
      </c>
      <c r="C18" s="43">
        <v>43158</v>
      </c>
      <c r="D18" s="43">
        <v>43159</v>
      </c>
      <c r="E18" s="37" t="s">
        <v>170</v>
      </c>
      <c r="F18" s="7" t="s">
        <v>198</v>
      </c>
      <c r="G18" s="37" t="s">
        <v>188</v>
      </c>
      <c r="H18" s="7" t="s">
        <v>233</v>
      </c>
      <c r="I18" s="37" t="s">
        <v>160</v>
      </c>
      <c r="J18" s="7" t="s">
        <v>231</v>
      </c>
      <c r="K18" s="7"/>
    </row>
    <row r="19" spans="1:11" ht="33" hidden="1" x14ac:dyDescent="0.2">
      <c r="A19" s="37">
        <v>18</v>
      </c>
      <c r="B19" s="7" t="s">
        <v>178</v>
      </c>
      <c r="C19" s="43">
        <v>43159</v>
      </c>
      <c r="D19" s="43">
        <v>43159</v>
      </c>
      <c r="E19" s="37" t="s">
        <v>170</v>
      </c>
      <c r="F19" s="7" t="s">
        <v>199</v>
      </c>
      <c r="G19" s="37" t="s">
        <v>188</v>
      </c>
      <c r="H19" s="7" t="s">
        <v>233</v>
      </c>
      <c r="I19" s="37" t="s">
        <v>160</v>
      </c>
      <c r="J19" s="7" t="s">
        <v>227</v>
      </c>
      <c r="K19" s="7"/>
    </row>
    <row r="20" spans="1:11" ht="33" hidden="1" x14ac:dyDescent="0.2">
      <c r="A20" s="37">
        <v>19</v>
      </c>
      <c r="B20" s="7" t="s">
        <v>221</v>
      </c>
      <c r="C20" s="43">
        <v>43180</v>
      </c>
      <c r="D20" s="37"/>
      <c r="E20" s="37" t="s">
        <v>170</v>
      </c>
      <c r="F20" s="7" t="s">
        <v>222</v>
      </c>
      <c r="G20" s="37" t="s">
        <v>188</v>
      </c>
      <c r="H20" s="7" t="s">
        <v>234</v>
      </c>
      <c r="I20" s="37" t="s">
        <v>228</v>
      </c>
      <c r="J20" s="7"/>
      <c r="K20" s="7"/>
    </row>
    <row r="21" spans="1:11" ht="82.5" hidden="1" x14ac:dyDescent="0.2">
      <c r="A21" s="37">
        <v>20</v>
      </c>
      <c r="B21" s="9" t="s">
        <v>251</v>
      </c>
      <c r="C21" s="43">
        <v>43200</v>
      </c>
      <c r="D21" s="9"/>
      <c r="E21" s="37" t="s">
        <v>179</v>
      </c>
      <c r="F21" s="9" t="s">
        <v>255</v>
      </c>
      <c r="G21" s="37" t="s">
        <v>252</v>
      </c>
      <c r="H21" s="7" t="s">
        <v>155</v>
      </c>
      <c r="I21" s="37" t="s">
        <v>228</v>
      </c>
      <c r="J21" s="7" t="s">
        <v>269</v>
      </c>
      <c r="K21" s="38"/>
    </row>
    <row r="22" spans="1:11" ht="16.5" hidden="1" x14ac:dyDescent="0.2">
      <c r="A22" s="37">
        <v>21</v>
      </c>
      <c r="B22" s="49" t="s">
        <v>268</v>
      </c>
      <c r="C22" s="43">
        <v>43201</v>
      </c>
      <c r="D22" s="9"/>
      <c r="E22" s="37" t="s">
        <v>179</v>
      </c>
      <c r="F22" s="9" t="s">
        <v>256</v>
      </c>
      <c r="G22" s="37" t="s">
        <v>253</v>
      </c>
      <c r="H22" s="7" t="s">
        <v>181</v>
      </c>
      <c r="I22" s="37"/>
      <c r="J22" s="7"/>
      <c r="K22" s="38"/>
    </row>
    <row r="23" spans="1:11" ht="33" hidden="1" x14ac:dyDescent="0.2">
      <c r="A23" s="37">
        <v>22</v>
      </c>
      <c r="B23" s="7" t="s">
        <v>259</v>
      </c>
      <c r="C23" s="43">
        <v>43193</v>
      </c>
      <c r="D23" s="43">
        <v>43193</v>
      </c>
      <c r="E23" s="37" t="s">
        <v>170</v>
      </c>
      <c r="F23" s="7" t="s">
        <v>218</v>
      </c>
      <c r="G23" s="37" t="s">
        <v>253</v>
      </c>
      <c r="H23" s="7" t="s">
        <v>184</v>
      </c>
      <c r="I23" s="37" t="s">
        <v>160</v>
      </c>
      <c r="J23" s="7" t="s">
        <v>227</v>
      </c>
      <c r="K23" s="7"/>
    </row>
    <row r="24" spans="1:11" ht="33" hidden="1" x14ac:dyDescent="0.2">
      <c r="A24" s="37">
        <v>23</v>
      </c>
      <c r="B24" s="7" t="s">
        <v>260</v>
      </c>
      <c r="C24" s="43">
        <v>43201</v>
      </c>
      <c r="D24" s="43">
        <v>43201</v>
      </c>
      <c r="E24" s="37" t="s">
        <v>170</v>
      </c>
      <c r="F24" s="7" t="s">
        <v>218</v>
      </c>
      <c r="G24" s="37" t="s">
        <v>188</v>
      </c>
      <c r="H24" s="7" t="s">
        <v>184</v>
      </c>
      <c r="I24" s="37" t="s">
        <v>160</v>
      </c>
      <c r="J24" s="7" t="s">
        <v>227</v>
      </c>
      <c r="K24" s="7"/>
    </row>
    <row r="25" spans="1:11" ht="82.5" hidden="1" x14ac:dyDescent="0.2">
      <c r="A25" s="37">
        <v>24</v>
      </c>
      <c r="B25" s="7" t="s">
        <v>274</v>
      </c>
      <c r="C25" s="43">
        <v>43206</v>
      </c>
      <c r="D25" s="37"/>
      <c r="E25" s="37" t="s">
        <v>170</v>
      </c>
      <c r="F25" s="7" t="s">
        <v>271</v>
      </c>
      <c r="G25" s="37" t="s">
        <v>188</v>
      </c>
      <c r="H25" s="7" t="s">
        <v>273</v>
      </c>
      <c r="I25" s="37" t="s">
        <v>160</v>
      </c>
      <c r="J25" s="7" t="s">
        <v>227</v>
      </c>
      <c r="K25" s="7" t="s">
        <v>275</v>
      </c>
    </row>
    <row r="26" spans="1:11" s="50" customFormat="1" ht="16.5" hidden="1" x14ac:dyDescent="0.2">
      <c r="A26" s="37">
        <v>25</v>
      </c>
      <c r="B26" s="49" t="s">
        <v>285</v>
      </c>
      <c r="C26" s="43">
        <v>43215</v>
      </c>
      <c r="D26" s="43">
        <v>43215</v>
      </c>
      <c r="E26" s="37" t="s">
        <v>179</v>
      </c>
      <c r="F26" s="9" t="s">
        <v>286</v>
      </c>
      <c r="G26" s="37" t="s">
        <v>253</v>
      </c>
      <c r="H26" s="7" t="s">
        <v>181</v>
      </c>
      <c r="I26" s="37" t="s">
        <v>228</v>
      </c>
      <c r="J26" s="7"/>
      <c r="K26" s="38" t="s">
        <v>294</v>
      </c>
    </row>
    <row r="27" spans="1:11" ht="16.5" hidden="1" x14ac:dyDescent="0.2">
      <c r="A27" s="37">
        <v>26</v>
      </c>
      <c r="B27" s="7" t="s">
        <v>288</v>
      </c>
      <c r="C27" s="43">
        <v>43218</v>
      </c>
      <c r="D27" s="43">
        <v>43218</v>
      </c>
      <c r="E27" s="37" t="s">
        <v>283</v>
      </c>
      <c r="F27" s="7" t="s">
        <v>290</v>
      </c>
      <c r="G27" s="37" t="s">
        <v>284</v>
      </c>
      <c r="H27" s="7" t="s">
        <v>291</v>
      </c>
      <c r="I27" s="37" t="s">
        <v>228</v>
      </c>
      <c r="J27" s="7"/>
      <c r="K27" s="7"/>
    </row>
    <row r="28" spans="1:11" ht="33" x14ac:dyDescent="0.2">
      <c r="A28" s="37">
        <v>27</v>
      </c>
      <c r="B28" s="7" t="s">
        <v>306</v>
      </c>
      <c r="C28" s="43">
        <v>43231</v>
      </c>
      <c r="D28" s="43">
        <v>43231</v>
      </c>
      <c r="E28" s="37" t="s">
        <v>166</v>
      </c>
      <c r="F28" s="7" t="s">
        <v>305</v>
      </c>
      <c r="G28" s="37" t="s">
        <v>252</v>
      </c>
      <c r="H28" s="7" t="s">
        <v>155</v>
      </c>
      <c r="I28" s="37" t="s">
        <v>228</v>
      </c>
      <c r="J28" s="7"/>
      <c r="K28" s="7" t="s">
        <v>304</v>
      </c>
    </row>
    <row r="29" spans="1:11" ht="33" x14ac:dyDescent="0.2">
      <c r="A29" s="37">
        <v>28</v>
      </c>
      <c r="B29" s="9" t="s">
        <v>310</v>
      </c>
      <c r="C29" s="36">
        <v>43251</v>
      </c>
      <c r="D29" s="7"/>
      <c r="E29" s="37" t="s">
        <v>312</v>
      </c>
      <c r="F29" s="9" t="s">
        <v>311</v>
      </c>
      <c r="G29" s="37" t="s">
        <v>298</v>
      </c>
      <c r="H29" s="9" t="s">
        <v>296</v>
      </c>
      <c r="I29" s="37" t="s">
        <v>160</v>
      </c>
      <c r="J29" s="37" t="s">
        <v>313</v>
      </c>
      <c r="K29" s="7"/>
    </row>
    <row r="30" spans="1:11" ht="16.5" x14ac:dyDescent="0.2">
      <c r="A30" s="37">
        <v>29</v>
      </c>
      <c r="B30" s="9" t="s">
        <v>315</v>
      </c>
      <c r="C30" s="36">
        <v>43251</v>
      </c>
      <c r="D30" s="7"/>
      <c r="E30" s="37" t="s">
        <v>316</v>
      </c>
      <c r="F30" s="9" t="s">
        <v>309</v>
      </c>
      <c r="G30" s="7" t="s">
        <v>317</v>
      </c>
      <c r="H30" s="7" t="s">
        <v>291</v>
      </c>
      <c r="I30" s="37" t="s">
        <v>228</v>
      </c>
      <c r="J30" s="7"/>
      <c r="K30" s="7"/>
    </row>
    <row r="31" spans="1:11" ht="16.5" x14ac:dyDescent="0.2">
      <c r="A31" s="37"/>
      <c r="B31" s="7"/>
      <c r="C31" s="37"/>
      <c r="D31" s="7"/>
      <c r="E31" s="37"/>
      <c r="F31" s="7"/>
      <c r="G31" s="7"/>
      <c r="H31" s="7"/>
      <c r="I31" s="7"/>
      <c r="J31" s="7"/>
      <c r="K31" s="7"/>
    </row>
    <row r="32" spans="1:11" ht="16.5" x14ac:dyDescent="0.2">
      <c r="A32" s="37"/>
      <c r="B32" s="7"/>
      <c r="C32" s="37"/>
      <c r="D32" s="7"/>
      <c r="E32" s="37"/>
      <c r="F32" s="7"/>
      <c r="G32" s="7"/>
      <c r="H32" s="7"/>
      <c r="I32" s="7"/>
      <c r="J32" s="7"/>
      <c r="K32" s="7"/>
    </row>
    <row r="33" spans="1:11" ht="16.5" x14ac:dyDescent="0.2">
      <c r="A33" s="37"/>
      <c r="B33" s="7"/>
      <c r="C33" s="37"/>
      <c r="D33" s="7"/>
      <c r="E33" s="37"/>
      <c r="F33" s="7"/>
      <c r="G33" s="7"/>
      <c r="H33" s="7"/>
      <c r="I33" s="7"/>
      <c r="J33" s="7"/>
      <c r="K33" s="7"/>
    </row>
    <row r="34" spans="1:11" ht="16.5" x14ac:dyDescent="0.2">
      <c r="A34" s="37"/>
      <c r="B34" s="7"/>
      <c r="C34" s="37"/>
      <c r="D34" s="7"/>
      <c r="E34" s="37"/>
      <c r="F34" s="7"/>
      <c r="G34" s="7"/>
      <c r="H34" s="7"/>
      <c r="I34" s="7"/>
      <c r="J34" s="7"/>
      <c r="K34" s="7"/>
    </row>
    <row r="35" spans="1:11" ht="16.5" x14ac:dyDescent="0.2">
      <c r="A35" s="37"/>
      <c r="B35" s="7"/>
      <c r="C35" s="37"/>
      <c r="D35" s="7"/>
      <c r="E35" s="37"/>
      <c r="F35" s="7"/>
      <c r="G35" s="7"/>
      <c r="H35" s="7"/>
      <c r="I35" s="7"/>
      <c r="J35" s="7"/>
      <c r="K35" s="7"/>
    </row>
    <row r="36" spans="1:11" ht="16.5" x14ac:dyDescent="0.2">
      <c r="A36" s="37"/>
      <c r="B36" s="7"/>
      <c r="C36" s="37"/>
      <c r="D36" s="7"/>
      <c r="E36" s="37"/>
      <c r="F36" s="7"/>
      <c r="G36" s="7"/>
      <c r="H36" s="7"/>
      <c r="I36" s="7"/>
      <c r="J36" s="7"/>
      <c r="K36" s="7"/>
    </row>
    <row r="37" spans="1:11" ht="16.5" x14ac:dyDescent="0.2">
      <c r="A37" s="37"/>
      <c r="B37" s="7"/>
      <c r="C37" s="37"/>
      <c r="D37" s="7"/>
      <c r="E37" s="37"/>
      <c r="F37" s="7"/>
      <c r="G37" s="7"/>
      <c r="H37" s="7"/>
      <c r="I37" s="7"/>
      <c r="J37" s="7"/>
      <c r="K37" s="7"/>
    </row>
    <row r="38" spans="1:11" ht="16.5" x14ac:dyDescent="0.2">
      <c r="A38" s="37"/>
      <c r="B38" s="7"/>
      <c r="C38" s="37"/>
      <c r="D38" s="7"/>
      <c r="E38" s="37"/>
      <c r="F38" s="7"/>
      <c r="G38" s="7"/>
      <c r="H38" s="7"/>
      <c r="I38" s="7"/>
      <c r="J38" s="7"/>
      <c r="K38" s="7"/>
    </row>
    <row r="39" spans="1:11" ht="16.5" x14ac:dyDescent="0.2">
      <c r="A39" s="37"/>
      <c r="B39" s="7"/>
      <c r="C39" s="37"/>
      <c r="D39" s="7"/>
      <c r="E39" s="37"/>
      <c r="F39" s="7"/>
      <c r="G39" s="7"/>
      <c r="H39" s="7"/>
      <c r="I39" s="7"/>
      <c r="J39" s="7"/>
      <c r="K39" s="7"/>
    </row>
    <row r="40" spans="1:11" ht="16.5" x14ac:dyDescent="0.2">
      <c r="A40" s="37"/>
      <c r="B40" s="7"/>
      <c r="C40" s="37"/>
      <c r="D40" s="7"/>
      <c r="E40" s="37"/>
      <c r="F40" s="7"/>
      <c r="G40" s="7"/>
      <c r="H40" s="7"/>
      <c r="I40" s="7"/>
      <c r="J40" s="7"/>
      <c r="K40" s="7"/>
    </row>
  </sheetData>
  <autoFilter ref="C1:C40" xr:uid="{65E39735-B62F-4717-9E0F-DECBB2F63CAF}">
    <filterColumn colId="0">
      <filters blank="1">
        <dateGroupItem year="2018" month="5" dateTimeGrouping="month"/>
      </filters>
    </filterColumn>
  </autoFilter>
  <phoneticPr fontId="1" type="noConversion"/>
  <dataValidations count="2">
    <dataValidation type="list" allowBlank="1" showInputMessage="1" showErrorMessage="1" sqref="I1:I1048576" xr:uid="{00000000-0002-0000-0100-000000000000}">
      <formula1>"ok,null,nok"</formula1>
    </dataValidation>
    <dataValidation type="list" allowBlank="1" showInputMessage="1" showErrorMessage="1" sqref="H1:H1048576" xr:uid="{00000000-0002-0000-0100-000001000000}">
      <formula1>"移动大网,安徽移动,四川移动,湖北移动,电信集采,上海电信-开放式平台,上海电信-云化内容库,上海电信-4K平台,上海电信-天翼高清CDN,四川电信,安徽联通,黑龙江联通,江苏联通,内蒙古联通,iSeema,IM2,芒果TV-湖南有线,芒果TV-湖南移动,台湾中嘉,台湾三大,科大,技术开发,HKC,辽台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4"/>
  <sheetViews>
    <sheetView tabSelected="1" workbookViewId="0">
      <selection activeCell="O37" sqref="O37"/>
    </sheetView>
  </sheetViews>
  <sheetFormatPr defaultRowHeight="11.25" x14ac:dyDescent="0.2"/>
  <cols>
    <col min="1" max="1" width="6.875" style="2" customWidth="1"/>
    <col min="2" max="2" width="6.875" style="2" hidden="1" customWidth="1"/>
    <col min="3" max="3" width="7.75" style="40" customWidth="1"/>
    <col min="4" max="8" width="6.875" style="40" customWidth="1"/>
    <col min="9" max="11" width="6.875" style="40" hidden="1" customWidth="1"/>
    <col min="12" max="12" width="7.625" style="62" customWidth="1"/>
    <col min="13" max="14" width="6.875" style="62" customWidth="1"/>
    <col min="15" max="15" width="9.25" style="63" customWidth="1"/>
    <col min="16" max="16" width="9.75" style="63" customWidth="1"/>
    <col min="17" max="17" width="6.875" style="63" customWidth="1"/>
    <col min="18" max="18" width="6.875" style="63" hidden="1" customWidth="1"/>
    <col min="19" max="20" width="6.875" style="63" customWidth="1"/>
    <col min="21" max="21" width="6.875" style="64" customWidth="1"/>
    <col min="22" max="22" width="9.75" style="28" customWidth="1"/>
    <col min="23" max="24" width="9" style="28"/>
    <col min="25" max="25" width="13.25" style="28" customWidth="1"/>
    <col min="26" max="16384" width="9" style="2"/>
  </cols>
  <sheetData>
    <row r="1" spans="1:25" x14ac:dyDescent="0.2">
      <c r="A1" s="3"/>
      <c r="B1" s="3"/>
      <c r="C1" s="52" t="s">
        <v>25</v>
      </c>
      <c r="D1" s="39"/>
      <c r="E1" s="39"/>
      <c r="F1" s="39"/>
      <c r="G1" s="39"/>
      <c r="H1" s="39"/>
      <c r="I1" s="39"/>
      <c r="J1" s="39"/>
      <c r="K1" s="39"/>
      <c r="L1" s="53" t="s">
        <v>26</v>
      </c>
      <c r="M1" s="54"/>
      <c r="N1" s="54"/>
      <c r="O1" s="55" t="s">
        <v>3</v>
      </c>
      <c r="P1" s="56"/>
      <c r="Q1" s="56"/>
      <c r="R1" s="56"/>
      <c r="S1" s="56"/>
      <c r="T1" s="56"/>
      <c r="U1" s="57"/>
      <c r="V1" s="27" t="s">
        <v>95</v>
      </c>
    </row>
    <row r="2" spans="1:25" ht="33" customHeight="1" x14ac:dyDescent="0.2">
      <c r="A2" s="3" t="s">
        <v>24</v>
      </c>
      <c r="B2" s="3" t="s">
        <v>16</v>
      </c>
      <c r="C2" s="48" t="s">
        <v>7</v>
      </c>
      <c r="D2" s="48" t="s">
        <v>8</v>
      </c>
      <c r="E2" s="48" t="s">
        <v>9</v>
      </c>
      <c r="F2" s="48" t="s">
        <v>10</v>
      </c>
      <c r="G2" s="48" t="s">
        <v>11</v>
      </c>
      <c r="H2" s="48" t="s">
        <v>12</v>
      </c>
      <c r="I2" s="48" t="s">
        <v>13</v>
      </c>
      <c r="J2" s="48" t="s">
        <v>14</v>
      </c>
      <c r="K2" s="48" t="s">
        <v>15</v>
      </c>
      <c r="L2" s="66" t="s">
        <v>4</v>
      </c>
      <c r="M2" s="66" t="s">
        <v>5</v>
      </c>
      <c r="N2" s="66" t="s">
        <v>6</v>
      </c>
      <c r="O2" s="67" t="s">
        <v>23</v>
      </c>
      <c r="P2" s="67" t="s">
        <v>17</v>
      </c>
      <c r="Q2" s="67" t="s">
        <v>20</v>
      </c>
      <c r="R2" s="67" t="s">
        <v>21</v>
      </c>
      <c r="S2" s="67" t="s">
        <v>19</v>
      </c>
      <c r="T2" s="67" t="s">
        <v>18</v>
      </c>
      <c r="U2" s="65" t="s">
        <v>22</v>
      </c>
      <c r="V2" s="28" t="s">
        <v>27</v>
      </c>
      <c r="W2" s="28" t="s">
        <v>30</v>
      </c>
      <c r="X2" s="28" t="s">
        <v>31</v>
      </c>
      <c r="Y2" s="28" t="s">
        <v>32</v>
      </c>
    </row>
    <row r="3" spans="1:25" hidden="1" x14ac:dyDescent="0.2">
      <c r="A3" s="3" t="s">
        <v>43</v>
      </c>
      <c r="B3" s="3"/>
      <c r="C3" s="59">
        <v>21</v>
      </c>
      <c r="D3" s="59">
        <v>15</v>
      </c>
      <c r="E3" s="59">
        <v>6</v>
      </c>
      <c r="F3" s="59">
        <v>0</v>
      </c>
      <c r="G3" s="59">
        <v>0</v>
      </c>
      <c r="H3" s="59">
        <v>0</v>
      </c>
      <c r="I3" s="59">
        <v>0</v>
      </c>
      <c r="J3" s="59">
        <v>0</v>
      </c>
      <c r="K3" s="59">
        <v>0</v>
      </c>
      <c r="L3" s="60">
        <f>SUM(C3+F3+I3)</f>
        <v>21</v>
      </c>
      <c r="M3" s="60">
        <f>SUM(D3+G3+J3)</f>
        <v>15</v>
      </c>
      <c r="N3" s="60">
        <f>SUM(E3+H3+K3)</f>
        <v>6</v>
      </c>
      <c r="O3" s="61">
        <f t="shared" ref="O3" si="0">IF(L3=0,"",M3/L3)</f>
        <v>0.7142857142857143</v>
      </c>
      <c r="P3" s="61">
        <f>IF(C3=0,"",D3/C3)</f>
        <v>0.7142857142857143</v>
      </c>
      <c r="Q3" s="61" t="str">
        <f>IF(F3=0,"",G3/F3)</f>
        <v/>
      </c>
      <c r="R3" s="61" t="str">
        <f>IF(I3=0,"",J3/I3)</f>
        <v/>
      </c>
      <c r="S3" s="61">
        <f>IF(L3=0,"",C3/L3)</f>
        <v>1</v>
      </c>
      <c r="T3" s="61">
        <f>IF(L3=0,"",F3/L3)</f>
        <v>0</v>
      </c>
      <c r="U3" s="58">
        <f>IF(L3=0,"",J3/L3)</f>
        <v>0</v>
      </c>
      <c r="V3" s="28">
        <f>L3</f>
        <v>21</v>
      </c>
      <c r="W3" s="28">
        <f>C3</f>
        <v>21</v>
      </c>
      <c r="X3" s="28">
        <f>F3</f>
        <v>0</v>
      </c>
      <c r="Y3" s="28">
        <f t="shared" ref="Y3:Y34" si="1">I3</f>
        <v>0</v>
      </c>
    </row>
    <row r="4" spans="1:25" hidden="1" x14ac:dyDescent="0.2">
      <c r="A4" s="3" t="s">
        <v>44</v>
      </c>
      <c r="B4" s="3"/>
      <c r="C4" s="59">
        <v>14</v>
      </c>
      <c r="D4" s="59">
        <v>8</v>
      </c>
      <c r="E4" s="59">
        <v>6</v>
      </c>
      <c r="F4" s="59">
        <v>8</v>
      </c>
      <c r="G4" s="59">
        <v>8</v>
      </c>
      <c r="H4" s="59">
        <v>0</v>
      </c>
      <c r="I4" s="59">
        <v>0</v>
      </c>
      <c r="J4" s="59">
        <v>0</v>
      </c>
      <c r="K4" s="59">
        <v>0</v>
      </c>
      <c r="L4" s="60">
        <f t="shared" ref="L4:L18" si="2">SUM(C4+F4+I4)</f>
        <v>22</v>
      </c>
      <c r="M4" s="60">
        <f t="shared" ref="M4:M18" si="3">SUM(D4+G4+J4)</f>
        <v>16</v>
      </c>
      <c r="N4" s="60">
        <f t="shared" ref="N4:N18" si="4">SUM(E4+H4+K4)</f>
        <v>6</v>
      </c>
      <c r="O4" s="61">
        <f t="shared" ref="O4:O54" si="5">IF(L4=0,"",M4/L4)</f>
        <v>0.72727272727272729</v>
      </c>
      <c r="P4" s="61">
        <f t="shared" ref="P4:P54" si="6">IF(C4=0,"",D4/C4)</f>
        <v>0.5714285714285714</v>
      </c>
      <c r="Q4" s="61">
        <f t="shared" ref="Q4:Q54" si="7">IF(F4=0,"",G4/F4)</f>
        <v>1</v>
      </c>
      <c r="R4" s="61" t="str">
        <f t="shared" ref="R4:R54" si="8">IF(I4=0,"",J4/I4)</f>
        <v/>
      </c>
      <c r="S4" s="61">
        <f t="shared" ref="S4:S54" si="9">IF(L4=0,"",C4/L4)</f>
        <v>0.63636363636363635</v>
      </c>
      <c r="T4" s="61">
        <f t="shared" ref="T4:T54" si="10">IF(L4=0,"",F4/L4)</f>
        <v>0.36363636363636365</v>
      </c>
      <c r="U4" s="58">
        <f t="shared" ref="U4:U54" si="11">IF(L4=0,"",J4/L4)</f>
        <v>0</v>
      </c>
      <c r="V4" s="28">
        <f t="shared" ref="V4:V35" si="12">V3+L4</f>
        <v>43</v>
      </c>
      <c r="W4" s="28">
        <f t="shared" ref="W4:W35" si="13">W3+C4</f>
        <v>35</v>
      </c>
      <c r="X4" s="28">
        <f t="shared" ref="X4:X35" si="14">X3+F4</f>
        <v>8</v>
      </c>
      <c r="Y4" s="28">
        <f t="shared" si="1"/>
        <v>0</v>
      </c>
    </row>
    <row r="5" spans="1:25" hidden="1" x14ac:dyDescent="0.2">
      <c r="A5" s="3" t="s">
        <v>45</v>
      </c>
      <c r="B5" s="3"/>
      <c r="C5" s="59">
        <v>20</v>
      </c>
      <c r="D5" s="59">
        <v>14</v>
      </c>
      <c r="E5" s="59">
        <v>6</v>
      </c>
      <c r="F5" s="59">
        <v>3</v>
      </c>
      <c r="G5" s="59">
        <v>3</v>
      </c>
      <c r="H5" s="59">
        <v>0</v>
      </c>
      <c r="I5" s="59">
        <v>0</v>
      </c>
      <c r="J5" s="59">
        <v>0</v>
      </c>
      <c r="K5" s="59">
        <v>0</v>
      </c>
      <c r="L5" s="60">
        <f t="shared" si="2"/>
        <v>23</v>
      </c>
      <c r="M5" s="60">
        <f t="shared" si="3"/>
        <v>17</v>
      </c>
      <c r="N5" s="60">
        <f t="shared" si="4"/>
        <v>6</v>
      </c>
      <c r="O5" s="61">
        <f t="shared" si="5"/>
        <v>0.73913043478260865</v>
      </c>
      <c r="P5" s="61">
        <f t="shared" si="6"/>
        <v>0.7</v>
      </c>
      <c r="Q5" s="61">
        <f>IF(F5=0,"",G5/F5)</f>
        <v>1</v>
      </c>
      <c r="R5" s="61" t="str">
        <f t="shared" si="8"/>
        <v/>
      </c>
      <c r="S5" s="61">
        <f t="shared" si="9"/>
        <v>0.86956521739130432</v>
      </c>
      <c r="T5" s="61">
        <f t="shared" si="10"/>
        <v>0.13043478260869565</v>
      </c>
      <c r="U5" s="58">
        <f t="shared" si="11"/>
        <v>0</v>
      </c>
      <c r="V5" s="28">
        <f t="shared" si="12"/>
        <v>66</v>
      </c>
      <c r="W5" s="28">
        <f t="shared" si="13"/>
        <v>55</v>
      </c>
      <c r="X5" s="28">
        <f t="shared" si="14"/>
        <v>11</v>
      </c>
      <c r="Y5" s="28">
        <f t="shared" si="1"/>
        <v>0</v>
      </c>
    </row>
    <row r="6" spans="1:25" hidden="1" x14ac:dyDescent="0.2">
      <c r="A6" s="3" t="s">
        <v>46</v>
      </c>
      <c r="B6" s="3"/>
      <c r="C6" s="59">
        <v>15</v>
      </c>
      <c r="D6" s="59">
        <v>12</v>
      </c>
      <c r="E6" s="59">
        <v>3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60">
        <f t="shared" si="2"/>
        <v>15</v>
      </c>
      <c r="M6" s="60">
        <f t="shared" si="3"/>
        <v>12</v>
      </c>
      <c r="N6" s="60">
        <f t="shared" si="4"/>
        <v>3</v>
      </c>
      <c r="O6" s="61">
        <f t="shared" si="5"/>
        <v>0.8</v>
      </c>
      <c r="P6" s="61">
        <f t="shared" si="6"/>
        <v>0.8</v>
      </c>
      <c r="Q6" s="61" t="str">
        <f t="shared" si="7"/>
        <v/>
      </c>
      <c r="R6" s="61" t="str">
        <f t="shared" si="8"/>
        <v/>
      </c>
      <c r="S6" s="61">
        <f t="shared" si="9"/>
        <v>1</v>
      </c>
      <c r="T6" s="61">
        <f t="shared" si="10"/>
        <v>0</v>
      </c>
      <c r="U6" s="58">
        <f t="shared" si="11"/>
        <v>0</v>
      </c>
      <c r="V6" s="28">
        <f t="shared" si="12"/>
        <v>81</v>
      </c>
      <c r="W6" s="28">
        <f t="shared" si="13"/>
        <v>70</v>
      </c>
      <c r="X6" s="28">
        <f t="shared" si="14"/>
        <v>11</v>
      </c>
      <c r="Y6" s="28">
        <f t="shared" si="1"/>
        <v>0</v>
      </c>
    </row>
    <row r="7" spans="1:25" hidden="1" x14ac:dyDescent="0.2">
      <c r="A7" s="3" t="s">
        <v>47</v>
      </c>
      <c r="B7" s="3"/>
      <c r="C7" s="59">
        <v>12</v>
      </c>
      <c r="D7" s="59">
        <v>8</v>
      </c>
      <c r="E7" s="59">
        <v>4</v>
      </c>
      <c r="F7" s="59">
        <v>2</v>
      </c>
      <c r="G7" s="59">
        <v>2</v>
      </c>
      <c r="H7" s="59">
        <v>0</v>
      </c>
      <c r="I7" s="59">
        <v>0</v>
      </c>
      <c r="J7" s="59">
        <v>0</v>
      </c>
      <c r="K7" s="59">
        <v>0</v>
      </c>
      <c r="L7" s="60">
        <f t="shared" si="2"/>
        <v>14</v>
      </c>
      <c r="M7" s="60">
        <f t="shared" si="3"/>
        <v>10</v>
      </c>
      <c r="N7" s="60">
        <f t="shared" si="4"/>
        <v>4</v>
      </c>
      <c r="O7" s="61">
        <f t="shared" si="5"/>
        <v>0.7142857142857143</v>
      </c>
      <c r="P7" s="61">
        <f t="shared" si="6"/>
        <v>0.66666666666666663</v>
      </c>
      <c r="Q7" s="61">
        <f t="shared" si="7"/>
        <v>1</v>
      </c>
      <c r="R7" s="61" t="str">
        <f t="shared" si="8"/>
        <v/>
      </c>
      <c r="S7" s="61">
        <f t="shared" si="9"/>
        <v>0.8571428571428571</v>
      </c>
      <c r="T7" s="61">
        <f t="shared" si="10"/>
        <v>0.14285714285714285</v>
      </c>
      <c r="U7" s="58">
        <f t="shared" si="11"/>
        <v>0</v>
      </c>
      <c r="V7" s="28">
        <f t="shared" si="12"/>
        <v>95</v>
      </c>
      <c r="W7" s="28">
        <f t="shared" si="13"/>
        <v>82</v>
      </c>
      <c r="X7" s="28">
        <f t="shared" si="14"/>
        <v>13</v>
      </c>
      <c r="Y7" s="28">
        <f t="shared" si="1"/>
        <v>0</v>
      </c>
    </row>
    <row r="8" spans="1:25" hidden="1" x14ac:dyDescent="0.2">
      <c r="A8" s="3" t="s">
        <v>48</v>
      </c>
      <c r="B8" s="3"/>
      <c r="C8" s="59">
        <v>15</v>
      </c>
      <c r="D8" s="59">
        <v>10</v>
      </c>
      <c r="E8" s="59">
        <v>5</v>
      </c>
      <c r="F8" s="59">
        <v>2</v>
      </c>
      <c r="G8" s="59">
        <v>2</v>
      </c>
      <c r="H8" s="59">
        <v>0</v>
      </c>
      <c r="I8" s="59">
        <v>0</v>
      </c>
      <c r="J8" s="59">
        <v>0</v>
      </c>
      <c r="K8" s="59">
        <v>0</v>
      </c>
      <c r="L8" s="60">
        <f t="shared" si="2"/>
        <v>17</v>
      </c>
      <c r="M8" s="60">
        <f t="shared" si="3"/>
        <v>12</v>
      </c>
      <c r="N8" s="60">
        <f t="shared" si="4"/>
        <v>5</v>
      </c>
      <c r="O8" s="61">
        <f t="shared" si="5"/>
        <v>0.70588235294117652</v>
      </c>
      <c r="P8" s="61">
        <f t="shared" si="6"/>
        <v>0.66666666666666663</v>
      </c>
      <c r="Q8" s="61">
        <f t="shared" si="7"/>
        <v>1</v>
      </c>
      <c r="R8" s="61" t="str">
        <f t="shared" si="8"/>
        <v/>
      </c>
      <c r="S8" s="61">
        <f t="shared" si="9"/>
        <v>0.88235294117647056</v>
      </c>
      <c r="T8" s="61">
        <f t="shared" si="10"/>
        <v>0.11764705882352941</v>
      </c>
      <c r="U8" s="58">
        <f t="shared" si="11"/>
        <v>0</v>
      </c>
      <c r="V8" s="28">
        <f t="shared" si="12"/>
        <v>112</v>
      </c>
      <c r="W8" s="28">
        <f t="shared" si="13"/>
        <v>97</v>
      </c>
      <c r="X8" s="28">
        <f t="shared" si="14"/>
        <v>15</v>
      </c>
      <c r="Y8" s="28">
        <f t="shared" si="1"/>
        <v>0</v>
      </c>
    </row>
    <row r="9" spans="1:25" hidden="1" x14ac:dyDescent="0.2">
      <c r="A9" s="3" t="s">
        <v>49</v>
      </c>
      <c r="B9" s="3"/>
      <c r="C9" s="59"/>
      <c r="D9" s="59"/>
      <c r="E9" s="59"/>
      <c r="F9" s="59"/>
      <c r="G9" s="59"/>
      <c r="H9" s="59"/>
      <c r="I9" s="59"/>
      <c r="J9" s="59"/>
      <c r="K9" s="59"/>
      <c r="L9" s="60">
        <f t="shared" si="2"/>
        <v>0</v>
      </c>
      <c r="M9" s="60">
        <f t="shared" si="3"/>
        <v>0</v>
      </c>
      <c r="N9" s="60">
        <f t="shared" si="4"/>
        <v>0</v>
      </c>
      <c r="O9" s="61" t="str">
        <f t="shared" si="5"/>
        <v/>
      </c>
      <c r="P9" s="61" t="str">
        <f t="shared" si="6"/>
        <v/>
      </c>
      <c r="Q9" s="61" t="str">
        <f t="shared" si="7"/>
        <v/>
      </c>
      <c r="R9" s="61" t="str">
        <f t="shared" si="8"/>
        <v/>
      </c>
      <c r="S9" s="61" t="str">
        <f t="shared" si="9"/>
        <v/>
      </c>
      <c r="T9" s="61" t="str">
        <f t="shared" si="10"/>
        <v/>
      </c>
      <c r="U9" s="58" t="str">
        <f t="shared" si="11"/>
        <v/>
      </c>
      <c r="V9" s="28">
        <f t="shared" si="12"/>
        <v>112</v>
      </c>
      <c r="W9" s="28">
        <f t="shared" si="13"/>
        <v>97</v>
      </c>
      <c r="X9" s="28">
        <f t="shared" si="14"/>
        <v>15</v>
      </c>
      <c r="Y9" s="28">
        <f t="shared" si="1"/>
        <v>0</v>
      </c>
    </row>
    <row r="10" spans="1:25" hidden="1" x14ac:dyDescent="0.2">
      <c r="A10" s="3" t="s">
        <v>50</v>
      </c>
      <c r="B10" s="3"/>
      <c r="C10" s="59">
        <v>11</v>
      </c>
      <c r="D10" s="59">
        <v>8</v>
      </c>
      <c r="E10" s="59">
        <v>3</v>
      </c>
      <c r="F10" s="59">
        <v>2</v>
      </c>
      <c r="G10" s="59">
        <v>2</v>
      </c>
      <c r="H10" s="59">
        <v>0</v>
      </c>
      <c r="I10" s="59">
        <v>0</v>
      </c>
      <c r="J10" s="59">
        <v>0</v>
      </c>
      <c r="K10" s="59">
        <v>0</v>
      </c>
      <c r="L10" s="60">
        <f t="shared" si="2"/>
        <v>13</v>
      </c>
      <c r="M10" s="60">
        <f t="shared" si="3"/>
        <v>10</v>
      </c>
      <c r="N10" s="60">
        <f t="shared" si="4"/>
        <v>3</v>
      </c>
      <c r="O10" s="61">
        <f t="shared" si="5"/>
        <v>0.76923076923076927</v>
      </c>
      <c r="P10" s="61">
        <f t="shared" si="6"/>
        <v>0.72727272727272729</v>
      </c>
      <c r="Q10" s="61">
        <f t="shared" si="7"/>
        <v>1</v>
      </c>
      <c r="R10" s="61" t="str">
        <f t="shared" si="8"/>
        <v/>
      </c>
      <c r="S10" s="61">
        <f t="shared" si="9"/>
        <v>0.84615384615384615</v>
      </c>
      <c r="T10" s="61">
        <f t="shared" si="10"/>
        <v>0.15384615384615385</v>
      </c>
      <c r="U10" s="58">
        <f t="shared" si="11"/>
        <v>0</v>
      </c>
      <c r="V10" s="28">
        <f t="shared" si="12"/>
        <v>125</v>
      </c>
      <c r="W10" s="28">
        <f t="shared" si="13"/>
        <v>108</v>
      </c>
      <c r="X10" s="28">
        <f t="shared" si="14"/>
        <v>17</v>
      </c>
      <c r="Y10" s="28">
        <f t="shared" si="1"/>
        <v>0</v>
      </c>
    </row>
    <row r="11" spans="1:25" hidden="1" x14ac:dyDescent="0.2">
      <c r="A11" s="3" t="s">
        <v>51</v>
      </c>
      <c r="B11" s="3"/>
      <c r="C11" s="59">
        <v>16</v>
      </c>
      <c r="D11" s="59">
        <v>12</v>
      </c>
      <c r="E11" s="59">
        <v>3</v>
      </c>
      <c r="F11" s="59">
        <v>2</v>
      </c>
      <c r="G11" s="59">
        <v>2</v>
      </c>
      <c r="H11" s="59">
        <v>0</v>
      </c>
      <c r="I11" s="59">
        <v>0</v>
      </c>
      <c r="J11" s="59">
        <v>0</v>
      </c>
      <c r="K11" s="59">
        <v>0</v>
      </c>
      <c r="L11" s="60">
        <f t="shared" si="2"/>
        <v>18</v>
      </c>
      <c r="M11" s="60">
        <f t="shared" si="3"/>
        <v>14</v>
      </c>
      <c r="N11" s="60">
        <f t="shared" si="4"/>
        <v>3</v>
      </c>
      <c r="O11" s="61">
        <f t="shared" si="5"/>
        <v>0.77777777777777779</v>
      </c>
      <c r="P11" s="61">
        <f t="shared" si="6"/>
        <v>0.75</v>
      </c>
      <c r="Q11" s="61">
        <f t="shared" si="7"/>
        <v>1</v>
      </c>
      <c r="R11" s="61" t="str">
        <f t="shared" si="8"/>
        <v/>
      </c>
      <c r="S11" s="61">
        <f t="shared" si="9"/>
        <v>0.88888888888888884</v>
      </c>
      <c r="T11" s="61">
        <f t="shared" si="10"/>
        <v>0.1111111111111111</v>
      </c>
      <c r="U11" s="58">
        <f t="shared" si="11"/>
        <v>0</v>
      </c>
      <c r="V11" s="28">
        <f t="shared" si="12"/>
        <v>143</v>
      </c>
      <c r="W11" s="28">
        <f t="shared" si="13"/>
        <v>124</v>
      </c>
      <c r="X11" s="28">
        <f t="shared" si="14"/>
        <v>19</v>
      </c>
      <c r="Y11" s="28">
        <f t="shared" si="1"/>
        <v>0</v>
      </c>
    </row>
    <row r="12" spans="1:25" hidden="1" x14ac:dyDescent="0.2">
      <c r="A12" s="3" t="s">
        <v>52</v>
      </c>
      <c r="B12" s="3"/>
      <c r="C12" s="59">
        <v>9</v>
      </c>
      <c r="D12" s="59">
        <v>7</v>
      </c>
      <c r="E12" s="59">
        <v>2</v>
      </c>
      <c r="F12" s="59">
        <v>1</v>
      </c>
      <c r="G12" s="59">
        <v>1</v>
      </c>
      <c r="H12" s="59">
        <v>0</v>
      </c>
      <c r="I12" s="59">
        <v>0</v>
      </c>
      <c r="J12" s="59">
        <v>0</v>
      </c>
      <c r="K12" s="59">
        <v>0</v>
      </c>
      <c r="L12" s="60">
        <f t="shared" si="2"/>
        <v>10</v>
      </c>
      <c r="M12" s="60">
        <f t="shared" si="3"/>
        <v>8</v>
      </c>
      <c r="N12" s="60">
        <f t="shared" si="4"/>
        <v>2</v>
      </c>
      <c r="O12" s="61">
        <f t="shared" si="5"/>
        <v>0.8</v>
      </c>
      <c r="P12" s="61">
        <f t="shared" si="6"/>
        <v>0.77777777777777779</v>
      </c>
      <c r="Q12" s="61">
        <f t="shared" si="7"/>
        <v>1</v>
      </c>
      <c r="R12" s="61" t="str">
        <f t="shared" si="8"/>
        <v/>
      </c>
      <c r="S12" s="61">
        <f t="shared" si="9"/>
        <v>0.9</v>
      </c>
      <c r="T12" s="61">
        <f t="shared" si="10"/>
        <v>0.1</v>
      </c>
      <c r="U12" s="58">
        <f t="shared" si="11"/>
        <v>0</v>
      </c>
      <c r="V12" s="28">
        <f t="shared" si="12"/>
        <v>153</v>
      </c>
      <c r="W12" s="28">
        <f t="shared" si="13"/>
        <v>133</v>
      </c>
      <c r="X12" s="28">
        <f t="shared" si="14"/>
        <v>20</v>
      </c>
      <c r="Y12" s="28">
        <f t="shared" si="1"/>
        <v>0</v>
      </c>
    </row>
    <row r="13" spans="1:25" hidden="1" x14ac:dyDescent="0.2">
      <c r="A13" s="3" t="s">
        <v>53</v>
      </c>
      <c r="B13" s="3"/>
      <c r="C13" s="59">
        <v>12</v>
      </c>
      <c r="D13" s="59">
        <v>9</v>
      </c>
      <c r="E13" s="59">
        <v>3</v>
      </c>
      <c r="F13" s="59">
        <v>2</v>
      </c>
      <c r="G13" s="59">
        <v>2</v>
      </c>
      <c r="H13" s="59">
        <v>0</v>
      </c>
      <c r="I13" s="59">
        <v>0</v>
      </c>
      <c r="J13" s="59">
        <v>0</v>
      </c>
      <c r="K13" s="59">
        <v>0</v>
      </c>
      <c r="L13" s="60">
        <f t="shared" si="2"/>
        <v>14</v>
      </c>
      <c r="M13" s="60">
        <f t="shared" si="3"/>
        <v>11</v>
      </c>
      <c r="N13" s="60">
        <f t="shared" si="4"/>
        <v>3</v>
      </c>
      <c r="O13" s="61">
        <f t="shared" si="5"/>
        <v>0.7857142857142857</v>
      </c>
      <c r="P13" s="61">
        <f t="shared" si="6"/>
        <v>0.75</v>
      </c>
      <c r="Q13" s="61">
        <f t="shared" si="7"/>
        <v>1</v>
      </c>
      <c r="R13" s="61" t="str">
        <f t="shared" si="8"/>
        <v/>
      </c>
      <c r="S13" s="61">
        <f t="shared" si="9"/>
        <v>0.8571428571428571</v>
      </c>
      <c r="T13" s="61">
        <f t="shared" si="10"/>
        <v>0.14285714285714285</v>
      </c>
      <c r="U13" s="58">
        <f t="shared" si="11"/>
        <v>0</v>
      </c>
      <c r="V13" s="28">
        <f t="shared" si="12"/>
        <v>167</v>
      </c>
      <c r="W13" s="28">
        <f t="shared" si="13"/>
        <v>145</v>
      </c>
      <c r="X13" s="28">
        <f t="shared" si="14"/>
        <v>22</v>
      </c>
      <c r="Y13" s="28">
        <f t="shared" si="1"/>
        <v>0</v>
      </c>
    </row>
    <row r="14" spans="1:25" hidden="1" x14ac:dyDescent="0.2">
      <c r="A14" s="3" t="s">
        <v>54</v>
      </c>
      <c r="B14" s="3"/>
      <c r="C14" s="59">
        <v>12</v>
      </c>
      <c r="D14" s="59">
        <v>10</v>
      </c>
      <c r="E14" s="59">
        <v>2</v>
      </c>
      <c r="F14" s="59">
        <v>3</v>
      </c>
      <c r="G14" s="59">
        <v>3</v>
      </c>
      <c r="H14" s="59">
        <v>0</v>
      </c>
      <c r="I14" s="59">
        <v>0</v>
      </c>
      <c r="J14" s="59">
        <v>0</v>
      </c>
      <c r="K14" s="59">
        <v>0</v>
      </c>
      <c r="L14" s="60">
        <f t="shared" si="2"/>
        <v>15</v>
      </c>
      <c r="M14" s="60">
        <f t="shared" si="3"/>
        <v>13</v>
      </c>
      <c r="N14" s="60">
        <f t="shared" si="4"/>
        <v>2</v>
      </c>
      <c r="O14" s="61">
        <f t="shared" si="5"/>
        <v>0.8666666666666667</v>
      </c>
      <c r="P14" s="61">
        <f t="shared" si="6"/>
        <v>0.83333333333333337</v>
      </c>
      <c r="Q14" s="61">
        <f t="shared" si="7"/>
        <v>1</v>
      </c>
      <c r="R14" s="61" t="str">
        <f t="shared" si="8"/>
        <v/>
      </c>
      <c r="S14" s="61">
        <f t="shared" si="9"/>
        <v>0.8</v>
      </c>
      <c r="T14" s="61">
        <f t="shared" si="10"/>
        <v>0.2</v>
      </c>
      <c r="U14" s="58">
        <f t="shared" si="11"/>
        <v>0</v>
      </c>
      <c r="V14" s="28">
        <f t="shared" si="12"/>
        <v>182</v>
      </c>
      <c r="W14" s="28">
        <f t="shared" si="13"/>
        <v>157</v>
      </c>
      <c r="X14" s="28">
        <f t="shared" si="14"/>
        <v>25</v>
      </c>
      <c r="Y14" s="28">
        <f t="shared" si="1"/>
        <v>0</v>
      </c>
    </row>
    <row r="15" spans="1:25" hidden="1" x14ac:dyDescent="0.2">
      <c r="A15" s="3" t="s">
        <v>55</v>
      </c>
      <c r="B15" s="3"/>
      <c r="C15" s="59">
        <v>7</v>
      </c>
      <c r="D15" s="59">
        <v>6</v>
      </c>
      <c r="E15" s="59">
        <v>1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60">
        <f t="shared" si="2"/>
        <v>7</v>
      </c>
      <c r="M15" s="60">
        <f t="shared" si="3"/>
        <v>6</v>
      </c>
      <c r="N15" s="60">
        <f t="shared" si="4"/>
        <v>1</v>
      </c>
      <c r="O15" s="61">
        <f t="shared" si="5"/>
        <v>0.8571428571428571</v>
      </c>
      <c r="P15" s="61">
        <f t="shared" si="6"/>
        <v>0.8571428571428571</v>
      </c>
      <c r="Q15" s="61" t="str">
        <f t="shared" si="7"/>
        <v/>
      </c>
      <c r="R15" s="61" t="str">
        <f t="shared" si="8"/>
        <v/>
      </c>
      <c r="S15" s="61">
        <f t="shared" si="9"/>
        <v>1</v>
      </c>
      <c r="T15" s="61">
        <f t="shared" si="10"/>
        <v>0</v>
      </c>
      <c r="U15" s="58">
        <f t="shared" si="11"/>
        <v>0</v>
      </c>
      <c r="V15" s="28">
        <f t="shared" si="12"/>
        <v>189</v>
      </c>
      <c r="W15" s="28">
        <f t="shared" si="13"/>
        <v>164</v>
      </c>
      <c r="X15" s="28">
        <f t="shared" si="14"/>
        <v>25</v>
      </c>
      <c r="Y15" s="28">
        <f t="shared" si="1"/>
        <v>0</v>
      </c>
    </row>
    <row r="16" spans="1:25" hidden="1" x14ac:dyDescent="0.2">
      <c r="A16" s="3" t="s">
        <v>56</v>
      </c>
      <c r="B16" s="3"/>
      <c r="C16" s="59">
        <v>6</v>
      </c>
      <c r="D16" s="59">
        <v>5</v>
      </c>
      <c r="E16" s="59">
        <v>1</v>
      </c>
      <c r="F16" s="59">
        <v>1</v>
      </c>
      <c r="G16" s="59">
        <v>1</v>
      </c>
      <c r="H16" s="59">
        <v>0</v>
      </c>
      <c r="I16" s="59">
        <v>0</v>
      </c>
      <c r="J16" s="59">
        <v>0</v>
      </c>
      <c r="K16" s="59">
        <v>0</v>
      </c>
      <c r="L16" s="60">
        <f t="shared" si="2"/>
        <v>7</v>
      </c>
      <c r="M16" s="60">
        <f t="shared" si="3"/>
        <v>6</v>
      </c>
      <c r="N16" s="60">
        <f t="shared" si="4"/>
        <v>1</v>
      </c>
      <c r="O16" s="61">
        <f t="shared" si="5"/>
        <v>0.8571428571428571</v>
      </c>
      <c r="P16" s="61">
        <f t="shared" si="6"/>
        <v>0.83333333333333337</v>
      </c>
      <c r="Q16" s="61">
        <f t="shared" si="7"/>
        <v>1</v>
      </c>
      <c r="R16" s="61" t="str">
        <f t="shared" si="8"/>
        <v/>
      </c>
      <c r="S16" s="61">
        <f t="shared" si="9"/>
        <v>0.8571428571428571</v>
      </c>
      <c r="T16" s="61">
        <f t="shared" si="10"/>
        <v>0.14285714285714285</v>
      </c>
      <c r="U16" s="58">
        <f t="shared" si="11"/>
        <v>0</v>
      </c>
      <c r="V16" s="28">
        <f t="shared" si="12"/>
        <v>196</v>
      </c>
      <c r="W16" s="28">
        <f t="shared" si="13"/>
        <v>170</v>
      </c>
      <c r="X16" s="28">
        <f t="shared" si="14"/>
        <v>26</v>
      </c>
      <c r="Y16" s="28">
        <f t="shared" si="1"/>
        <v>0</v>
      </c>
    </row>
    <row r="17" spans="1:25" hidden="1" x14ac:dyDescent="0.2">
      <c r="A17" s="3" t="s">
        <v>57</v>
      </c>
      <c r="B17" s="3"/>
      <c r="C17" s="39">
        <v>11</v>
      </c>
      <c r="D17" s="39">
        <v>9</v>
      </c>
      <c r="E17" s="39">
        <v>2</v>
      </c>
      <c r="F17" s="39">
        <v>2</v>
      </c>
      <c r="G17" s="39">
        <v>2</v>
      </c>
      <c r="H17" s="59">
        <v>0</v>
      </c>
      <c r="I17" s="59">
        <v>0</v>
      </c>
      <c r="J17" s="59">
        <v>0</v>
      </c>
      <c r="K17" s="59">
        <v>0</v>
      </c>
      <c r="L17" s="60">
        <f t="shared" si="2"/>
        <v>13</v>
      </c>
      <c r="M17" s="60">
        <f t="shared" si="3"/>
        <v>11</v>
      </c>
      <c r="N17" s="60">
        <f t="shared" si="4"/>
        <v>2</v>
      </c>
      <c r="O17" s="61">
        <f t="shared" si="5"/>
        <v>0.84615384615384615</v>
      </c>
      <c r="P17" s="61">
        <f t="shared" si="6"/>
        <v>0.81818181818181823</v>
      </c>
      <c r="Q17" s="61">
        <f t="shared" si="7"/>
        <v>1</v>
      </c>
      <c r="R17" s="61" t="str">
        <f t="shared" si="8"/>
        <v/>
      </c>
      <c r="S17" s="61">
        <f t="shared" si="9"/>
        <v>0.84615384615384615</v>
      </c>
      <c r="T17" s="61">
        <f t="shared" si="10"/>
        <v>0.15384615384615385</v>
      </c>
      <c r="U17" s="58">
        <f t="shared" si="11"/>
        <v>0</v>
      </c>
      <c r="V17" s="28">
        <f t="shared" si="12"/>
        <v>209</v>
      </c>
      <c r="W17" s="28">
        <f t="shared" si="13"/>
        <v>181</v>
      </c>
      <c r="X17" s="28">
        <f t="shared" si="14"/>
        <v>28</v>
      </c>
      <c r="Y17" s="28">
        <f t="shared" si="1"/>
        <v>0</v>
      </c>
    </row>
    <row r="18" spans="1:25" ht="15.75" hidden="1" customHeight="1" x14ac:dyDescent="0.2">
      <c r="A18" s="3" t="s">
        <v>58</v>
      </c>
      <c r="B18" s="3"/>
      <c r="C18" s="39">
        <v>12</v>
      </c>
      <c r="D18" s="39">
        <v>10</v>
      </c>
      <c r="E18" s="39">
        <v>2</v>
      </c>
      <c r="F18" s="39">
        <v>1</v>
      </c>
      <c r="G18" s="39">
        <v>0</v>
      </c>
      <c r="H18" s="39">
        <v>1</v>
      </c>
      <c r="I18" s="39">
        <v>0</v>
      </c>
      <c r="J18" s="39">
        <v>0</v>
      </c>
      <c r="K18" s="39">
        <v>0</v>
      </c>
      <c r="L18" s="60">
        <f t="shared" si="2"/>
        <v>13</v>
      </c>
      <c r="M18" s="60">
        <f t="shared" si="3"/>
        <v>10</v>
      </c>
      <c r="N18" s="60">
        <f t="shared" si="4"/>
        <v>3</v>
      </c>
      <c r="O18" s="61">
        <f t="shared" si="5"/>
        <v>0.76923076923076927</v>
      </c>
      <c r="P18" s="61">
        <f t="shared" si="6"/>
        <v>0.83333333333333337</v>
      </c>
      <c r="Q18" s="61">
        <f t="shared" si="7"/>
        <v>0</v>
      </c>
      <c r="R18" s="61" t="str">
        <f t="shared" si="8"/>
        <v/>
      </c>
      <c r="S18" s="61">
        <f t="shared" si="9"/>
        <v>0.92307692307692313</v>
      </c>
      <c r="T18" s="61">
        <f t="shared" si="10"/>
        <v>7.6923076923076927E-2</v>
      </c>
      <c r="U18" s="58">
        <f t="shared" si="11"/>
        <v>0</v>
      </c>
      <c r="V18" s="28">
        <f t="shared" si="12"/>
        <v>222</v>
      </c>
      <c r="W18" s="28">
        <f t="shared" si="13"/>
        <v>193</v>
      </c>
      <c r="X18" s="28">
        <f t="shared" si="14"/>
        <v>29</v>
      </c>
      <c r="Y18" s="28">
        <f t="shared" si="1"/>
        <v>0</v>
      </c>
    </row>
    <row r="19" spans="1:25" ht="16.5" hidden="1" customHeight="1" x14ac:dyDescent="0.2">
      <c r="A19" s="3" t="s">
        <v>59</v>
      </c>
      <c r="B19" s="3"/>
      <c r="C19" s="39">
        <v>14</v>
      </c>
      <c r="D19" s="39">
        <v>9</v>
      </c>
      <c r="E19" s="39">
        <v>5</v>
      </c>
      <c r="F19" s="39">
        <v>2</v>
      </c>
      <c r="G19" s="39">
        <v>2</v>
      </c>
      <c r="H19" s="39">
        <v>0</v>
      </c>
      <c r="I19" s="39">
        <v>0</v>
      </c>
      <c r="J19" s="39">
        <v>0</v>
      </c>
      <c r="K19" s="39">
        <v>0</v>
      </c>
      <c r="L19" s="60">
        <f t="shared" ref="L19:L54" si="15">SUM(C19+F19+I19)</f>
        <v>16</v>
      </c>
      <c r="M19" s="60">
        <f t="shared" ref="M19:M54" si="16">SUM(D19+G19+J19)</f>
        <v>11</v>
      </c>
      <c r="N19" s="60">
        <f t="shared" ref="N19:N54" si="17">SUM(E19+H19+K19)</f>
        <v>5</v>
      </c>
      <c r="O19" s="61">
        <f t="shared" si="5"/>
        <v>0.6875</v>
      </c>
      <c r="P19" s="61">
        <f t="shared" si="6"/>
        <v>0.6428571428571429</v>
      </c>
      <c r="Q19" s="61">
        <f t="shared" si="7"/>
        <v>1</v>
      </c>
      <c r="R19" s="61" t="str">
        <f t="shared" si="8"/>
        <v/>
      </c>
      <c r="S19" s="61">
        <f t="shared" si="9"/>
        <v>0.875</v>
      </c>
      <c r="T19" s="61">
        <f t="shared" si="10"/>
        <v>0.125</v>
      </c>
      <c r="U19" s="58">
        <f t="shared" si="11"/>
        <v>0</v>
      </c>
      <c r="V19" s="28">
        <f t="shared" si="12"/>
        <v>238</v>
      </c>
      <c r="W19" s="28">
        <f t="shared" si="13"/>
        <v>207</v>
      </c>
      <c r="X19" s="28">
        <f t="shared" si="14"/>
        <v>31</v>
      </c>
      <c r="Y19" s="28">
        <f t="shared" si="1"/>
        <v>0</v>
      </c>
    </row>
    <row r="20" spans="1:25" ht="18.75" hidden="1" customHeight="1" x14ac:dyDescent="0.2">
      <c r="A20" s="3" t="s">
        <v>60</v>
      </c>
      <c r="B20" s="3"/>
      <c r="C20" s="39">
        <v>19</v>
      </c>
      <c r="D20" s="39">
        <v>14</v>
      </c>
      <c r="E20" s="39">
        <v>5</v>
      </c>
      <c r="F20" s="39">
        <v>2</v>
      </c>
      <c r="G20" s="39">
        <v>2</v>
      </c>
      <c r="H20" s="39">
        <v>0</v>
      </c>
      <c r="I20" s="39">
        <v>0</v>
      </c>
      <c r="J20" s="39">
        <v>0</v>
      </c>
      <c r="K20" s="39">
        <v>0</v>
      </c>
      <c r="L20" s="60">
        <f t="shared" si="15"/>
        <v>21</v>
      </c>
      <c r="M20" s="60">
        <f t="shared" si="16"/>
        <v>16</v>
      </c>
      <c r="N20" s="60">
        <f t="shared" si="17"/>
        <v>5</v>
      </c>
      <c r="O20" s="61">
        <f t="shared" si="5"/>
        <v>0.76190476190476186</v>
      </c>
      <c r="P20" s="61">
        <f t="shared" si="6"/>
        <v>0.73684210526315785</v>
      </c>
      <c r="Q20" s="61">
        <f t="shared" si="7"/>
        <v>1</v>
      </c>
      <c r="R20" s="61" t="str">
        <f t="shared" si="8"/>
        <v/>
      </c>
      <c r="S20" s="61">
        <f t="shared" si="9"/>
        <v>0.90476190476190477</v>
      </c>
      <c r="T20" s="61">
        <f t="shared" si="10"/>
        <v>9.5238095238095233E-2</v>
      </c>
      <c r="U20" s="58">
        <f t="shared" si="11"/>
        <v>0</v>
      </c>
      <c r="V20" s="28">
        <f t="shared" si="12"/>
        <v>259</v>
      </c>
      <c r="W20" s="28">
        <f t="shared" si="13"/>
        <v>226</v>
      </c>
      <c r="X20" s="28">
        <f t="shared" si="14"/>
        <v>33</v>
      </c>
      <c r="Y20" s="28">
        <f t="shared" si="1"/>
        <v>0</v>
      </c>
    </row>
    <row r="21" spans="1:25" ht="16.5" hidden="1" customHeight="1" x14ac:dyDescent="0.2">
      <c r="A21" s="3" t="s">
        <v>61</v>
      </c>
      <c r="B21" s="3"/>
      <c r="C21" s="39">
        <v>18</v>
      </c>
      <c r="D21" s="39">
        <v>14</v>
      </c>
      <c r="E21" s="39">
        <v>4</v>
      </c>
      <c r="F21" s="39">
        <v>1</v>
      </c>
      <c r="G21" s="39">
        <v>1</v>
      </c>
      <c r="H21" s="39">
        <v>0</v>
      </c>
      <c r="I21" s="39"/>
      <c r="J21" s="39"/>
      <c r="K21" s="39"/>
      <c r="L21" s="60">
        <f t="shared" si="15"/>
        <v>19</v>
      </c>
      <c r="M21" s="60">
        <f t="shared" si="16"/>
        <v>15</v>
      </c>
      <c r="N21" s="60">
        <f t="shared" si="17"/>
        <v>4</v>
      </c>
      <c r="O21" s="61">
        <f t="shared" si="5"/>
        <v>0.78947368421052633</v>
      </c>
      <c r="P21" s="61">
        <f t="shared" si="6"/>
        <v>0.77777777777777779</v>
      </c>
      <c r="Q21" s="61">
        <f t="shared" si="7"/>
        <v>1</v>
      </c>
      <c r="R21" s="61" t="str">
        <f t="shared" si="8"/>
        <v/>
      </c>
      <c r="S21" s="61">
        <f t="shared" si="9"/>
        <v>0.94736842105263153</v>
      </c>
      <c r="T21" s="61">
        <f t="shared" si="10"/>
        <v>5.2631578947368418E-2</v>
      </c>
      <c r="U21" s="58">
        <f t="shared" si="11"/>
        <v>0</v>
      </c>
      <c r="V21" s="28">
        <f t="shared" si="12"/>
        <v>278</v>
      </c>
      <c r="W21" s="28">
        <f t="shared" si="13"/>
        <v>244</v>
      </c>
      <c r="X21" s="28">
        <f t="shared" si="14"/>
        <v>34</v>
      </c>
      <c r="Y21" s="28">
        <f t="shared" si="1"/>
        <v>0</v>
      </c>
    </row>
    <row r="22" spans="1:25" ht="16.5" hidden="1" customHeight="1" x14ac:dyDescent="0.2">
      <c r="A22" s="3" t="s">
        <v>62</v>
      </c>
      <c r="B22" s="3"/>
      <c r="C22" s="39">
        <v>17</v>
      </c>
      <c r="D22" s="39">
        <v>11</v>
      </c>
      <c r="E22" s="39">
        <v>6</v>
      </c>
      <c r="F22" s="39">
        <v>4</v>
      </c>
      <c r="G22" s="39">
        <v>4</v>
      </c>
      <c r="H22" s="39">
        <v>0</v>
      </c>
      <c r="I22" s="39"/>
      <c r="J22" s="39"/>
      <c r="K22" s="39"/>
      <c r="L22" s="60">
        <f t="shared" si="15"/>
        <v>21</v>
      </c>
      <c r="M22" s="60">
        <f t="shared" si="16"/>
        <v>15</v>
      </c>
      <c r="N22" s="60">
        <f t="shared" si="17"/>
        <v>6</v>
      </c>
      <c r="O22" s="61">
        <f t="shared" si="5"/>
        <v>0.7142857142857143</v>
      </c>
      <c r="P22" s="61">
        <f t="shared" si="6"/>
        <v>0.6470588235294118</v>
      </c>
      <c r="Q22" s="61">
        <f t="shared" si="7"/>
        <v>1</v>
      </c>
      <c r="R22" s="61" t="str">
        <f t="shared" si="8"/>
        <v/>
      </c>
      <c r="S22" s="61">
        <f t="shared" si="9"/>
        <v>0.80952380952380953</v>
      </c>
      <c r="T22" s="61">
        <f t="shared" si="10"/>
        <v>0.19047619047619047</v>
      </c>
      <c r="U22" s="58">
        <f t="shared" si="11"/>
        <v>0</v>
      </c>
      <c r="V22" s="28">
        <f t="shared" si="12"/>
        <v>299</v>
      </c>
      <c r="W22" s="28">
        <f t="shared" si="13"/>
        <v>261</v>
      </c>
      <c r="X22" s="28">
        <f t="shared" si="14"/>
        <v>38</v>
      </c>
      <c r="Y22" s="28">
        <f t="shared" si="1"/>
        <v>0</v>
      </c>
    </row>
    <row r="23" spans="1:25" ht="15.75" hidden="1" customHeight="1" x14ac:dyDescent="0.2">
      <c r="A23" s="3" t="s">
        <v>63</v>
      </c>
      <c r="B23" s="3"/>
      <c r="C23" s="39">
        <v>17</v>
      </c>
      <c r="D23" s="39">
        <v>14</v>
      </c>
      <c r="E23" s="39">
        <v>3</v>
      </c>
      <c r="F23" s="39">
        <v>3</v>
      </c>
      <c r="G23" s="39">
        <v>3</v>
      </c>
      <c r="H23" s="39">
        <v>0</v>
      </c>
      <c r="I23" s="39"/>
      <c r="J23" s="39"/>
      <c r="K23" s="39"/>
      <c r="L23" s="60">
        <f t="shared" si="15"/>
        <v>20</v>
      </c>
      <c r="M23" s="60">
        <f t="shared" si="16"/>
        <v>17</v>
      </c>
      <c r="N23" s="60">
        <f t="shared" si="17"/>
        <v>3</v>
      </c>
      <c r="O23" s="61">
        <f t="shared" si="5"/>
        <v>0.85</v>
      </c>
      <c r="P23" s="61">
        <f t="shared" si="6"/>
        <v>0.82352941176470584</v>
      </c>
      <c r="Q23" s="61">
        <f t="shared" si="7"/>
        <v>1</v>
      </c>
      <c r="R23" s="61" t="str">
        <f t="shared" si="8"/>
        <v/>
      </c>
      <c r="S23" s="61">
        <f t="shared" si="9"/>
        <v>0.85</v>
      </c>
      <c r="T23" s="61">
        <f t="shared" si="10"/>
        <v>0.15</v>
      </c>
      <c r="U23" s="58">
        <f t="shared" si="11"/>
        <v>0</v>
      </c>
      <c r="V23" s="28">
        <f t="shared" si="12"/>
        <v>319</v>
      </c>
      <c r="W23" s="28">
        <f t="shared" si="13"/>
        <v>278</v>
      </c>
      <c r="X23" s="28">
        <f t="shared" si="14"/>
        <v>41</v>
      </c>
      <c r="Y23" s="28">
        <f t="shared" si="1"/>
        <v>0</v>
      </c>
    </row>
    <row r="24" spans="1:25" ht="19.5" hidden="1" customHeight="1" x14ac:dyDescent="0.2">
      <c r="A24" s="3" t="s">
        <v>64</v>
      </c>
      <c r="B24" s="3"/>
      <c r="C24" s="39">
        <v>15</v>
      </c>
      <c r="D24" s="39">
        <v>11</v>
      </c>
      <c r="E24" s="39">
        <v>4</v>
      </c>
      <c r="F24" s="39">
        <v>1</v>
      </c>
      <c r="G24" s="39">
        <v>1</v>
      </c>
      <c r="H24" s="39">
        <v>0</v>
      </c>
      <c r="I24" s="39"/>
      <c r="J24" s="39"/>
      <c r="K24" s="39"/>
      <c r="L24" s="60">
        <f t="shared" si="15"/>
        <v>16</v>
      </c>
      <c r="M24" s="60">
        <f t="shared" si="16"/>
        <v>12</v>
      </c>
      <c r="N24" s="60">
        <f t="shared" si="17"/>
        <v>4</v>
      </c>
      <c r="O24" s="61">
        <f t="shared" si="5"/>
        <v>0.75</v>
      </c>
      <c r="P24" s="61">
        <f t="shared" si="6"/>
        <v>0.73333333333333328</v>
      </c>
      <c r="Q24" s="61">
        <f t="shared" si="7"/>
        <v>1</v>
      </c>
      <c r="R24" s="61" t="str">
        <f t="shared" si="8"/>
        <v/>
      </c>
      <c r="S24" s="61">
        <f t="shared" si="9"/>
        <v>0.9375</v>
      </c>
      <c r="T24" s="61">
        <f t="shared" si="10"/>
        <v>6.25E-2</v>
      </c>
      <c r="U24" s="58">
        <f t="shared" si="11"/>
        <v>0</v>
      </c>
      <c r="V24" s="28">
        <f t="shared" si="12"/>
        <v>335</v>
      </c>
      <c r="W24" s="28">
        <f t="shared" si="13"/>
        <v>293</v>
      </c>
      <c r="X24" s="28">
        <f t="shared" si="14"/>
        <v>42</v>
      </c>
      <c r="Y24" s="28">
        <f t="shared" si="1"/>
        <v>0</v>
      </c>
    </row>
    <row r="25" spans="1:25" ht="17.25" hidden="1" customHeight="1" x14ac:dyDescent="0.2">
      <c r="A25" s="3" t="s">
        <v>65</v>
      </c>
      <c r="B25" s="3"/>
      <c r="C25" s="39">
        <v>14</v>
      </c>
      <c r="D25" s="39">
        <v>11</v>
      </c>
      <c r="E25" s="39">
        <v>3</v>
      </c>
      <c r="F25" s="39">
        <v>2</v>
      </c>
      <c r="G25" s="39">
        <v>2</v>
      </c>
      <c r="H25" s="39">
        <v>0</v>
      </c>
      <c r="I25" s="39"/>
      <c r="J25" s="39"/>
      <c r="K25" s="39"/>
      <c r="L25" s="60">
        <f t="shared" si="15"/>
        <v>16</v>
      </c>
      <c r="M25" s="60">
        <f t="shared" si="16"/>
        <v>13</v>
      </c>
      <c r="N25" s="60">
        <f t="shared" si="17"/>
        <v>3</v>
      </c>
      <c r="O25" s="61">
        <f t="shared" si="5"/>
        <v>0.8125</v>
      </c>
      <c r="P25" s="61">
        <f t="shared" si="6"/>
        <v>0.7857142857142857</v>
      </c>
      <c r="Q25" s="61">
        <f t="shared" si="7"/>
        <v>1</v>
      </c>
      <c r="R25" s="61" t="str">
        <f t="shared" si="8"/>
        <v/>
      </c>
      <c r="S25" s="61">
        <f t="shared" si="9"/>
        <v>0.875</v>
      </c>
      <c r="T25" s="61">
        <f t="shared" si="10"/>
        <v>0.125</v>
      </c>
      <c r="U25" s="58">
        <f t="shared" si="11"/>
        <v>0</v>
      </c>
      <c r="V25" s="28">
        <f t="shared" si="12"/>
        <v>351</v>
      </c>
      <c r="W25" s="28">
        <f t="shared" si="13"/>
        <v>307</v>
      </c>
      <c r="X25" s="28">
        <f t="shared" si="14"/>
        <v>44</v>
      </c>
      <c r="Y25" s="28">
        <f t="shared" si="1"/>
        <v>0</v>
      </c>
    </row>
    <row r="26" spans="1:25" ht="18" customHeight="1" x14ac:dyDescent="0.2">
      <c r="A26" s="3" t="s">
        <v>66</v>
      </c>
      <c r="B26" s="3"/>
      <c r="C26" s="39">
        <v>14</v>
      </c>
      <c r="D26" s="39">
        <v>10</v>
      </c>
      <c r="E26" s="39">
        <v>4</v>
      </c>
      <c r="F26" s="39">
        <v>2</v>
      </c>
      <c r="G26" s="39">
        <v>2</v>
      </c>
      <c r="H26" s="39">
        <v>0</v>
      </c>
      <c r="I26" s="39"/>
      <c r="J26" s="39"/>
      <c r="K26" s="39"/>
      <c r="L26" s="60">
        <f t="shared" si="15"/>
        <v>16</v>
      </c>
      <c r="M26" s="60">
        <f t="shared" si="16"/>
        <v>12</v>
      </c>
      <c r="N26" s="60">
        <f t="shared" si="17"/>
        <v>4</v>
      </c>
      <c r="O26" s="61">
        <f t="shared" si="5"/>
        <v>0.75</v>
      </c>
      <c r="P26" s="61">
        <f t="shared" si="6"/>
        <v>0.7142857142857143</v>
      </c>
      <c r="Q26" s="61">
        <f t="shared" si="7"/>
        <v>1</v>
      </c>
      <c r="R26" s="61" t="str">
        <f t="shared" si="8"/>
        <v/>
      </c>
      <c r="S26" s="61">
        <f t="shared" si="9"/>
        <v>0.875</v>
      </c>
      <c r="T26" s="61">
        <f t="shared" si="10"/>
        <v>0.125</v>
      </c>
      <c r="U26" s="58">
        <f t="shared" si="11"/>
        <v>0</v>
      </c>
      <c r="V26" s="28">
        <f t="shared" si="12"/>
        <v>367</v>
      </c>
      <c r="W26" s="28">
        <f t="shared" si="13"/>
        <v>321</v>
      </c>
      <c r="X26" s="28">
        <f t="shared" si="14"/>
        <v>46</v>
      </c>
      <c r="Y26" s="28">
        <f t="shared" si="1"/>
        <v>0</v>
      </c>
    </row>
    <row r="27" spans="1:25" x14ac:dyDescent="0.2">
      <c r="A27" s="2" t="s">
        <v>67</v>
      </c>
      <c r="L27" s="62">
        <f t="shared" si="15"/>
        <v>0</v>
      </c>
      <c r="M27" s="62">
        <f t="shared" si="16"/>
        <v>0</v>
      </c>
      <c r="N27" s="62">
        <f t="shared" si="17"/>
        <v>0</v>
      </c>
      <c r="O27" s="63" t="str">
        <f t="shared" si="5"/>
        <v/>
      </c>
      <c r="P27" s="63" t="str">
        <f t="shared" si="6"/>
        <v/>
      </c>
      <c r="Q27" s="63" t="str">
        <f t="shared" si="7"/>
        <v/>
      </c>
      <c r="R27" s="63" t="str">
        <f t="shared" si="8"/>
        <v/>
      </c>
      <c r="S27" s="63" t="str">
        <f t="shared" si="9"/>
        <v/>
      </c>
      <c r="T27" s="63" t="str">
        <f t="shared" si="10"/>
        <v/>
      </c>
      <c r="U27" s="64" t="str">
        <f t="shared" si="11"/>
        <v/>
      </c>
      <c r="V27" s="28">
        <f t="shared" si="12"/>
        <v>367</v>
      </c>
      <c r="W27" s="28">
        <f t="shared" si="13"/>
        <v>321</v>
      </c>
      <c r="X27" s="28">
        <f t="shared" si="14"/>
        <v>46</v>
      </c>
      <c r="Y27" s="28">
        <f t="shared" si="1"/>
        <v>0</v>
      </c>
    </row>
    <row r="28" spans="1:25" x14ac:dyDescent="0.2">
      <c r="A28" s="2" t="s">
        <v>68</v>
      </c>
      <c r="L28" s="62">
        <f t="shared" si="15"/>
        <v>0</v>
      </c>
      <c r="M28" s="62">
        <f t="shared" si="16"/>
        <v>0</v>
      </c>
      <c r="N28" s="62">
        <f t="shared" si="17"/>
        <v>0</v>
      </c>
      <c r="O28" s="63" t="str">
        <f t="shared" si="5"/>
        <v/>
      </c>
      <c r="P28" s="63" t="str">
        <f t="shared" si="6"/>
        <v/>
      </c>
      <c r="Q28" s="63" t="str">
        <f t="shared" si="7"/>
        <v/>
      </c>
      <c r="R28" s="63" t="str">
        <f t="shared" si="8"/>
        <v/>
      </c>
      <c r="S28" s="63" t="str">
        <f t="shared" si="9"/>
        <v/>
      </c>
      <c r="T28" s="63" t="str">
        <f t="shared" si="10"/>
        <v/>
      </c>
      <c r="U28" s="64" t="str">
        <f t="shared" si="11"/>
        <v/>
      </c>
      <c r="V28" s="28">
        <f t="shared" si="12"/>
        <v>367</v>
      </c>
      <c r="W28" s="28">
        <f t="shared" si="13"/>
        <v>321</v>
      </c>
      <c r="X28" s="28">
        <f t="shared" si="14"/>
        <v>46</v>
      </c>
      <c r="Y28" s="28">
        <f t="shared" si="1"/>
        <v>0</v>
      </c>
    </row>
    <row r="29" spans="1:25" x14ac:dyDescent="0.2">
      <c r="A29" s="2" t="s">
        <v>69</v>
      </c>
      <c r="L29" s="62">
        <f t="shared" si="15"/>
        <v>0</v>
      </c>
      <c r="M29" s="62">
        <f t="shared" si="16"/>
        <v>0</v>
      </c>
      <c r="N29" s="62">
        <f t="shared" si="17"/>
        <v>0</v>
      </c>
      <c r="O29" s="63" t="str">
        <f t="shared" si="5"/>
        <v/>
      </c>
      <c r="P29" s="63" t="str">
        <f t="shared" si="6"/>
        <v/>
      </c>
      <c r="Q29" s="63" t="str">
        <f t="shared" si="7"/>
        <v/>
      </c>
      <c r="R29" s="63" t="str">
        <f t="shared" si="8"/>
        <v/>
      </c>
      <c r="S29" s="63" t="str">
        <f t="shared" si="9"/>
        <v/>
      </c>
      <c r="T29" s="63" t="str">
        <f t="shared" si="10"/>
        <v/>
      </c>
      <c r="U29" s="64" t="str">
        <f t="shared" si="11"/>
        <v/>
      </c>
      <c r="V29" s="28">
        <f t="shared" si="12"/>
        <v>367</v>
      </c>
      <c r="W29" s="28">
        <f t="shared" si="13"/>
        <v>321</v>
      </c>
      <c r="X29" s="28">
        <f t="shared" si="14"/>
        <v>46</v>
      </c>
      <c r="Y29" s="28">
        <f t="shared" si="1"/>
        <v>0</v>
      </c>
    </row>
    <row r="30" spans="1:25" x14ac:dyDescent="0.2">
      <c r="A30" s="2" t="s">
        <v>70</v>
      </c>
      <c r="L30" s="62">
        <f t="shared" si="15"/>
        <v>0</v>
      </c>
      <c r="M30" s="62">
        <f t="shared" si="16"/>
        <v>0</v>
      </c>
      <c r="N30" s="62">
        <f t="shared" si="17"/>
        <v>0</v>
      </c>
      <c r="O30" s="63" t="str">
        <f t="shared" si="5"/>
        <v/>
      </c>
      <c r="P30" s="63" t="str">
        <f t="shared" si="6"/>
        <v/>
      </c>
      <c r="Q30" s="63" t="str">
        <f t="shared" si="7"/>
        <v/>
      </c>
      <c r="R30" s="63" t="str">
        <f t="shared" si="8"/>
        <v/>
      </c>
      <c r="S30" s="63" t="str">
        <f t="shared" si="9"/>
        <v/>
      </c>
      <c r="T30" s="63" t="str">
        <f t="shared" si="10"/>
        <v/>
      </c>
      <c r="U30" s="64" t="str">
        <f t="shared" si="11"/>
        <v/>
      </c>
      <c r="V30" s="28">
        <f t="shared" si="12"/>
        <v>367</v>
      </c>
      <c r="W30" s="28">
        <f t="shared" si="13"/>
        <v>321</v>
      </c>
      <c r="X30" s="28">
        <f t="shared" si="14"/>
        <v>46</v>
      </c>
      <c r="Y30" s="28">
        <f t="shared" si="1"/>
        <v>0</v>
      </c>
    </row>
    <row r="31" spans="1:25" x14ac:dyDescent="0.2">
      <c r="A31" s="2" t="s">
        <v>71</v>
      </c>
      <c r="L31" s="62">
        <f t="shared" si="15"/>
        <v>0</v>
      </c>
      <c r="M31" s="62">
        <f t="shared" si="16"/>
        <v>0</v>
      </c>
      <c r="N31" s="62">
        <f t="shared" si="17"/>
        <v>0</v>
      </c>
      <c r="O31" s="63" t="str">
        <f t="shared" si="5"/>
        <v/>
      </c>
      <c r="P31" s="63" t="str">
        <f t="shared" si="6"/>
        <v/>
      </c>
      <c r="Q31" s="63" t="str">
        <f t="shared" si="7"/>
        <v/>
      </c>
      <c r="R31" s="63" t="str">
        <f t="shared" si="8"/>
        <v/>
      </c>
      <c r="S31" s="63" t="str">
        <f t="shared" si="9"/>
        <v/>
      </c>
      <c r="T31" s="63" t="str">
        <f t="shared" si="10"/>
        <v/>
      </c>
      <c r="U31" s="64" t="str">
        <f t="shared" si="11"/>
        <v/>
      </c>
      <c r="V31" s="28">
        <f t="shared" si="12"/>
        <v>367</v>
      </c>
      <c r="W31" s="28">
        <f t="shared" si="13"/>
        <v>321</v>
      </c>
      <c r="X31" s="28">
        <f t="shared" si="14"/>
        <v>46</v>
      </c>
      <c r="Y31" s="28">
        <f t="shared" si="1"/>
        <v>0</v>
      </c>
    </row>
    <row r="32" spans="1:25" x14ac:dyDescent="0.2">
      <c r="A32" s="2" t="s">
        <v>72</v>
      </c>
      <c r="L32" s="62">
        <f t="shared" si="15"/>
        <v>0</v>
      </c>
      <c r="M32" s="62">
        <f t="shared" si="16"/>
        <v>0</v>
      </c>
      <c r="N32" s="62">
        <f t="shared" si="17"/>
        <v>0</v>
      </c>
      <c r="O32" s="63" t="str">
        <f t="shared" si="5"/>
        <v/>
      </c>
      <c r="P32" s="63" t="str">
        <f t="shared" si="6"/>
        <v/>
      </c>
      <c r="Q32" s="63" t="str">
        <f t="shared" si="7"/>
        <v/>
      </c>
      <c r="R32" s="63" t="str">
        <f t="shared" si="8"/>
        <v/>
      </c>
      <c r="S32" s="63" t="str">
        <f t="shared" si="9"/>
        <v/>
      </c>
      <c r="T32" s="63" t="str">
        <f t="shared" si="10"/>
        <v/>
      </c>
      <c r="U32" s="64" t="str">
        <f t="shared" si="11"/>
        <v/>
      </c>
      <c r="V32" s="28">
        <f t="shared" si="12"/>
        <v>367</v>
      </c>
      <c r="W32" s="28">
        <f t="shared" si="13"/>
        <v>321</v>
      </c>
      <c r="X32" s="28">
        <f t="shared" si="14"/>
        <v>46</v>
      </c>
      <c r="Y32" s="28">
        <f t="shared" si="1"/>
        <v>0</v>
      </c>
    </row>
    <row r="33" spans="1:25" x14ac:dyDescent="0.2">
      <c r="A33" s="2" t="s">
        <v>73</v>
      </c>
      <c r="L33" s="62">
        <f t="shared" si="15"/>
        <v>0</v>
      </c>
      <c r="M33" s="62">
        <f t="shared" si="16"/>
        <v>0</v>
      </c>
      <c r="N33" s="62">
        <f t="shared" si="17"/>
        <v>0</v>
      </c>
      <c r="O33" s="63" t="str">
        <f t="shared" si="5"/>
        <v/>
      </c>
      <c r="P33" s="63" t="str">
        <f t="shared" si="6"/>
        <v/>
      </c>
      <c r="Q33" s="63" t="str">
        <f t="shared" si="7"/>
        <v/>
      </c>
      <c r="R33" s="63" t="str">
        <f t="shared" si="8"/>
        <v/>
      </c>
      <c r="S33" s="63" t="str">
        <f t="shared" si="9"/>
        <v/>
      </c>
      <c r="T33" s="63" t="str">
        <f t="shared" si="10"/>
        <v/>
      </c>
      <c r="U33" s="64" t="str">
        <f t="shared" si="11"/>
        <v/>
      </c>
      <c r="V33" s="28">
        <f t="shared" si="12"/>
        <v>367</v>
      </c>
      <c r="W33" s="28">
        <f t="shared" si="13"/>
        <v>321</v>
      </c>
      <c r="X33" s="28">
        <f t="shared" si="14"/>
        <v>46</v>
      </c>
      <c r="Y33" s="28">
        <f t="shared" si="1"/>
        <v>0</v>
      </c>
    </row>
    <row r="34" spans="1:25" x14ac:dyDescent="0.2">
      <c r="A34" s="2" t="s">
        <v>74</v>
      </c>
      <c r="L34" s="62">
        <f t="shared" si="15"/>
        <v>0</v>
      </c>
      <c r="M34" s="62">
        <f t="shared" si="16"/>
        <v>0</v>
      </c>
      <c r="N34" s="62">
        <f t="shared" si="17"/>
        <v>0</v>
      </c>
      <c r="O34" s="63" t="str">
        <f t="shared" si="5"/>
        <v/>
      </c>
      <c r="P34" s="63" t="str">
        <f t="shared" si="6"/>
        <v/>
      </c>
      <c r="Q34" s="63" t="str">
        <f t="shared" si="7"/>
        <v/>
      </c>
      <c r="R34" s="63" t="str">
        <f t="shared" si="8"/>
        <v/>
      </c>
      <c r="S34" s="63" t="str">
        <f t="shared" si="9"/>
        <v/>
      </c>
      <c r="T34" s="63" t="str">
        <f t="shared" si="10"/>
        <v/>
      </c>
      <c r="U34" s="64" t="str">
        <f t="shared" si="11"/>
        <v/>
      </c>
      <c r="V34" s="28">
        <f t="shared" si="12"/>
        <v>367</v>
      </c>
      <c r="W34" s="28">
        <f t="shared" si="13"/>
        <v>321</v>
      </c>
      <c r="X34" s="28">
        <f t="shared" si="14"/>
        <v>46</v>
      </c>
      <c r="Y34" s="28">
        <f t="shared" si="1"/>
        <v>0</v>
      </c>
    </row>
    <row r="35" spans="1:25" x14ac:dyDescent="0.2">
      <c r="A35" s="2" t="s">
        <v>75</v>
      </c>
      <c r="L35" s="62">
        <f t="shared" si="15"/>
        <v>0</v>
      </c>
      <c r="M35" s="62">
        <f t="shared" si="16"/>
        <v>0</v>
      </c>
      <c r="N35" s="62">
        <f t="shared" si="17"/>
        <v>0</v>
      </c>
      <c r="O35" s="63" t="str">
        <f t="shared" si="5"/>
        <v/>
      </c>
      <c r="P35" s="63" t="str">
        <f t="shared" si="6"/>
        <v/>
      </c>
      <c r="Q35" s="63" t="str">
        <f t="shared" si="7"/>
        <v/>
      </c>
      <c r="R35" s="63" t="str">
        <f t="shared" si="8"/>
        <v/>
      </c>
      <c r="S35" s="63" t="str">
        <f t="shared" si="9"/>
        <v/>
      </c>
      <c r="T35" s="63" t="str">
        <f t="shared" si="10"/>
        <v/>
      </c>
      <c r="U35" s="64" t="str">
        <f t="shared" si="11"/>
        <v/>
      </c>
      <c r="V35" s="28">
        <f t="shared" si="12"/>
        <v>367</v>
      </c>
      <c r="W35" s="28">
        <f t="shared" si="13"/>
        <v>321</v>
      </c>
      <c r="X35" s="28">
        <f t="shared" si="14"/>
        <v>46</v>
      </c>
      <c r="Y35" s="28">
        <f t="shared" ref="Y35:Y54" si="18">I35</f>
        <v>0</v>
      </c>
    </row>
    <row r="36" spans="1:25" x14ac:dyDescent="0.2">
      <c r="A36" s="2" t="s">
        <v>76</v>
      </c>
      <c r="L36" s="62">
        <f t="shared" si="15"/>
        <v>0</v>
      </c>
      <c r="M36" s="62">
        <f t="shared" si="16"/>
        <v>0</v>
      </c>
      <c r="N36" s="62">
        <f t="shared" si="17"/>
        <v>0</v>
      </c>
      <c r="O36" s="63" t="str">
        <f t="shared" si="5"/>
        <v/>
      </c>
      <c r="P36" s="63" t="str">
        <f t="shared" si="6"/>
        <v/>
      </c>
      <c r="Q36" s="63" t="str">
        <f t="shared" si="7"/>
        <v/>
      </c>
      <c r="R36" s="63" t="str">
        <f t="shared" si="8"/>
        <v/>
      </c>
      <c r="T36" s="63" t="str">
        <f t="shared" si="10"/>
        <v/>
      </c>
      <c r="U36" s="64" t="str">
        <f t="shared" si="11"/>
        <v/>
      </c>
      <c r="V36" s="28">
        <f t="shared" ref="V36:V54" si="19">V35+L36</f>
        <v>367</v>
      </c>
      <c r="W36" s="28">
        <f t="shared" ref="W36:W54" si="20">W35+C36</f>
        <v>321</v>
      </c>
      <c r="X36" s="28">
        <f t="shared" ref="X36:X54" si="21">X35+F36</f>
        <v>46</v>
      </c>
      <c r="Y36" s="28">
        <f t="shared" si="18"/>
        <v>0</v>
      </c>
    </row>
    <row r="37" spans="1:25" x14ac:dyDescent="0.2">
      <c r="A37" s="2" t="s">
        <v>77</v>
      </c>
      <c r="L37" s="62">
        <f t="shared" si="15"/>
        <v>0</v>
      </c>
      <c r="M37" s="62">
        <f t="shared" si="16"/>
        <v>0</v>
      </c>
      <c r="N37" s="62">
        <f t="shared" si="17"/>
        <v>0</v>
      </c>
      <c r="O37" s="63" t="str">
        <f t="shared" si="5"/>
        <v/>
      </c>
      <c r="P37" s="63" t="str">
        <f t="shared" si="6"/>
        <v/>
      </c>
      <c r="Q37" s="63" t="str">
        <f t="shared" si="7"/>
        <v/>
      </c>
      <c r="R37" s="63" t="str">
        <f t="shared" si="8"/>
        <v/>
      </c>
      <c r="S37" s="63" t="str">
        <f t="shared" si="9"/>
        <v/>
      </c>
      <c r="T37" s="63" t="str">
        <f t="shared" si="10"/>
        <v/>
      </c>
      <c r="U37" s="64" t="str">
        <f t="shared" si="11"/>
        <v/>
      </c>
      <c r="V37" s="28">
        <f t="shared" si="19"/>
        <v>367</v>
      </c>
      <c r="W37" s="28">
        <f t="shared" si="20"/>
        <v>321</v>
      </c>
      <c r="X37" s="28">
        <f t="shared" si="21"/>
        <v>46</v>
      </c>
      <c r="Y37" s="28">
        <f t="shared" si="18"/>
        <v>0</v>
      </c>
    </row>
    <row r="38" spans="1:25" x14ac:dyDescent="0.2">
      <c r="A38" s="2" t="s">
        <v>78</v>
      </c>
      <c r="L38" s="62">
        <f t="shared" si="15"/>
        <v>0</v>
      </c>
      <c r="M38" s="62">
        <f t="shared" si="16"/>
        <v>0</v>
      </c>
      <c r="N38" s="62">
        <f t="shared" si="17"/>
        <v>0</v>
      </c>
      <c r="O38" s="63" t="str">
        <f t="shared" si="5"/>
        <v/>
      </c>
      <c r="P38" s="63" t="str">
        <f t="shared" si="6"/>
        <v/>
      </c>
      <c r="Q38" s="63" t="str">
        <f t="shared" si="7"/>
        <v/>
      </c>
      <c r="R38" s="63" t="str">
        <f t="shared" si="8"/>
        <v/>
      </c>
      <c r="S38" s="63" t="str">
        <f t="shared" si="9"/>
        <v/>
      </c>
      <c r="T38" s="63" t="str">
        <f t="shared" si="10"/>
        <v/>
      </c>
      <c r="U38" s="64" t="str">
        <f t="shared" si="11"/>
        <v/>
      </c>
      <c r="V38" s="28">
        <f t="shared" si="19"/>
        <v>367</v>
      </c>
      <c r="W38" s="28">
        <f t="shared" si="20"/>
        <v>321</v>
      </c>
      <c r="X38" s="28">
        <f t="shared" si="21"/>
        <v>46</v>
      </c>
      <c r="Y38" s="28">
        <f t="shared" si="18"/>
        <v>0</v>
      </c>
    </row>
    <row r="39" spans="1:25" x14ac:dyDescent="0.2">
      <c r="A39" s="2" t="s">
        <v>79</v>
      </c>
      <c r="L39" s="62">
        <f t="shared" si="15"/>
        <v>0</v>
      </c>
      <c r="M39" s="62">
        <f t="shared" si="16"/>
        <v>0</v>
      </c>
      <c r="N39" s="62">
        <f t="shared" si="17"/>
        <v>0</v>
      </c>
      <c r="O39" s="63" t="str">
        <f t="shared" si="5"/>
        <v/>
      </c>
      <c r="P39" s="63" t="str">
        <f t="shared" si="6"/>
        <v/>
      </c>
      <c r="Q39" s="63" t="str">
        <f t="shared" si="7"/>
        <v/>
      </c>
      <c r="R39" s="63" t="str">
        <f t="shared" si="8"/>
        <v/>
      </c>
      <c r="S39" s="63" t="str">
        <f t="shared" si="9"/>
        <v/>
      </c>
      <c r="T39" s="63" t="str">
        <f t="shared" si="10"/>
        <v/>
      </c>
      <c r="U39" s="64" t="str">
        <f t="shared" si="11"/>
        <v/>
      </c>
      <c r="V39" s="28">
        <f t="shared" si="19"/>
        <v>367</v>
      </c>
      <c r="W39" s="28">
        <f t="shared" si="20"/>
        <v>321</v>
      </c>
      <c r="X39" s="28">
        <f t="shared" si="21"/>
        <v>46</v>
      </c>
      <c r="Y39" s="28">
        <f t="shared" si="18"/>
        <v>0</v>
      </c>
    </row>
    <row r="40" spans="1:25" x14ac:dyDescent="0.2">
      <c r="A40" s="2" t="s">
        <v>80</v>
      </c>
      <c r="L40" s="62">
        <f t="shared" si="15"/>
        <v>0</v>
      </c>
      <c r="M40" s="62">
        <f t="shared" si="16"/>
        <v>0</v>
      </c>
      <c r="N40" s="62">
        <f t="shared" si="17"/>
        <v>0</v>
      </c>
      <c r="O40" s="63" t="str">
        <f t="shared" si="5"/>
        <v/>
      </c>
      <c r="P40" s="63" t="str">
        <f t="shared" si="6"/>
        <v/>
      </c>
      <c r="Q40" s="63" t="str">
        <f t="shared" si="7"/>
        <v/>
      </c>
      <c r="R40" s="63" t="str">
        <f t="shared" si="8"/>
        <v/>
      </c>
      <c r="S40" s="63" t="str">
        <f t="shared" si="9"/>
        <v/>
      </c>
      <c r="T40" s="63" t="str">
        <f t="shared" si="10"/>
        <v/>
      </c>
      <c r="U40" s="64" t="str">
        <f t="shared" si="11"/>
        <v/>
      </c>
      <c r="V40" s="28">
        <f t="shared" si="19"/>
        <v>367</v>
      </c>
      <c r="W40" s="28">
        <f t="shared" si="20"/>
        <v>321</v>
      </c>
      <c r="X40" s="28">
        <f t="shared" si="21"/>
        <v>46</v>
      </c>
      <c r="Y40" s="28">
        <f t="shared" si="18"/>
        <v>0</v>
      </c>
    </row>
    <row r="41" spans="1:25" x14ac:dyDescent="0.2">
      <c r="A41" s="2" t="s">
        <v>81</v>
      </c>
      <c r="L41" s="62">
        <f t="shared" si="15"/>
        <v>0</v>
      </c>
      <c r="M41" s="62">
        <f t="shared" si="16"/>
        <v>0</v>
      </c>
      <c r="N41" s="62">
        <f t="shared" si="17"/>
        <v>0</v>
      </c>
      <c r="O41" s="63" t="str">
        <f t="shared" si="5"/>
        <v/>
      </c>
      <c r="P41" s="63" t="str">
        <f t="shared" si="6"/>
        <v/>
      </c>
      <c r="Q41" s="63" t="str">
        <f t="shared" si="7"/>
        <v/>
      </c>
      <c r="R41" s="63" t="str">
        <f t="shared" si="8"/>
        <v/>
      </c>
      <c r="S41" s="63" t="str">
        <f t="shared" si="9"/>
        <v/>
      </c>
      <c r="T41" s="63" t="str">
        <f t="shared" si="10"/>
        <v/>
      </c>
      <c r="U41" s="64" t="str">
        <f t="shared" si="11"/>
        <v/>
      </c>
      <c r="V41" s="28">
        <f t="shared" si="19"/>
        <v>367</v>
      </c>
      <c r="W41" s="28">
        <f t="shared" si="20"/>
        <v>321</v>
      </c>
      <c r="X41" s="28">
        <f t="shared" si="21"/>
        <v>46</v>
      </c>
      <c r="Y41" s="28">
        <f t="shared" si="18"/>
        <v>0</v>
      </c>
    </row>
    <row r="42" spans="1:25" x14ac:dyDescent="0.2">
      <c r="A42" s="2" t="s">
        <v>82</v>
      </c>
      <c r="L42" s="62">
        <f t="shared" si="15"/>
        <v>0</v>
      </c>
      <c r="M42" s="62">
        <f t="shared" si="16"/>
        <v>0</v>
      </c>
      <c r="N42" s="62">
        <f t="shared" si="17"/>
        <v>0</v>
      </c>
      <c r="O42" s="63" t="str">
        <f t="shared" si="5"/>
        <v/>
      </c>
      <c r="P42" s="63" t="str">
        <f t="shared" si="6"/>
        <v/>
      </c>
      <c r="Q42" s="63" t="str">
        <f t="shared" si="7"/>
        <v/>
      </c>
      <c r="R42" s="63" t="str">
        <f t="shared" si="8"/>
        <v/>
      </c>
      <c r="S42" s="63" t="str">
        <f t="shared" si="9"/>
        <v/>
      </c>
      <c r="T42" s="63" t="str">
        <f t="shared" si="10"/>
        <v/>
      </c>
      <c r="U42" s="64" t="str">
        <f t="shared" si="11"/>
        <v/>
      </c>
      <c r="V42" s="28">
        <f t="shared" si="19"/>
        <v>367</v>
      </c>
      <c r="W42" s="28">
        <f t="shared" si="20"/>
        <v>321</v>
      </c>
      <c r="X42" s="28">
        <f t="shared" si="21"/>
        <v>46</v>
      </c>
      <c r="Y42" s="28">
        <f t="shared" si="18"/>
        <v>0</v>
      </c>
    </row>
    <row r="43" spans="1:25" x14ac:dyDescent="0.2">
      <c r="A43" s="2" t="s">
        <v>83</v>
      </c>
      <c r="L43" s="62">
        <f t="shared" si="15"/>
        <v>0</v>
      </c>
      <c r="M43" s="62">
        <f t="shared" si="16"/>
        <v>0</v>
      </c>
      <c r="N43" s="62">
        <f t="shared" si="17"/>
        <v>0</v>
      </c>
      <c r="O43" s="63" t="str">
        <f t="shared" si="5"/>
        <v/>
      </c>
      <c r="P43" s="63" t="str">
        <f t="shared" si="6"/>
        <v/>
      </c>
      <c r="Q43" s="63" t="str">
        <f t="shared" si="7"/>
        <v/>
      </c>
      <c r="R43" s="63" t="str">
        <f t="shared" si="8"/>
        <v/>
      </c>
      <c r="S43" s="63" t="str">
        <f t="shared" si="9"/>
        <v/>
      </c>
      <c r="T43" s="63" t="str">
        <f t="shared" si="10"/>
        <v/>
      </c>
      <c r="U43" s="64" t="str">
        <f t="shared" si="11"/>
        <v/>
      </c>
      <c r="V43" s="28">
        <f t="shared" si="19"/>
        <v>367</v>
      </c>
      <c r="W43" s="28">
        <f t="shared" si="20"/>
        <v>321</v>
      </c>
      <c r="X43" s="28">
        <f t="shared" si="21"/>
        <v>46</v>
      </c>
      <c r="Y43" s="28">
        <f t="shared" si="18"/>
        <v>0</v>
      </c>
    </row>
    <row r="44" spans="1:25" x14ac:dyDescent="0.2">
      <c r="A44" s="2" t="s">
        <v>84</v>
      </c>
      <c r="L44" s="62">
        <f t="shared" si="15"/>
        <v>0</v>
      </c>
      <c r="M44" s="62">
        <f t="shared" si="16"/>
        <v>0</v>
      </c>
      <c r="N44" s="62">
        <f t="shared" si="17"/>
        <v>0</v>
      </c>
      <c r="O44" s="63" t="str">
        <f t="shared" si="5"/>
        <v/>
      </c>
      <c r="P44" s="63" t="str">
        <f t="shared" si="6"/>
        <v/>
      </c>
      <c r="Q44" s="63" t="str">
        <f t="shared" si="7"/>
        <v/>
      </c>
      <c r="R44" s="63" t="str">
        <f t="shared" si="8"/>
        <v/>
      </c>
      <c r="S44" s="63" t="str">
        <f t="shared" si="9"/>
        <v/>
      </c>
      <c r="T44" s="63" t="str">
        <f t="shared" si="10"/>
        <v/>
      </c>
      <c r="U44" s="64" t="str">
        <f t="shared" si="11"/>
        <v/>
      </c>
      <c r="V44" s="28">
        <f t="shared" si="19"/>
        <v>367</v>
      </c>
      <c r="W44" s="28">
        <f t="shared" si="20"/>
        <v>321</v>
      </c>
      <c r="X44" s="28">
        <f t="shared" si="21"/>
        <v>46</v>
      </c>
      <c r="Y44" s="28">
        <f t="shared" si="18"/>
        <v>0</v>
      </c>
    </row>
    <row r="45" spans="1:25" x14ac:dyDescent="0.2">
      <c r="A45" s="2" t="s">
        <v>85</v>
      </c>
      <c r="L45" s="62">
        <f t="shared" si="15"/>
        <v>0</v>
      </c>
      <c r="M45" s="62">
        <f t="shared" si="16"/>
        <v>0</v>
      </c>
      <c r="N45" s="62">
        <f t="shared" si="17"/>
        <v>0</v>
      </c>
      <c r="O45" s="63" t="str">
        <f t="shared" si="5"/>
        <v/>
      </c>
      <c r="P45" s="63" t="str">
        <f t="shared" si="6"/>
        <v/>
      </c>
      <c r="Q45" s="63" t="str">
        <f t="shared" si="7"/>
        <v/>
      </c>
      <c r="R45" s="63" t="str">
        <f t="shared" si="8"/>
        <v/>
      </c>
      <c r="S45" s="63" t="str">
        <f t="shared" si="9"/>
        <v/>
      </c>
      <c r="T45" s="63" t="str">
        <f t="shared" si="10"/>
        <v/>
      </c>
      <c r="U45" s="64" t="str">
        <f t="shared" si="11"/>
        <v/>
      </c>
      <c r="V45" s="28">
        <f t="shared" si="19"/>
        <v>367</v>
      </c>
      <c r="W45" s="28">
        <f t="shared" si="20"/>
        <v>321</v>
      </c>
      <c r="X45" s="28">
        <f t="shared" si="21"/>
        <v>46</v>
      </c>
      <c r="Y45" s="28">
        <f t="shared" si="18"/>
        <v>0</v>
      </c>
    </row>
    <row r="46" spans="1:25" x14ac:dyDescent="0.2">
      <c r="A46" s="2" t="s">
        <v>86</v>
      </c>
      <c r="L46" s="62">
        <f t="shared" si="15"/>
        <v>0</v>
      </c>
      <c r="M46" s="62">
        <f t="shared" si="16"/>
        <v>0</v>
      </c>
      <c r="N46" s="62">
        <f t="shared" si="17"/>
        <v>0</v>
      </c>
      <c r="O46" s="63" t="str">
        <f t="shared" si="5"/>
        <v/>
      </c>
      <c r="P46" s="63" t="str">
        <f t="shared" si="6"/>
        <v/>
      </c>
      <c r="Q46" s="63" t="str">
        <f t="shared" si="7"/>
        <v/>
      </c>
      <c r="R46" s="63" t="str">
        <f t="shared" si="8"/>
        <v/>
      </c>
      <c r="S46" s="63" t="str">
        <f t="shared" si="9"/>
        <v/>
      </c>
      <c r="T46" s="63" t="str">
        <f t="shared" si="10"/>
        <v/>
      </c>
      <c r="U46" s="64" t="str">
        <f t="shared" si="11"/>
        <v/>
      </c>
      <c r="V46" s="28">
        <f t="shared" si="19"/>
        <v>367</v>
      </c>
      <c r="W46" s="28">
        <f t="shared" si="20"/>
        <v>321</v>
      </c>
      <c r="X46" s="28">
        <f t="shared" si="21"/>
        <v>46</v>
      </c>
      <c r="Y46" s="28">
        <f t="shared" si="18"/>
        <v>0</v>
      </c>
    </row>
    <row r="47" spans="1:25" x14ac:dyDescent="0.2">
      <c r="A47" s="2" t="s">
        <v>87</v>
      </c>
      <c r="L47" s="62">
        <f t="shared" si="15"/>
        <v>0</v>
      </c>
      <c r="M47" s="62">
        <f t="shared" si="16"/>
        <v>0</v>
      </c>
      <c r="N47" s="62">
        <f t="shared" si="17"/>
        <v>0</v>
      </c>
      <c r="O47" s="63" t="str">
        <f t="shared" si="5"/>
        <v/>
      </c>
      <c r="P47" s="63" t="str">
        <f t="shared" si="6"/>
        <v/>
      </c>
      <c r="Q47" s="63" t="str">
        <f t="shared" si="7"/>
        <v/>
      </c>
      <c r="R47" s="63" t="str">
        <f t="shared" si="8"/>
        <v/>
      </c>
      <c r="S47" s="63" t="str">
        <f t="shared" si="9"/>
        <v/>
      </c>
      <c r="T47" s="63" t="str">
        <f t="shared" si="10"/>
        <v/>
      </c>
      <c r="U47" s="64" t="str">
        <f t="shared" si="11"/>
        <v/>
      </c>
      <c r="V47" s="28">
        <f t="shared" si="19"/>
        <v>367</v>
      </c>
      <c r="W47" s="28">
        <f t="shared" si="20"/>
        <v>321</v>
      </c>
      <c r="X47" s="28">
        <f t="shared" si="21"/>
        <v>46</v>
      </c>
      <c r="Y47" s="28">
        <f t="shared" si="18"/>
        <v>0</v>
      </c>
    </row>
    <row r="48" spans="1:25" x14ac:dyDescent="0.2">
      <c r="A48" s="2" t="s">
        <v>88</v>
      </c>
      <c r="L48" s="62">
        <f t="shared" si="15"/>
        <v>0</v>
      </c>
      <c r="M48" s="62">
        <f t="shared" si="16"/>
        <v>0</v>
      </c>
      <c r="N48" s="62">
        <f t="shared" si="17"/>
        <v>0</v>
      </c>
      <c r="O48" s="63" t="str">
        <f t="shared" si="5"/>
        <v/>
      </c>
      <c r="P48" s="63" t="str">
        <f t="shared" si="6"/>
        <v/>
      </c>
      <c r="Q48" s="63" t="str">
        <f t="shared" si="7"/>
        <v/>
      </c>
      <c r="R48" s="63" t="str">
        <f t="shared" si="8"/>
        <v/>
      </c>
      <c r="S48" s="63" t="str">
        <f t="shared" si="9"/>
        <v/>
      </c>
      <c r="T48" s="63" t="str">
        <f t="shared" si="10"/>
        <v/>
      </c>
      <c r="U48" s="64" t="str">
        <f t="shared" si="11"/>
        <v/>
      </c>
      <c r="V48" s="28">
        <f t="shared" si="19"/>
        <v>367</v>
      </c>
      <c r="W48" s="28">
        <f t="shared" si="20"/>
        <v>321</v>
      </c>
      <c r="X48" s="28">
        <f t="shared" si="21"/>
        <v>46</v>
      </c>
      <c r="Y48" s="28">
        <f t="shared" si="18"/>
        <v>0</v>
      </c>
    </row>
    <row r="49" spans="1:25" x14ac:dyDescent="0.2">
      <c r="A49" s="2" t="s">
        <v>89</v>
      </c>
      <c r="L49" s="62">
        <f t="shared" si="15"/>
        <v>0</v>
      </c>
      <c r="M49" s="62">
        <f t="shared" si="16"/>
        <v>0</v>
      </c>
      <c r="N49" s="62">
        <f t="shared" si="17"/>
        <v>0</v>
      </c>
      <c r="O49" s="63" t="str">
        <f t="shared" si="5"/>
        <v/>
      </c>
      <c r="P49" s="63" t="str">
        <f t="shared" si="6"/>
        <v/>
      </c>
      <c r="Q49" s="63" t="str">
        <f t="shared" si="7"/>
        <v/>
      </c>
      <c r="R49" s="63" t="str">
        <f t="shared" si="8"/>
        <v/>
      </c>
      <c r="S49" s="63" t="str">
        <f t="shared" si="9"/>
        <v/>
      </c>
      <c r="T49" s="63" t="str">
        <f t="shared" si="10"/>
        <v/>
      </c>
      <c r="U49" s="64" t="str">
        <f t="shared" si="11"/>
        <v/>
      </c>
      <c r="V49" s="28">
        <f t="shared" si="19"/>
        <v>367</v>
      </c>
      <c r="W49" s="28">
        <f t="shared" si="20"/>
        <v>321</v>
      </c>
      <c r="X49" s="28">
        <f t="shared" si="21"/>
        <v>46</v>
      </c>
      <c r="Y49" s="28">
        <f t="shared" si="18"/>
        <v>0</v>
      </c>
    </row>
    <row r="50" spans="1:25" x14ac:dyDescent="0.2">
      <c r="A50" s="2" t="s">
        <v>90</v>
      </c>
      <c r="L50" s="62">
        <f t="shared" si="15"/>
        <v>0</v>
      </c>
      <c r="M50" s="62">
        <f t="shared" si="16"/>
        <v>0</v>
      </c>
      <c r="N50" s="62">
        <f t="shared" si="17"/>
        <v>0</v>
      </c>
      <c r="O50" s="63" t="str">
        <f t="shared" si="5"/>
        <v/>
      </c>
      <c r="P50" s="63" t="str">
        <f t="shared" si="6"/>
        <v/>
      </c>
      <c r="Q50" s="63" t="str">
        <f t="shared" si="7"/>
        <v/>
      </c>
      <c r="R50" s="63" t="str">
        <f t="shared" si="8"/>
        <v/>
      </c>
      <c r="S50" s="63" t="str">
        <f t="shared" si="9"/>
        <v/>
      </c>
      <c r="T50" s="63" t="str">
        <f t="shared" si="10"/>
        <v/>
      </c>
      <c r="U50" s="64" t="str">
        <f t="shared" si="11"/>
        <v/>
      </c>
      <c r="V50" s="28">
        <f t="shared" si="19"/>
        <v>367</v>
      </c>
      <c r="W50" s="28">
        <f t="shared" si="20"/>
        <v>321</v>
      </c>
      <c r="X50" s="28">
        <f t="shared" si="21"/>
        <v>46</v>
      </c>
      <c r="Y50" s="28">
        <f t="shared" si="18"/>
        <v>0</v>
      </c>
    </row>
    <row r="51" spans="1:25" x14ac:dyDescent="0.2">
      <c r="A51" s="2" t="s">
        <v>91</v>
      </c>
      <c r="L51" s="62">
        <f t="shared" si="15"/>
        <v>0</v>
      </c>
      <c r="M51" s="62">
        <f t="shared" si="16"/>
        <v>0</v>
      </c>
      <c r="N51" s="62">
        <f t="shared" si="17"/>
        <v>0</v>
      </c>
      <c r="O51" s="63" t="str">
        <f t="shared" si="5"/>
        <v/>
      </c>
      <c r="P51" s="63" t="str">
        <f t="shared" si="6"/>
        <v/>
      </c>
      <c r="Q51" s="63" t="str">
        <f t="shared" si="7"/>
        <v/>
      </c>
      <c r="R51" s="63" t="str">
        <f t="shared" si="8"/>
        <v/>
      </c>
      <c r="S51" s="63" t="str">
        <f t="shared" si="9"/>
        <v/>
      </c>
      <c r="T51" s="63" t="str">
        <f t="shared" si="10"/>
        <v/>
      </c>
      <c r="U51" s="64" t="str">
        <f t="shared" si="11"/>
        <v/>
      </c>
      <c r="V51" s="28">
        <f t="shared" si="19"/>
        <v>367</v>
      </c>
      <c r="W51" s="28">
        <f t="shared" si="20"/>
        <v>321</v>
      </c>
      <c r="X51" s="28">
        <f t="shared" si="21"/>
        <v>46</v>
      </c>
      <c r="Y51" s="28">
        <f t="shared" si="18"/>
        <v>0</v>
      </c>
    </row>
    <row r="52" spans="1:25" x14ac:dyDescent="0.2">
      <c r="A52" s="2" t="s">
        <v>92</v>
      </c>
      <c r="L52" s="62">
        <f t="shared" si="15"/>
        <v>0</v>
      </c>
      <c r="M52" s="62">
        <f t="shared" si="16"/>
        <v>0</v>
      </c>
      <c r="N52" s="62">
        <f t="shared" si="17"/>
        <v>0</v>
      </c>
      <c r="O52" s="63" t="str">
        <f t="shared" si="5"/>
        <v/>
      </c>
      <c r="P52" s="63" t="str">
        <f t="shared" si="6"/>
        <v/>
      </c>
      <c r="Q52" s="63" t="str">
        <f t="shared" si="7"/>
        <v/>
      </c>
      <c r="R52" s="63" t="str">
        <f t="shared" si="8"/>
        <v/>
      </c>
      <c r="S52" s="63" t="str">
        <f t="shared" si="9"/>
        <v/>
      </c>
      <c r="T52" s="63" t="str">
        <f t="shared" si="10"/>
        <v/>
      </c>
      <c r="U52" s="64" t="str">
        <f t="shared" si="11"/>
        <v/>
      </c>
      <c r="V52" s="28">
        <f t="shared" si="19"/>
        <v>367</v>
      </c>
      <c r="W52" s="28">
        <f t="shared" si="20"/>
        <v>321</v>
      </c>
      <c r="X52" s="28">
        <f t="shared" si="21"/>
        <v>46</v>
      </c>
      <c r="Y52" s="28">
        <f t="shared" si="18"/>
        <v>0</v>
      </c>
    </row>
    <row r="53" spans="1:25" x14ac:dyDescent="0.2">
      <c r="A53" s="2" t="s">
        <v>93</v>
      </c>
      <c r="L53" s="62">
        <f t="shared" si="15"/>
        <v>0</v>
      </c>
      <c r="M53" s="62">
        <f t="shared" si="16"/>
        <v>0</v>
      </c>
      <c r="N53" s="62">
        <f t="shared" si="17"/>
        <v>0</v>
      </c>
      <c r="O53" s="63" t="str">
        <f t="shared" si="5"/>
        <v/>
      </c>
      <c r="P53" s="63" t="str">
        <f t="shared" si="6"/>
        <v/>
      </c>
      <c r="Q53" s="63" t="str">
        <f t="shared" si="7"/>
        <v/>
      </c>
      <c r="R53" s="63" t="str">
        <f t="shared" si="8"/>
        <v/>
      </c>
      <c r="S53" s="63" t="str">
        <f t="shared" si="9"/>
        <v/>
      </c>
      <c r="T53" s="63" t="str">
        <f t="shared" si="10"/>
        <v/>
      </c>
      <c r="U53" s="64" t="str">
        <f t="shared" si="11"/>
        <v/>
      </c>
      <c r="V53" s="28">
        <f t="shared" si="19"/>
        <v>367</v>
      </c>
      <c r="W53" s="28">
        <f t="shared" si="20"/>
        <v>321</v>
      </c>
      <c r="X53" s="28">
        <f t="shared" si="21"/>
        <v>46</v>
      </c>
      <c r="Y53" s="28">
        <f t="shared" si="18"/>
        <v>0</v>
      </c>
    </row>
    <row r="54" spans="1:25" x14ac:dyDescent="0.2">
      <c r="A54" s="2" t="s">
        <v>94</v>
      </c>
      <c r="L54" s="62">
        <f t="shared" si="15"/>
        <v>0</v>
      </c>
      <c r="M54" s="62">
        <f t="shared" si="16"/>
        <v>0</v>
      </c>
      <c r="N54" s="62">
        <f t="shared" si="17"/>
        <v>0</v>
      </c>
      <c r="O54" s="63" t="str">
        <f t="shared" si="5"/>
        <v/>
      </c>
      <c r="P54" s="63" t="str">
        <f t="shared" si="6"/>
        <v/>
      </c>
      <c r="Q54" s="63" t="str">
        <f t="shared" si="7"/>
        <v/>
      </c>
      <c r="R54" s="63" t="str">
        <f t="shared" si="8"/>
        <v/>
      </c>
      <c r="S54" s="63" t="str">
        <f t="shared" si="9"/>
        <v/>
      </c>
      <c r="T54" s="63" t="str">
        <f t="shared" si="10"/>
        <v/>
      </c>
      <c r="U54" s="64" t="str">
        <f t="shared" si="11"/>
        <v/>
      </c>
      <c r="V54" s="28">
        <f t="shared" si="19"/>
        <v>367</v>
      </c>
      <c r="W54" s="28">
        <f t="shared" si="20"/>
        <v>321</v>
      </c>
      <c r="X54" s="28">
        <f t="shared" si="21"/>
        <v>46</v>
      </c>
      <c r="Y54" s="28">
        <f t="shared" si="18"/>
        <v>0</v>
      </c>
    </row>
  </sheetData>
  <phoneticPr fontId="1" type="noConversion"/>
  <dataValidations count="1">
    <dataValidation type="custom" allowBlank="1" showInputMessage="1" showErrorMessage="1" sqref="O1:O1048576" xr:uid="{00000000-0002-0000-0200-000000000000}">
      <formula1>IF(L3=0,"",M3/L3)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54"/>
  <sheetViews>
    <sheetView workbookViewId="0">
      <selection activeCell="J24" sqref="J24"/>
    </sheetView>
  </sheetViews>
  <sheetFormatPr defaultRowHeight="11.25" x14ac:dyDescent="0.2"/>
  <cols>
    <col min="1" max="1" width="7.5" style="1" customWidth="1"/>
    <col min="2" max="2" width="10.125" style="1" customWidth="1"/>
    <col min="3" max="9" width="9" style="1"/>
    <col min="10" max="10" width="23.875" style="1" customWidth="1"/>
    <col min="11" max="15" width="9" style="1"/>
    <col min="16" max="16" width="9" style="4"/>
    <col min="17" max="23" width="9" style="1"/>
    <col min="24" max="24" width="21.875" style="1" customWidth="1"/>
    <col min="25" max="40" width="9" style="1"/>
    <col min="41" max="41" width="31.875" style="1" customWidth="1"/>
    <col min="42" max="56" width="9" style="1"/>
    <col min="57" max="57" width="20.75" style="1" customWidth="1"/>
    <col min="58" max="59" width="9" style="1"/>
    <col min="60" max="60" width="11.875" style="1" customWidth="1"/>
    <col min="61" max="61" width="11.25" style="1" customWidth="1"/>
    <col min="62" max="62" width="11.125" style="1" customWidth="1"/>
    <col min="63" max="63" width="22" style="1" customWidth="1"/>
    <col min="64" max="16384" width="9" style="1"/>
  </cols>
  <sheetData>
    <row r="1" spans="1:63" ht="27" customHeight="1" x14ac:dyDescent="0.2">
      <c r="A1" s="10" t="s">
        <v>28</v>
      </c>
      <c r="O1" s="10" t="s">
        <v>17</v>
      </c>
      <c r="AD1" s="10" t="s">
        <v>29</v>
      </c>
      <c r="AT1" s="10" t="s">
        <v>35</v>
      </c>
      <c r="BH1" s="10" t="s">
        <v>96</v>
      </c>
    </row>
    <row r="2" spans="1:63" x14ac:dyDescent="0.2">
      <c r="A2" s="1" t="str">
        <f>任务数据!A2</f>
        <v>迭代序号</v>
      </c>
      <c r="B2" s="1" t="str">
        <f>任务数据!V2</f>
        <v>任务叠加总数</v>
      </c>
      <c r="O2" s="1" t="str">
        <f>任务数据!A2</f>
        <v>迭代序号</v>
      </c>
      <c r="P2" s="4" t="s">
        <v>17</v>
      </c>
      <c r="AD2" s="1" t="str">
        <f>任务数据!A2</f>
        <v>迭代序号</v>
      </c>
      <c r="AE2" s="4" t="str">
        <f>任务数据!S2</f>
        <v>计划任务占比率</v>
      </c>
      <c r="AF2" s="4" t="str">
        <f>任务数据!T2</f>
        <v>临时任务占比率</v>
      </c>
      <c r="AG2" s="1" t="str">
        <f>任务数据!U2</f>
        <v>疑难问题占比率</v>
      </c>
      <c r="AT2" s="1" t="str">
        <f>任务数据!A2</f>
        <v>迭代序号</v>
      </c>
      <c r="AU2" s="1" t="str">
        <f>任务数据!C2</f>
        <v>计划任务总数</v>
      </c>
      <c r="AV2" s="1" t="str">
        <f>任务数据!F2</f>
        <v>临时任务总数</v>
      </c>
      <c r="AW2" s="1" t="str">
        <f>任务数据!I2</f>
        <v>疑难问题总数</v>
      </c>
      <c r="BH2" s="1" t="s">
        <v>99</v>
      </c>
      <c r="BI2" s="1" t="s">
        <v>98</v>
      </c>
      <c r="BJ2" s="1" t="s">
        <v>97</v>
      </c>
      <c r="BK2" s="1" t="s">
        <v>100</v>
      </c>
    </row>
    <row r="3" spans="1:63" x14ac:dyDescent="0.2">
      <c r="A3" s="1" t="str">
        <f>任务数据!A3</f>
        <v>1W</v>
      </c>
      <c r="B3" s="1">
        <f>IF(A3=任务分析图表!A3,任务数据!V3,"")</f>
        <v>21</v>
      </c>
      <c r="O3" s="1" t="str">
        <f>任务数据!A3</f>
        <v>1W</v>
      </c>
      <c r="P3" s="4">
        <f>IF(任务分析图表!O3=任务数据!A3,任务数据!P3,"")</f>
        <v>0.7142857142857143</v>
      </c>
      <c r="AD3" s="1" t="str">
        <f>任务数据!A3</f>
        <v>1W</v>
      </c>
      <c r="AE3" s="4">
        <f>任务数据!S3</f>
        <v>1</v>
      </c>
      <c r="AF3" s="4">
        <f>任务数据!T3</f>
        <v>0</v>
      </c>
      <c r="AG3" s="1">
        <f>任务数据!U3</f>
        <v>0</v>
      </c>
      <c r="AT3" s="1" t="str">
        <f>任务数据!A3</f>
        <v>1W</v>
      </c>
      <c r="AU3" s="1">
        <f>任务数据!C3</f>
        <v>21</v>
      </c>
      <c r="AV3" s="1">
        <f>任务数据!F3</f>
        <v>0</v>
      </c>
      <c r="AW3" s="1">
        <f>任务数据!I3</f>
        <v>0</v>
      </c>
      <c r="BH3" s="1">
        <v>23</v>
      </c>
      <c r="BI3" s="1">
        <v>10</v>
      </c>
      <c r="BJ3" s="1">
        <v>2</v>
      </c>
      <c r="BK3" s="1">
        <v>6</v>
      </c>
    </row>
    <row r="4" spans="1:63" x14ac:dyDescent="0.2">
      <c r="A4" s="1" t="str">
        <f>任务数据!A4</f>
        <v>2W</v>
      </c>
      <c r="B4" s="1">
        <f>IF(A4=任务分析图表!A4,任务数据!V4,"")</f>
        <v>43</v>
      </c>
      <c r="O4" s="1" t="str">
        <f>任务数据!A4</f>
        <v>2W</v>
      </c>
      <c r="P4" s="4">
        <f>IF(任务分析图表!O4=任务数据!A4,任务数据!P4,"")</f>
        <v>0.5714285714285714</v>
      </c>
      <c r="AD4" s="1" t="str">
        <f>任务数据!A4</f>
        <v>2W</v>
      </c>
      <c r="AE4" s="4">
        <f>任务数据!S4</f>
        <v>0.63636363636363635</v>
      </c>
      <c r="AF4" s="4">
        <f>任务数据!T4</f>
        <v>0.36363636363636365</v>
      </c>
      <c r="AG4" s="1">
        <f>任务数据!U4</f>
        <v>0</v>
      </c>
      <c r="AT4" s="1" t="str">
        <f>任务数据!A4</f>
        <v>2W</v>
      </c>
      <c r="AU4" s="1">
        <f>任务数据!C4</f>
        <v>14</v>
      </c>
      <c r="AV4" s="1">
        <f>任务数据!F4</f>
        <v>8</v>
      </c>
      <c r="AW4" s="1">
        <f>任务数据!I4</f>
        <v>0</v>
      </c>
    </row>
    <row r="5" spans="1:63" x14ac:dyDescent="0.2">
      <c r="A5" s="1" t="str">
        <f>任务数据!A5</f>
        <v>3W</v>
      </c>
      <c r="B5" s="1">
        <f>IF(A5=任务分析图表!A5,任务数据!V5,"")</f>
        <v>66</v>
      </c>
      <c r="O5" s="1" t="str">
        <f>任务数据!A5</f>
        <v>3W</v>
      </c>
      <c r="P5" s="4">
        <f>IF(任务分析图表!O5=任务数据!A5,任务数据!P5,"")</f>
        <v>0.7</v>
      </c>
      <c r="AD5" s="1" t="str">
        <f>任务数据!A5</f>
        <v>3W</v>
      </c>
      <c r="AE5" s="4">
        <f>任务数据!S5</f>
        <v>0.86956521739130432</v>
      </c>
      <c r="AF5" s="4">
        <f>任务数据!T5</f>
        <v>0.13043478260869565</v>
      </c>
      <c r="AG5" s="1">
        <f>任务数据!U5</f>
        <v>0</v>
      </c>
      <c r="AT5" s="1" t="str">
        <f>任务数据!A5</f>
        <v>3W</v>
      </c>
      <c r="AU5" s="1">
        <f>任务数据!C5</f>
        <v>20</v>
      </c>
      <c r="AV5" s="1">
        <f>任务数据!F5</f>
        <v>3</v>
      </c>
      <c r="AW5" s="1">
        <f>任务数据!I5</f>
        <v>0</v>
      </c>
    </row>
    <row r="6" spans="1:63" x14ac:dyDescent="0.2">
      <c r="A6" s="1" t="str">
        <f>任务数据!A6</f>
        <v>4W</v>
      </c>
      <c r="B6" s="1">
        <f>IF(A6=任务分析图表!A6,任务数据!V6,"")</f>
        <v>81</v>
      </c>
      <c r="O6" s="1" t="str">
        <f>任务数据!A6</f>
        <v>4W</v>
      </c>
      <c r="P6" s="4">
        <f>IF(任务分析图表!O6=任务数据!A6,任务数据!P6,"")</f>
        <v>0.8</v>
      </c>
      <c r="AD6" s="1" t="str">
        <f>任务数据!A6</f>
        <v>4W</v>
      </c>
      <c r="AE6" s="4">
        <f>任务数据!S6</f>
        <v>1</v>
      </c>
      <c r="AF6" s="4">
        <f>任务数据!T6</f>
        <v>0</v>
      </c>
      <c r="AG6" s="1">
        <f>任务数据!U6</f>
        <v>0</v>
      </c>
      <c r="AT6" s="1" t="str">
        <f>任务数据!A6</f>
        <v>4W</v>
      </c>
      <c r="AU6" s="1">
        <f>任务数据!C6</f>
        <v>15</v>
      </c>
      <c r="AV6" s="1">
        <f>任务数据!F6</f>
        <v>0</v>
      </c>
      <c r="AW6" s="1">
        <f>任务数据!I6</f>
        <v>0</v>
      </c>
    </row>
    <row r="7" spans="1:63" x14ac:dyDescent="0.2">
      <c r="A7" s="1" t="str">
        <f>任务数据!A7</f>
        <v>5W</v>
      </c>
      <c r="B7" s="1">
        <f>IF(A7=任务分析图表!A7,任务数据!V7,"")</f>
        <v>95</v>
      </c>
      <c r="O7" s="1" t="str">
        <f>任务数据!A7</f>
        <v>5W</v>
      </c>
      <c r="P7" s="4">
        <f>IF(任务分析图表!O7=任务数据!A7,任务数据!P7,"")</f>
        <v>0.66666666666666663</v>
      </c>
      <c r="AD7" s="1" t="str">
        <f>任务数据!A7</f>
        <v>5W</v>
      </c>
      <c r="AE7" s="4">
        <f>任务数据!S7</f>
        <v>0.8571428571428571</v>
      </c>
      <c r="AF7" s="4">
        <f>任务数据!T7</f>
        <v>0.14285714285714285</v>
      </c>
      <c r="AG7" s="1">
        <f>任务数据!U7</f>
        <v>0</v>
      </c>
      <c r="AT7" s="1" t="str">
        <f>任务数据!A7</f>
        <v>5W</v>
      </c>
      <c r="AU7" s="1">
        <f>任务数据!C7</f>
        <v>12</v>
      </c>
      <c r="AV7" s="1">
        <f>任务数据!F7</f>
        <v>2</v>
      </c>
      <c r="AW7" s="1">
        <f>任务数据!I7</f>
        <v>0</v>
      </c>
    </row>
    <row r="8" spans="1:63" x14ac:dyDescent="0.2">
      <c r="A8" s="1" t="str">
        <f>任务数据!A8</f>
        <v>6W</v>
      </c>
      <c r="B8" s="1">
        <f>IF(A8=任务分析图表!A8,任务数据!V8,"")</f>
        <v>112</v>
      </c>
      <c r="O8" s="1" t="str">
        <f>任务数据!A8</f>
        <v>6W</v>
      </c>
      <c r="P8" s="4">
        <f>IF(任务分析图表!O8=任务数据!A8,任务数据!P8,"")</f>
        <v>0.66666666666666663</v>
      </c>
      <c r="AD8" s="1" t="str">
        <f>任务数据!A8</f>
        <v>6W</v>
      </c>
      <c r="AE8" s="4">
        <f>任务数据!S8</f>
        <v>0.88235294117647056</v>
      </c>
      <c r="AF8" s="4">
        <f>任务数据!T8</f>
        <v>0.11764705882352941</v>
      </c>
      <c r="AG8" s="1">
        <f>任务数据!U8</f>
        <v>0</v>
      </c>
      <c r="AT8" s="1" t="str">
        <f>任务数据!A8</f>
        <v>6W</v>
      </c>
      <c r="AU8" s="1">
        <f>任务数据!C8</f>
        <v>15</v>
      </c>
      <c r="AV8" s="1">
        <f>任务数据!F8</f>
        <v>2</v>
      </c>
      <c r="AW8" s="1">
        <f>任务数据!I8</f>
        <v>0</v>
      </c>
    </row>
    <row r="9" spans="1:63" x14ac:dyDescent="0.2">
      <c r="A9" s="1" t="str">
        <f>任务数据!A9</f>
        <v>7W</v>
      </c>
      <c r="B9" s="1">
        <f>IF(A9=任务分析图表!A9,任务数据!V9,"")</f>
        <v>112</v>
      </c>
      <c r="O9" s="1" t="str">
        <f>任务数据!A9</f>
        <v>7W</v>
      </c>
      <c r="P9" s="4" t="str">
        <f>IF(任务分析图表!O9=任务数据!A9,任务数据!P9,"")</f>
        <v/>
      </c>
      <c r="AD9" s="1" t="str">
        <f>任务数据!A9</f>
        <v>7W</v>
      </c>
      <c r="AE9" s="4" t="str">
        <f>任务数据!S9</f>
        <v/>
      </c>
      <c r="AF9" s="4" t="str">
        <f>任务数据!T9</f>
        <v/>
      </c>
      <c r="AG9" s="1" t="str">
        <f>任务数据!U9</f>
        <v/>
      </c>
      <c r="AT9" s="1" t="str">
        <f>任务数据!A9</f>
        <v>7W</v>
      </c>
      <c r="AU9" s="1">
        <f>任务数据!C9</f>
        <v>0</v>
      </c>
      <c r="AV9" s="1">
        <f>任务数据!F9</f>
        <v>0</v>
      </c>
      <c r="AW9" s="1">
        <f>任务数据!I9</f>
        <v>0</v>
      </c>
    </row>
    <row r="10" spans="1:63" x14ac:dyDescent="0.2">
      <c r="A10" s="1" t="str">
        <f>任务数据!A10</f>
        <v>8W</v>
      </c>
      <c r="B10" s="1">
        <f>IF(A10=任务分析图表!A10,任务数据!V10,"")</f>
        <v>125</v>
      </c>
      <c r="O10" s="1" t="str">
        <f>任务数据!A10</f>
        <v>8W</v>
      </c>
      <c r="P10" s="4">
        <f>IF(任务分析图表!O10=任务数据!A10,任务数据!P10,"")</f>
        <v>0.72727272727272729</v>
      </c>
      <c r="AD10" s="1" t="str">
        <f>任务数据!A10</f>
        <v>8W</v>
      </c>
      <c r="AE10" s="4">
        <f>任务数据!S10</f>
        <v>0.84615384615384615</v>
      </c>
      <c r="AF10" s="4">
        <f>任务数据!T10</f>
        <v>0.15384615384615385</v>
      </c>
      <c r="AG10" s="1">
        <f>任务数据!U10</f>
        <v>0</v>
      </c>
      <c r="AT10" s="1" t="str">
        <f>任务数据!A10</f>
        <v>8W</v>
      </c>
      <c r="AU10" s="1">
        <f>任务数据!C10</f>
        <v>11</v>
      </c>
      <c r="AV10" s="1">
        <f>任务数据!F10</f>
        <v>2</v>
      </c>
      <c r="AW10" s="1">
        <f>任务数据!I10</f>
        <v>0</v>
      </c>
    </row>
    <row r="11" spans="1:63" x14ac:dyDescent="0.2">
      <c r="A11" s="1" t="str">
        <f>任务数据!A11</f>
        <v>9W</v>
      </c>
      <c r="B11" s="1">
        <f>IF(A11=任务分析图表!A11,任务数据!V11,"")</f>
        <v>143</v>
      </c>
      <c r="O11" s="1" t="str">
        <f>任务数据!A11</f>
        <v>9W</v>
      </c>
      <c r="P11" s="4">
        <f>IF(任务分析图表!O11=任务数据!A11,任务数据!P11,"")</f>
        <v>0.75</v>
      </c>
      <c r="AD11" s="1" t="str">
        <f>任务数据!A11</f>
        <v>9W</v>
      </c>
      <c r="AE11" s="4">
        <f>任务数据!S11</f>
        <v>0.88888888888888884</v>
      </c>
      <c r="AF11" s="4">
        <f>任务数据!T11</f>
        <v>0.1111111111111111</v>
      </c>
      <c r="AG11" s="1">
        <f>任务数据!U11</f>
        <v>0</v>
      </c>
      <c r="AT11" s="1" t="str">
        <f>任务数据!A11</f>
        <v>9W</v>
      </c>
      <c r="AU11" s="1">
        <f>任务数据!C11</f>
        <v>16</v>
      </c>
      <c r="AV11" s="1">
        <f>任务数据!F11</f>
        <v>2</v>
      </c>
      <c r="AW11" s="1">
        <f>任务数据!I11</f>
        <v>0</v>
      </c>
    </row>
    <row r="12" spans="1:63" x14ac:dyDescent="0.2">
      <c r="A12" s="1" t="str">
        <f>任务数据!A12</f>
        <v>10W</v>
      </c>
      <c r="B12" s="1">
        <f>IF(A12=任务分析图表!A12,任务数据!V12,"")</f>
        <v>153</v>
      </c>
      <c r="O12" s="1" t="str">
        <f>任务数据!A12</f>
        <v>10W</v>
      </c>
      <c r="P12" s="4">
        <f>IF(任务分析图表!O12=任务数据!A12,任务数据!P12,"")</f>
        <v>0.77777777777777779</v>
      </c>
      <c r="AD12" s="1" t="str">
        <f>任务数据!A12</f>
        <v>10W</v>
      </c>
      <c r="AE12" s="4">
        <f>任务数据!S12</f>
        <v>0.9</v>
      </c>
      <c r="AF12" s="4">
        <f>任务数据!T12</f>
        <v>0.1</v>
      </c>
      <c r="AG12" s="1">
        <f>任务数据!U12</f>
        <v>0</v>
      </c>
      <c r="AT12" s="1" t="str">
        <f>任务数据!A12</f>
        <v>10W</v>
      </c>
      <c r="AU12" s="1">
        <f>任务数据!C12</f>
        <v>9</v>
      </c>
      <c r="AV12" s="1">
        <f>任务数据!F12</f>
        <v>1</v>
      </c>
      <c r="AW12" s="1">
        <f>任务数据!I12</f>
        <v>0</v>
      </c>
    </row>
    <row r="13" spans="1:63" x14ac:dyDescent="0.2">
      <c r="A13" s="1" t="str">
        <f>任务数据!A13</f>
        <v>11W</v>
      </c>
      <c r="B13" s="1">
        <f>IF(A13=任务分析图表!A13,任务数据!V13,"")</f>
        <v>167</v>
      </c>
      <c r="O13" s="1" t="str">
        <f>任务数据!A13</f>
        <v>11W</v>
      </c>
      <c r="P13" s="4">
        <f>IF(任务分析图表!O13=任务数据!A13,任务数据!P13,"")</f>
        <v>0.75</v>
      </c>
      <c r="AD13" s="1" t="str">
        <f>任务数据!A13</f>
        <v>11W</v>
      </c>
      <c r="AE13" s="4">
        <f>任务数据!S13</f>
        <v>0.8571428571428571</v>
      </c>
      <c r="AF13" s="4">
        <f>任务数据!T13</f>
        <v>0.14285714285714285</v>
      </c>
      <c r="AG13" s="1">
        <f>任务数据!U13</f>
        <v>0</v>
      </c>
      <c r="AT13" s="1" t="str">
        <f>任务数据!A13</f>
        <v>11W</v>
      </c>
      <c r="AU13" s="1">
        <f>任务数据!C13</f>
        <v>12</v>
      </c>
      <c r="AV13" s="1">
        <f>任务数据!F13</f>
        <v>2</v>
      </c>
      <c r="AW13" s="1">
        <f>任务数据!I13</f>
        <v>0</v>
      </c>
    </row>
    <row r="14" spans="1:63" x14ac:dyDescent="0.2">
      <c r="A14" s="1" t="str">
        <f>任务数据!A14</f>
        <v>12W</v>
      </c>
      <c r="B14" s="1">
        <f>IF(A14=任务分析图表!A14,任务数据!V14,"")</f>
        <v>182</v>
      </c>
      <c r="O14" s="1" t="str">
        <f>任务数据!A14</f>
        <v>12W</v>
      </c>
      <c r="P14" s="4">
        <f>IF(任务分析图表!O14=任务数据!A14,任务数据!P14,"")</f>
        <v>0.83333333333333337</v>
      </c>
      <c r="AD14" s="1" t="str">
        <f>任务数据!A14</f>
        <v>12W</v>
      </c>
      <c r="AE14" s="4">
        <f>任务数据!S14</f>
        <v>0.8</v>
      </c>
      <c r="AF14" s="4">
        <f>任务数据!T14</f>
        <v>0.2</v>
      </c>
      <c r="AG14" s="1">
        <f>任务数据!U14</f>
        <v>0</v>
      </c>
      <c r="AT14" s="1" t="str">
        <f>任务数据!A14</f>
        <v>12W</v>
      </c>
      <c r="AU14" s="1">
        <f>任务数据!C14</f>
        <v>12</v>
      </c>
      <c r="AV14" s="1">
        <f>任务数据!F14</f>
        <v>3</v>
      </c>
      <c r="AW14" s="1">
        <f>任务数据!I14</f>
        <v>0</v>
      </c>
    </row>
    <row r="15" spans="1:63" x14ac:dyDescent="0.2">
      <c r="A15" s="1" t="str">
        <f>任务数据!A15</f>
        <v>13W</v>
      </c>
      <c r="B15" s="1">
        <f>IF(A15=任务分析图表!A15,任务数据!V15,"")</f>
        <v>189</v>
      </c>
      <c r="O15" s="1" t="str">
        <f>任务数据!A15</f>
        <v>13W</v>
      </c>
      <c r="P15" s="4">
        <f>IF(任务分析图表!O15=任务数据!A15,任务数据!P15,"")</f>
        <v>0.8571428571428571</v>
      </c>
      <c r="AD15" s="1" t="str">
        <f>任务数据!A15</f>
        <v>13W</v>
      </c>
      <c r="AE15" s="4">
        <f>任务数据!S15</f>
        <v>1</v>
      </c>
      <c r="AF15" s="4">
        <f>任务数据!T15</f>
        <v>0</v>
      </c>
      <c r="AG15" s="1">
        <f>任务数据!U15</f>
        <v>0</v>
      </c>
      <c r="AT15" s="1" t="str">
        <f>任务数据!A15</f>
        <v>13W</v>
      </c>
      <c r="AU15" s="1">
        <f>任务数据!C15</f>
        <v>7</v>
      </c>
      <c r="AV15" s="1">
        <f>任务数据!F15</f>
        <v>0</v>
      </c>
      <c r="AW15" s="1">
        <f>任务数据!I15</f>
        <v>0</v>
      </c>
    </row>
    <row r="16" spans="1:63" x14ac:dyDescent="0.2">
      <c r="A16" s="1" t="str">
        <f>任务数据!A16</f>
        <v>14W</v>
      </c>
      <c r="B16" s="1">
        <f>IF(A16=任务分析图表!A16,任务数据!V16,"")</f>
        <v>196</v>
      </c>
      <c r="O16" s="1" t="str">
        <f>任务数据!A16</f>
        <v>14W</v>
      </c>
      <c r="P16" s="4">
        <f>IF(任务分析图表!O16=任务数据!A16,任务数据!P16,"")</f>
        <v>0.83333333333333337</v>
      </c>
      <c r="AD16" s="1" t="str">
        <f>任务数据!A16</f>
        <v>14W</v>
      </c>
      <c r="AE16" s="4">
        <f>任务数据!S16</f>
        <v>0.8571428571428571</v>
      </c>
      <c r="AF16" s="4">
        <f>任务数据!T16</f>
        <v>0.14285714285714285</v>
      </c>
      <c r="AG16" s="1">
        <f>任务数据!U16</f>
        <v>0</v>
      </c>
      <c r="AT16" s="1" t="str">
        <f>任务数据!A16</f>
        <v>14W</v>
      </c>
      <c r="AU16" s="1">
        <f>任务数据!C16</f>
        <v>6</v>
      </c>
      <c r="AV16" s="1">
        <f>任务数据!F16</f>
        <v>1</v>
      </c>
      <c r="AW16" s="1">
        <f>任务数据!I16</f>
        <v>0</v>
      </c>
    </row>
    <row r="17" spans="1:49" x14ac:dyDescent="0.2">
      <c r="A17" s="1" t="str">
        <f>任务数据!A17</f>
        <v>15W</v>
      </c>
      <c r="B17" s="1">
        <f>IF(A17=任务分析图表!A17,任务数据!V17,"")</f>
        <v>209</v>
      </c>
      <c r="O17" s="1" t="str">
        <f>任务数据!A17</f>
        <v>15W</v>
      </c>
      <c r="P17" s="4">
        <f>IF(任务分析图表!O17=任务数据!A17,任务数据!P17,"")</f>
        <v>0.81818181818181823</v>
      </c>
      <c r="AD17" s="1" t="str">
        <f>任务数据!A17</f>
        <v>15W</v>
      </c>
      <c r="AE17" s="4">
        <f>任务数据!S17</f>
        <v>0.84615384615384615</v>
      </c>
      <c r="AF17" s="4">
        <f>任务数据!T17</f>
        <v>0.15384615384615385</v>
      </c>
      <c r="AG17" s="1">
        <f>任务数据!U17</f>
        <v>0</v>
      </c>
      <c r="AT17" s="1" t="str">
        <f>任务数据!A17</f>
        <v>15W</v>
      </c>
      <c r="AU17" s="1">
        <f>任务数据!C17</f>
        <v>11</v>
      </c>
      <c r="AV17" s="1">
        <f>任务数据!F17</f>
        <v>2</v>
      </c>
      <c r="AW17" s="1">
        <f>任务数据!I17</f>
        <v>0</v>
      </c>
    </row>
    <row r="18" spans="1:49" x14ac:dyDescent="0.2">
      <c r="A18" s="1" t="str">
        <f>任务数据!A18</f>
        <v>16W</v>
      </c>
      <c r="B18" s="1">
        <f>IF(A18=任务分析图表!A18,任务数据!V18,"")</f>
        <v>222</v>
      </c>
      <c r="O18" s="1" t="str">
        <f>任务数据!A18</f>
        <v>16W</v>
      </c>
      <c r="P18" s="4">
        <f>IF(任务分析图表!O18=任务数据!A18,任务数据!P18,"")</f>
        <v>0.83333333333333337</v>
      </c>
      <c r="AD18" s="1" t="str">
        <f>任务数据!A18</f>
        <v>16W</v>
      </c>
      <c r="AE18" s="4">
        <f>任务数据!S18</f>
        <v>0.92307692307692313</v>
      </c>
      <c r="AF18" s="4">
        <f>任务数据!T18</f>
        <v>7.6923076923076927E-2</v>
      </c>
      <c r="AG18" s="1">
        <f>任务数据!U18</f>
        <v>0</v>
      </c>
      <c r="AT18" s="1" t="str">
        <f>任务数据!A18</f>
        <v>16W</v>
      </c>
      <c r="AU18" s="1">
        <f>任务数据!C18</f>
        <v>12</v>
      </c>
      <c r="AV18" s="1">
        <f>任务数据!F18</f>
        <v>1</v>
      </c>
      <c r="AW18" s="1">
        <f>任务数据!I18</f>
        <v>0</v>
      </c>
    </row>
    <row r="19" spans="1:49" x14ac:dyDescent="0.2">
      <c r="A19" s="1" t="str">
        <f>任务数据!A19</f>
        <v>17W</v>
      </c>
      <c r="B19" s="1">
        <f>IF(A19=任务分析图表!A19,任务数据!V19,"")</f>
        <v>238</v>
      </c>
      <c r="O19" s="1" t="str">
        <f>任务数据!A19</f>
        <v>17W</v>
      </c>
      <c r="P19" s="4">
        <f>IF(任务分析图表!O19=任务数据!A19,任务数据!P19,"")</f>
        <v>0.6428571428571429</v>
      </c>
      <c r="AD19" s="1" t="str">
        <f>任务数据!A19</f>
        <v>17W</v>
      </c>
      <c r="AE19" s="4">
        <f>任务数据!S19</f>
        <v>0.875</v>
      </c>
      <c r="AF19" s="4">
        <f>任务数据!T19</f>
        <v>0.125</v>
      </c>
      <c r="AG19" s="1">
        <f>任务数据!U19</f>
        <v>0</v>
      </c>
      <c r="AT19" s="1" t="str">
        <f>任务数据!A19</f>
        <v>17W</v>
      </c>
      <c r="AU19" s="1">
        <f>任务数据!C19</f>
        <v>14</v>
      </c>
      <c r="AV19" s="1">
        <f>任务数据!F19</f>
        <v>2</v>
      </c>
      <c r="AW19" s="1">
        <f>任务数据!I19</f>
        <v>0</v>
      </c>
    </row>
    <row r="20" spans="1:49" x14ac:dyDescent="0.2">
      <c r="A20" s="1" t="str">
        <f>任务数据!A20</f>
        <v>18W</v>
      </c>
      <c r="B20" s="1">
        <f>IF(A20=任务分析图表!A20,任务数据!V20,"")</f>
        <v>259</v>
      </c>
      <c r="O20" s="1" t="str">
        <f>任务数据!A20</f>
        <v>18W</v>
      </c>
      <c r="P20" s="4">
        <f>IF(任务分析图表!O20=任务数据!A20,任务数据!P20,"")</f>
        <v>0.73684210526315785</v>
      </c>
      <c r="AD20" s="1" t="str">
        <f>任务数据!A20</f>
        <v>18W</v>
      </c>
      <c r="AE20" s="4">
        <f>任务数据!S20</f>
        <v>0.90476190476190477</v>
      </c>
      <c r="AF20" s="4">
        <f>任务数据!T20</f>
        <v>9.5238095238095233E-2</v>
      </c>
      <c r="AG20" s="1">
        <f>任务数据!U20</f>
        <v>0</v>
      </c>
      <c r="AT20" s="1" t="str">
        <f>任务数据!A20</f>
        <v>18W</v>
      </c>
      <c r="AU20" s="1">
        <f>任务数据!C20</f>
        <v>19</v>
      </c>
      <c r="AV20" s="1">
        <f>任务数据!F20</f>
        <v>2</v>
      </c>
      <c r="AW20" s="1">
        <f>任务数据!I20</f>
        <v>0</v>
      </c>
    </row>
    <row r="21" spans="1:49" x14ac:dyDescent="0.2">
      <c r="A21" s="1" t="str">
        <f>任务数据!A21</f>
        <v>19W</v>
      </c>
      <c r="B21" s="1">
        <f>IF(A21=任务分析图表!A21,任务数据!V21,"")</f>
        <v>278</v>
      </c>
      <c r="O21" s="1" t="str">
        <f>任务数据!A21</f>
        <v>19W</v>
      </c>
      <c r="P21" s="4">
        <f>IF(任务分析图表!O21=任务数据!A21,任务数据!P21,"")</f>
        <v>0.77777777777777779</v>
      </c>
      <c r="AD21" s="1" t="str">
        <f>任务数据!A21</f>
        <v>19W</v>
      </c>
      <c r="AE21" s="4">
        <f>任务数据!S21</f>
        <v>0.94736842105263153</v>
      </c>
      <c r="AF21" s="4">
        <f>任务数据!T21</f>
        <v>5.2631578947368418E-2</v>
      </c>
      <c r="AG21" s="1">
        <f>任务数据!U21</f>
        <v>0</v>
      </c>
      <c r="AT21" s="1" t="str">
        <f>任务数据!A21</f>
        <v>19W</v>
      </c>
      <c r="AU21" s="1">
        <f>任务数据!C21</f>
        <v>18</v>
      </c>
      <c r="AV21" s="1">
        <f>任务数据!F21</f>
        <v>1</v>
      </c>
      <c r="AW21" s="1">
        <f>任务数据!I21</f>
        <v>0</v>
      </c>
    </row>
    <row r="22" spans="1:49" x14ac:dyDescent="0.2">
      <c r="A22" s="1" t="str">
        <f>任务数据!A22</f>
        <v>20W</v>
      </c>
      <c r="B22" s="1">
        <f>IF(A22=任务分析图表!A22,任务数据!V22,"")</f>
        <v>299</v>
      </c>
      <c r="O22" s="1" t="str">
        <f>任务数据!A22</f>
        <v>20W</v>
      </c>
      <c r="P22" s="4">
        <f>IF(任务分析图表!O22=任务数据!A22,任务数据!P22,"")</f>
        <v>0.6470588235294118</v>
      </c>
      <c r="AD22" s="1" t="str">
        <f>任务数据!A22</f>
        <v>20W</v>
      </c>
      <c r="AE22" s="4">
        <f>任务数据!S22</f>
        <v>0.80952380952380953</v>
      </c>
      <c r="AF22" s="4">
        <f>任务数据!T22</f>
        <v>0.19047619047619047</v>
      </c>
      <c r="AG22" s="1">
        <f>任务数据!U22</f>
        <v>0</v>
      </c>
      <c r="AT22" s="1" t="str">
        <f>任务数据!A22</f>
        <v>20W</v>
      </c>
      <c r="AU22" s="1">
        <f>任务数据!C22</f>
        <v>17</v>
      </c>
      <c r="AV22" s="1">
        <f>任务数据!F22</f>
        <v>4</v>
      </c>
      <c r="AW22" s="1">
        <f>任务数据!I22</f>
        <v>0</v>
      </c>
    </row>
    <row r="23" spans="1:49" x14ac:dyDescent="0.2">
      <c r="A23" s="1" t="str">
        <f>任务数据!A23</f>
        <v>21W</v>
      </c>
      <c r="B23" s="1">
        <f>IF(A23=任务分析图表!A23,任务数据!V23,"")</f>
        <v>319</v>
      </c>
      <c r="O23" s="1" t="str">
        <f>任务数据!A23</f>
        <v>21W</v>
      </c>
      <c r="P23" s="4">
        <f>IF(任务分析图表!O23=任务数据!A23,任务数据!P23,"")</f>
        <v>0.82352941176470584</v>
      </c>
      <c r="AD23" s="1" t="str">
        <f>任务数据!A23</f>
        <v>21W</v>
      </c>
      <c r="AE23" s="4">
        <f>任务数据!S23</f>
        <v>0.85</v>
      </c>
      <c r="AF23" s="4">
        <f>任务数据!T23</f>
        <v>0.15</v>
      </c>
      <c r="AG23" s="1">
        <f>任务数据!U23</f>
        <v>0</v>
      </c>
      <c r="AT23" s="1" t="str">
        <f>任务数据!A23</f>
        <v>21W</v>
      </c>
      <c r="AU23" s="1">
        <f>任务数据!C23</f>
        <v>17</v>
      </c>
      <c r="AV23" s="1">
        <f>任务数据!F23</f>
        <v>3</v>
      </c>
      <c r="AW23" s="1">
        <f>任务数据!I23</f>
        <v>0</v>
      </c>
    </row>
    <row r="24" spans="1:49" x14ac:dyDescent="0.2">
      <c r="A24" s="1" t="str">
        <f>任务数据!A24</f>
        <v>22W</v>
      </c>
      <c r="B24" s="1">
        <f>IF(A24=任务分析图表!A24,任务数据!V24,"")</f>
        <v>335</v>
      </c>
      <c r="O24" s="1" t="str">
        <f>任务数据!A24</f>
        <v>22W</v>
      </c>
      <c r="P24" s="4">
        <f>IF(任务分析图表!O24=任务数据!A24,任务数据!P24,"")</f>
        <v>0.73333333333333328</v>
      </c>
      <c r="AD24" s="1" t="str">
        <f>任务数据!A24</f>
        <v>22W</v>
      </c>
      <c r="AE24" s="4">
        <f>任务数据!S24</f>
        <v>0.9375</v>
      </c>
      <c r="AF24" s="4">
        <f>任务数据!T24</f>
        <v>6.25E-2</v>
      </c>
      <c r="AG24" s="1">
        <f>任务数据!U24</f>
        <v>0</v>
      </c>
      <c r="AT24" s="1" t="str">
        <f>任务数据!A24</f>
        <v>22W</v>
      </c>
      <c r="AU24" s="1">
        <f>任务数据!C24</f>
        <v>15</v>
      </c>
      <c r="AV24" s="1">
        <f>任务数据!F24</f>
        <v>1</v>
      </c>
      <c r="AW24" s="1">
        <f>任务数据!I24</f>
        <v>0</v>
      </c>
    </row>
    <row r="25" spans="1:49" x14ac:dyDescent="0.2">
      <c r="A25" s="1" t="str">
        <f>任务数据!A25</f>
        <v>23W</v>
      </c>
      <c r="B25" s="1">
        <f>IF(A25=任务分析图表!A25,任务数据!V25,"")</f>
        <v>351</v>
      </c>
      <c r="O25" s="1" t="str">
        <f>任务数据!A25</f>
        <v>23W</v>
      </c>
      <c r="P25" s="4">
        <f>IF(任务分析图表!O25=任务数据!A25,任务数据!P25,"")</f>
        <v>0.7857142857142857</v>
      </c>
      <c r="AD25" s="1" t="str">
        <f>任务数据!A25</f>
        <v>23W</v>
      </c>
      <c r="AE25" s="4">
        <f>任务数据!S25</f>
        <v>0.875</v>
      </c>
      <c r="AF25" s="4">
        <f>任务数据!T25</f>
        <v>0.125</v>
      </c>
      <c r="AG25" s="1">
        <f>任务数据!U25</f>
        <v>0</v>
      </c>
      <c r="AT25" s="1" t="str">
        <f>任务数据!A25</f>
        <v>23W</v>
      </c>
      <c r="AU25" s="1">
        <f>任务数据!C25</f>
        <v>14</v>
      </c>
      <c r="AV25" s="1">
        <f>任务数据!F25</f>
        <v>2</v>
      </c>
      <c r="AW25" s="1">
        <f>任务数据!I25</f>
        <v>0</v>
      </c>
    </row>
    <row r="26" spans="1:49" x14ac:dyDescent="0.2">
      <c r="A26" s="1" t="str">
        <f>任务数据!A26</f>
        <v>24W</v>
      </c>
      <c r="B26" s="1">
        <f>IF(A26=任务分析图表!A26,任务数据!V26,"")</f>
        <v>367</v>
      </c>
      <c r="O26" s="1" t="str">
        <f>任务数据!A26</f>
        <v>24W</v>
      </c>
      <c r="P26" s="4">
        <f>IF(任务分析图表!O26=任务数据!A26,任务数据!P26,"")</f>
        <v>0.7142857142857143</v>
      </c>
      <c r="AD26" s="1" t="str">
        <f>任务数据!A26</f>
        <v>24W</v>
      </c>
      <c r="AE26" s="4">
        <f>任务数据!S26</f>
        <v>0.875</v>
      </c>
      <c r="AF26" s="4">
        <f>任务数据!T26</f>
        <v>0.125</v>
      </c>
      <c r="AG26" s="1">
        <f>任务数据!U26</f>
        <v>0</v>
      </c>
      <c r="AT26" s="1" t="str">
        <f>任务数据!A26</f>
        <v>24W</v>
      </c>
      <c r="AU26" s="1">
        <f>任务数据!C26</f>
        <v>14</v>
      </c>
      <c r="AV26" s="1">
        <f>任务数据!F26</f>
        <v>2</v>
      </c>
      <c r="AW26" s="1">
        <f>任务数据!I26</f>
        <v>0</v>
      </c>
    </row>
    <row r="27" spans="1:49" x14ac:dyDescent="0.2">
      <c r="A27" s="1" t="str">
        <f>任务数据!A27</f>
        <v>25W</v>
      </c>
      <c r="B27" s="1">
        <f>IF(A27=任务分析图表!A27,任务数据!V27,"")</f>
        <v>367</v>
      </c>
      <c r="O27" s="1" t="str">
        <f>任务数据!A27</f>
        <v>25W</v>
      </c>
      <c r="P27" s="4" t="str">
        <f>IF(任务分析图表!O27=任务数据!A27,任务数据!P27,"")</f>
        <v/>
      </c>
      <c r="AD27" s="1" t="str">
        <f>任务数据!A27</f>
        <v>25W</v>
      </c>
      <c r="AE27" s="4" t="str">
        <f>任务数据!S27</f>
        <v/>
      </c>
      <c r="AF27" s="4" t="str">
        <f>任务数据!T27</f>
        <v/>
      </c>
      <c r="AG27" s="1" t="str">
        <f>任务数据!U27</f>
        <v/>
      </c>
      <c r="AT27" s="1" t="str">
        <f>任务数据!A27</f>
        <v>25W</v>
      </c>
      <c r="AU27" s="1">
        <f>任务数据!C27</f>
        <v>0</v>
      </c>
      <c r="AV27" s="1">
        <f>任务数据!F27</f>
        <v>0</v>
      </c>
      <c r="AW27" s="1">
        <f>任务数据!I27</f>
        <v>0</v>
      </c>
    </row>
    <row r="28" spans="1:49" x14ac:dyDescent="0.2">
      <c r="A28" s="1" t="str">
        <f>任务数据!A28</f>
        <v>26W</v>
      </c>
      <c r="B28" s="1">
        <f>IF(A28=任务分析图表!A28,任务数据!V28,"")</f>
        <v>367</v>
      </c>
      <c r="O28" s="1" t="str">
        <f>任务数据!A28</f>
        <v>26W</v>
      </c>
      <c r="P28" s="4" t="str">
        <f>IF(任务分析图表!O28=任务数据!A28,任务数据!P28,"")</f>
        <v/>
      </c>
      <c r="AD28" s="1" t="str">
        <f>任务数据!A28</f>
        <v>26W</v>
      </c>
      <c r="AE28" s="4" t="str">
        <f>任务数据!S28</f>
        <v/>
      </c>
      <c r="AF28" s="4" t="str">
        <f>任务数据!T28</f>
        <v/>
      </c>
      <c r="AG28" s="1" t="str">
        <f>任务数据!U28</f>
        <v/>
      </c>
      <c r="AT28" s="1" t="str">
        <f>任务数据!A28</f>
        <v>26W</v>
      </c>
      <c r="AU28" s="1">
        <f>任务数据!C28</f>
        <v>0</v>
      </c>
      <c r="AV28" s="1">
        <f>任务数据!F28</f>
        <v>0</v>
      </c>
      <c r="AW28" s="1">
        <f>任务数据!I28</f>
        <v>0</v>
      </c>
    </row>
    <row r="29" spans="1:49" x14ac:dyDescent="0.2">
      <c r="A29" s="1" t="str">
        <f>任务数据!A29</f>
        <v>27W</v>
      </c>
      <c r="B29" s="1">
        <f>IF(A29=任务分析图表!A29,任务数据!V29,"")</f>
        <v>367</v>
      </c>
      <c r="O29" s="1" t="str">
        <f>任务数据!A29</f>
        <v>27W</v>
      </c>
      <c r="P29" s="4" t="str">
        <f>IF(任务分析图表!O29=任务数据!A29,任务数据!P29,"")</f>
        <v/>
      </c>
      <c r="AD29" s="1" t="str">
        <f>任务数据!A29</f>
        <v>27W</v>
      </c>
      <c r="AE29" s="4" t="str">
        <f>任务数据!S29</f>
        <v/>
      </c>
      <c r="AF29" s="4" t="str">
        <f>任务数据!T29</f>
        <v/>
      </c>
      <c r="AG29" s="1" t="str">
        <f>任务数据!U29</f>
        <v/>
      </c>
      <c r="AT29" s="1" t="str">
        <f>任务数据!A29</f>
        <v>27W</v>
      </c>
      <c r="AU29" s="1">
        <f>任务数据!C29</f>
        <v>0</v>
      </c>
      <c r="AV29" s="1">
        <f>任务数据!F29</f>
        <v>0</v>
      </c>
      <c r="AW29" s="1">
        <f>任务数据!I29</f>
        <v>0</v>
      </c>
    </row>
    <row r="30" spans="1:49" x14ac:dyDescent="0.2">
      <c r="A30" s="1" t="str">
        <f>任务数据!A30</f>
        <v>28W</v>
      </c>
      <c r="B30" s="1">
        <f>IF(A30=任务分析图表!A30,任务数据!V30,"")</f>
        <v>367</v>
      </c>
      <c r="O30" s="1" t="str">
        <f>任务数据!A30</f>
        <v>28W</v>
      </c>
      <c r="P30" s="4" t="str">
        <f>IF(任务分析图表!O30=任务数据!A30,任务数据!P30,"")</f>
        <v/>
      </c>
      <c r="AD30" s="1" t="str">
        <f>任务数据!A30</f>
        <v>28W</v>
      </c>
      <c r="AE30" s="4" t="str">
        <f>任务数据!S30</f>
        <v/>
      </c>
      <c r="AF30" s="4" t="str">
        <f>任务数据!T30</f>
        <v/>
      </c>
      <c r="AG30" s="1" t="str">
        <f>任务数据!U30</f>
        <v/>
      </c>
      <c r="AT30" s="1" t="str">
        <f>任务数据!A30</f>
        <v>28W</v>
      </c>
      <c r="AU30" s="1">
        <f>任务数据!C30</f>
        <v>0</v>
      </c>
      <c r="AV30" s="1">
        <f>任务数据!F30</f>
        <v>0</v>
      </c>
      <c r="AW30" s="1">
        <f>任务数据!I30</f>
        <v>0</v>
      </c>
    </row>
    <row r="31" spans="1:49" x14ac:dyDescent="0.2">
      <c r="A31" s="1" t="str">
        <f>任务数据!A31</f>
        <v>29W</v>
      </c>
      <c r="B31" s="1">
        <f>IF(A31=任务分析图表!A31,任务数据!V31,"")</f>
        <v>367</v>
      </c>
      <c r="O31" s="1" t="str">
        <f>任务数据!A31</f>
        <v>29W</v>
      </c>
      <c r="P31" s="4" t="str">
        <f>IF(任务分析图表!O31=任务数据!A31,任务数据!P31,"")</f>
        <v/>
      </c>
      <c r="AD31" s="1" t="str">
        <f>任务数据!A31</f>
        <v>29W</v>
      </c>
      <c r="AE31" s="4" t="str">
        <f>任务数据!S31</f>
        <v/>
      </c>
      <c r="AF31" s="4" t="str">
        <f>任务数据!T31</f>
        <v/>
      </c>
      <c r="AG31" s="1" t="str">
        <f>任务数据!U31</f>
        <v/>
      </c>
      <c r="AT31" s="1" t="str">
        <f>任务数据!A31</f>
        <v>29W</v>
      </c>
      <c r="AU31" s="1">
        <f>任务数据!C31</f>
        <v>0</v>
      </c>
      <c r="AV31" s="1">
        <f>任务数据!F31</f>
        <v>0</v>
      </c>
      <c r="AW31" s="1">
        <f>任务数据!I31</f>
        <v>0</v>
      </c>
    </row>
    <row r="32" spans="1:49" x14ac:dyDescent="0.2">
      <c r="A32" s="1" t="str">
        <f>任务数据!A32</f>
        <v>30W</v>
      </c>
      <c r="B32" s="1">
        <f>IF(A32=任务分析图表!A32,任务数据!V32,"")</f>
        <v>367</v>
      </c>
      <c r="O32" s="1" t="str">
        <f>任务数据!A32</f>
        <v>30W</v>
      </c>
      <c r="P32" s="4" t="str">
        <f>IF(任务分析图表!O32=任务数据!A32,任务数据!P32,"")</f>
        <v/>
      </c>
      <c r="AD32" s="1" t="str">
        <f>任务数据!A32</f>
        <v>30W</v>
      </c>
      <c r="AE32" s="4" t="str">
        <f>任务数据!S32</f>
        <v/>
      </c>
      <c r="AF32" s="4" t="str">
        <f>任务数据!T32</f>
        <v/>
      </c>
      <c r="AG32" s="1" t="str">
        <f>任务数据!U32</f>
        <v/>
      </c>
      <c r="AT32" s="1" t="str">
        <f>任务数据!A32</f>
        <v>30W</v>
      </c>
      <c r="AU32" s="1">
        <f>任务数据!C32</f>
        <v>0</v>
      </c>
      <c r="AV32" s="1">
        <f>任务数据!F32</f>
        <v>0</v>
      </c>
      <c r="AW32" s="1">
        <f>任务数据!I32</f>
        <v>0</v>
      </c>
    </row>
    <row r="33" spans="1:49" x14ac:dyDescent="0.2">
      <c r="A33" s="1" t="str">
        <f>任务数据!A33</f>
        <v>31W</v>
      </c>
      <c r="B33" s="1">
        <f>IF(A33=任务分析图表!A33,任务数据!V33,"")</f>
        <v>367</v>
      </c>
      <c r="O33" s="1" t="str">
        <f>任务数据!A33</f>
        <v>31W</v>
      </c>
      <c r="P33" s="4" t="str">
        <f>IF(任务分析图表!O33=任务数据!A33,任务数据!P33,"")</f>
        <v/>
      </c>
      <c r="AD33" s="1" t="str">
        <f>任务数据!A33</f>
        <v>31W</v>
      </c>
      <c r="AE33" s="4" t="str">
        <f>任务数据!S33</f>
        <v/>
      </c>
      <c r="AF33" s="4" t="str">
        <f>任务数据!T33</f>
        <v/>
      </c>
      <c r="AG33" s="1" t="str">
        <f>任务数据!U33</f>
        <v/>
      </c>
      <c r="AT33" s="1" t="str">
        <f>任务数据!A33</f>
        <v>31W</v>
      </c>
      <c r="AU33" s="1">
        <f>任务数据!C33</f>
        <v>0</v>
      </c>
      <c r="AV33" s="1">
        <f>任务数据!F33</f>
        <v>0</v>
      </c>
      <c r="AW33" s="1">
        <f>任务数据!I33</f>
        <v>0</v>
      </c>
    </row>
    <row r="34" spans="1:49" x14ac:dyDescent="0.2">
      <c r="A34" s="1" t="str">
        <f>任务数据!A34</f>
        <v>32W</v>
      </c>
      <c r="B34" s="1">
        <f>IF(A34=任务分析图表!A34,任务数据!V34,"")</f>
        <v>367</v>
      </c>
      <c r="O34" s="1" t="str">
        <f>任务数据!A34</f>
        <v>32W</v>
      </c>
      <c r="P34" s="4" t="str">
        <f>IF(任务分析图表!O34=任务数据!A34,任务数据!P34,"")</f>
        <v/>
      </c>
      <c r="AD34" s="1" t="str">
        <f>任务数据!A34</f>
        <v>32W</v>
      </c>
      <c r="AE34" s="4" t="str">
        <f>任务数据!S34</f>
        <v/>
      </c>
      <c r="AF34" s="4" t="str">
        <f>任务数据!T34</f>
        <v/>
      </c>
      <c r="AG34" s="1" t="str">
        <f>任务数据!U34</f>
        <v/>
      </c>
      <c r="AT34" s="1" t="str">
        <f>任务数据!A34</f>
        <v>32W</v>
      </c>
      <c r="AU34" s="1">
        <f>任务数据!C34</f>
        <v>0</v>
      </c>
      <c r="AV34" s="1">
        <f>任务数据!F34</f>
        <v>0</v>
      </c>
      <c r="AW34" s="1">
        <f>任务数据!I34</f>
        <v>0</v>
      </c>
    </row>
    <row r="35" spans="1:49" x14ac:dyDescent="0.2">
      <c r="A35" s="1" t="str">
        <f>任务数据!A35</f>
        <v>33W</v>
      </c>
      <c r="B35" s="1">
        <f>IF(A35=任务分析图表!A35,任务数据!V35,"")</f>
        <v>367</v>
      </c>
      <c r="O35" s="1" t="str">
        <f>任务数据!A35</f>
        <v>33W</v>
      </c>
      <c r="P35" s="4" t="str">
        <f>IF(任务分析图表!O35=任务数据!A35,任务数据!P35,"")</f>
        <v/>
      </c>
      <c r="AD35" s="1" t="str">
        <f>任务数据!A35</f>
        <v>33W</v>
      </c>
      <c r="AE35" s="4" t="str">
        <f>任务数据!S35</f>
        <v/>
      </c>
      <c r="AF35" s="4" t="str">
        <f>任务数据!T35</f>
        <v/>
      </c>
      <c r="AG35" s="1" t="str">
        <f>任务数据!U35</f>
        <v/>
      </c>
      <c r="AT35" s="1" t="str">
        <f>任务数据!A35</f>
        <v>33W</v>
      </c>
      <c r="AU35" s="1">
        <f>任务数据!C35</f>
        <v>0</v>
      </c>
      <c r="AV35" s="1">
        <f>任务数据!F35</f>
        <v>0</v>
      </c>
      <c r="AW35" s="1">
        <f>任务数据!I35</f>
        <v>0</v>
      </c>
    </row>
    <row r="36" spans="1:49" x14ac:dyDescent="0.2">
      <c r="A36" s="1" t="str">
        <f>任务数据!A36</f>
        <v>34W</v>
      </c>
      <c r="B36" s="1">
        <f>IF(A36=任务分析图表!A36,任务数据!V36,"")</f>
        <v>367</v>
      </c>
      <c r="O36" s="1" t="str">
        <f>任务数据!A36</f>
        <v>34W</v>
      </c>
      <c r="P36" s="4" t="str">
        <f>IF(任务分析图表!O36=任务数据!A36,任务数据!P36,"")</f>
        <v/>
      </c>
      <c r="AD36" s="1" t="str">
        <f>任务数据!A36</f>
        <v>34W</v>
      </c>
      <c r="AE36" s="4">
        <f>任务数据!S36</f>
        <v>0</v>
      </c>
      <c r="AF36" s="4" t="str">
        <f>任务数据!T36</f>
        <v/>
      </c>
      <c r="AG36" s="1" t="str">
        <f>任务数据!U36</f>
        <v/>
      </c>
      <c r="AT36" s="1" t="str">
        <f>任务数据!A36</f>
        <v>34W</v>
      </c>
      <c r="AU36" s="1">
        <f>任务数据!C36</f>
        <v>0</v>
      </c>
      <c r="AV36" s="1">
        <f>任务数据!F36</f>
        <v>0</v>
      </c>
      <c r="AW36" s="1">
        <f>任务数据!I36</f>
        <v>0</v>
      </c>
    </row>
    <row r="37" spans="1:49" x14ac:dyDescent="0.2">
      <c r="A37" s="1" t="str">
        <f>任务数据!A37</f>
        <v>35W</v>
      </c>
      <c r="B37" s="1">
        <f>IF(A37=任务分析图表!A37,任务数据!V37,"")</f>
        <v>367</v>
      </c>
      <c r="O37" s="1" t="str">
        <f>任务数据!A37</f>
        <v>35W</v>
      </c>
      <c r="P37" s="4" t="str">
        <f>IF(任务分析图表!O37=任务数据!A37,任务数据!P37,"")</f>
        <v/>
      </c>
      <c r="AD37" s="1" t="str">
        <f>任务数据!A37</f>
        <v>35W</v>
      </c>
      <c r="AE37" s="4" t="str">
        <f>任务数据!S37</f>
        <v/>
      </c>
      <c r="AF37" s="4" t="str">
        <f>任务数据!T37</f>
        <v/>
      </c>
      <c r="AG37" s="1" t="str">
        <f>任务数据!U37</f>
        <v/>
      </c>
      <c r="AT37" s="1" t="str">
        <f>任务数据!A37</f>
        <v>35W</v>
      </c>
      <c r="AU37" s="1">
        <f>任务数据!C37</f>
        <v>0</v>
      </c>
      <c r="AV37" s="1">
        <f>任务数据!F37</f>
        <v>0</v>
      </c>
      <c r="AW37" s="1">
        <f>任务数据!I37</f>
        <v>0</v>
      </c>
    </row>
    <row r="38" spans="1:49" x14ac:dyDescent="0.2">
      <c r="A38" s="1" t="str">
        <f>任务数据!A38</f>
        <v>36W</v>
      </c>
      <c r="B38" s="1">
        <f>IF(A38=任务分析图表!A38,任务数据!V38,"")</f>
        <v>367</v>
      </c>
      <c r="O38" s="1" t="str">
        <f>任务数据!A38</f>
        <v>36W</v>
      </c>
      <c r="P38" s="4" t="str">
        <f>IF(任务分析图表!O38=任务数据!A38,任务数据!P38,"")</f>
        <v/>
      </c>
      <c r="AD38" s="1" t="str">
        <f>任务数据!A38</f>
        <v>36W</v>
      </c>
      <c r="AE38" s="4" t="str">
        <f>任务数据!S38</f>
        <v/>
      </c>
      <c r="AF38" s="4" t="str">
        <f>任务数据!T38</f>
        <v/>
      </c>
      <c r="AG38" s="1" t="str">
        <f>任务数据!U38</f>
        <v/>
      </c>
      <c r="AT38" s="1" t="str">
        <f>任务数据!A38</f>
        <v>36W</v>
      </c>
      <c r="AU38" s="1">
        <f>任务数据!C38</f>
        <v>0</v>
      </c>
      <c r="AV38" s="1">
        <f>任务数据!F38</f>
        <v>0</v>
      </c>
      <c r="AW38" s="1">
        <f>任务数据!I38</f>
        <v>0</v>
      </c>
    </row>
    <row r="39" spans="1:49" x14ac:dyDescent="0.2">
      <c r="A39" s="1" t="str">
        <f>任务数据!A39</f>
        <v>37W</v>
      </c>
      <c r="B39" s="1">
        <f>IF(A39=任务分析图表!A39,任务数据!V39,"")</f>
        <v>367</v>
      </c>
      <c r="O39" s="1" t="str">
        <f>任务数据!A39</f>
        <v>37W</v>
      </c>
      <c r="P39" s="4" t="str">
        <f>IF(任务分析图表!O39=任务数据!A39,任务数据!P39,"")</f>
        <v/>
      </c>
      <c r="AD39" s="1" t="str">
        <f>任务数据!A39</f>
        <v>37W</v>
      </c>
      <c r="AE39" s="4" t="str">
        <f>任务数据!S39</f>
        <v/>
      </c>
      <c r="AF39" s="4" t="str">
        <f>任务数据!T39</f>
        <v/>
      </c>
      <c r="AG39" s="1" t="str">
        <f>任务数据!U39</f>
        <v/>
      </c>
      <c r="AT39" s="1" t="str">
        <f>任务数据!A39</f>
        <v>37W</v>
      </c>
      <c r="AU39" s="1">
        <f>任务数据!C39</f>
        <v>0</v>
      </c>
      <c r="AV39" s="1">
        <f>任务数据!F39</f>
        <v>0</v>
      </c>
      <c r="AW39" s="1">
        <f>任务数据!I39</f>
        <v>0</v>
      </c>
    </row>
    <row r="40" spans="1:49" x14ac:dyDescent="0.2">
      <c r="A40" s="1" t="str">
        <f>任务数据!A40</f>
        <v>38W</v>
      </c>
      <c r="B40" s="1">
        <f>IF(A40=任务分析图表!A40,任务数据!V40,"")</f>
        <v>367</v>
      </c>
      <c r="O40" s="1" t="str">
        <f>任务数据!A40</f>
        <v>38W</v>
      </c>
      <c r="P40" s="4" t="str">
        <f>IF(任务分析图表!O40=任务数据!A40,任务数据!P40,"")</f>
        <v/>
      </c>
      <c r="AD40" s="1" t="str">
        <f>任务数据!A40</f>
        <v>38W</v>
      </c>
      <c r="AE40" s="4" t="str">
        <f>任务数据!S40</f>
        <v/>
      </c>
      <c r="AF40" s="4" t="str">
        <f>任务数据!T40</f>
        <v/>
      </c>
      <c r="AG40" s="1" t="str">
        <f>任务数据!U40</f>
        <v/>
      </c>
      <c r="AT40" s="1" t="str">
        <f>任务数据!A40</f>
        <v>38W</v>
      </c>
      <c r="AU40" s="1">
        <f>任务数据!C40</f>
        <v>0</v>
      </c>
      <c r="AV40" s="1">
        <f>任务数据!F40</f>
        <v>0</v>
      </c>
      <c r="AW40" s="1">
        <f>任务数据!I40</f>
        <v>0</v>
      </c>
    </row>
    <row r="41" spans="1:49" x14ac:dyDescent="0.2">
      <c r="A41" s="1" t="str">
        <f>任务数据!A41</f>
        <v>39W</v>
      </c>
      <c r="B41" s="1">
        <f>IF(A41=任务分析图表!A41,任务数据!V41,"")</f>
        <v>367</v>
      </c>
      <c r="O41" s="1" t="str">
        <f>任务数据!A41</f>
        <v>39W</v>
      </c>
      <c r="P41" s="4" t="str">
        <f>IF(任务分析图表!O41=任务数据!A41,任务数据!P41,"")</f>
        <v/>
      </c>
      <c r="AD41" s="1" t="str">
        <f>任务数据!A41</f>
        <v>39W</v>
      </c>
      <c r="AE41" s="4" t="str">
        <f>任务数据!S41</f>
        <v/>
      </c>
      <c r="AF41" s="4" t="str">
        <f>任务数据!T41</f>
        <v/>
      </c>
      <c r="AG41" s="1" t="str">
        <f>任务数据!U41</f>
        <v/>
      </c>
      <c r="AT41" s="1" t="str">
        <f>任务数据!A41</f>
        <v>39W</v>
      </c>
      <c r="AU41" s="1">
        <f>任务数据!C41</f>
        <v>0</v>
      </c>
      <c r="AV41" s="1">
        <f>任务数据!F41</f>
        <v>0</v>
      </c>
      <c r="AW41" s="1">
        <f>任务数据!I41</f>
        <v>0</v>
      </c>
    </row>
    <row r="42" spans="1:49" x14ac:dyDescent="0.2">
      <c r="A42" s="1" t="str">
        <f>任务数据!A42</f>
        <v>40W</v>
      </c>
      <c r="B42" s="1">
        <f>IF(A42=任务分析图表!A42,任务数据!V42,"")</f>
        <v>367</v>
      </c>
      <c r="O42" s="1" t="str">
        <f>任务数据!A42</f>
        <v>40W</v>
      </c>
      <c r="P42" s="4" t="str">
        <f>IF(任务分析图表!O42=任务数据!A42,任务数据!P42,"")</f>
        <v/>
      </c>
      <c r="AD42" s="1" t="str">
        <f>任务数据!A42</f>
        <v>40W</v>
      </c>
      <c r="AE42" s="4" t="str">
        <f>任务数据!S42</f>
        <v/>
      </c>
      <c r="AF42" s="4" t="str">
        <f>任务数据!T42</f>
        <v/>
      </c>
      <c r="AG42" s="1" t="str">
        <f>任务数据!U42</f>
        <v/>
      </c>
      <c r="AT42" s="1" t="str">
        <f>任务数据!A42</f>
        <v>40W</v>
      </c>
      <c r="AU42" s="1">
        <f>任务数据!C42</f>
        <v>0</v>
      </c>
      <c r="AV42" s="1">
        <f>任务数据!F42</f>
        <v>0</v>
      </c>
      <c r="AW42" s="1">
        <f>任务数据!I42</f>
        <v>0</v>
      </c>
    </row>
    <row r="43" spans="1:49" x14ac:dyDescent="0.2">
      <c r="A43" s="1" t="str">
        <f>任务数据!A43</f>
        <v>41W</v>
      </c>
      <c r="B43" s="1">
        <f>IF(A43=任务分析图表!A43,任务数据!V43,"")</f>
        <v>367</v>
      </c>
      <c r="O43" s="1" t="str">
        <f>任务数据!A43</f>
        <v>41W</v>
      </c>
      <c r="P43" s="4" t="str">
        <f>IF(任务分析图表!O43=任务数据!A43,任务数据!P43,"")</f>
        <v/>
      </c>
      <c r="AD43" s="1" t="str">
        <f>任务数据!A43</f>
        <v>41W</v>
      </c>
      <c r="AE43" s="4" t="str">
        <f>任务数据!S43</f>
        <v/>
      </c>
      <c r="AF43" s="4" t="str">
        <f>任务数据!T43</f>
        <v/>
      </c>
      <c r="AG43" s="1" t="str">
        <f>任务数据!U43</f>
        <v/>
      </c>
      <c r="AT43" s="1" t="str">
        <f>任务数据!A43</f>
        <v>41W</v>
      </c>
      <c r="AU43" s="1">
        <f>任务数据!C43</f>
        <v>0</v>
      </c>
      <c r="AV43" s="1">
        <f>任务数据!F43</f>
        <v>0</v>
      </c>
      <c r="AW43" s="1">
        <f>任务数据!I43</f>
        <v>0</v>
      </c>
    </row>
    <row r="44" spans="1:49" x14ac:dyDescent="0.2">
      <c r="A44" s="1" t="str">
        <f>任务数据!A44</f>
        <v>42W</v>
      </c>
      <c r="B44" s="1">
        <f>IF(A44=任务分析图表!A44,任务数据!V44,"")</f>
        <v>367</v>
      </c>
      <c r="O44" s="1" t="str">
        <f>任务数据!A44</f>
        <v>42W</v>
      </c>
      <c r="P44" s="4" t="str">
        <f>IF(任务分析图表!O44=任务数据!A44,任务数据!P44,"")</f>
        <v/>
      </c>
      <c r="AD44" s="1" t="str">
        <f>任务数据!A44</f>
        <v>42W</v>
      </c>
      <c r="AE44" s="4" t="str">
        <f>任务数据!S44</f>
        <v/>
      </c>
      <c r="AF44" s="4" t="str">
        <f>任务数据!T44</f>
        <v/>
      </c>
      <c r="AG44" s="1" t="str">
        <f>任务数据!U44</f>
        <v/>
      </c>
      <c r="AT44" s="1" t="str">
        <f>任务数据!A44</f>
        <v>42W</v>
      </c>
      <c r="AU44" s="1">
        <f>任务数据!C44</f>
        <v>0</v>
      </c>
      <c r="AV44" s="1">
        <f>任务数据!F44</f>
        <v>0</v>
      </c>
      <c r="AW44" s="1">
        <f>任务数据!I44</f>
        <v>0</v>
      </c>
    </row>
    <row r="45" spans="1:49" x14ac:dyDescent="0.2">
      <c r="A45" s="1" t="str">
        <f>任务数据!A45</f>
        <v>43W</v>
      </c>
      <c r="B45" s="1">
        <f>IF(A45=任务分析图表!A45,任务数据!V45,"")</f>
        <v>367</v>
      </c>
      <c r="O45" s="1" t="str">
        <f>任务数据!A45</f>
        <v>43W</v>
      </c>
      <c r="P45" s="4" t="str">
        <f>IF(任务分析图表!O45=任务数据!A45,任务数据!P45,"")</f>
        <v/>
      </c>
      <c r="AD45" s="1" t="str">
        <f>任务数据!A45</f>
        <v>43W</v>
      </c>
      <c r="AE45" s="4" t="str">
        <f>任务数据!S45</f>
        <v/>
      </c>
      <c r="AF45" s="4" t="str">
        <f>任务数据!T45</f>
        <v/>
      </c>
      <c r="AG45" s="1" t="str">
        <f>任务数据!U45</f>
        <v/>
      </c>
      <c r="AT45" s="1" t="str">
        <f>任务数据!A45</f>
        <v>43W</v>
      </c>
      <c r="AU45" s="1">
        <f>任务数据!C45</f>
        <v>0</v>
      </c>
      <c r="AV45" s="1">
        <f>任务数据!F45</f>
        <v>0</v>
      </c>
      <c r="AW45" s="1">
        <f>任务数据!I45</f>
        <v>0</v>
      </c>
    </row>
    <row r="46" spans="1:49" x14ac:dyDescent="0.2">
      <c r="A46" s="1" t="str">
        <f>任务数据!A46</f>
        <v>44W</v>
      </c>
      <c r="B46" s="1">
        <f>IF(A46=任务分析图表!A46,任务数据!V46,"")</f>
        <v>367</v>
      </c>
      <c r="O46" s="1" t="str">
        <f>任务数据!A46</f>
        <v>44W</v>
      </c>
      <c r="P46" s="4" t="str">
        <f>IF(任务分析图表!O46=任务数据!A46,任务数据!P46,"")</f>
        <v/>
      </c>
      <c r="AD46" s="1" t="str">
        <f>任务数据!A46</f>
        <v>44W</v>
      </c>
      <c r="AE46" s="4" t="str">
        <f>任务数据!S46</f>
        <v/>
      </c>
      <c r="AF46" s="4" t="str">
        <f>任务数据!T46</f>
        <v/>
      </c>
      <c r="AG46" s="1" t="str">
        <f>任务数据!U46</f>
        <v/>
      </c>
      <c r="AT46" s="1" t="str">
        <f>任务数据!A46</f>
        <v>44W</v>
      </c>
      <c r="AU46" s="1">
        <f>任务数据!C46</f>
        <v>0</v>
      </c>
      <c r="AV46" s="1">
        <f>任务数据!F46</f>
        <v>0</v>
      </c>
      <c r="AW46" s="1">
        <f>任务数据!I46</f>
        <v>0</v>
      </c>
    </row>
    <row r="47" spans="1:49" x14ac:dyDescent="0.2">
      <c r="A47" s="1" t="str">
        <f>任务数据!A47</f>
        <v>45W</v>
      </c>
      <c r="B47" s="1">
        <f>IF(A47=任务分析图表!A47,任务数据!V47,"")</f>
        <v>367</v>
      </c>
      <c r="O47" s="1" t="str">
        <f>任务数据!A47</f>
        <v>45W</v>
      </c>
      <c r="P47" s="4" t="str">
        <f>IF(任务分析图表!O47=任务数据!A47,任务数据!P47,"")</f>
        <v/>
      </c>
      <c r="AD47" s="1" t="str">
        <f>任务数据!A47</f>
        <v>45W</v>
      </c>
      <c r="AE47" s="4" t="str">
        <f>任务数据!S47</f>
        <v/>
      </c>
      <c r="AF47" s="4" t="str">
        <f>任务数据!T47</f>
        <v/>
      </c>
      <c r="AG47" s="1" t="str">
        <f>任务数据!U47</f>
        <v/>
      </c>
      <c r="AT47" s="1" t="str">
        <f>任务数据!A47</f>
        <v>45W</v>
      </c>
      <c r="AU47" s="1">
        <f>任务数据!C47</f>
        <v>0</v>
      </c>
      <c r="AV47" s="1">
        <f>任务数据!F47</f>
        <v>0</v>
      </c>
      <c r="AW47" s="1">
        <f>任务数据!I47</f>
        <v>0</v>
      </c>
    </row>
    <row r="48" spans="1:49" x14ac:dyDescent="0.2">
      <c r="A48" s="1" t="str">
        <f>任务数据!A48</f>
        <v>46W</v>
      </c>
      <c r="B48" s="1">
        <f>IF(A48=任务分析图表!A48,任务数据!V48,"")</f>
        <v>367</v>
      </c>
      <c r="O48" s="1" t="str">
        <f>任务数据!A48</f>
        <v>46W</v>
      </c>
      <c r="P48" s="4" t="str">
        <f>IF(任务分析图表!O48=任务数据!A48,任务数据!P48,"")</f>
        <v/>
      </c>
      <c r="AD48" s="1" t="str">
        <f>任务数据!A48</f>
        <v>46W</v>
      </c>
      <c r="AE48" s="4" t="str">
        <f>任务数据!S48</f>
        <v/>
      </c>
      <c r="AF48" s="4" t="str">
        <f>任务数据!T48</f>
        <v/>
      </c>
      <c r="AG48" s="1" t="str">
        <f>任务数据!U48</f>
        <v/>
      </c>
      <c r="AT48" s="1" t="str">
        <f>任务数据!A48</f>
        <v>46W</v>
      </c>
      <c r="AU48" s="1">
        <f>任务数据!C48</f>
        <v>0</v>
      </c>
      <c r="AV48" s="1">
        <f>任务数据!F48</f>
        <v>0</v>
      </c>
      <c r="AW48" s="1">
        <f>任务数据!I48</f>
        <v>0</v>
      </c>
    </row>
    <row r="49" spans="1:49" x14ac:dyDescent="0.2">
      <c r="A49" s="1" t="str">
        <f>任务数据!A49</f>
        <v>47W</v>
      </c>
      <c r="B49" s="1">
        <f>IF(A49=任务分析图表!A49,任务数据!V49,"")</f>
        <v>367</v>
      </c>
      <c r="O49" s="1" t="str">
        <f>任务数据!A49</f>
        <v>47W</v>
      </c>
      <c r="P49" s="4" t="str">
        <f>IF(任务分析图表!O49=任务数据!A49,任务数据!P49,"")</f>
        <v/>
      </c>
      <c r="AD49" s="1" t="str">
        <f>任务数据!A49</f>
        <v>47W</v>
      </c>
      <c r="AE49" s="4" t="str">
        <f>任务数据!S49</f>
        <v/>
      </c>
      <c r="AF49" s="4" t="str">
        <f>任务数据!T49</f>
        <v/>
      </c>
      <c r="AG49" s="1" t="str">
        <f>任务数据!U49</f>
        <v/>
      </c>
      <c r="AT49" s="1" t="str">
        <f>任务数据!A49</f>
        <v>47W</v>
      </c>
      <c r="AU49" s="1">
        <f>任务数据!C49</f>
        <v>0</v>
      </c>
      <c r="AV49" s="1">
        <f>任务数据!F49</f>
        <v>0</v>
      </c>
      <c r="AW49" s="1">
        <f>任务数据!I49</f>
        <v>0</v>
      </c>
    </row>
    <row r="50" spans="1:49" x14ac:dyDescent="0.2">
      <c r="A50" s="1" t="str">
        <f>任务数据!A50</f>
        <v>48W</v>
      </c>
      <c r="B50" s="1">
        <f>IF(A50=任务分析图表!A50,任务数据!V50,"")</f>
        <v>367</v>
      </c>
      <c r="O50" s="1" t="str">
        <f>任务数据!A50</f>
        <v>48W</v>
      </c>
      <c r="P50" s="4" t="str">
        <f>IF(任务分析图表!O50=任务数据!A50,任务数据!P50,"")</f>
        <v/>
      </c>
      <c r="AD50" s="1" t="str">
        <f>任务数据!A50</f>
        <v>48W</v>
      </c>
      <c r="AE50" s="4" t="str">
        <f>任务数据!S50</f>
        <v/>
      </c>
      <c r="AF50" s="4" t="str">
        <f>任务数据!T50</f>
        <v/>
      </c>
      <c r="AG50" s="1" t="str">
        <f>任务数据!U50</f>
        <v/>
      </c>
      <c r="AT50" s="1" t="str">
        <f>任务数据!A50</f>
        <v>48W</v>
      </c>
      <c r="AU50" s="1">
        <f>任务数据!C50</f>
        <v>0</v>
      </c>
      <c r="AV50" s="1">
        <f>任务数据!F50</f>
        <v>0</v>
      </c>
      <c r="AW50" s="1">
        <f>任务数据!I50</f>
        <v>0</v>
      </c>
    </row>
    <row r="51" spans="1:49" x14ac:dyDescent="0.2">
      <c r="A51" s="1" t="str">
        <f>任务数据!A51</f>
        <v>49W</v>
      </c>
      <c r="B51" s="1">
        <f>IF(A51=任务分析图表!A51,任务数据!V51,"")</f>
        <v>367</v>
      </c>
      <c r="O51" s="1" t="str">
        <f>任务数据!A51</f>
        <v>49W</v>
      </c>
      <c r="P51" s="4" t="str">
        <f>IF(任务分析图表!O51=任务数据!A51,任务数据!P51,"")</f>
        <v/>
      </c>
      <c r="AD51" s="1" t="str">
        <f>任务数据!A51</f>
        <v>49W</v>
      </c>
      <c r="AE51" s="4" t="str">
        <f>任务数据!S51</f>
        <v/>
      </c>
      <c r="AF51" s="4" t="str">
        <f>任务数据!T51</f>
        <v/>
      </c>
      <c r="AG51" s="1" t="str">
        <f>任务数据!U51</f>
        <v/>
      </c>
      <c r="AT51" s="1" t="str">
        <f>任务数据!A51</f>
        <v>49W</v>
      </c>
      <c r="AU51" s="1">
        <f>任务数据!C51</f>
        <v>0</v>
      </c>
      <c r="AV51" s="1">
        <f>任务数据!F51</f>
        <v>0</v>
      </c>
      <c r="AW51" s="1">
        <f>任务数据!I51</f>
        <v>0</v>
      </c>
    </row>
    <row r="52" spans="1:49" x14ac:dyDescent="0.2">
      <c r="A52" s="1" t="str">
        <f>任务数据!A52</f>
        <v>50W</v>
      </c>
      <c r="B52" s="1">
        <f>IF(A52=任务分析图表!A52,任务数据!V52,"")</f>
        <v>367</v>
      </c>
      <c r="O52" s="1" t="str">
        <f>任务数据!A52</f>
        <v>50W</v>
      </c>
      <c r="P52" s="4" t="str">
        <f>IF(任务分析图表!O52=任务数据!A52,任务数据!P52,"")</f>
        <v/>
      </c>
      <c r="AD52" s="1" t="str">
        <f>任务数据!A52</f>
        <v>50W</v>
      </c>
      <c r="AE52" s="4" t="str">
        <f>任务数据!S52</f>
        <v/>
      </c>
      <c r="AF52" s="4" t="str">
        <f>任务数据!T52</f>
        <v/>
      </c>
      <c r="AG52" s="1" t="str">
        <f>任务数据!U52</f>
        <v/>
      </c>
      <c r="AT52" s="1" t="str">
        <f>任务数据!A52</f>
        <v>50W</v>
      </c>
      <c r="AU52" s="1">
        <f>任务数据!C52</f>
        <v>0</v>
      </c>
      <c r="AV52" s="1">
        <f>任务数据!F52</f>
        <v>0</v>
      </c>
      <c r="AW52" s="1">
        <f>任务数据!I52</f>
        <v>0</v>
      </c>
    </row>
    <row r="53" spans="1:49" x14ac:dyDescent="0.2">
      <c r="A53" s="1" t="str">
        <f>任务数据!A53</f>
        <v>51W</v>
      </c>
      <c r="B53" s="1">
        <f>IF(A53=任务分析图表!A53,任务数据!V53,"")</f>
        <v>367</v>
      </c>
      <c r="O53" s="1" t="str">
        <f>任务数据!A53</f>
        <v>51W</v>
      </c>
      <c r="P53" s="4" t="str">
        <f>IF(任务分析图表!O53=任务数据!A53,任务数据!P53,"")</f>
        <v/>
      </c>
      <c r="AD53" s="1" t="str">
        <f>任务数据!A53</f>
        <v>51W</v>
      </c>
      <c r="AE53" s="4" t="str">
        <f>任务数据!S53</f>
        <v/>
      </c>
      <c r="AF53" s="4" t="str">
        <f>任务数据!T53</f>
        <v/>
      </c>
      <c r="AG53" s="1" t="str">
        <f>任务数据!U53</f>
        <v/>
      </c>
      <c r="AT53" s="1" t="str">
        <f>任务数据!A53</f>
        <v>51W</v>
      </c>
      <c r="AU53" s="1">
        <f>任务数据!C53</f>
        <v>0</v>
      </c>
      <c r="AV53" s="1">
        <f>任务数据!F53</f>
        <v>0</v>
      </c>
      <c r="AW53" s="1">
        <f>任务数据!I53</f>
        <v>0</v>
      </c>
    </row>
    <row r="54" spans="1:49" x14ac:dyDescent="0.2">
      <c r="A54" s="1" t="str">
        <f>任务数据!A54</f>
        <v>52W</v>
      </c>
      <c r="B54" s="1">
        <f>IF(A54=任务分析图表!A54,任务数据!V54,"")</f>
        <v>367</v>
      </c>
      <c r="O54" s="1" t="str">
        <f>任务数据!A54</f>
        <v>52W</v>
      </c>
      <c r="P54" s="4" t="str">
        <f>IF(任务分析图表!O54=任务数据!A54,任务数据!P54,"")</f>
        <v/>
      </c>
      <c r="AD54" s="1" t="str">
        <f>任务数据!A54</f>
        <v>52W</v>
      </c>
      <c r="AE54" s="4" t="str">
        <f>任务数据!S54</f>
        <v/>
      </c>
      <c r="AF54" s="4" t="str">
        <f>任务数据!T54</f>
        <v/>
      </c>
      <c r="AG54" s="1" t="str">
        <f>任务数据!U54</f>
        <v/>
      </c>
      <c r="AT54" s="1" t="str">
        <f>任务数据!A54</f>
        <v>52W</v>
      </c>
      <c r="AU54" s="1">
        <f>任务数据!C54</f>
        <v>0</v>
      </c>
      <c r="AV54" s="1">
        <f>任务数据!F54</f>
        <v>0</v>
      </c>
      <c r="AW54" s="1">
        <f>任务数据!I54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54"/>
  <sheetViews>
    <sheetView workbookViewId="0">
      <selection activeCell="H6" sqref="H6"/>
    </sheetView>
  </sheetViews>
  <sheetFormatPr defaultRowHeight="11.25" x14ac:dyDescent="0.2"/>
  <cols>
    <col min="1" max="1" width="8.875" style="2" customWidth="1"/>
    <col min="2" max="2" width="8.25" style="2" customWidth="1"/>
    <col min="3" max="3" width="9.5" style="2" customWidth="1"/>
    <col min="4" max="5" width="8.25" style="2" customWidth="1"/>
    <col min="6" max="7" width="8.5" style="23" customWidth="1"/>
    <col min="8" max="8" width="14" style="13" customWidth="1"/>
    <col min="9" max="9" width="11.625" style="13" customWidth="1"/>
    <col min="10" max="10" width="11.625" style="21" customWidth="1"/>
    <col min="11" max="11" width="10.25" style="15" customWidth="1"/>
    <col min="12" max="12" width="9" style="15" customWidth="1"/>
    <col min="13" max="13" width="9.625" style="15" customWidth="1"/>
    <col min="14" max="14" width="10.25" style="15" customWidth="1"/>
    <col min="15" max="16" width="9" style="2"/>
    <col min="17" max="17" width="12.875" style="2" customWidth="1"/>
    <col min="18" max="42" width="9" style="2"/>
    <col min="43" max="44" width="7.5" style="2" customWidth="1"/>
    <col min="45" max="45" width="8.75" style="2" customWidth="1"/>
    <col min="46" max="46" width="7.75" style="2" customWidth="1"/>
    <col min="47" max="47" width="8.75" style="2" customWidth="1"/>
    <col min="48" max="48" width="7.875" style="2" customWidth="1"/>
    <col min="49" max="16384" width="9" style="2"/>
  </cols>
  <sheetData>
    <row r="1" spans="1:48" ht="22.5" x14ac:dyDescent="0.2">
      <c r="A1" s="14" t="s">
        <v>112</v>
      </c>
      <c r="B1" s="3"/>
      <c r="C1" s="14"/>
      <c r="D1" s="3"/>
      <c r="E1" s="3"/>
      <c r="F1" s="22"/>
      <c r="G1" s="22"/>
      <c r="H1" s="16" t="s">
        <v>126</v>
      </c>
      <c r="I1" s="17"/>
      <c r="J1" s="31" t="s">
        <v>127</v>
      </c>
      <c r="K1" s="18"/>
      <c r="L1" s="18"/>
      <c r="M1" s="19"/>
      <c r="N1" s="19"/>
      <c r="P1" s="11" t="s">
        <v>133</v>
      </c>
      <c r="AD1" s="11" t="s">
        <v>34</v>
      </c>
      <c r="AQ1" s="11" t="str">
        <f>J1</f>
        <v>版本数量叠加</v>
      </c>
      <c r="AR1" s="11"/>
    </row>
    <row r="2" spans="1:48" ht="22.5" x14ac:dyDescent="0.2">
      <c r="A2" s="3" t="s">
        <v>125</v>
      </c>
      <c r="B2" s="3" t="s">
        <v>33</v>
      </c>
      <c r="C2" s="3" t="s">
        <v>108</v>
      </c>
      <c r="D2" s="3" t="s">
        <v>106</v>
      </c>
      <c r="E2" s="3" t="s">
        <v>107</v>
      </c>
      <c r="F2" s="22" t="s">
        <v>109</v>
      </c>
      <c r="G2" s="22" t="s">
        <v>110</v>
      </c>
      <c r="H2" s="17" t="s">
        <v>134</v>
      </c>
      <c r="I2" s="17" t="s">
        <v>34</v>
      </c>
      <c r="J2" s="20" t="s">
        <v>128</v>
      </c>
      <c r="K2" s="19" t="s">
        <v>129</v>
      </c>
      <c r="L2" s="19" t="s">
        <v>130</v>
      </c>
      <c r="M2" s="19" t="s">
        <v>131</v>
      </c>
      <c r="N2" s="19" t="s">
        <v>132</v>
      </c>
      <c r="P2" s="2" t="str">
        <f>A2</f>
        <v>月份</v>
      </c>
      <c r="Q2" s="5" t="str">
        <f>H2</f>
        <v>版本准时交付率</v>
      </c>
      <c r="AD2" s="2" t="str">
        <f>A2</f>
        <v>月份</v>
      </c>
      <c r="AE2" s="5" t="str">
        <f>I2</f>
        <v>版本通过率</v>
      </c>
      <c r="AQ2" s="2" t="str">
        <f>A2</f>
        <v>月份</v>
      </c>
      <c r="AR2" s="2" t="str">
        <f>J2</f>
        <v>预发布版本叠加</v>
      </c>
      <c r="AS2" s="2" t="str">
        <f>K2</f>
        <v>预发布测试版本叠加</v>
      </c>
      <c r="AT2" s="2" t="str">
        <f>L2</f>
        <v>测试发布版本叠加</v>
      </c>
      <c r="AU2" s="2" t="str">
        <f>M2</f>
        <v>计划交付版本叠加</v>
      </c>
      <c r="AV2" s="2" t="str">
        <f>N2</f>
        <v>准时交付版本叠加</v>
      </c>
    </row>
    <row r="3" spans="1:48" ht="12" x14ac:dyDescent="0.2">
      <c r="A3" s="29" t="s">
        <v>113</v>
      </c>
      <c r="B3" s="3"/>
      <c r="C3" s="3">
        <v>5</v>
      </c>
      <c r="D3" s="3">
        <v>5</v>
      </c>
      <c r="E3" s="3">
        <v>8</v>
      </c>
      <c r="F3" s="22">
        <v>8</v>
      </c>
      <c r="G3" s="22">
        <v>10</v>
      </c>
      <c r="H3" s="17">
        <f>IF(D3=0,"",C3/D3)</f>
        <v>1</v>
      </c>
      <c r="I3" s="17">
        <f>IF(F3=0,"",E3/F3)</f>
        <v>1</v>
      </c>
      <c r="J3" s="20">
        <f>G3</f>
        <v>10</v>
      </c>
      <c r="K3" s="19">
        <f>F3</f>
        <v>8</v>
      </c>
      <c r="L3" s="19">
        <f>E3</f>
        <v>8</v>
      </c>
      <c r="M3" s="19">
        <f>D3</f>
        <v>5</v>
      </c>
      <c r="N3" s="19">
        <f>C3</f>
        <v>5</v>
      </c>
      <c r="P3" s="2" t="str">
        <f t="shared" ref="P3:P7" si="0">A3</f>
        <v>Jan.</v>
      </c>
      <c r="Q3" s="5">
        <f t="shared" ref="Q3:Q7" si="1">H3</f>
        <v>1</v>
      </c>
      <c r="AD3" s="2" t="str">
        <f t="shared" ref="AD3:AD12" si="2">A3</f>
        <v>Jan.</v>
      </c>
      <c r="AE3" s="5">
        <f t="shared" ref="AE3:AE12" si="3">I3</f>
        <v>1</v>
      </c>
      <c r="AQ3" s="2" t="str">
        <f t="shared" ref="AQ3:AQ14" si="4">A3</f>
        <v>Jan.</v>
      </c>
      <c r="AR3" s="2">
        <f t="shared" ref="AR3:AR14" si="5">J3</f>
        <v>10</v>
      </c>
      <c r="AS3" s="2">
        <f t="shared" ref="AS3:AS14" si="6">K3</f>
        <v>8</v>
      </c>
      <c r="AT3" s="2">
        <f t="shared" ref="AT3:AT14" si="7">L3</f>
        <v>8</v>
      </c>
      <c r="AU3" s="2">
        <f t="shared" ref="AU3:AU14" si="8">M3</f>
        <v>5</v>
      </c>
      <c r="AV3" s="2">
        <f t="shared" ref="AV3:AV14" si="9">N3</f>
        <v>5</v>
      </c>
    </row>
    <row r="4" spans="1:48" ht="12" x14ac:dyDescent="0.2">
      <c r="A4" s="29" t="s">
        <v>114</v>
      </c>
      <c r="B4" s="3"/>
      <c r="C4" s="3">
        <v>4</v>
      </c>
      <c r="D4" s="3">
        <v>4</v>
      </c>
      <c r="E4" s="3">
        <v>4</v>
      </c>
      <c r="F4" s="22">
        <v>5</v>
      </c>
      <c r="G4" s="22">
        <v>5</v>
      </c>
      <c r="H4" s="17">
        <f t="shared" ref="H4:H14" si="10">IF(D4=0,"",C4/D4)</f>
        <v>1</v>
      </c>
      <c r="I4" s="17">
        <f t="shared" ref="I4:I14" si="11">IF(F4=0,"",E4/F4)</f>
        <v>0.8</v>
      </c>
      <c r="J4" s="20">
        <f t="shared" ref="J4:J14" si="12">G4</f>
        <v>5</v>
      </c>
      <c r="K4" s="19">
        <f t="shared" ref="K4:K14" si="13">F4</f>
        <v>5</v>
      </c>
      <c r="L4" s="19">
        <f t="shared" ref="L4:L14" si="14">E4</f>
        <v>4</v>
      </c>
      <c r="M4" s="19">
        <f t="shared" ref="M4:M14" si="15">D4</f>
        <v>4</v>
      </c>
      <c r="N4" s="19">
        <f t="shared" ref="N4:N14" si="16">C4</f>
        <v>4</v>
      </c>
      <c r="P4" s="2" t="str">
        <f t="shared" si="0"/>
        <v>Feb.</v>
      </c>
      <c r="Q4" s="5">
        <f t="shared" si="1"/>
        <v>1</v>
      </c>
      <c r="AD4" s="2" t="str">
        <f t="shared" si="2"/>
        <v>Feb.</v>
      </c>
      <c r="AE4" s="5">
        <f t="shared" si="3"/>
        <v>0.8</v>
      </c>
      <c r="AQ4" s="2" t="str">
        <f t="shared" si="4"/>
        <v>Feb.</v>
      </c>
      <c r="AR4" s="2">
        <f t="shared" si="5"/>
        <v>5</v>
      </c>
      <c r="AS4" s="2">
        <f t="shared" si="6"/>
        <v>5</v>
      </c>
      <c r="AT4" s="2">
        <f t="shared" si="7"/>
        <v>4</v>
      </c>
      <c r="AU4" s="2">
        <f t="shared" si="8"/>
        <v>4</v>
      </c>
      <c r="AV4" s="2">
        <f t="shared" si="9"/>
        <v>4</v>
      </c>
    </row>
    <row r="5" spans="1:48" ht="12" x14ac:dyDescent="0.2">
      <c r="A5" s="29" t="s">
        <v>115</v>
      </c>
      <c r="B5" s="3"/>
      <c r="C5" s="3"/>
      <c r="D5" s="3"/>
      <c r="E5" s="3"/>
      <c r="F5" s="22"/>
      <c r="G5" s="22"/>
      <c r="H5" s="17" t="str">
        <f t="shared" si="10"/>
        <v/>
      </c>
      <c r="I5" s="17" t="str">
        <f t="shared" si="11"/>
        <v/>
      </c>
      <c r="J5" s="20">
        <f t="shared" si="12"/>
        <v>0</v>
      </c>
      <c r="K5" s="19">
        <f t="shared" si="13"/>
        <v>0</v>
      </c>
      <c r="L5" s="19">
        <f t="shared" si="14"/>
        <v>0</v>
      </c>
      <c r="M5" s="19">
        <f t="shared" si="15"/>
        <v>0</v>
      </c>
      <c r="N5" s="19">
        <f t="shared" si="16"/>
        <v>0</v>
      </c>
      <c r="P5" s="2" t="str">
        <f t="shared" si="0"/>
        <v xml:space="preserve">Mar. </v>
      </c>
      <c r="Q5" s="5" t="str">
        <f t="shared" si="1"/>
        <v/>
      </c>
      <c r="AD5" s="2" t="str">
        <f t="shared" si="2"/>
        <v xml:space="preserve">Mar. </v>
      </c>
      <c r="AE5" s="5" t="str">
        <f t="shared" si="3"/>
        <v/>
      </c>
      <c r="AQ5" s="2" t="str">
        <f t="shared" si="4"/>
        <v xml:space="preserve">Mar. </v>
      </c>
      <c r="AR5" s="2">
        <f t="shared" si="5"/>
        <v>0</v>
      </c>
      <c r="AS5" s="2">
        <f t="shared" si="6"/>
        <v>0</v>
      </c>
      <c r="AT5" s="2">
        <f t="shared" si="7"/>
        <v>0</v>
      </c>
      <c r="AU5" s="2">
        <f t="shared" si="8"/>
        <v>0</v>
      </c>
      <c r="AV5" s="2">
        <f t="shared" si="9"/>
        <v>0</v>
      </c>
    </row>
    <row r="6" spans="1:48" ht="12" x14ac:dyDescent="0.2">
      <c r="A6" s="29" t="s">
        <v>116</v>
      </c>
      <c r="B6" s="3"/>
      <c r="C6" s="3"/>
      <c r="D6" s="3"/>
      <c r="E6" s="3"/>
      <c r="F6" s="22"/>
      <c r="G6" s="22"/>
      <c r="H6" s="17" t="str">
        <f t="shared" si="10"/>
        <v/>
      </c>
      <c r="I6" s="17" t="str">
        <f t="shared" si="11"/>
        <v/>
      </c>
      <c r="J6" s="20">
        <f t="shared" si="12"/>
        <v>0</v>
      </c>
      <c r="K6" s="19">
        <f t="shared" si="13"/>
        <v>0</v>
      </c>
      <c r="L6" s="19">
        <f t="shared" si="14"/>
        <v>0</v>
      </c>
      <c r="M6" s="19">
        <f t="shared" si="15"/>
        <v>0</v>
      </c>
      <c r="N6" s="19">
        <f t="shared" si="16"/>
        <v>0</v>
      </c>
      <c r="P6" s="2" t="str">
        <f t="shared" si="0"/>
        <v>Apr.</v>
      </c>
      <c r="Q6" s="5" t="str">
        <f t="shared" si="1"/>
        <v/>
      </c>
      <c r="AD6" s="2" t="str">
        <f t="shared" si="2"/>
        <v>Apr.</v>
      </c>
      <c r="AE6" s="5" t="str">
        <f t="shared" si="3"/>
        <v/>
      </c>
      <c r="AQ6" s="2" t="str">
        <f t="shared" si="4"/>
        <v>Apr.</v>
      </c>
      <c r="AR6" s="2">
        <f t="shared" si="5"/>
        <v>0</v>
      </c>
      <c r="AS6" s="2">
        <f t="shared" si="6"/>
        <v>0</v>
      </c>
      <c r="AT6" s="2">
        <f t="shared" si="7"/>
        <v>0</v>
      </c>
      <c r="AU6" s="2">
        <f t="shared" si="8"/>
        <v>0</v>
      </c>
      <c r="AV6" s="2">
        <f t="shared" si="9"/>
        <v>0</v>
      </c>
    </row>
    <row r="7" spans="1:48" ht="12" x14ac:dyDescent="0.2">
      <c r="A7" s="29" t="s">
        <v>117</v>
      </c>
      <c r="B7" s="3"/>
      <c r="C7" s="3"/>
      <c r="D7" s="3"/>
      <c r="E7" s="3"/>
      <c r="F7" s="22"/>
      <c r="G7" s="22"/>
      <c r="H7" s="17" t="str">
        <f t="shared" si="10"/>
        <v/>
      </c>
      <c r="I7" s="17" t="str">
        <f t="shared" si="11"/>
        <v/>
      </c>
      <c r="J7" s="20">
        <f t="shared" si="12"/>
        <v>0</v>
      </c>
      <c r="K7" s="19">
        <f t="shared" si="13"/>
        <v>0</v>
      </c>
      <c r="L7" s="19">
        <f t="shared" si="14"/>
        <v>0</v>
      </c>
      <c r="M7" s="19">
        <f t="shared" si="15"/>
        <v>0</v>
      </c>
      <c r="N7" s="19">
        <f t="shared" si="16"/>
        <v>0</v>
      </c>
      <c r="P7" s="2" t="str">
        <f t="shared" si="0"/>
        <v>May.</v>
      </c>
      <c r="Q7" s="5" t="str">
        <f t="shared" si="1"/>
        <v/>
      </c>
      <c r="AD7" s="2" t="str">
        <f t="shared" si="2"/>
        <v>May.</v>
      </c>
      <c r="AE7" s="5" t="str">
        <f t="shared" si="3"/>
        <v/>
      </c>
      <c r="AQ7" s="2" t="str">
        <f t="shared" si="4"/>
        <v>May.</v>
      </c>
      <c r="AR7" s="2">
        <f t="shared" si="5"/>
        <v>0</v>
      </c>
      <c r="AS7" s="2">
        <f t="shared" si="6"/>
        <v>0</v>
      </c>
      <c r="AT7" s="2">
        <f t="shared" si="7"/>
        <v>0</v>
      </c>
      <c r="AU7" s="2">
        <f t="shared" si="8"/>
        <v>0</v>
      </c>
      <c r="AV7" s="2">
        <f t="shared" si="9"/>
        <v>0</v>
      </c>
    </row>
    <row r="8" spans="1:48" ht="12" x14ac:dyDescent="0.2">
      <c r="A8" s="29" t="s">
        <v>118</v>
      </c>
      <c r="B8" s="3"/>
      <c r="C8" s="3"/>
      <c r="D8" s="3"/>
      <c r="E8" s="3"/>
      <c r="F8" s="22"/>
      <c r="G8" s="22"/>
      <c r="H8" s="17" t="str">
        <f t="shared" si="10"/>
        <v/>
      </c>
      <c r="I8" s="17" t="str">
        <f t="shared" si="11"/>
        <v/>
      </c>
      <c r="J8" s="20">
        <f t="shared" si="12"/>
        <v>0</v>
      </c>
      <c r="K8" s="19">
        <f t="shared" si="13"/>
        <v>0</v>
      </c>
      <c r="L8" s="19">
        <f t="shared" si="14"/>
        <v>0</v>
      </c>
      <c r="M8" s="19">
        <f t="shared" si="15"/>
        <v>0</v>
      </c>
      <c r="N8" s="19">
        <f t="shared" si="16"/>
        <v>0</v>
      </c>
      <c r="P8" s="2" t="str">
        <f t="shared" ref="P8:P13" si="17">A8</f>
        <v>Jun.</v>
      </c>
      <c r="Q8" s="5" t="str">
        <f t="shared" ref="Q8:Q14" si="18">H8</f>
        <v/>
      </c>
      <c r="AD8" s="2" t="str">
        <f t="shared" si="2"/>
        <v>Jun.</v>
      </c>
      <c r="AE8" s="5" t="str">
        <f t="shared" si="3"/>
        <v/>
      </c>
      <c r="AQ8" s="2" t="str">
        <f t="shared" si="4"/>
        <v>Jun.</v>
      </c>
      <c r="AR8" s="2">
        <f t="shared" si="5"/>
        <v>0</v>
      </c>
      <c r="AS8" s="2">
        <f t="shared" si="6"/>
        <v>0</v>
      </c>
      <c r="AT8" s="2">
        <f t="shared" si="7"/>
        <v>0</v>
      </c>
      <c r="AU8" s="2">
        <f t="shared" si="8"/>
        <v>0</v>
      </c>
      <c r="AV8" s="2">
        <f t="shared" si="9"/>
        <v>0</v>
      </c>
    </row>
    <row r="9" spans="1:48" ht="12" x14ac:dyDescent="0.2">
      <c r="A9" s="29" t="s">
        <v>119</v>
      </c>
      <c r="B9" s="3"/>
      <c r="C9" s="3"/>
      <c r="D9" s="3"/>
      <c r="E9" s="3"/>
      <c r="F9" s="22"/>
      <c r="G9" s="22"/>
      <c r="H9" s="17" t="str">
        <f t="shared" si="10"/>
        <v/>
      </c>
      <c r="I9" s="17" t="str">
        <f t="shared" si="11"/>
        <v/>
      </c>
      <c r="J9" s="20">
        <f t="shared" si="12"/>
        <v>0</v>
      </c>
      <c r="K9" s="19">
        <f t="shared" si="13"/>
        <v>0</v>
      </c>
      <c r="L9" s="19">
        <f t="shared" si="14"/>
        <v>0</v>
      </c>
      <c r="M9" s="19">
        <f t="shared" si="15"/>
        <v>0</v>
      </c>
      <c r="N9" s="19">
        <f t="shared" si="16"/>
        <v>0</v>
      </c>
      <c r="P9" s="2" t="str">
        <f t="shared" si="17"/>
        <v xml:space="preserve">Jul. </v>
      </c>
      <c r="Q9" s="5" t="str">
        <f t="shared" si="18"/>
        <v/>
      </c>
      <c r="AD9" s="2" t="str">
        <f t="shared" si="2"/>
        <v xml:space="preserve">Jul. </v>
      </c>
      <c r="AE9" s="5" t="str">
        <f t="shared" si="3"/>
        <v/>
      </c>
      <c r="AQ9" s="2" t="str">
        <f t="shared" si="4"/>
        <v xml:space="preserve">Jul. </v>
      </c>
      <c r="AR9" s="2">
        <f t="shared" si="5"/>
        <v>0</v>
      </c>
      <c r="AS9" s="2">
        <f t="shared" si="6"/>
        <v>0</v>
      </c>
      <c r="AT9" s="2">
        <f t="shared" si="7"/>
        <v>0</v>
      </c>
      <c r="AU9" s="2">
        <f t="shared" si="8"/>
        <v>0</v>
      </c>
      <c r="AV9" s="2">
        <f t="shared" si="9"/>
        <v>0</v>
      </c>
    </row>
    <row r="10" spans="1:48" ht="12" x14ac:dyDescent="0.2">
      <c r="A10" s="29" t="s">
        <v>120</v>
      </c>
      <c r="B10" s="3"/>
      <c r="C10" s="3"/>
      <c r="D10" s="3"/>
      <c r="E10" s="3"/>
      <c r="F10" s="22"/>
      <c r="G10" s="22"/>
      <c r="H10" s="17" t="str">
        <f t="shared" si="10"/>
        <v/>
      </c>
      <c r="I10" s="17" t="str">
        <f t="shared" si="11"/>
        <v/>
      </c>
      <c r="J10" s="20">
        <f t="shared" si="12"/>
        <v>0</v>
      </c>
      <c r="K10" s="19">
        <f t="shared" si="13"/>
        <v>0</v>
      </c>
      <c r="L10" s="19">
        <f t="shared" si="14"/>
        <v>0</v>
      </c>
      <c r="M10" s="19">
        <f t="shared" si="15"/>
        <v>0</v>
      </c>
      <c r="N10" s="19">
        <f t="shared" si="16"/>
        <v>0</v>
      </c>
      <c r="P10" s="2" t="str">
        <f t="shared" si="17"/>
        <v>Aug.</v>
      </c>
      <c r="Q10" s="5" t="str">
        <f t="shared" si="18"/>
        <v/>
      </c>
      <c r="AD10" s="2" t="str">
        <f t="shared" si="2"/>
        <v>Aug.</v>
      </c>
      <c r="AE10" s="5" t="str">
        <f t="shared" si="3"/>
        <v/>
      </c>
      <c r="AQ10" s="2" t="str">
        <f t="shared" si="4"/>
        <v>Aug.</v>
      </c>
      <c r="AR10" s="2">
        <f t="shared" si="5"/>
        <v>0</v>
      </c>
      <c r="AS10" s="2">
        <f t="shared" si="6"/>
        <v>0</v>
      </c>
      <c r="AT10" s="2">
        <f t="shared" si="7"/>
        <v>0</v>
      </c>
      <c r="AU10" s="2">
        <f t="shared" si="8"/>
        <v>0</v>
      </c>
      <c r="AV10" s="2">
        <f t="shared" si="9"/>
        <v>0</v>
      </c>
    </row>
    <row r="11" spans="1:48" ht="12" x14ac:dyDescent="0.2">
      <c r="A11" s="29" t="s">
        <v>121</v>
      </c>
      <c r="B11" s="3"/>
      <c r="C11" s="3"/>
      <c r="D11" s="3"/>
      <c r="E11" s="3"/>
      <c r="F11" s="22"/>
      <c r="G11" s="22"/>
      <c r="H11" s="17" t="str">
        <f t="shared" si="10"/>
        <v/>
      </c>
      <c r="I11" s="17" t="str">
        <f t="shared" si="11"/>
        <v/>
      </c>
      <c r="J11" s="20">
        <f t="shared" si="12"/>
        <v>0</v>
      </c>
      <c r="K11" s="19">
        <f t="shared" si="13"/>
        <v>0</v>
      </c>
      <c r="L11" s="19">
        <f t="shared" si="14"/>
        <v>0</v>
      </c>
      <c r="M11" s="19">
        <f t="shared" si="15"/>
        <v>0</v>
      </c>
      <c r="N11" s="19">
        <f t="shared" si="16"/>
        <v>0</v>
      </c>
      <c r="P11" s="2" t="str">
        <f t="shared" si="17"/>
        <v>Sept.</v>
      </c>
      <c r="Q11" s="5" t="str">
        <f t="shared" si="18"/>
        <v/>
      </c>
      <c r="AD11" s="2" t="str">
        <f t="shared" si="2"/>
        <v>Sept.</v>
      </c>
      <c r="AE11" s="5" t="str">
        <f t="shared" si="3"/>
        <v/>
      </c>
      <c r="AQ11" s="2" t="str">
        <f t="shared" si="4"/>
        <v>Sept.</v>
      </c>
      <c r="AR11" s="2">
        <f t="shared" si="5"/>
        <v>0</v>
      </c>
      <c r="AS11" s="2">
        <f t="shared" si="6"/>
        <v>0</v>
      </c>
      <c r="AT11" s="2">
        <f t="shared" si="7"/>
        <v>0</v>
      </c>
      <c r="AU11" s="2">
        <f t="shared" si="8"/>
        <v>0</v>
      </c>
      <c r="AV11" s="2">
        <f t="shared" si="9"/>
        <v>0</v>
      </c>
    </row>
    <row r="12" spans="1:48" ht="16.5" x14ac:dyDescent="0.2">
      <c r="A12" s="29" t="s">
        <v>122</v>
      </c>
      <c r="B12" s="3"/>
      <c r="C12" s="30"/>
      <c r="D12" s="3"/>
      <c r="E12" s="3"/>
      <c r="F12" s="22"/>
      <c r="G12" s="22"/>
      <c r="H12" s="17" t="str">
        <f t="shared" si="10"/>
        <v/>
      </c>
      <c r="I12" s="17" t="str">
        <f t="shared" si="11"/>
        <v/>
      </c>
      <c r="J12" s="20">
        <f t="shared" si="12"/>
        <v>0</v>
      </c>
      <c r="K12" s="19">
        <f t="shared" si="13"/>
        <v>0</v>
      </c>
      <c r="L12" s="19">
        <f t="shared" si="14"/>
        <v>0</v>
      </c>
      <c r="M12" s="19">
        <f t="shared" si="15"/>
        <v>0</v>
      </c>
      <c r="N12" s="19">
        <f t="shared" si="16"/>
        <v>0</v>
      </c>
      <c r="P12" s="2" t="str">
        <f t="shared" si="17"/>
        <v>Oct.</v>
      </c>
      <c r="Q12" s="5" t="str">
        <f t="shared" si="18"/>
        <v/>
      </c>
      <c r="AD12" s="2" t="str">
        <f t="shared" si="2"/>
        <v>Oct.</v>
      </c>
      <c r="AE12" s="5" t="str">
        <f t="shared" si="3"/>
        <v/>
      </c>
      <c r="AQ12" s="2" t="str">
        <f t="shared" si="4"/>
        <v>Oct.</v>
      </c>
      <c r="AR12" s="2">
        <f t="shared" si="5"/>
        <v>0</v>
      </c>
      <c r="AS12" s="2">
        <f t="shared" si="6"/>
        <v>0</v>
      </c>
      <c r="AT12" s="2">
        <f t="shared" si="7"/>
        <v>0</v>
      </c>
      <c r="AU12" s="2">
        <f t="shared" si="8"/>
        <v>0</v>
      </c>
      <c r="AV12" s="2">
        <f t="shared" si="9"/>
        <v>0</v>
      </c>
    </row>
    <row r="13" spans="1:48" ht="16.5" x14ac:dyDescent="0.2">
      <c r="A13" s="29" t="s">
        <v>123</v>
      </c>
      <c r="B13" s="3"/>
      <c r="C13" s="30"/>
      <c r="D13" s="3"/>
      <c r="E13" s="3"/>
      <c r="F13" s="22"/>
      <c r="G13" s="22"/>
      <c r="H13" s="17" t="str">
        <f t="shared" si="10"/>
        <v/>
      </c>
      <c r="I13" s="17" t="str">
        <f t="shared" si="11"/>
        <v/>
      </c>
      <c r="J13" s="20">
        <f t="shared" si="12"/>
        <v>0</v>
      </c>
      <c r="K13" s="19">
        <f t="shared" si="13"/>
        <v>0</v>
      </c>
      <c r="L13" s="19">
        <f t="shared" si="14"/>
        <v>0</v>
      </c>
      <c r="M13" s="19">
        <f t="shared" si="15"/>
        <v>0</v>
      </c>
      <c r="N13" s="19">
        <f t="shared" si="16"/>
        <v>0</v>
      </c>
      <c r="P13" s="2" t="str">
        <f t="shared" si="17"/>
        <v>Nov.</v>
      </c>
      <c r="Q13" s="5" t="str">
        <f t="shared" si="18"/>
        <v/>
      </c>
      <c r="AD13" s="2" t="str">
        <f>A13</f>
        <v>Nov.</v>
      </c>
      <c r="AE13" s="5" t="str">
        <f>I13</f>
        <v/>
      </c>
      <c r="AQ13" s="2" t="str">
        <f t="shared" si="4"/>
        <v>Nov.</v>
      </c>
      <c r="AR13" s="2">
        <f t="shared" si="5"/>
        <v>0</v>
      </c>
      <c r="AS13" s="2">
        <f t="shared" si="6"/>
        <v>0</v>
      </c>
      <c r="AT13" s="2">
        <f t="shared" si="7"/>
        <v>0</v>
      </c>
      <c r="AU13" s="2">
        <f t="shared" si="8"/>
        <v>0</v>
      </c>
      <c r="AV13" s="2">
        <f t="shared" si="9"/>
        <v>0</v>
      </c>
    </row>
    <row r="14" spans="1:48" ht="12" x14ac:dyDescent="0.2">
      <c r="A14" s="29" t="s">
        <v>124</v>
      </c>
      <c r="B14" s="3"/>
      <c r="C14" s="3"/>
      <c r="D14" s="3"/>
      <c r="E14" s="3"/>
      <c r="F14" s="22"/>
      <c r="G14" s="22"/>
      <c r="H14" s="17" t="str">
        <f t="shared" si="10"/>
        <v/>
      </c>
      <c r="I14" s="17" t="str">
        <f t="shared" si="11"/>
        <v/>
      </c>
      <c r="J14" s="20">
        <f t="shared" si="12"/>
        <v>0</v>
      </c>
      <c r="K14" s="19">
        <f t="shared" si="13"/>
        <v>0</v>
      </c>
      <c r="L14" s="19">
        <f t="shared" si="14"/>
        <v>0</v>
      </c>
      <c r="M14" s="19">
        <f t="shared" si="15"/>
        <v>0</v>
      </c>
      <c r="N14" s="19">
        <f t="shared" si="16"/>
        <v>0</v>
      </c>
      <c r="P14" s="2" t="str">
        <f>A14</f>
        <v>Dec.</v>
      </c>
      <c r="Q14" s="5" t="str">
        <f t="shared" si="18"/>
        <v/>
      </c>
      <c r="AD14" s="2" t="str">
        <f t="shared" ref="AD14" si="19">A14</f>
        <v>Dec.</v>
      </c>
      <c r="AE14" s="5" t="str">
        <f t="shared" ref="AE14" si="20">I14</f>
        <v/>
      </c>
      <c r="AQ14" s="2" t="str">
        <f t="shared" si="4"/>
        <v>Dec.</v>
      </c>
      <c r="AR14" s="2">
        <f t="shared" si="5"/>
        <v>0</v>
      </c>
      <c r="AS14" s="2">
        <f t="shared" si="6"/>
        <v>0</v>
      </c>
      <c r="AT14" s="2">
        <f t="shared" si="7"/>
        <v>0</v>
      </c>
      <c r="AU14" s="2">
        <f t="shared" si="8"/>
        <v>0</v>
      </c>
      <c r="AV14" s="2">
        <f t="shared" si="9"/>
        <v>0</v>
      </c>
    </row>
    <row r="15" spans="1:48" x14ac:dyDescent="0.2">
      <c r="Q15" s="5"/>
      <c r="AE15" s="5"/>
    </row>
    <row r="16" spans="1:48" x14ac:dyDescent="0.2">
      <c r="Q16" s="5"/>
      <c r="AE16" s="5"/>
    </row>
    <row r="17" spans="17:31" x14ac:dyDescent="0.2">
      <c r="Q17" s="5"/>
      <c r="AE17" s="5"/>
    </row>
    <row r="18" spans="17:31" x14ac:dyDescent="0.2">
      <c r="Q18" s="5"/>
      <c r="AE18" s="5"/>
    </row>
    <row r="19" spans="17:31" x14ac:dyDescent="0.2">
      <c r="Q19" s="5"/>
      <c r="AE19" s="5"/>
    </row>
    <row r="20" spans="17:31" x14ac:dyDescent="0.2">
      <c r="Q20" s="5"/>
      <c r="AE20" s="5"/>
    </row>
    <row r="21" spans="17:31" x14ac:dyDescent="0.2">
      <c r="Q21" s="5"/>
      <c r="AE21" s="5"/>
    </row>
    <row r="22" spans="17:31" x14ac:dyDescent="0.2">
      <c r="Q22" s="5"/>
      <c r="AE22" s="5"/>
    </row>
    <row r="23" spans="17:31" x14ac:dyDescent="0.2">
      <c r="Q23" s="5"/>
      <c r="AE23" s="5"/>
    </row>
    <row r="24" spans="17:31" x14ac:dyDescent="0.2">
      <c r="Q24" s="5"/>
      <c r="AE24" s="5"/>
    </row>
    <row r="25" spans="17:31" x14ac:dyDescent="0.2">
      <c r="Q25" s="5"/>
      <c r="AE25" s="5"/>
    </row>
    <row r="26" spans="17:31" x14ac:dyDescent="0.2">
      <c r="Q26" s="5"/>
      <c r="AE26" s="5"/>
    </row>
    <row r="27" spans="17:31" x14ac:dyDescent="0.2">
      <c r="Q27" s="5"/>
      <c r="AE27" s="5"/>
    </row>
    <row r="28" spans="17:31" x14ac:dyDescent="0.2">
      <c r="Q28" s="5"/>
      <c r="AE28" s="5"/>
    </row>
    <row r="29" spans="17:31" x14ac:dyDescent="0.2">
      <c r="Q29" s="5"/>
      <c r="AE29" s="5"/>
    </row>
    <row r="30" spans="17:31" x14ac:dyDescent="0.2">
      <c r="Q30" s="5"/>
      <c r="AE30" s="5"/>
    </row>
    <row r="31" spans="17:31" x14ac:dyDescent="0.2">
      <c r="Q31" s="5"/>
      <c r="AE31" s="5"/>
    </row>
    <row r="32" spans="17:31" x14ac:dyDescent="0.2">
      <c r="Q32" s="5"/>
      <c r="AE32" s="5"/>
    </row>
    <row r="33" spans="17:31" x14ac:dyDescent="0.2">
      <c r="Q33" s="5"/>
      <c r="AE33" s="5"/>
    </row>
    <row r="34" spans="17:31" x14ac:dyDescent="0.2">
      <c r="Q34" s="5"/>
      <c r="AE34" s="5"/>
    </row>
    <row r="35" spans="17:31" x14ac:dyDescent="0.2">
      <c r="Q35" s="5"/>
      <c r="AE35" s="5"/>
    </row>
    <row r="36" spans="17:31" x14ac:dyDescent="0.2">
      <c r="Q36" s="5"/>
      <c r="AE36" s="5"/>
    </row>
    <row r="37" spans="17:31" x14ac:dyDescent="0.2">
      <c r="Q37" s="5"/>
      <c r="AE37" s="5"/>
    </row>
    <row r="38" spans="17:31" x14ac:dyDescent="0.2">
      <c r="Q38" s="5"/>
      <c r="AE38" s="5"/>
    </row>
    <row r="39" spans="17:31" x14ac:dyDescent="0.2">
      <c r="Q39" s="5"/>
      <c r="AE39" s="5"/>
    </row>
    <row r="40" spans="17:31" x14ac:dyDescent="0.2">
      <c r="Q40" s="5"/>
      <c r="AE40" s="5"/>
    </row>
    <row r="41" spans="17:31" x14ac:dyDescent="0.2">
      <c r="Q41" s="5"/>
      <c r="AE41" s="5"/>
    </row>
    <row r="42" spans="17:31" x14ac:dyDescent="0.2">
      <c r="Q42" s="5"/>
      <c r="AE42" s="5"/>
    </row>
    <row r="43" spans="17:31" x14ac:dyDescent="0.2">
      <c r="Q43" s="5"/>
      <c r="AE43" s="5"/>
    </row>
    <row r="44" spans="17:31" x14ac:dyDescent="0.2">
      <c r="Q44" s="5"/>
      <c r="AE44" s="5"/>
    </row>
    <row r="45" spans="17:31" x14ac:dyDescent="0.2">
      <c r="Q45" s="5"/>
      <c r="AE45" s="5"/>
    </row>
    <row r="46" spans="17:31" x14ac:dyDescent="0.2">
      <c r="Q46" s="5"/>
      <c r="AE46" s="5"/>
    </row>
    <row r="47" spans="17:31" x14ac:dyDescent="0.2">
      <c r="Q47" s="5"/>
      <c r="AE47" s="5"/>
    </row>
    <row r="48" spans="17:31" x14ac:dyDescent="0.2">
      <c r="Q48" s="5"/>
      <c r="AE48" s="5"/>
    </row>
    <row r="49" spans="17:31" x14ac:dyDescent="0.2">
      <c r="Q49" s="5"/>
      <c r="AE49" s="5"/>
    </row>
    <row r="50" spans="17:31" x14ac:dyDescent="0.2">
      <c r="Q50" s="5"/>
      <c r="AE50" s="5"/>
    </row>
    <row r="51" spans="17:31" x14ac:dyDescent="0.2">
      <c r="Q51" s="5"/>
      <c r="AE51" s="5"/>
    </row>
    <row r="52" spans="17:31" x14ac:dyDescent="0.2">
      <c r="Q52" s="5"/>
      <c r="AE52" s="5"/>
    </row>
    <row r="53" spans="17:31" x14ac:dyDescent="0.2">
      <c r="Q53" s="5"/>
      <c r="AE53" s="5"/>
    </row>
    <row r="54" spans="17:31" x14ac:dyDescent="0.2">
      <c r="Q54" s="5"/>
      <c r="AE54" s="5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26C8-9514-411D-BF89-DBEBAAE5644A}">
  <dimension ref="A1:AP54"/>
  <sheetViews>
    <sheetView workbookViewId="0">
      <selection activeCell="K22" sqref="K22"/>
    </sheetView>
  </sheetViews>
  <sheetFormatPr defaultRowHeight="11.25" x14ac:dyDescent="0.2"/>
  <cols>
    <col min="1" max="1" width="8.875" style="2" customWidth="1"/>
    <col min="2" max="2" width="8.25" style="40" customWidth="1"/>
    <col min="3" max="3" width="9.5" style="2" customWidth="1"/>
    <col min="4" max="6" width="8.25" style="2" customWidth="1"/>
    <col min="7" max="7" width="14" style="13" customWidth="1"/>
    <col min="8" max="8" width="11.625" style="13" customWidth="1"/>
    <col min="9" max="11" width="11.75" style="15" customWidth="1"/>
    <col min="12" max="12" width="12.625" style="15" customWidth="1"/>
    <col min="13" max="14" width="9" style="2"/>
    <col min="15" max="15" width="12.875" style="2" customWidth="1"/>
    <col min="16" max="37" width="9" style="2"/>
    <col min="38" max="38" width="7.5" style="2" customWidth="1"/>
    <col min="39" max="40" width="7.75" style="2" customWidth="1"/>
    <col min="41" max="41" width="8.75" style="2" customWidth="1"/>
    <col min="42" max="42" width="7.875" style="2" customWidth="1"/>
    <col min="43" max="16384" width="9" style="2"/>
  </cols>
  <sheetData>
    <row r="1" spans="1:42" ht="33.75" x14ac:dyDescent="0.2">
      <c r="A1" s="14" t="s">
        <v>235</v>
      </c>
      <c r="B1" s="39"/>
      <c r="C1" s="14" t="s">
        <v>236</v>
      </c>
      <c r="D1" s="3"/>
      <c r="E1" s="3"/>
      <c r="F1" s="3"/>
      <c r="G1" s="16" t="s">
        <v>237</v>
      </c>
      <c r="H1" s="17"/>
      <c r="I1" s="18" t="s">
        <v>238</v>
      </c>
      <c r="J1" s="18"/>
      <c r="K1" s="19"/>
      <c r="L1" s="19"/>
      <c r="N1" s="11" t="s">
        <v>239</v>
      </c>
      <c r="Z1" s="11" t="s">
        <v>34</v>
      </c>
      <c r="AL1" s="11" t="str">
        <f>I1</f>
        <v>EPG版本数量汇总（累加）</v>
      </c>
    </row>
    <row r="2" spans="1:42" ht="30" customHeight="1" x14ac:dyDescent="0.2">
      <c r="A2" s="3" t="s">
        <v>240</v>
      </c>
      <c r="B2" s="39" t="s">
        <v>16</v>
      </c>
      <c r="C2" s="3" t="s">
        <v>108</v>
      </c>
      <c r="D2" s="3" t="s">
        <v>241</v>
      </c>
      <c r="E2" s="3" t="s">
        <v>107</v>
      </c>
      <c r="F2" s="3" t="s">
        <v>110</v>
      </c>
      <c r="G2" s="17" t="s">
        <v>242</v>
      </c>
      <c r="H2" s="17" t="s">
        <v>34</v>
      </c>
      <c r="I2" s="19" t="s">
        <v>243</v>
      </c>
      <c r="J2" s="19" t="s">
        <v>244</v>
      </c>
      <c r="K2" s="19" t="s">
        <v>245</v>
      </c>
      <c r="L2" s="19" t="s">
        <v>246</v>
      </c>
      <c r="N2" s="2" t="str">
        <f>A2</f>
        <v>季度</v>
      </c>
      <c r="O2" s="5" t="str">
        <f>G2</f>
        <v>版本准时交付比率</v>
      </c>
      <c r="Z2" s="2" t="str">
        <f>A2</f>
        <v>季度</v>
      </c>
      <c r="AA2" s="5" t="str">
        <f>H2</f>
        <v>版本通过率</v>
      </c>
      <c r="AL2" s="2" t="str">
        <f>A2</f>
        <v>季度</v>
      </c>
      <c r="AM2" s="2" t="str">
        <f>I2</f>
        <v>预发布版本汇总</v>
      </c>
      <c r="AN2" s="2" t="str">
        <f>J2</f>
        <v>测试发布版本汇总</v>
      </c>
      <c r="AO2" s="2" t="str">
        <f>K2</f>
        <v>计划交付版本汇总</v>
      </c>
      <c r="AP2" s="2" t="str">
        <f>L2</f>
        <v>准时交付版本汇总</v>
      </c>
    </row>
    <row r="3" spans="1:42" x14ac:dyDescent="0.2">
      <c r="A3" s="3" t="s">
        <v>247</v>
      </c>
      <c r="B3" s="39">
        <v>20180330</v>
      </c>
      <c r="C3" s="39">
        <v>11</v>
      </c>
      <c r="D3" s="39">
        <v>11</v>
      </c>
      <c r="E3" s="39">
        <v>11</v>
      </c>
      <c r="F3" s="39">
        <v>18</v>
      </c>
      <c r="G3" s="17">
        <f>IF(D3=0,"",C3/D3)</f>
        <v>1</v>
      </c>
      <c r="H3" s="17">
        <f>IF(F3=0,"",E3/F3)</f>
        <v>0.61111111111111116</v>
      </c>
      <c r="I3" s="19">
        <f>F3</f>
        <v>18</v>
      </c>
      <c r="J3" s="19">
        <f>E3</f>
        <v>11</v>
      </c>
      <c r="K3" s="19">
        <f>D3</f>
        <v>11</v>
      </c>
      <c r="L3" s="19">
        <f>C3</f>
        <v>11</v>
      </c>
      <c r="N3" s="2" t="str">
        <f>A3</f>
        <v>第1季度</v>
      </c>
      <c r="O3" s="5">
        <f>G3</f>
        <v>1</v>
      </c>
      <c r="Z3" s="2" t="str">
        <f>A3</f>
        <v>第1季度</v>
      </c>
      <c r="AA3" s="5">
        <f>H3</f>
        <v>0.61111111111111116</v>
      </c>
      <c r="AL3" s="2" t="str">
        <f>A3</f>
        <v>第1季度</v>
      </c>
      <c r="AM3" s="2">
        <f t="shared" ref="AM3:AN6" si="0">I3</f>
        <v>18</v>
      </c>
      <c r="AN3" s="2">
        <f>J3</f>
        <v>11</v>
      </c>
      <c r="AO3" s="2">
        <f t="shared" ref="AO3:AP6" si="1">K3</f>
        <v>11</v>
      </c>
      <c r="AP3" s="2">
        <f t="shared" si="1"/>
        <v>11</v>
      </c>
    </row>
    <row r="4" spans="1:42" x14ac:dyDescent="0.2">
      <c r="A4" s="3" t="s">
        <v>248</v>
      </c>
      <c r="B4" s="39"/>
      <c r="C4" s="39"/>
      <c r="D4" s="39"/>
      <c r="E4" s="39"/>
      <c r="F4" s="39"/>
      <c r="G4" s="17" t="str">
        <f t="shared" ref="G4:G6" si="2">IF(D4=0,"",C4/D4)</f>
        <v/>
      </c>
      <c r="H4" s="17" t="str">
        <f t="shared" ref="H4:H6" si="3">IF(F4=0,"",E4/F4)</f>
        <v/>
      </c>
      <c r="I4" s="19">
        <f>I3+F4</f>
        <v>18</v>
      </c>
      <c r="J4" s="19">
        <f>J3+E4</f>
        <v>11</v>
      </c>
      <c r="K4" s="19">
        <f>K3+D4</f>
        <v>11</v>
      </c>
      <c r="L4" s="19">
        <f>L3+C4</f>
        <v>11</v>
      </c>
      <c r="N4" s="2" t="str">
        <f>A4</f>
        <v>第2季度</v>
      </c>
      <c r="O4" s="5" t="str">
        <f t="shared" ref="O4:O6" si="4">G4</f>
        <v/>
      </c>
      <c r="Z4" s="2" t="str">
        <f>A4</f>
        <v>第2季度</v>
      </c>
      <c r="AA4" s="5" t="str">
        <f t="shared" ref="AA4:AA6" si="5">H4</f>
        <v/>
      </c>
      <c r="AL4" s="2" t="str">
        <f>A4</f>
        <v>第2季度</v>
      </c>
      <c r="AM4" s="2">
        <f t="shared" si="0"/>
        <v>18</v>
      </c>
      <c r="AN4" s="2">
        <f t="shared" si="0"/>
        <v>11</v>
      </c>
      <c r="AO4" s="2">
        <f t="shared" si="1"/>
        <v>11</v>
      </c>
      <c r="AP4" s="2">
        <f t="shared" si="1"/>
        <v>11</v>
      </c>
    </row>
    <row r="5" spans="1:42" x14ac:dyDescent="0.2">
      <c r="A5" s="3" t="s">
        <v>249</v>
      </c>
      <c r="B5" s="39"/>
      <c r="C5" s="39"/>
      <c r="D5" s="39"/>
      <c r="E5" s="39"/>
      <c r="F5" s="39"/>
      <c r="G5" s="17" t="str">
        <f t="shared" si="2"/>
        <v/>
      </c>
      <c r="H5" s="17" t="str">
        <f t="shared" si="3"/>
        <v/>
      </c>
      <c r="I5" s="19">
        <f t="shared" ref="I5:I6" si="6">I4+F5</f>
        <v>18</v>
      </c>
      <c r="J5" s="19">
        <f t="shared" ref="J5:J6" si="7">J4+E5</f>
        <v>11</v>
      </c>
      <c r="K5" s="19">
        <f t="shared" ref="K5:K6" si="8">K4+D5</f>
        <v>11</v>
      </c>
      <c r="L5" s="19">
        <f t="shared" ref="L5:L6" si="9">L4+C5</f>
        <v>11</v>
      </c>
      <c r="N5" s="2" t="str">
        <f>A5</f>
        <v>第3季度</v>
      </c>
      <c r="O5" s="5" t="str">
        <f t="shared" si="4"/>
        <v/>
      </c>
      <c r="Z5" s="2" t="str">
        <f>A5</f>
        <v>第3季度</v>
      </c>
      <c r="AA5" s="5" t="str">
        <f t="shared" si="5"/>
        <v/>
      </c>
      <c r="AL5" s="2" t="str">
        <f>A5</f>
        <v>第3季度</v>
      </c>
      <c r="AM5" s="2">
        <f t="shared" si="0"/>
        <v>18</v>
      </c>
      <c r="AN5" s="2">
        <f t="shared" si="0"/>
        <v>11</v>
      </c>
      <c r="AO5" s="2">
        <f t="shared" si="1"/>
        <v>11</v>
      </c>
      <c r="AP5" s="2">
        <f t="shared" si="1"/>
        <v>11</v>
      </c>
    </row>
    <row r="6" spans="1:42" x14ac:dyDescent="0.2">
      <c r="A6" s="3" t="s">
        <v>250</v>
      </c>
      <c r="B6" s="39"/>
      <c r="C6" s="39"/>
      <c r="D6" s="39"/>
      <c r="E6" s="39"/>
      <c r="F6" s="39"/>
      <c r="G6" s="17" t="str">
        <f t="shared" si="2"/>
        <v/>
      </c>
      <c r="H6" s="17" t="str">
        <f t="shared" si="3"/>
        <v/>
      </c>
      <c r="I6" s="19">
        <f t="shared" si="6"/>
        <v>18</v>
      </c>
      <c r="J6" s="19">
        <f t="shared" si="7"/>
        <v>11</v>
      </c>
      <c r="K6" s="19">
        <f t="shared" si="8"/>
        <v>11</v>
      </c>
      <c r="L6" s="19">
        <f t="shared" si="9"/>
        <v>11</v>
      </c>
      <c r="N6" s="2" t="str">
        <f>A6</f>
        <v>第4季度</v>
      </c>
      <c r="O6" s="5" t="str">
        <f t="shared" si="4"/>
        <v/>
      </c>
      <c r="Z6" s="2" t="str">
        <f>A6</f>
        <v>第4季度</v>
      </c>
      <c r="AA6" s="5" t="str">
        <f t="shared" si="5"/>
        <v/>
      </c>
      <c r="AL6" s="2" t="str">
        <f>A6</f>
        <v>第4季度</v>
      </c>
      <c r="AM6" s="2">
        <f t="shared" si="0"/>
        <v>18</v>
      </c>
      <c r="AN6" s="2">
        <f t="shared" si="0"/>
        <v>11</v>
      </c>
      <c r="AO6" s="2">
        <f t="shared" si="1"/>
        <v>11</v>
      </c>
      <c r="AP6" s="2">
        <f t="shared" si="1"/>
        <v>11</v>
      </c>
    </row>
    <row r="7" spans="1:42" x14ac:dyDescent="0.2">
      <c r="O7" s="5"/>
      <c r="AA7" s="5"/>
    </row>
    <row r="8" spans="1:42" x14ac:dyDescent="0.2">
      <c r="O8" s="5"/>
      <c r="AA8" s="5"/>
    </row>
    <row r="9" spans="1:42" x14ac:dyDescent="0.2">
      <c r="O9" s="5"/>
      <c r="AA9" s="5"/>
    </row>
    <row r="10" spans="1:42" x14ac:dyDescent="0.2">
      <c r="O10" s="5"/>
      <c r="AA10" s="5"/>
    </row>
    <row r="11" spans="1:42" x14ac:dyDescent="0.2">
      <c r="O11" s="5"/>
      <c r="AA11" s="5"/>
    </row>
    <row r="12" spans="1:42" ht="16.5" x14ac:dyDescent="0.2">
      <c r="C12" s="12"/>
      <c r="O12" s="5"/>
      <c r="AA12" s="5"/>
    </row>
    <row r="13" spans="1:42" ht="13.5" customHeight="1" x14ac:dyDescent="0.2">
      <c r="C13" s="12"/>
      <c r="O13" s="5"/>
      <c r="AA13" s="5"/>
    </row>
    <row r="14" spans="1:42" x14ac:dyDescent="0.2">
      <c r="O14" s="5"/>
      <c r="AA14" s="5"/>
    </row>
    <row r="15" spans="1:42" x14ac:dyDescent="0.2">
      <c r="O15" s="5"/>
      <c r="AA15" s="5"/>
    </row>
    <row r="16" spans="1:42" x14ac:dyDescent="0.2">
      <c r="O16" s="5"/>
      <c r="AA16" s="5"/>
    </row>
    <row r="17" spans="15:27" x14ac:dyDescent="0.2">
      <c r="O17" s="5"/>
      <c r="AA17" s="5"/>
    </row>
    <row r="18" spans="15:27" x14ac:dyDescent="0.2">
      <c r="O18" s="5"/>
      <c r="AA18" s="5"/>
    </row>
    <row r="19" spans="15:27" x14ac:dyDescent="0.2">
      <c r="O19" s="5"/>
      <c r="AA19" s="5"/>
    </row>
    <row r="20" spans="15:27" x14ac:dyDescent="0.2">
      <c r="O20" s="5"/>
      <c r="AA20" s="5"/>
    </row>
    <row r="21" spans="15:27" x14ac:dyDescent="0.2">
      <c r="O21" s="5"/>
      <c r="AA21" s="5"/>
    </row>
    <row r="22" spans="15:27" x14ac:dyDescent="0.2">
      <c r="O22" s="5"/>
      <c r="AA22" s="5"/>
    </row>
    <row r="23" spans="15:27" x14ac:dyDescent="0.2">
      <c r="O23" s="5"/>
      <c r="AA23" s="5"/>
    </row>
    <row r="24" spans="15:27" x14ac:dyDescent="0.2">
      <c r="O24" s="5"/>
      <c r="AA24" s="5"/>
    </row>
    <row r="25" spans="15:27" x14ac:dyDescent="0.2">
      <c r="O25" s="5"/>
      <c r="AA25" s="5"/>
    </row>
    <row r="26" spans="15:27" x14ac:dyDescent="0.2">
      <c r="O26" s="5"/>
      <c r="AA26" s="5"/>
    </row>
    <row r="27" spans="15:27" x14ac:dyDescent="0.2">
      <c r="O27" s="5"/>
      <c r="AA27" s="5"/>
    </row>
    <row r="28" spans="15:27" x14ac:dyDescent="0.2">
      <c r="O28" s="5"/>
      <c r="AA28" s="5"/>
    </row>
    <row r="29" spans="15:27" x14ac:dyDescent="0.2">
      <c r="O29" s="5"/>
      <c r="AA29" s="5"/>
    </row>
    <row r="30" spans="15:27" x14ac:dyDescent="0.2">
      <c r="O30" s="5"/>
      <c r="AA30" s="5"/>
    </row>
    <row r="31" spans="15:27" x14ac:dyDescent="0.2">
      <c r="O31" s="5"/>
      <c r="AA31" s="5"/>
    </row>
    <row r="32" spans="15:27" x14ac:dyDescent="0.2">
      <c r="O32" s="5"/>
      <c r="AA32" s="5"/>
    </row>
    <row r="33" spans="15:27" x14ac:dyDescent="0.2">
      <c r="O33" s="5"/>
      <c r="AA33" s="5"/>
    </row>
    <row r="34" spans="15:27" x14ac:dyDescent="0.2">
      <c r="O34" s="5"/>
      <c r="AA34" s="5"/>
    </row>
    <row r="35" spans="15:27" x14ac:dyDescent="0.2">
      <c r="O35" s="5"/>
      <c r="AA35" s="5"/>
    </row>
    <row r="36" spans="15:27" x14ac:dyDescent="0.2">
      <c r="O36" s="5"/>
      <c r="AA36" s="5"/>
    </row>
    <row r="37" spans="15:27" x14ac:dyDescent="0.2">
      <c r="O37" s="5"/>
      <c r="AA37" s="5"/>
    </row>
    <row r="38" spans="15:27" x14ac:dyDescent="0.2">
      <c r="O38" s="5"/>
      <c r="AA38" s="5"/>
    </row>
    <row r="39" spans="15:27" x14ac:dyDescent="0.2">
      <c r="O39" s="5"/>
      <c r="AA39" s="5"/>
    </row>
    <row r="40" spans="15:27" x14ac:dyDescent="0.2">
      <c r="O40" s="5"/>
      <c r="AA40" s="5"/>
    </row>
    <row r="41" spans="15:27" x14ac:dyDescent="0.2">
      <c r="O41" s="5"/>
      <c r="AA41" s="5"/>
    </row>
    <row r="42" spans="15:27" x14ac:dyDescent="0.2">
      <c r="O42" s="5"/>
      <c r="AA42" s="5"/>
    </row>
    <row r="43" spans="15:27" x14ac:dyDescent="0.2">
      <c r="O43" s="5"/>
      <c r="AA43" s="5"/>
    </row>
    <row r="44" spans="15:27" x14ac:dyDescent="0.2">
      <c r="O44" s="5"/>
      <c r="AA44" s="5"/>
    </row>
    <row r="45" spans="15:27" x14ac:dyDescent="0.2">
      <c r="O45" s="5"/>
      <c r="AA45" s="5"/>
    </row>
    <row r="46" spans="15:27" x14ac:dyDescent="0.2">
      <c r="O46" s="5"/>
      <c r="AA46" s="5"/>
    </row>
    <row r="47" spans="15:27" x14ac:dyDescent="0.2">
      <c r="O47" s="5"/>
      <c r="AA47" s="5"/>
    </row>
    <row r="48" spans="15:27" x14ac:dyDescent="0.2">
      <c r="O48" s="5"/>
      <c r="AA48" s="5"/>
    </row>
    <row r="49" spans="15:27" x14ac:dyDescent="0.2">
      <c r="O49" s="5"/>
      <c r="AA49" s="5"/>
    </row>
    <row r="50" spans="15:27" x14ac:dyDescent="0.2">
      <c r="O50" s="5"/>
      <c r="AA50" s="5"/>
    </row>
    <row r="51" spans="15:27" x14ac:dyDescent="0.2">
      <c r="O51" s="5"/>
      <c r="AA51" s="5"/>
    </row>
    <row r="52" spans="15:27" x14ac:dyDescent="0.2">
      <c r="O52" s="5"/>
      <c r="AA52" s="5"/>
    </row>
    <row r="53" spans="15:27" x14ac:dyDescent="0.2">
      <c r="O53" s="5"/>
      <c r="AA53" s="5"/>
    </row>
    <row r="54" spans="15:27" x14ac:dyDescent="0.2">
      <c r="O54" s="5"/>
      <c r="AA54" s="5"/>
    </row>
  </sheetData>
  <phoneticPr fontId="1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B6"/>
  <sheetViews>
    <sheetView workbookViewId="0">
      <selection activeCell="D16" sqref="D16"/>
    </sheetView>
  </sheetViews>
  <sheetFormatPr defaultRowHeight="16.5" x14ac:dyDescent="0.2"/>
  <cols>
    <col min="1" max="1" width="15" style="12" customWidth="1"/>
    <col min="2" max="2" width="55.25" style="12" customWidth="1"/>
    <col min="3" max="16384" width="9" style="12"/>
  </cols>
  <sheetData>
    <row r="4" spans="1:2" x14ac:dyDescent="0.2">
      <c r="A4" s="12" t="s">
        <v>102</v>
      </c>
      <c r="B4" s="12" t="s">
        <v>101</v>
      </c>
    </row>
    <row r="5" spans="1:2" x14ac:dyDescent="0.2">
      <c r="A5" s="12" t="s">
        <v>103</v>
      </c>
      <c r="B5" s="12" t="s">
        <v>104</v>
      </c>
    </row>
    <row r="6" spans="1:2" x14ac:dyDescent="0.2">
      <c r="A6" s="12" t="s">
        <v>103</v>
      </c>
      <c r="B6" s="12" t="s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版本计划</vt:lpstr>
      <vt:lpstr>版本发布</vt:lpstr>
      <vt:lpstr>任务数据</vt:lpstr>
      <vt:lpstr>任务分析图表</vt:lpstr>
      <vt:lpstr>版本数据及分析图表</vt:lpstr>
      <vt:lpstr>季度统计表</vt:lpstr>
      <vt:lpstr>计算公式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团队任务和版本统计模板</dc:title>
  <dc:subject>团队任务和版本统计模板</dc:subject>
  <dc:creator>Happy Chen</dc:creator>
  <cp:lastModifiedBy>nate</cp:lastModifiedBy>
  <dcterms:created xsi:type="dcterms:W3CDTF">2018-03-12T01:17:59Z</dcterms:created>
  <dcterms:modified xsi:type="dcterms:W3CDTF">2018-06-15T07:42:43Z</dcterms:modified>
  <cp:category>模板</cp:category>
</cp:coreProperties>
</file>