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WXCache\File\2018-06\基础表格\"/>
    </mc:Choice>
  </mc:AlternateContent>
  <bookViews>
    <workbookView xWindow="0" yWindow="0" windowWidth="16365" windowHeight="6720"/>
  </bookViews>
  <sheets>
    <sheet name="版本计划" sheetId="1" r:id="rId1"/>
    <sheet name="版本发布" sheetId="11" r:id="rId2"/>
    <sheet name="任务数据" sheetId="3" r:id="rId3"/>
    <sheet name="任务分析图表" sheetId="8" r:id="rId4"/>
    <sheet name="版本数据及分析图表" sheetId="5" r:id="rId5"/>
    <sheet name="计算公式" sheetId="10" r:id="rId6"/>
  </sheets>
  <definedNames>
    <definedName name="_xlnm._FilterDatabase" localSheetId="1" hidden="1">版本发布!$A$1:$K$36</definedName>
    <definedName name="_xlnm._FilterDatabase" localSheetId="0" hidden="1">版本计划!$A$1:$W$22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3" l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AQ3" i="5" l="1"/>
  <c r="AQ4" i="5"/>
  <c r="AQ5" i="5"/>
  <c r="AT5" i="5"/>
  <c r="AQ6" i="5"/>
  <c r="AR6" i="5"/>
  <c r="AS6" i="5"/>
  <c r="AT6" i="5"/>
  <c r="AU6" i="5"/>
  <c r="AV6" i="5"/>
  <c r="AQ7" i="5"/>
  <c r="AR7" i="5"/>
  <c r="AS7" i="5"/>
  <c r="AT7" i="5"/>
  <c r="AU7" i="5"/>
  <c r="AV7" i="5"/>
  <c r="AQ8" i="5"/>
  <c r="AR8" i="5"/>
  <c r="AS8" i="5"/>
  <c r="AT8" i="5"/>
  <c r="AU8" i="5"/>
  <c r="AV8" i="5"/>
  <c r="AQ9" i="5"/>
  <c r="AR9" i="5"/>
  <c r="AS9" i="5"/>
  <c r="AT9" i="5"/>
  <c r="AU9" i="5"/>
  <c r="AV9" i="5"/>
  <c r="AQ10" i="5"/>
  <c r="AR10" i="5"/>
  <c r="AS10" i="5"/>
  <c r="AT10" i="5"/>
  <c r="AU10" i="5"/>
  <c r="AV10" i="5"/>
  <c r="AQ11" i="5"/>
  <c r="AR11" i="5"/>
  <c r="AS11" i="5"/>
  <c r="AT11" i="5"/>
  <c r="AU11" i="5"/>
  <c r="AV11" i="5"/>
  <c r="AQ12" i="5"/>
  <c r="AR12" i="5"/>
  <c r="AS12" i="5"/>
  <c r="AT12" i="5"/>
  <c r="AU12" i="5"/>
  <c r="AV12" i="5"/>
  <c r="AQ13" i="5"/>
  <c r="AR13" i="5"/>
  <c r="AS13" i="5"/>
  <c r="AT13" i="5"/>
  <c r="AU13" i="5"/>
  <c r="AV13" i="5"/>
  <c r="AQ14" i="5"/>
  <c r="AR14" i="5"/>
  <c r="AS14" i="5"/>
  <c r="AT14" i="5"/>
  <c r="AU14" i="5"/>
  <c r="AV14" i="5"/>
  <c r="AQ1" i="5"/>
  <c r="H4" i="5"/>
  <c r="I4" i="5"/>
  <c r="J4" i="5"/>
  <c r="AR4" i="5" s="1"/>
  <c r="K4" i="5"/>
  <c r="AS4" i="5" s="1"/>
  <c r="L4" i="5"/>
  <c r="AT4" i="5" s="1"/>
  <c r="M4" i="5"/>
  <c r="AU4" i="5" s="1"/>
  <c r="N4" i="5"/>
  <c r="AV4" i="5" s="1"/>
  <c r="H5" i="5"/>
  <c r="I5" i="5"/>
  <c r="J5" i="5"/>
  <c r="AR5" i="5" s="1"/>
  <c r="K5" i="5"/>
  <c r="AS5" i="5" s="1"/>
  <c r="L5" i="5"/>
  <c r="M5" i="5"/>
  <c r="AU5" i="5" s="1"/>
  <c r="N5" i="5"/>
  <c r="AV5" i="5" s="1"/>
  <c r="H6" i="5"/>
  <c r="I6" i="5"/>
  <c r="J6" i="5"/>
  <c r="K6" i="5"/>
  <c r="L6" i="5"/>
  <c r="M6" i="5"/>
  <c r="N6" i="5"/>
  <c r="H7" i="5"/>
  <c r="I7" i="5"/>
  <c r="J7" i="5"/>
  <c r="K7" i="5"/>
  <c r="L7" i="5"/>
  <c r="M7" i="5"/>
  <c r="N7" i="5"/>
  <c r="H8" i="5"/>
  <c r="I8" i="5"/>
  <c r="J8" i="5"/>
  <c r="K8" i="5"/>
  <c r="L8" i="5"/>
  <c r="M8" i="5"/>
  <c r="N8" i="5"/>
  <c r="H9" i="5"/>
  <c r="I9" i="5"/>
  <c r="J9" i="5"/>
  <c r="K9" i="5"/>
  <c r="L9" i="5"/>
  <c r="M9" i="5"/>
  <c r="N9" i="5"/>
  <c r="H10" i="5"/>
  <c r="I10" i="5"/>
  <c r="J10" i="5"/>
  <c r="K10" i="5"/>
  <c r="L10" i="5"/>
  <c r="M10" i="5"/>
  <c r="N10" i="5"/>
  <c r="H11" i="5"/>
  <c r="I11" i="5"/>
  <c r="J11" i="5"/>
  <c r="K11" i="5"/>
  <c r="L11" i="5"/>
  <c r="M11" i="5"/>
  <c r="N11" i="5"/>
  <c r="H12" i="5"/>
  <c r="I12" i="5"/>
  <c r="J12" i="5"/>
  <c r="K12" i="5"/>
  <c r="L12" i="5"/>
  <c r="M12" i="5"/>
  <c r="N12" i="5"/>
  <c r="H13" i="5"/>
  <c r="I13" i="5"/>
  <c r="J13" i="5"/>
  <c r="K13" i="5"/>
  <c r="L13" i="5"/>
  <c r="M13" i="5"/>
  <c r="N13" i="5"/>
  <c r="H14" i="5"/>
  <c r="I14" i="5"/>
  <c r="J14" i="5"/>
  <c r="K14" i="5"/>
  <c r="L14" i="5"/>
  <c r="M14" i="5"/>
  <c r="N14" i="5"/>
  <c r="P3" i="5"/>
  <c r="P4" i="5"/>
  <c r="Q4" i="5"/>
  <c r="P5" i="5"/>
  <c r="Q5" i="5"/>
  <c r="P6" i="5"/>
  <c r="Q6" i="5"/>
  <c r="P7" i="5"/>
  <c r="Q7" i="5"/>
  <c r="AD13" i="5"/>
  <c r="AE13" i="5"/>
  <c r="AD14" i="5"/>
  <c r="AE14" i="5"/>
  <c r="AD3" i="5"/>
  <c r="AD4" i="5"/>
  <c r="AE4" i="5"/>
  <c r="AD5" i="5"/>
  <c r="AE5" i="5"/>
  <c r="AD6" i="5"/>
  <c r="AE6" i="5"/>
  <c r="AD7" i="5"/>
  <c r="AE7" i="5"/>
  <c r="AD8" i="5"/>
  <c r="AE8" i="5"/>
  <c r="AD9" i="5"/>
  <c r="AE9" i="5"/>
  <c r="AD10" i="5"/>
  <c r="AE10" i="5"/>
  <c r="AD11" i="5"/>
  <c r="AE11" i="5"/>
  <c r="AD12" i="5"/>
  <c r="AE12" i="5"/>
  <c r="P14" i="5"/>
  <c r="Q14" i="5"/>
  <c r="P8" i="5"/>
  <c r="Q8" i="5"/>
  <c r="P9" i="5"/>
  <c r="Q9" i="5"/>
  <c r="P10" i="5"/>
  <c r="Q10" i="5"/>
  <c r="P11" i="5"/>
  <c r="Q11" i="5"/>
  <c r="P12" i="5"/>
  <c r="Q12" i="5"/>
  <c r="P13" i="5"/>
  <c r="Q13" i="5"/>
  <c r="AS2" i="5" l="1"/>
  <c r="AR2" i="5"/>
  <c r="J3" i="5"/>
  <c r="AR3" i="5" s="1"/>
  <c r="AT2" i="5" l="1"/>
  <c r="L3" i="5"/>
  <c r="AT3" i="5" s="1"/>
  <c r="AV2" i="5" l="1"/>
  <c r="AU2" i="5"/>
  <c r="N3" i="5"/>
  <c r="AV3" i="5" s="1"/>
  <c r="M3" i="5"/>
  <c r="AU3" i="5" s="1"/>
  <c r="K3" i="5"/>
  <c r="AS3" i="5" s="1"/>
  <c r="I3" i="5"/>
  <c r="AE3" i="5" s="1"/>
  <c r="H3" i="5"/>
  <c r="Q3" i="5" s="1"/>
  <c r="Q5" i="3"/>
  <c r="AQ2" i="5" l="1"/>
  <c r="AE2" i="5"/>
  <c r="AD2" i="5"/>
  <c r="Q2" i="5"/>
  <c r="P2" i="5"/>
  <c r="X3" i="3"/>
  <c r="X4" i="3" s="1"/>
  <c r="W3" i="3"/>
  <c r="W4" i="3" s="1"/>
  <c r="AG2" i="8"/>
  <c r="AT3" i="8"/>
  <c r="AU3" i="8"/>
  <c r="AV3" i="8"/>
  <c r="AW3" i="8"/>
  <c r="AT4" i="8"/>
  <c r="AU4" i="8"/>
  <c r="AV4" i="8"/>
  <c r="AW4" i="8"/>
  <c r="AT5" i="8"/>
  <c r="AU5" i="8"/>
  <c r="AV5" i="8"/>
  <c r="AW5" i="8"/>
  <c r="AT6" i="8"/>
  <c r="AU6" i="8"/>
  <c r="AV6" i="8"/>
  <c r="AW6" i="8"/>
  <c r="AT7" i="8"/>
  <c r="AU7" i="8"/>
  <c r="AV7" i="8"/>
  <c r="AW7" i="8"/>
  <c r="AT8" i="8"/>
  <c r="AU8" i="8"/>
  <c r="AV8" i="8"/>
  <c r="AW8" i="8"/>
  <c r="AT9" i="8"/>
  <c r="AU9" i="8"/>
  <c r="AV9" i="8"/>
  <c r="AW9" i="8"/>
  <c r="AT10" i="8"/>
  <c r="AU10" i="8"/>
  <c r="AV10" i="8"/>
  <c r="AW10" i="8"/>
  <c r="AT11" i="8"/>
  <c r="AU11" i="8"/>
  <c r="AV11" i="8"/>
  <c r="AW11" i="8"/>
  <c r="AT12" i="8"/>
  <c r="AU12" i="8"/>
  <c r="AV12" i="8"/>
  <c r="AW12" i="8"/>
  <c r="AT13" i="8"/>
  <c r="AU13" i="8"/>
  <c r="AV13" i="8"/>
  <c r="AW13" i="8"/>
  <c r="AT14" i="8"/>
  <c r="AU14" i="8"/>
  <c r="AV14" i="8"/>
  <c r="AW14" i="8"/>
  <c r="AT15" i="8"/>
  <c r="AU15" i="8"/>
  <c r="AV15" i="8"/>
  <c r="AW15" i="8"/>
  <c r="AT16" i="8"/>
  <c r="AU16" i="8"/>
  <c r="AV16" i="8"/>
  <c r="AW16" i="8"/>
  <c r="AT17" i="8"/>
  <c r="AU17" i="8"/>
  <c r="AV17" i="8"/>
  <c r="AW17" i="8"/>
  <c r="AT18" i="8"/>
  <c r="AU18" i="8"/>
  <c r="AV18" i="8"/>
  <c r="AW18" i="8"/>
  <c r="AT19" i="8"/>
  <c r="AU19" i="8"/>
  <c r="AV19" i="8"/>
  <c r="AW19" i="8"/>
  <c r="AT20" i="8"/>
  <c r="AU20" i="8"/>
  <c r="AV20" i="8"/>
  <c r="AW20" i="8"/>
  <c r="AT21" i="8"/>
  <c r="AU21" i="8"/>
  <c r="AV21" i="8"/>
  <c r="AW21" i="8"/>
  <c r="AT22" i="8"/>
  <c r="AU22" i="8"/>
  <c r="AV22" i="8"/>
  <c r="AW22" i="8"/>
  <c r="AT23" i="8"/>
  <c r="AU23" i="8"/>
  <c r="AV23" i="8"/>
  <c r="AW23" i="8"/>
  <c r="AT24" i="8"/>
  <c r="AU24" i="8"/>
  <c r="AV24" i="8"/>
  <c r="AW24" i="8"/>
  <c r="AT25" i="8"/>
  <c r="AU25" i="8"/>
  <c r="AV25" i="8"/>
  <c r="AW25" i="8"/>
  <c r="AT26" i="8"/>
  <c r="AU26" i="8"/>
  <c r="AV26" i="8"/>
  <c r="AW26" i="8"/>
  <c r="AT27" i="8"/>
  <c r="AU27" i="8"/>
  <c r="AV27" i="8"/>
  <c r="AW27" i="8"/>
  <c r="AT28" i="8"/>
  <c r="AU28" i="8"/>
  <c r="AV28" i="8"/>
  <c r="AW28" i="8"/>
  <c r="AT29" i="8"/>
  <c r="AU29" i="8"/>
  <c r="AV29" i="8"/>
  <c r="AW29" i="8"/>
  <c r="AT30" i="8"/>
  <c r="AU30" i="8"/>
  <c r="AV30" i="8"/>
  <c r="AW30" i="8"/>
  <c r="AT31" i="8"/>
  <c r="AU31" i="8"/>
  <c r="AV31" i="8"/>
  <c r="AW31" i="8"/>
  <c r="AT32" i="8"/>
  <c r="AU32" i="8"/>
  <c r="AV32" i="8"/>
  <c r="AW32" i="8"/>
  <c r="AT33" i="8"/>
  <c r="AU33" i="8"/>
  <c r="AV33" i="8"/>
  <c r="AW33" i="8"/>
  <c r="AT34" i="8"/>
  <c r="AU34" i="8"/>
  <c r="AV34" i="8"/>
  <c r="AW34" i="8"/>
  <c r="AT35" i="8"/>
  <c r="AU35" i="8"/>
  <c r="AV35" i="8"/>
  <c r="AW35" i="8"/>
  <c r="AT36" i="8"/>
  <c r="AU36" i="8"/>
  <c r="AV36" i="8"/>
  <c r="AW36" i="8"/>
  <c r="AT37" i="8"/>
  <c r="AU37" i="8"/>
  <c r="AV37" i="8"/>
  <c r="AW37" i="8"/>
  <c r="AT38" i="8"/>
  <c r="AU38" i="8"/>
  <c r="AV38" i="8"/>
  <c r="AW38" i="8"/>
  <c r="AT39" i="8"/>
  <c r="AU39" i="8"/>
  <c r="AV39" i="8"/>
  <c r="AW39" i="8"/>
  <c r="AT40" i="8"/>
  <c r="AU40" i="8"/>
  <c r="AV40" i="8"/>
  <c r="AW40" i="8"/>
  <c r="AT41" i="8"/>
  <c r="AU41" i="8"/>
  <c r="AV41" i="8"/>
  <c r="AW41" i="8"/>
  <c r="AT42" i="8"/>
  <c r="AU42" i="8"/>
  <c r="AV42" i="8"/>
  <c r="AW42" i="8"/>
  <c r="AT43" i="8"/>
  <c r="AU43" i="8"/>
  <c r="AV43" i="8"/>
  <c r="AW43" i="8"/>
  <c r="AT44" i="8"/>
  <c r="AU44" i="8"/>
  <c r="AV44" i="8"/>
  <c r="AW44" i="8"/>
  <c r="AT45" i="8"/>
  <c r="AU45" i="8"/>
  <c r="AV45" i="8"/>
  <c r="AW45" i="8"/>
  <c r="AT46" i="8"/>
  <c r="AU46" i="8"/>
  <c r="AV46" i="8"/>
  <c r="AW46" i="8"/>
  <c r="AT47" i="8"/>
  <c r="AU47" i="8"/>
  <c r="AV47" i="8"/>
  <c r="AW47" i="8"/>
  <c r="AT48" i="8"/>
  <c r="AU48" i="8"/>
  <c r="AV48" i="8"/>
  <c r="AW48" i="8"/>
  <c r="AT49" i="8"/>
  <c r="AU49" i="8"/>
  <c r="AV49" i="8"/>
  <c r="AW49" i="8"/>
  <c r="AT50" i="8"/>
  <c r="AU50" i="8"/>
  <c r="AV50" i="8"/>
  <c r="AW50" i="8"/>
  <c r="AT51" i="8"/>
  <c r="AU51" i="8"/>
  <c r="AV51" i="8"/>
  <c r="AW51" i="8"/>
  <c r="AT52" i="8"/>
  <c r="AU52" i="8"/>
  <c r="AV52" i="8"/>
  <c r="AW52" i="8"/>
  <c r="AT53" i="8"/>
  <c r="AU53" i="8"/>
  <c r="AV53" i="8"/>
  <c r="AW53" i="8"/>
  <c r="AT54" i="8"/>
  <c r="AU54" i="8"/>
  <c r="AV54" i="8"/>
  <c r="AW54" i="8"/>
  <c r="AW2" i="8"/>
  <c r="AV2" i="8"/>
  <c r="AU2" i="8"/>
  <c r="AT2" i="8"/>
  <c r="AF2" i="8"/>
  <c r="AE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2" i="8"/>
  <c r="O2" i="8"/>
  <c r="P4" i="3"/>
  <c r="Q4" i="3"/>
  <c r="R4" i="3"/>
  <c r="P5" i="3"/>
  <c r="R5" i="3"/>
  <c r="P6" i="3"/>
  <c r="Q6" i="3"/>
  <c r="R6" i="3"/>
  <c r="P7" i="3"/>
  <c r="Q7" i="3"/>
  <c r="R7" i="3"/>
  <c r="P8" i="3"/>
  <c r="Q8" i="3"/>
  <c r="R8" i="3"/>
  <c r="P9" i="3"/>
  <c r="Q9" i="3"/>
  <c r="R9" i="3"/>
  <c r="P10" i="3"/>
  <c r="Q10" i="3"/>
  <c r="R10" i="3"/>
  <c r="P11" i="3"/>
  <c r="Q11" i="3"/>
  <c r="R11" i="3"/>
  <c r="P12" i="3"/>
  <c r="Q12" i="3"/>
  <c r="R12" i="3"/>
  <c r="P13" i="3"/>
  <c r="Q13" i="3"/>
  <c r="R13" i="3"/>
  <c r="P14" i="3"/>
  <c r="Q14" i="3"/>
  <c r="R14" i="3"/>
  <c r="P15" i="3"/>
  <c r="Q15" i="3"/>
  <c r="R15" i="3"/>
  <c r="P16" i="3"/>
  <c r="Q16" i="3"/>
  <c r="R16" i="3"/>
  <c r="P17" i="3"/>
  <c r="Q17" i="3"/>
  <c r="R17" i="3"/>
  <c r="P18" i="3"/>
  <c r="Q18" i="3"/>
  <c r="R18" i="3"/>
  <c r="P19" i="3"/>
  <c r="Q19" i="3"/>
  <c r="R19" i="3"/>
  <c r="P20" i="3"/>
  <c r="Q20" i="3"/>
  <c r="R20" i="3"/>
  <c r="P21" i="3"/>
  <c r="Q21" i="3"/>
  <c r="R21" i="3"/>
  <c r="P22" i="3"/>
  <c r="Q22" i="3"/>
  <c r="R22" i="3"/>
  <c r="P23" i="3"/>
  <c r="Q23" i="3"/>
  <c r="R23" i="3"/>
  <c r="P24" i="3"/>
  <c r="Q24" i="3"/>
  <c r="R24" i="3"/>
  <c r="P25" i="3"/>
  <c r="Q25" i="3"/>
  <c r="R25" i="3"/>
  <c r="P26" i="3"/>
  <c r="Q26" i="3"/>
  <c r="R26" i="3"/>
  <c r="P27" i="3"/>
  <c r="Q27" i="3"/>
  <c r="R27" i="3"/>
  <c r="P28" i="3"/>
  <c r="Q28" i="3"/>
  <c r="R28" i="3"/>
  <c r="T28" i="3"/>
  <c r="AF28" i="8" s="1"/>
  <c r="P29" i="3"/>
  <c r="Q29" i="3"/>
  <c r="R29" i="3"/>
  <c r="U29" i="3"/>
  <c r="AG29" i="8" s="1"/>
  <c r="P30" i="3"/>
  <c r="Q30" i="3"/>
  <c r="R30" i="3"/>
  <c r="P31" i="3"/>
  <c r="Q31" i="3"/>
  <c r="R31" i="3"/>
  <c r="P32" i="3"/>
  <c r="Q32" i="3"/>
  <c r="R32" i="3"/>
  <c r="T32" i="3"/>
  <c r="AF32" i="8" s="1"/>
  <c r="P33" i="3"/>
  <c r="Q33" i="3"/>
  <c r="R33" i="3"/>
  <c r="U33" i="3"/>
  <c r="AG33" i="8" s="1"/>
  <c r="P34" i="3"/>
  <c r="Q34" i="3"/>
  <c r="R34" i="3"/>
  <c r="P35" i="3"/>
  <c r="Q35" i="3"/>
  <c r="R35" i="3"/>
  <c r="P36" i="3"/>
  <c r="Q36" i="3"/>
  <c r="R36" i="3"/>
  <c r="T36" i="3"/>
  <c r="AF36" i="8" s="1"/>
  <c r="P37" i="3"/>
  <c r="Q37" i="3"/>
  <c r="R37" i="3"/>
  <c r="U37" i="3"/>
  <c r="AG37" i="8" s="1"/>
  <c r="P38" i="3"/>
  <c r="Q38" i="3"/>
  <c r="R38" i="3"/>
  <c r="P39" i="3"/>
  <c r="Q39" i="3"/>
  <c r="R39" i="3"/>
  <c r="P40" i="3"/>
  <c r="Q40" i="3"/>
  <c r="R40" i="3"/>
  <c r="T40" i="3"/>
  <c r="AF40" i="8" s="1"/>
  <c r="P41" i="3"/>
  <c r="Q41" i="3"/>
  <c r="R41" i="3"/>
  <c r="U41" i="3"/>
  <c r="AG41" i="8" s="1"/>
  <c r="P42" i="3"/>
  <c r="Q42" i="3"/>
  <c r="R42" i="3"/>
  <c r="P43" i="3"/>
  <c r="Q43" i="3"/>
  <c r="R43" i="3"/>
  <c r="P44" i="3"/>
  <c r="Q44" i="3"/>
  <c r="R44" i="3"/>
  <c r="T44" i="3"/>
  <c r="AF44" i="8" s="1"/>
  <c r="P45" i="3"/>
  <c r="Q45" i="3"/>
  <c r="R45" i="3"/>
  <c r="U45" i="3"/>
  <c r="AG45" i="8" s="1"/>
  <c r="P46" i="3"/>
  <c r="Q46" i="3"/>
  <c r="R46" i="3"/>
  <c r="P47" i="3"/>
  <c r="Q47" i="3"/>
  <c r="R47" i="3"/>
  <c r="P48" i="3"/>
  <c r="Q48" i="3"/>
  <c r="R48" i="3"/>
  <c r="T48" i="3"/>
  <c r="AF48" i="8" s="1"/>
  <c r="P49" i="3"/>
  <c r="Q49" i="3"/>
  <c r="R49" i="3"/>
  <c r="U49" i="3"/>
  <c r="AG49" i="8" s="1"/>
  <c r="P50" i="3"/>
  <c r="Q50" i="3"/>
  <c r="R50" i="3"/>
  <c r="P51" i="3"/>
  <c r="Q51" i="3"/>
  <c r="R51" i="3"/>
  <c r="P52" i="3"/>
  <c r="Q52" i="3"/>
  <c r="R52" i="3"/>
  <c r="T52" i="3"/>
  <c r="AF52" i="8" s="1"/>
  <c r="P53" i="3"/>
  <c r="Q53" i="3"/>
  <c r="R53" i="3"/>
  <c r="U53" i="3"/>
  <c r="AG53" i="8" s="1"/>
  <c r="P54" i="3"/>
  <c r="Q54" i="3"/>
  <c r="R54" i="3"/>
  <c r="L19" i="3"/>
  <c r="M19" i="3"/>
  <c r="N19" i="3"/>
  <c r="L20" i="3"/>
  <c r="U20" i="3" s="1"/>
  <c r="AG20" i="8" s="1"/>
  <c r="M20" i="3"/>
  <c r="N20" i="3"/>
  <c r="L21" i="3"/>
  <c r="M21" i="3"/>
  <c r="N21" i="3"/>
  <c r="L22" i="3"/>
  <c r="M22" i="3"/>
  <c r="N22" i="3"/>
  <c r="L23" i="3"/>
  <c r="M23" i="3"/>
  <c r="N23" i="3"/>
  <c r="L24" i="3"/>
  <c r="U24" i="3" s="1"/>
  <c r="AG24" i="8" s="1"/>
  <c r="M24" i="3"/>
  <c r="N24" i="3"/>
  <c r="L25" i="3"/>
  <c r="M25" i="3"/>
  <c r="N25" i="3"/>
  <c r="L26" i="3"/>
  <c r="O26" i="3" s="1"/>
  <c r="M26" i="3"/>
  <c r="N26" i="3"/>
  <c r="L27" i="3"/>
  <c r="M27" i="3"/>
  <c r="N27" i="3"/>
  <c r="L28" i="3"/>
  <c r="U28" i="3" s="1"/>
  <c r="AG28" i="8" s="1"/>
  <c r="M28" i="3"/>
  <c r="N28" i="3"/>
  <c r="L29" i="3"/>
  <c r="O29" i="3" s="1"/>
  <c r="M29" i="3"/>
  <c r="N29" i="3"/>
  <c r="L30" i="3"/>
  <c r="O30" i="3" s="1"/>
  <c r="M30" i="3"/>
  <c r="N30" i="3"/>
  <c r="L31" i="3"/>
  <c r="M31" i="3"/>
  <c r="N31" i="3"/>
  <c r="L32" i="3"/>
  <c r="U32" i="3" s="1"/>
  <c r="AG32" i="8" s="1"/>
  <c r="M32" i="3"/>
  <c r="N32" i="3"/>
  <c r="L33" i="3"/>
  <c r="O33" i="3" s="1"/>
  <c r="M33" i="3"/>
  <c r="N33" i="3"/>
  <c r="L34" i="3"/>
  <c r="O34" i="3" s="1"/>
  <c r="M34" i="3"/>
  <c r="N34" i="3"/>
  <c r="L35" i="3"/>
  <c r="M35" i="3"/>
  <c r="N35" i="3"/>
  <c r="L36" i="3"/>
  <c r="U36" i="3" s="1"/>
  <c r="AG36" i="8" s="1"/>
  <c r="M36" i="3"/>
  <c r="N36" i="3"/>
  <c r="L37" i="3"/>
  <c r="O37" i="3" s="1"/>
  <c r="M37" i="3"/>
  <c r="N37" i="3"/>
  <c r="L38" i="3"/>
  <c r="O38" i="3" s="1"/>
  <c r="M38" i="3"/>
  <c r="N38" i="3"/>
  <c r="L39" i="3"/>
  <c r="M39" i="3"/>
  <c r="N39" i="3"/>
  <c r="L40" i="3"/>
  <c r="U40" i="3" s="1"/>
  <c r="AG40" i="8" s="1"/>
  <c r="M40" i="3"/>
  <c r="N40" i="3"/>
  <c r="L41" i="3"/>
  <c r="O41" i="3" s="1"/>
  <c r="M41" i="3"/>
  <c r="N41" i="3"/>
  <c r="L42" i="3"/>
  <c r="O42" i="3" s="1"/>
  <c r="M42" i="3"/>
  <c r="N42" i="3"/>
  <c r="L43" i="3"/>
  <c r="M43" i="3"/>
  <c r="N43" i="3"/>
  <c r="L44" i="3"/>
  <c r="U44" i="3" s="1"/>
  <c r="AG44" i="8" s="1"/>
  <c r="M44" i="3"/>
  <c r="N44" i="3"/>
  <c r="L45" i="3"/>
  <c r="O45" i="3" s="1"/>
  <c r="M45" i="3"/>
  <c r="N45" i="3"/>
  <c r="L46" i="3"/>
  <c r="O46" i="3" s="1"/>
  <c r="M46" i="3"/>
  <c r="N46" i="3"/>
  <c r="L47" i="3"/>
  <c r="M47" i="3"/>
  <c r="N47" i="3"/>
  <c r="L48" i="3"/>
  <c r="U48" i="3" s="1"/>
  <c r="AG48" i="8" s="1"/>
  <c r="M48" i="3"/>
  <c r="N48" i="3"/>
  <c r="L49" i="3"/>
  <c r="O49" i="3" s="1"/>
  <c r="M49" i="3"/>
  <c r="N49" i="3"/>
  <c r="L50" i="3"/>
  <c r="O50" i="3" s="1"/>
  <c r="M50" i="3"/>
  <c r="N50" i="3"/>
  <c r="L51" i="3"/>
  <c r="M51" i="3"/>
  <c r="N51" i="3"/>
  <c r="L52" i="3"/>
  <c r="U52" i="3" s="1"/>
  <c r="AG52" i="8" s="1"/>
  <c r="M52" i="3"/>
  <c r="N52" i="3"/>
  <c r="L53" i="3"/>
  <c r="O53" i="3" s="1"/>
  <c r="M53" i="3"/>
  <c r="N53" i="3"/>
  <c r="L54" i="3"/>
  <c r="O54" i="3" s="1"/>
  <c r="M54" i="3"/>
  <c r="N54" i="3"/>
  <c r="O4" i="8"/>
  <c r="O5" i="8"/>
  <c r="P5" i="8" s="1"/>
  <c r="O6" i="8"/>
  <c r="O7" i="8"/>
  <c r="P7" i="8" s="1"/>
  <c r="O8" i="8"/>
  <c r="O9" i="8"/>
  <c r="P9" i="8" s="1"/>
  <c r="O10" i="8"/>
  <c r="O11" i="8"/>
  <c r="P11" i="8" s="1"/>
  <c r="O12" i="8"/>
  <c r="O13" i="8"/>
  <c r="P13" i="8" s="1"/>
  <c r="O14" i="8"/>
  <c r="P14" i="8" s="1"/>
  <c r="O15" i="8"/>
  <c r="P15" i="8" s="1"/>
  <c r="O16" i="8"/>
  <c r="O17" i="8"/>
  <c r="O18" i="8"/>
  <c r="P18" i="8" s="1"/>
  <c r="O19" i="8"/>
  <c r="P19" i="8" s="1"/>
  <c r="O20" i="8"/>
  <c r="O21" i="8"/>
  <c r="O22" i="8"/>
  <c r="O23" i="8"/>
  <c r="P23" i="8" s="1"/>
  <c r="O24" i="8"/>
  <c r="O25" i="8"/>
  <c r="P25" i="8" s="1"/>
  <c r="O26" i="8"/>
  <c r="O27" i="8"/>
  <c r="P27" i="8" s="1"/>
  <c r="O28" i="8"/>
  <c r="O29" i="8"/>
  <c r="P29" i="8" s="1"/>
  <c r="O30" i="8"/>
  <c r="P30" i="8" s="1"/>
  <c r="O31" i="8"/>
  <c r="P31" i="8" s="1"/>
  <c r="O32" i="8"/>
  <c r="O33" i="8"/>
  <c r="P33" i="8" s="1"/>
  <c r="O34" i="8"/>
  <c r="O35" i="8"/>
  <c r="P35" i="8" s="1"/>
  <c r="O36" i="8"/>
  <c r="O37" i="8"/>
  <c r="P37" i="8" s="1"/>
  <c r="O38" i="8"/>
  <c r="O39" i="8"/>
  <c r="P39" i="8" s="1"/>
  <c r="O40" i="8"/>
  <c r="O41" i="8"/>
  <c r="P41" i="8" s="1"/>
  <c r="O42" i="8"/>
  <c r="O43" i="8"/>
  <c r="P43" i="8" s="1"/>
  <c r="O44" i="8"/>
  <c r="O45" i="8"/>
  <c r="P45" i="8" s="1"/>
  <c r="O46" i="8"/>
  <c r="P46" i="8" s="1"/>
  <c r="O47" i="8"/>
  <c r="P47" i="8" s="1"/>
  <c r="O48" i="8"/>
  <c r="O49" i="8"/>
  <c r="P49" i="8" s="1"/>
  <c r="O50" i="8"/>
  <c r="O51" i="8"/>
  <c r="P51" i="8" s="1"/>
  <c r="O52" i="8"/>
  <c r="O53" i="8"/>
  <c r="P53" i="8" s="1"/>
  <c r="O54" i="8"/>
  <c r="P54" i="8" s="1"/>
  <c r="O3" i="8"/>
  <c r="B2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2" i="8"/>
  <c r="A3" i="8"/>
  <c r="P26" i="8" l="1"/>
  <c r="O25" i="3"/>
  <c r="U25" i="3"/>
  <c r="AG25" i="8" s="1"/>
  <c r="T24" i="3"/>
  <c r="AF24" i="8" s="1"/>
  <c r="O22" i="3"/>
  <c r="P22" i="8"/>
  <c r="O21" i="3"/>
  <c r="P21" i="8"/>
  <c r="U21" i="3"/>
  <c r="AG21" i="8" s="1"/>
  <c r="T20" i="3"/>
  <c r="AF20" i="8" s="1"/>
  <c r="P17" i="8"/>
  <c r="T51" i="3"/>
  <c r="AF51" i="8" s="1"/>
  <c r="U51" i="3"/>
  <c r="AG51" i="8" s="1"/>
  <c r="T47" i="3"/>
  <c r="AF47" i="8" s="1"/>
  <c r="U47" i="3"/>
  <c r="AG47" i="8" s="1"/>
  <c r="T43" i="3"/>
  <c r="AF43" i="8" s="1"/>
  <c r="U43" i="3"/>
  <c r="AG43" i="8" s="1"/>
  <c r="T39" i="3"/>
  <c r="AF39" i="8" s="1"/>
  <c r="U39" i="3"/>
  <c r="AG39" i="8" s="1"/>
  <c r="T35" i="3"/>
  <c r="AF35" i="8" s="1"/>
  <c r="U35" i="3"/>
  <c r="AG35" i="8" s="1"/>
  <c r="T31" i="3"/>
  <c r="AF31" i="8" s="1"/>
  <c r="U31" i="3"/>
  <c r="AG31" i="8" s="1"/>
  <c r="T27" i="3"/>
  <c r="AF27" i="8" s="1"/>
  <c r="U27" i="3"/>
  <c r="AG27" i="8" s="1"/>
  <c r="T23" i="3"/>
  <c r="AF23" i="8" s="1"/>
  <c r="U23" i="3"/>
  <c r="AG23" i="8" s="1"/>
  <c r="T19" i="3"/>
  <c r="AF19" i="8" s="1"/>
  <c r="U19" i="3"/>
  <c r="AG19" i="8" s="1"/>
  <c r="S51" i="3"/>
  <c r="AE51" i="8" s="1"/>
  <c r="O51" i="3"/>
  <c r="S47" i="3"/>
  <c r="AE47" i="8" s="1"/>
  <c r="O47" i="3"/>
  <c r="S43" i="3"/>
  <c r="AE43" i="8" s="1"/>
  <c r="O43" i="3"/>
  <c r="S39" i="3"/>
  <c r="AE39" i="8" s="1"/>
  <c r="O39" i="3"/>
  <c r="S35" i="3"/>
  <c r="AE35" i="8" s="1"/>
  <c r="O35" i="3"/>
  <c r="S31" i="3"/>
  <c r="AE31" i="8" s="1"/>
  <c r="O31" i="3"/>
  <c r="S27" i="3"/>
  <c r="AE27" i="8" s="1"/>
  <c r="O27" i="3"/>
  <c r="S23" i="3"/>
  <c r="AE23" i="8" s="1"/>
  <c r="O23" i="3"/>
  <c r="S19" i="3"/>
  <c r="AE19" i="8" s="1"/>
  <c r="O19" i="3"/>
  <c r="U54" i="3"/>
  <c r="AG54" i="8" s="1"/>
  <c r="T53" i="3"/>
  <c r="AF53" i="8" s="1"/>
  <c r="S52" i="3"/>
  <c r="AE52" i="8" s="1"/>
  <c r="O52" i="3"/>
  <c r="U50" i="3"/>
  <c r="AG50" i="8" s="1"/>
  <c r="T49" i="3"/>
  <c r="AF49" i="8" s="1"/>
  <c r="S48" i="3"/>
  <c r="AE48" i="8" s="1"/>
  <c r="O48" i="3"/>
  <c r="U46" i="3"/>
  <c r="AG46" i="8" s="1"/>
  <c r="T45" i="3"/>
  <c r="AF45" i="8" s="1"/>
  <c r="S44" i="3"/>
  <c r="AE44" i="8" s="1"/>
  <c r="O44" i="3"/>
  <c r="U42" i="3"/>
  <c r="AG42" i="8" s="1"/>
  <c r="T41" i="3"/>
  <c r="AF41" i="8" s="1"/>
  <c r="S40" i="3"/>
  <c r="AE40" i="8" s="1"/>
  <c r="O40" i="3"/>
  <c r="U38" i="3"/>
  <c r="AG38" i="8" s="1"/>
  <c r="T37" i="3"/>
  <c r="AF37" i="8" s="1"/>
  <c r="S36" i="3"/>
  <c r="AE36" i="8" s="1"/>
  <c r="O36" i="3"/>
  <c r="U34" i="3"/>
  <c r="AG34" i="8" s="1"/>
  <c r="T33" i="3"/>
  <c r="AF33" i="8" s="1"/>
  <c r="S32" i="3"/>
  <c r="AE32" i="8" s="1"/>
  <c r="O32" i="3"/>
  <c r="U30" i="3"/>
  <c r="AG30" i="8" s="1"/>
  <c r="T29" i="3"/>
  <c r="AF29" i="8" s="1"/>
  <c r="S28" i="3"/>
  <c r="AE28" i="8" s="1"/>
  <c r="O28" i="3"/>
  <c r="U26" i="3"/>
  <c r="AG26" i="8" s="1"/>
  <c r="T25" i="3"/>
  <c r="AF25" i="8" s="1"/>
  <c r="S24" i="3"/>
  <c r="AE24" i="8" s="1"/>
  <c r="O24" i="3"/>
  <c r="U22" i="3"/>
  <c r="AG22" i="8" s="1"/>
  <c r="T21" i="3"/>
  <c r="AF21" i="8" s="1"/>
  <c r="S20" i="3"/>
  <c r="AE20" i="8" s="1"/>
  <c r="O20" i="3"/>
  <c r="T54" i="3"/>
  <c r="AF54" i="8" s="1"/>
  <c r="S53" i="3"/>
  <c r="AE53" i="8" s="1"/>
  <c r="T50" i="3"/>
  <c r="AF50" i="8" s="1"/>
  <c r="S49" i="3"/>
  <c r="AE49" i="8" s="1"/>
  <c r="T46" i="3"/>
  <c r="AF46" i="8" s="1"/>
  <c r="S45" i="3"/>
  <c r="AE45" i="8" s="1"/>
  <c r="T42" i="3"/>
  <c r="AF42" i="8" s="1"/>
  <c r="S41" i="3"/>
  <c r="AE41" i="8" s="1"/>
  <c r="T38" i="3"/>
  <c r="AF38" i="8" s="1"/>
  <c r="S37" i="3"/>
  <c r="AE37" i="8" s="1"/>
  <c r="T34" i="3"/>
  <c r="AF34" i="8" s="1"/>
  <c r="S33" i="3"/>
  <c r="AE33" i="8" s="1"/>
  <c r="T30" i="3"/>
  <c r="AF30" i="8" s="1"/>
  <c r="S29" i="3"/>
  <c r="AE29" i="8" s="1"/>
  <c r="T26" i="3"/>
  <c r="AF26" i="8" s="1"/>
  <c r="S25" i="3"/>
  <c r="AE25" i="8" s="1"/>
  <c r="T22" i="3"/>
  <c r="AF22" i="8" s="1"/>
  <c r="S21" i="3"/>
  <c r="AE21" i="8" s="1"/>
  <c r="P52" i="8"/>
  <c r="P48" i="8"/>
  <c r="P44" i="8"/>
  <c r="P40" i="8"/>
  <c r="P36" i="8"/>
  <c r="P32" i="8"/>
  <c r="P28" i="8"/>
  <c r="P24" i="8"/>
  <c r="P20" i="8"/>
  <c r="P16" i="8"/>
  <c r="P12" i="8"/>
  <c r="P8" i="8"/>
  <c r="P4" i="8"/>
  <c r="S54" i="3"/>
  <c r="AE54" i="8" s="1"/>
  <c r="S50" i="3"/>
  <c r="AE50" i="8" s="1"/>
  <c r="S46" i="3"/>
  <c r="AE46" i="8" s="1"/>
  <c r="S42" i="3"/>
  <c r="AE42" i="8" s="1"/>
  <c r="S38" i="3"/>
  <c r="AE38" i="8" s="1"/>
  <c r="S34" i="3"/>
  <c r="AE34" i="8" s="1"/>
  <c r="S30" i="3"/>
  <c r="AE30" i="8" s="1"/>
  <c r="S26" i="3"/>
  <c r="AE26" i="8" s="1"/>
  <c r="S22" i="3"/>
  <c r="AE22" i="8" s="1"/>
  <c r="W5" i="3"/>
  <c r="X5" i="3"/>
  <c r="P50" i="8"/>
  <c r="P42" i="8"/>
  <c r="P38" i="8"/>
  <c r="P34" i="8"/>
  <c r="P10" i="8"/>
  <c r="P6" i="8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O18" i="3" l="1"/>
  <c r="S18" i="3"/>
  <c r="AE18" i="8" s="1"/>
  <c r="T18" i="3"/>
  <c r="AF18" i="8" s="1"/>
  <c r="U18" i="3"/>
  <c r="AG18" i="8" s="1"/>
  <c r="O6" i="3"/>
  <c r="S6" i="3"/>
  <c r="AE6" i="8" s="1"/>
  <c r="T6" i="3"/>
  <c r="AF6" i="8" s="1"/>
  <c r="U6" i="3"/>
  <c r="AG6" i="8" s="1"/>
  <c r="O17" i="3"/>
  <c r="S17" i="3"/>
  <c r="AE17" i="8" s="1"/>
  <c r="T17" i="3"/>
  <c r="AF17" i="8" s="1"/>
  <c r="U17" i="3"/>
  <c r="AG17" i="8" s="1"/>
  <c r="O13" i="3"/>
  <c r="S13" i="3"/>
  <c r="AE13" i="8" s="1"/>
  <c r="T13" i="3"/>
  <c r="AF13" i="8" s="1"/>
  <c r="U13" i="3"/>
  <c r="AG13" i="8" s="1"/>
  <c r="O9" i="3"/>
  <c r="S9" i="3"/>
  <c r="AE9" i="8" s="1"/>
  <c r="T9" i="3"/>
  <c r="AF9" i="8" s="1"/>
  <c r="U9" i="3"/>
  <c r="AG9" i="8" s="1"/>
  <c r="O5" i="3"/>
  <c r="S5" i="3"/>
  <c r="AE5" i="8" s="1"/>
  <c r="T5" i="3"/>
  <c r="AF5" i="8" s="1"/>
  <c r="U5" i="3"/>
  <c r="AG5" i="8" s="1"/>
  <c r="O10" i="3"/>
  <c r="S10" i="3"/>
  <c r="AE10" i="8" s="1"/>
  <c r="T10" i="3"/>
  <c r="AF10" i="8" s="1"/>
  <c r="U10" i="3"/>
  <c r="AG10" i="8" s="1"/>
  <c r="W6" i="3"/>
  <c r="U16" i="3"/>
  <c r="AG16" i="8" s="1"/>
  <c r="O16" i="3"/>
  <c r="S16" i="3"/>
  <c r="AE16" i="8" s="1"/>
  <c r="T16" i="3"/>
  <c r="AF16" i="8" s="1"/>
  <c r="U12" i="3"/>
  <c r="AG12" i="8" s="1"/>
  <c r="O12" i="3"/>
  <c r="S12" i="3"/>
  <c r="AE12" i="8" s="1"/>
  <c r="T12" i="3"/>
  <c r="AF12" i="8" s="1"/>
  <c r="U8" i="3"/>
  <c r="AG8" i="8" s="1"/>
  <c r="O8" i="3"/>
  <c r="S8" i="3"/>
  <c r="AE8" i="8" s="1"/>
  <c r="T8" i="3"/>
  <c r="AF8" i="8" s="1"/>
  <c r="U4" i="3"/>
  <c r="AG4" i="8" s="1"/>
  <c r="O4" i="3"/>
  <c r="S4" i="3"/>
  <c r="AE4" i="8" s="1"/>
  <c r="T4" i="3"/>
  <c r="AF4" i="8" s="1"/>
  <c r="O14" i="3"/>
  <c r="S14" i="3"/>
  <c r="AE14" i="8" s="1"/>
  <c r="T14" i="3"/>
  <c r="AF14" i="8" s="1"/>
  <c r="U14" i="3"/>
  <c r="AG14" i="8" s="1"/>
  <c r="T15" i="3"/>
  <c r="AF15" i="8" s="1"/>
  <c r="U15" i="3"/>
  <c r="AG15" i="8" s="1"/>
  <c r="O15" i="3"/>
  <c r="S15" i="3"/>
  <c r="AE15" i="8" s="1"/>
  <c r="T11" i="3"/>
  <c r="AF11" i="8" s="1"/>
  <c r="U11" i="3"/>
  <c r="AG11" i="8" s="1"/>
  <c r="O11" i="3"/>
  <c r="S11" i="3"/>
  <c r="AE11" i="8" s="1"/>
  <c r="T7" i="3"/>
  <c r="AF7" i="8" s="1"/>
  <c r="U7" i="3"/>
  <c r="AG7" i="8" s="1"/>
  <c r="O7" i="3"/>
  <c r="S7" i="3"/>
  <c r="AE7" i="8" s="1"/>
  <c r="X6" i="3"/>
  <c r="Q3" i="3"/>
  <c r="P3" i="3"/>
  <c r="P3" i="8" s="1"/>
  <c r="R3" i="3"/>
  <c r="N3" i="3"/>
  <c r="M3" i="3"/>
  <c r="L3" i="3"/>
  <c r="V3" i="3" s="1"/>
  <c r="X7" i="3" l="1"/>
  <c r="V4" i="3"/>
  <c r="B3" i="8"/>
  <c r="W7" i="3"/>
  <c r="S3" i="3"/>
  <c r="AE3" i="8" s="1"/>
  <c r="U3" i="3"/>
  <c r="AG3" i="8" s="1"/>
  <c r="O3" i="3"/>
  <c r="T3" i="3"/>
  <c r="AF3" i="8" s="1"/>
  <c r="V5" i="3" l="1"/>
  <c r="B4" i="8"/>
  <c r="W8" i="3"/>
  <c r="X8" i="3"/>
  <c r="W9" i="3" l="1"/>
  <c r="X9" i="3"/>
  <c r="V6" i="3"/>
  <c r="B5" i="8"/>
  <c r="X10" i="3" l="1"/>
  <c r="V7" i="3"/>
  <c r="B6" i="8"/>
  <c r="W10" i="3"/>
  <c r="V8" i="3" l="1"/>
  <c r="B7" i="8"/>
  <c r="W11" i="3"/>
  <c r="X11" i="3"/>
  <c r="W12" i="3" l="1"/>
  <c r="X12" i="3"/>
  <c r="V9" i="3"/>
  <c r="B8" i="8"/>
  <c r="X13" i="3" l="1"/>
  <c r="V10" i="3"/>
  <c r="B9" i="8"/>
  <c r="W13" i="3"/>
  <c r="V11" i="3" l="1"/>
  <c r="B10" i="8"/>
  <c r="W14" i="3"/>
  <c r="X14" i="3"/>
  <c r="W15" i="3" l="1"/>
  <c r="X15" i="3"/>
  <c r="V12" i="3"/>
  <c r="B11" i="8"/>
  <c r="X16" i="3" l="1"/>
  <c r="V13" i="3"/>
  <c r="B12" i="8"/>
  <c r="W16" i="3"/>
  <c r="V14" i="3" l="1"/>
  <c r="B13" i="8"/>
  <c r="W17" i="3"/>
  <c r="X17" i="3"/>
  <c r="W18" i="3" l="1"/>
  <c r="X18" i="3"/>
  <c r="V15" i="3"/>
  <c r="B14" i="8"/>
  <c r="X19" i="3" l="1"/>
  <c r="V16" i="3"/>
  <c r="B15" i="8"/>
  <c r="W19" i="3"/>
  <c r="V17" i="3" l="1"/>
  <c r="B16" i="8"/>
  <c r="W20" i="3"/>
  <c r="X20" i="3"/>
  <c r="W21" i="3" l="1"/>
  <c r="X21" i="3"/>
  <c r="V18" i="3"/>
  <c r="B17" i="8"/>
  <c r="X22" i="3" l="1"/>
  <c r="B18" i="8"/>
  <c r="V19" i="3"/>
  <c r="W22" i="3"/>
  <c r="V20" i="3" l="1"/>
  <c r="B19" i="8"/>
  <c r="W23" i="3"/>
  <c r="X23" i="3"/>
  <c r="W24" i="3" l="1"/>
  <c r="X24" i="3"/>
  <c r="V21" i="3"/>
  <c r="B20" i="8"/>
  <c r="X25" i="3" l="1"/>
  <c r="B21" i="8"/>
  <c r="V22" i="3"/>
  <c r="W25" i="3"/>
  <c r="V23" i="3" l="1"/>
  <c r="B22" i="8"/>
  <c r="W26" i="3"/>
  <c r="X26" i="3"/>
  <c r="W27" i="3" l="1"/>
  <c r="X27" i="3"/>
  <c r="V24" i="3"/>
  <c r="B23" i="8"/>
  <c r="X28" i="3" l="1"/>
  <c r="V25" i="3"/>
  <c r="B24" i="8"/>
  <c r="W28" i="3"/>
  <c r="B25" i="8" l="1"/>
  <c r="V26" i="3"/>
  <c r="W29" i="3"/>
  <c r="X29" i="3"/>
  <c r="X30" i="3" l="1"/>
  <c r="W30" i="3"/>
  <c r="B26" i="8"/>
  <c r="V27" i="3"/>
  <c r="W31" i="3" l="1"/>
  <c r="V28" i="3"/>
  <c r="B27" i="8"/>
  <c r="X31" i="3"/>
  <c r="V29" i="3" l="1"/>
  <c r="B28" i="8"/>
  <c r="X32" i="3"/>
  <c r="W32" i="3"/>
  <c r="X33" i="3" l="1"/>
  <c r="W33" i="3"/>
  <c r="V30" i="3"/>
  <c r="B29" i="8"/>
  <c r="W34" i="3" l="1"/>
  <c r="B30" i="8"/>
  <c r="V31" i="3"/>
  <c r="X34" i="3"/>
  <c r="V32" i="3" l="1"/>
  <c r="B31" i="8"/>
  <c r="X35" i="3"/>
  <c r="W35" i="3"/>
  <c r="X36" i="3" l="1"/>
  <c r="W36" i="3"/>
  <c r="V33" i="3"/>
  <c r="B32" i="8"/>
  <c r="W37" i="3" l="1"/>
  <c r="B33" i="8"/>
  <c r="V34" i="3"/>
  <c r="X37" i="3"/>
  <c r="B34" i="8" l="1"/>
  <c r="V35" i="3"/>
  <c r="X38" i="3"/>
  <c r="W38" i="3"/>
  <c r="W39" i="3" l="1"/>
  <c r="X39" i="3"/>
  <c r="V36" i="3"/>
  <c r="B35" i="8"/>
  <c r="X40" i="3" l="1"/>
  <c r="V37" i="3"/>
  <c r="B36" i="8"/>
  <c r="W40" i="3"/>
  <c r="B37" i="8" l="1"/>
  <c r="V38" i="3"/>
  <c r="W41" i="3"/>
  <c r="X41" i="3"/>
  <c r="W42" i="3" l="1"/>
  <c r="B38" i="8"/>
  <c r="V39" i="3"/>
  <c r="X42" i="3"/>
  <c r="V40" i="3" l="1"/>
  <c r="B39" i="8"/>
  <c r="X43" i="3"/>
  <c r="W43" i="3"/>
  <c r="X44" i="3" l="1"/>
  <c r="W44" i="3"/>
  <c r="V41" i="3"/>
  <c r="B40" i="8"/>
  <c r="V42" i="3" l="1"/>
  <c r="B41" i="8"/>
  <c r="X45" i="3"/>
  <c r="W45" i="3"/>
  <c r="W46" i="3" l="1"/>
  <c r="V43" i="3"/>
  <c r="B42" i="8"/>
  <c r="X46" i="3"/>
  <c r="V44" i="3" l="1"/>
  <c r="B43" i="8"/>
  <c r="X47" i="3"/>
  <c r="W47" i="3"/>
  <c r="X48" i="3" l="1"/>
  <c r="W48" i="3"/>
  <c r="V45" i="3"/>
  <c r="B44" i="8"/>
  <c r="W49" i="3" l="1"/>
  <c r="B45" i="8"/>
  <c r="V46" i="3"/>
  <c r="X49" i="3"/>
  <c r="B46" i="8" l="1"/>
  <c r="V47" i="3"/>
  <c r="X50" i="3"/>
  <c r="W50" i="3"/>
  <c r="X51" i="3" l="1"/>
  <c r="V48" i="3"/>
  <c r="B47" i="8"/>
  <c r="W51" i="3"/>
  <c r="V49" i="3" l="1"/>
  <c r="B48" i="8"/>
  <c r="W52" i="3"/>
  <c r="X52" i="3"/>
  <c r="W53" i="3" l="1"/>
  <c r="X53" i="3"/>
  <c r="V50" i="3"/>
  <c r="B49" i="8"/>
  <c r="X54" i="3" l="1"/>
  <c r="B50" i="8"/>
  <c r="V51" i="3"/>
  <c r="W54" i="3"/>
  <c r="V52" i="3" l="1"/>
  <c r="B51" i="8"/>
  <c r="V53" i="3" l="1"/>
  <c r="B52" i="8"/>
  <c r="B53" i="8" l="1"/>
  <c r="V54" i="3"/>
  <c r="B54" i="8" s="1"/>
</calcChain>
</file>

<file path=xl/comments1.xml><?xml version="1.0" encoding="utf-8"?>
<comments xmlns="http://schemas.openxmlformats.org/spreadsheetml/2006/main">
  <authors>
    <author>Happy Chen</author>
  </authors>
  <commentList>
    <comment ref="BH1" authorId="0" shapeId="0">
      <text>
        <r>
          <rPr>
            <b/>
            <sz val="9"/>
            <color indexed="81"/>
            <rFont val="宋体"/>
            <family val="3"/>
            <charset val="134"/>
          </rPr>
          <t>每个迭代手工填写数据 生成图标</t>
        </r>
      </text>
    </comment>
  </commentList>
</comments>
</file>

<file path=xl/comments2.xml><?xml version="1.0" encoding="utf-8"?>
<comments xmlns="http://schemas.openxmlformats.org/spreadsheetml/2006/main">
  <authors>
    <author>Happy Chen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针对产品，每季度手工填写</t>
        </r>
      </text>
    </comment>
  </commentList>
</comments>
</file>

<file path=xl/sharedStrings.xml><?xml version="1.0" encoding="utf-8"?>
<sst xmlns="http://schemas.openxmlformats.org/spreadsheetml/2006/main" count="805" uniqueCount="482">
  <si>
    <t>参考文档</t>
    <phoneticPr fontId="1" type="noConversion"/>
  </si>
  <si>
    <t>资源要求</t>
    <phoneticPr fontId="1" type="noConversion"/>
  </si>
  <si>
    <t>状态</t>
    <phoneticPr fontId="1" type="noConversion"/>
  </si>
  <si>
    <t>网元</t>
    <phoneticPr fontId="1" type="noConversion"/>
  </si>
  <si>
    <t>要求</t>
    <phoneticPr fontId="1" type="noConversion"/>
  </si>
  <si>
    <t>备注</t>
    <phoneticPr fontId="1" type="noConversion"/>
  </si>
  <si>
    <t>分支/主线</t>
    <phoneticPr fontId="1" type="noConversion"/>
  </si>
  <si>
    <t>版本名称</t>
    <phoneticPr fontId="1" type="noConversion"/>
  </si>
  <si>
    <t>数据分析</t>
    <phoneticPr fontId="1" type="noConversion"/>
  </si>
  <si>
    <t>任务总数</t>
    <phoneticPr fontId="1" type="noConversion"/>
  </si>
  <si>
    <t>完成总数</t>
    <phoneticPr fontId="1" type="noConversion"/>
  </si>
  <si>
    <t>延时总数</t>
    <phoneticPr fontId="1" type="noConversion"/>
  </si>
  <si>
    <t>计划任务总数</t>
    <phoneticPr fontId="1" type="noConversion"/>
  </si>
  <si>
    <t>计划任务完成数</t>
    <phoneticPr fontId="1" type="noConversion"/>
  </si>
  <si>
    <t>计划任务延时数</t>
    <phoneticPr fontId="1" type="noConversion"/>
  </si>
  <si>
    <t>临时任务总数</t>
    <phoneticPr fontId="1" type="noConversion"/>
  </si>
  <si>
    <t>临时任务完成数</t>
    <phoneticPr fontId="1" type="noConversion"/>
  </si>
  <si>
    <t>临时任务延时数</t>
    <phoneticPr fontId="1" type="noConversion"/>
  </si>
  <si>
    <t>疑难问题总数</t>
    <phoneticPr fontId="1" type="noConversion"/>
  </si>
  <si>
    <t>疑难问题完成数</t>
    <phoneticPr fontId="1" type="noConversion"/>
  </si>
  <si>
    <t>疑难问题延时数</t>
    <phoneticPr fontId="1" type="noConversion"/>
  </si>
  <si>
    <t>记录时间</t>
    <phoneticPr fontId="1" type="noConversion"/>
  </si>
  <si>
    <t>计划完成率</t>
    <phoneticPr fontId="1" type="noConversion"/>
  </si>
  <si>
    <t>临时任务占比率</t>
    <phoneticPr fontId="1" type="noConversion"/>
  </si>
  <si>
    <t>计划任务占比率</t>
    <phoneticPr fontId="1" type="noConversion"/>
  </si>
  <si>
    <t>临时任务完成率</t>
    <phoneticPr fontId="1" type="noConversion"/>
  </si>
  <si>
    <t>疑难问题完成率</t>
    <phoneticPr fontId="1" type="noConversion"/>
  </si>
  <si>
    <t>疑难问题占比率</t>
    <phoneticPr fontId="1" type="noConversion"/>
  </si>
  <si>
    <t>总任务完成率</t>
    <phoneticPr fontId="1" type="noConversion"/>
  </si>
  <si>
    <t>迭代序号</t>
    <phoneticPr fontId="1" type="noConversion"/>
  </si>
  <si>
    <t>基础数据</t>
    <phoneticPr fontId="1" type="noConversion"/>
  </si>
  <si>
    <t>数据汇总</t>
    <phoneticPr fontId="1" type="noConversion"/>
  </si>
  <si>
    <t>任务叠加总数</t>
    <phoneticPr fontId="1" type="noConversion"/>
  </si>
  <si>
    <t>任务增长趋势</t>
    <phoneticPr fontId="1" type="noConversion"/>
  </si>
  <si>
    <t>任务占比率</t>
    <phoneticPr fontId="1" type="noConversion"/>
  </si>
  <si>
    <t>计划任务叠加总数</t>
    <phoneticPr fontId="1" type="noConversion"/>
  </si>
  <si>
    <t>临时任务叠加总数</t>
    <phoneticPr fontId="1" type="noConversion"/>
  </si>
  <si>
    <t>疑难任务叠加总数</t>
    <phoneticPr fontId="1" type="noConversion"/>
  </si>
  <si>
    <t>记录时间</t>
    <phoneticPr fontId="1" type="noConversion"/>
  </si>
  <si>
    <t>版本通过率</t>
    <phoneticPr fontId="1" type="noConversion"/>
  </si>
  <si>
    <t>任务组成</t>
    <phoneticPr fontId="1" type="noConversion"/>
  </si>
  <si>
    <t>分类</t>
    <phoneticPr fontId="1" type="noConversion"/>
  </si>
  <si>
    <t>版本实现（新需求/MR）</t>
    <phoneticPr fontId="1" type="noConversion"/>
  </si>
  <si>
    <t>项目</t>
    <phoneticPr fontId="1" type="noConversion"/>
  </si>
  <si>
    <t>预发布时间</t>
    <phoneticPr fontId="1" type="noConversion"/>
  </si>
  <si>
    <t>正式发布时间</t>
    <phoneticPr fontId="1" type="noConversion"/>
  </si>
  <si>
    <t>预发布人</t>
    <phoneticPr fontId="1" type="noConversion"/>
  </si>
  <si>
    <t>解决问题</t>
    <phoneticPr fontId="1" type="noConversion"/>
  </si>
  <si>
    <t>测试结果</t>
    <phoneticPr fontId="1" type="noConversion"/>
  </si>
  <si>
    <t>测试人</t>
    <phoneticPr fontId="1" type="noConversion"/>
  </si>
  <si>
    <t>处理人</t>
    <phoneticPr fontId="1" type="noConversion"/>
  </si>
  <si>
    <t>1W</t>
    <phoneticPr fontId="1" type="noConversion"/>
  </si>
  <si>
    <t>2W</t>
    <phoneticPr fontId="1" type="noConversion"/>
  </si>
  <si>
    <t>3W</t>
  </si>
  <si>
    <t>4W</t>
  </si>
  <si>
    <t>5W</t>
  </si>
  <si>
    <t>6W</t>
  </si>
  <si>
    <t>9W</t>
  </si>
  <si>
    <t>10W</t>
  </si>
  <si>
    <t>11W</t>
  </si>
  <si>
    <t>12W</t>
  </si>
  <si>
    <t>13W</t>
  </si>
  <si>
    <t>14W</t>
  </si>
  <si>
    <t>15W</t>
  </si>
  <si>
    <t>16W</t>
  </si>
  <si>
    <t>17W</t>
  </si>
  <si>
    <t>18W</t>
  </si>
  <si>
    <t>19W</t>
  </si>
  <si>
    <t>20W</t>
  </si>
  <si>
    <t>21W</t>
  </si>
  <si>
    <t>22W</t>
  </si>
  <si>
    <t>23W</t>
  </si>
  <si>
    <t>24W</t>
  </si>
  <si>
    <t>25W</t>
  </si>
  <si>
    <t>26W</t>
  </si>
  <si>
    <t>27W</t>
  </si>
  <si>
    <t>28W</t>
  </si>
  <si>
    <t>29W</t>
  </si>
  <si>
    <t>30W</t>
  </si>
  <si>
    <t>31W</t>
  </si>
  <si>
    <t>32W</t>
  </si>
  <si>
    <t>33W</t>
  </si>
  <si>
    <t>34W</t>
  </si>
  <si>
    <t>35W</t>
  </si>
  <si>
    <t>36W</t>
  </si>
  <si>
    <t>37W</t>
  </si>
  <si>
    <t>38W</t>
  </si>
  <si>
    <t>39W</t>
  </si>
  <si>
    <t>40W</t>
  </si>
  <si>
    <t>41W</t>
  </si>
  <si>
    <t>42W</t>
  </si>
  <si>
    <t>43W</t>
  </si>
  <si>
    <t>44W</t>
  </si>
  <si>
    <t>45W</t>
  </si>
  <si>
    <t>46W</t>
  </si>
  <si>
    <t>47W</t>
  </si>
  <si>
    <t>48W</t>
  </si>
  <si>
    <t>49W</t>
  </si>
  <si>
    <t>50W</t>
  </si>
  <si>
    <t>51W</t>
  </si>
  <si>
    <t>52W</t>
  </si>
  <si>
    <t>任务叠加</t>
    <phoneticPr fontId="1" type="noConversion"/>
  </si>
  <si>
    <t>疑难任务完成数</t>
    <phoneticPr fontId="1" type="noConversion"/>
  </si>
  <si>
    <t>临时任务完成数</t>
    <phoneticPr fontId="1" type="noConversion"/>
  </si>
  <si>
    <t>计划任务完成数</t>
    <phoneticPr fontId="1" type="noConversion"/>
  </si>
  <si>
    <t>延时任务数（计划+临时+延时）</t>
    <phoneticPr fontId="1" type="noConversion"/>
  </si>
  <si>
    <t>产品计划完成率=计划任务完成数量/计划任务总数</t>
    <phoneticPr fontId="1" type="noConversion"/>
  </si>
  <si>
    <t>迭代</t>
    <phoneticPr fontId="1" type="noConversion"/>
  </si>
  <si>
    <t>产品/网元</t>
    <phoneticPr fontId="1" type="noConversion"/>
  </si>
  <si>
    <t>版本通过率=测试发布版本数量/预发布版本总数</t>
    <phoneticPr fontId="1" type="noConversion"/>
  </si>
  <si>
    <t>版本准时交付比率=准时交付版本数量/交付版本总数</t>
    <phoneticPr fontId="1" type="noConversion"/>
  </si>
  <si>
    <t>计划交付版本总数</t>
    <phoneticPr fontId="1" type="noConversion"/>
  </si>
  <si>
    <t>测试发布版本总数</t>
    <phoneticPr fontId="1" type="noConversion"/>
  </si>
  <si>
    <t>准时交付版本总数</t>
    <phoneticPr fontId="1" type="noConversion"/>
  </si>
  <si>
    <t>预发布测试版本总数</t>
    <phoneticPr fontId="1" type="noConversion"/>
  </si>
  <si>
    <t>预发布版本总数</t>
    <phoneticPr fontId="1" type="noConversion"/>
  </si>
  <si>
    <t>No.</t>
    <phoneticPr fontId="1" type="noConversion"/>
  </si>
  <si>
    <t>版本基础数据</t>
    <phoneticPr fontId="1" type="noConversion"/>
  </si>
  <si>
    <t>Feb.</t>
    <phoneticPr fontId="8" type="noConversion"/>
  </si>
  <si>
    <t xml:space="preserve">Mar. </t>
    <phoneticPr fontId="8" type="noConversion"/>
  </si>
  <si>
    <t>Apr.</t>
    <phoneticPr fontId="8" type="noConversion"/>
  </si>
  <si>
    <t>May.</t>
    <phoneticPr fontId="8" type="noConversion"/>
  </si>
  <si>
    <t>Jun.</t>
    <phoneticPr fontId="8" type="noConversion"/>
  </si>
  <si>
    <t xml:space="preserve">Jul. </t>
    <phoneticPr fontId="8" type="noConversion"/>
  </si>
  <si>
    <t>Aug.</t>
    <phoneticPr fontId="8" type="noConversion"/>
  </si>
  <si>
    <t>Sept.</t>
    <phoneticPr fontId="8" type="noConversion"/>
  </si>
  <si>
    <t>Oct.</t>
    <phoneticPr fontId="8" type="noConversion"/>
  </si>
  <si>
    <t>Nov.</t>
    <phoneticPr fontId="8" type="noConversion"/>
  </si>
  <si>
    <t>Dec.</t>
    <phoneticPr fontId="8" type="noConversion"/>
  </si>
  <si>
    <t>月份</t>
    <phoneticPr fontId="1" type="noConversion"/>
  </si>
  <si>
    <t>版本数据分析</t>
    <phoneticPr fontId="1" type="noConversion"/>
  </si>
  <si>
    <t>版本数量叠加</t>
    <phoneticPr fontId="1" type="noConversion"/>
  </si>
  <si>
    <t>预发布版本叠加</t>
    <phoneticPr fontId="1" type="noConversion"/>
  </si>
  <si>
    <t>预发布测试版本叠加</t>
    <phoneticPr fontId="1" type="noConversion"/>
  </si>
  <si>
    <t>测试发布版本叠加</t>
    <phoneticPr fontId="1" type="noConversion"/>
  </si>
  <si>
    <t>计划交付版本叠加</t>
    <phoneticPr fontId="1" type="noConversion"/>
  </si>
  <si>
    <t>准时交付版本叠加</t>
    <phoneticPr fontId="1" type="noConversion"/>
  </si>
  <si>
    <t>版本准时交付比率趋势</t>
    <phoneticPr fontId="1" type="noConversion"/>
  </si>
  <si>
    <t>版本准时交付率</t>
    <phoneticPr fontId="1" type="noConversion"/>
  </si>
  <si>
    <t>完成</t>
    <phoneticPr fontId="1" type="noConversion"/>
  </si>
  <si>
    <t>黑龙江联通</t>
    <phoneticPr fontId="1" type="noConversion"/>
  </si>
  <si>
    <t>Snow</t>
    <phoneticPr fontId="1" type="noConversion"/>
  </si>
  <si>
    <t>问题</t>
    <phoneticPr fontId="1" type="noConversion"/>
  </si>
  <si>
    <t>TVLD</t>
    <phoneticPr fontId="1" type="noConversion"/>
  </si>
  <si>
    <t>0031553: 【黑龙江】ts流pmt表解析异常，每秒都有ES_info_length异常告警</t>
    <phoneticPr fontId="1" type="noConversion"/>
  </si>
  <si>
    <t>无</t>
    <phoneticPr fontId="1" type="noConversion"/>
  </si>
  <si>
    <t>主线</t>
    <phoneticPr fontId="1" type="noConversion"/>
  </si>
  <si>
    <t>UNRRS r2.5.0_rel_363</t>
    <phoneticPr fontId="1" type="noConversion"/>
  </si>
  <si>
    <t>上海电信</t>
    <phoneticPr fontId="1" type="noConversion"/>
  </si>
  <si>
    <t>Hex</t>
    <phoneticPr fontId="1" type="noConversion"/>
  </si>
  <si>
    <t>新需求</t>
    <phoneticPr fontId="1" type="noConversion"/>
  </si>
  <si>
    <t>预发布</t>
    <phoneticPr fontId="1" type="noConversion"/>
  </si>
  <si>
    <t>UNRRS</t>
    <phoneticPr fontId="1" type="noConversion"/>
  </si>
  <si>
    <t>UNM接口文档.docx</t>
    <phoneticPr fontId="1" type="noConversion"/>
  </si>
  <si>
    <t>需要UNMGR联调资源，联调后才可预发布</t>
    <phoneticPr fontId="1" type="noConversion"/>
  </si>
  <si>
    <t>新网元</t>
    <phoneticPr fontId="1" type="noConversion"/>
  </si>
  <si>
    <t>印尼IM2</t>
    <phoneticPr fontId="1" type="noConversion"/>
  </si>
  <si>
    <t>NemoSC ICD Interface.docx</t>
    <phoneticPr fontId="1" type="noConversion"/>
  </si>
  <si>
    <t>与CMM、RRS联调</t>
    <phoneticPr fontId="1" type="noConversion"/>
  </si>
  <si>
    <t>RRS r3.0.0_rel_366</t>
    <phoneticPr fontId="1" type="noConversion"/>
  </si>
  <si>
    <t>RRS</t>
    <phoneticPr fontId="1" type="noConversion"/>
  </si>
  <si>
    <t>接口文档</t>
    <phoneticPr fontId="1" type="noConversion"/>
  </si>
  <si>
    <t>需要与Nemosc联调</t>
    <phoneticPr fontId="1" type="noConversion"/>
  </si>
  <si>
    <t>分支</t>
    <phoneticPr fontId="1" type="noConversion"/>
  </si>
  <si>
    <t>UNRRS r2.5.0_rel_364</t>
    <phoneticPr fontId="1" type="noConversion"/>
  </si>
  <si>
    <t>libcachekey r3.0.0_29</t>
    <phoneticPr fontId="1" type="noConversion"/>
  </si>
  <si>
    <t>移动大网</t>
    <phoneticPr fontId="1" type="noConversion"/>
  </si>
  <si>
    <t>Owen</t>
    <phoneticPr fontId="1" type="noConversion"/>
  </si>
  <si>
    <t>libcachekey</t>
    <phoneticPr fontId="1" type="noConversion"/>
  </si>
  <si>
    <t>缓存规则库合并ICD</t>
    <phoneticPr fontId="1" type="noConversion"/>
  </si>
  <si>
    <t>规范；
缓存规则库合并ICD文档</t>
    <phoneticPr fontId="1" type="noConversion"/>
  </si>
  <si>
    <t>iSeema</t>
    <phoneticPr fontId="1" type="noConversion"/>
  </si>
  <si>
    <t>TVGW</t>
    <phoneticPr fontId="1" type="noConversion"/>
  </si>
  <si>
    <t>印尼DRM需求</t>
    <phoneticPr fontId="1" type="noConversion"/>
  </si>
  <si>
    <t>Fonsview.xstore_r3.0.0_79</t>
    <phoneticPr fontId="1" type="noConversion"/>
  </si>
  <si>
    <t>解决MR：
0030578：需增加升级不覆盖配置的脚本
0030601：上载任务进行中，重启xstore，之前处理中的任务需可初始化或继续进行
0030602：对于上载任务需做并发控制
0030547 : xstore使用的数据库地址需可配置
0030546 : xstore上载内容至Hadoop，异常（连不上Hadoop等），未有log打印
0030545 : xstore上载内容至Hadoop后，本地download下未删除
0030544：更新内容，xstore的数据库中存储的DstURL未修改，导致xflow拉流时，还是之前的内容</t>
    <phoneticPr fontId="1" type="noConversion"/>
  </si>
  <si>
    <t>XSTORE</t>
    <phoneticPr fontId="1" type="noConversion"/>
  </si>
  <si>
    <t>ok</t>
  </si>
  <si>
    <t>Alyssa</t>
    <phoneticPr fontId="1" type="noConversion"/>
  </si>
  <si>
    <t>Fonsview.xstoreweb_r3.0.0_76</t>
    <phoneticPr fontId="1" type="noConversion"/>
  </si>
  <si>
    <t>xstore为后台应用模块，xstoreweb为对应的前端应用模块，有UI和后台进行消息交互。</t>
    <phoneticPr fontId="1" type="noConversion"/>
  </si>
  <si>
    <t>xstoreweb</t>
    <phoneticPr fontId="1" type="noConversion"/>
  </si>
  <si>
    <t>nok</t>
  </si>
  <si>
    <t>Android FvDPlayer SDK v1.2.9</t>
    <phoneticPr fontId="1" type="noConversion"/>
  </si>
  <si>
    <t>解决的问题获取播放器DRM状态时候,偶尔出现播放器崩溃的问题</t>
    <phoneticPr fontId="1" type="noConversion"/>
  </si>
  <si>
    <t>FvDPlayer</t>
    <phoneticPr fontId="1" type="noConversion"/>
  </si>
  <si>
    <t>台湾中嘉</t>
    <phoneticPr fontId="1" type="noConversion"/>
  </si>
  <si>
    <t>Sunny</t>
    <phoneticPr fontId="1" type="noConversion"/>
  </si>
  <si>
    <t>Android FvDPlayer SDK v1.3.0</t>
    <phoneticPr fontId="1" type="noConversion"/>
  </si>
  <si>
    <t>【解决问题】
0031150  【台湾中嘉】bbmod应用程序com.novel.drmclient目录被删除后重新向DRM设备注册，设备注册成功后应用程序仍提示“DRM客户端初始化失败”.</t>
    <phoneticPr fontId="1" type="noConversion"/>
  </si>
  <si>
    <t>liblogsys r2.5.0_rel_358</t>
    <phoneticPr fontId="1" type="noConversion"/>
  </si>
  <si>
    <t>首次发布。
说明：
liblogsys是日志系统中供发送客户端调用的C库，调用该库中的库函数后可将日志发送到kafka服务器上。</t>
    <phoneticPr fontId="1" type="noConversion"/>
  </si>
  <si>
    <t>liblogsys</t>
    <phoneticPr fontId="1" type="noConversion"/>
  </si>
  <si>
    <t>基础产品</t>
    <phoneticPr fontId="1" type="noConversion"/>
  </si>
  <si>
    <t>null</t>
  </si>
  <si>
    <t>RRS r2.5.0_rel_ah_tmp_361</t>
    <phoneticPr fontId="1" type="noConversion"/>
  </si>
  <si>
    <t>修改的MR：
0031357: 当请求 http url中的uri长度超过1024个字节长度时，rrs产生core。</t>
    <phoneticPr fontId="1" type="noConversion"/>
  </si>
  <si>
    <t xml:space="preserve">RRS </t>
    <phoneticPr fontId="1" type="noConversion"/>
  </si>
  <si>
    <t>安徽移动</t>
    <phoneticPr fontId="1" type="noConversion"/>
  </si>
  <si>
    <t>Helen</t>
    <phoneticPr fontId="1" type="noConversion"/>
  </si>
  <si>
    <t>TVLD_R2.5.0_123</t>
    <phoneticPr fontId="1" type="noConversion"/>
  </si>
  <si>
    <t>解决MR：
0031311: 【黑龙江联通】TVLD发生core， error:0 in libc-2.12.so</t>
    <phoneticPr fontId="1" type="noConversion"/>
  </si>
  <si>
    <t>Android FvDPlayer SDK v1.3.1</t>
    <phoneticPr fontId="1" type="noConversion"/>
  </si>
  <si>
    <t>【解决问题】
0031346: 小米5手机操作apk时，出现的crash现象</t>
    <phoneticPr fontId="1" type="noConversion"/>
  </si>
  <si>
    <t>APK未集成</t>
    <phoneticPr fontId="1" type="noConversion"/>
  </si>
  <si>
    <t>libsvproc r3.0.0_rel_3</t>
    <phoneticPr fontId="1" type="noConversion"/>
  </si>
  <si>
    <t>首次发布。
解决MR：
0031422 : 开发以客户端服务器模式实现的各网元下的proc功能库。替代r2.5.0版本的fuse文件系统形式的proc</t>
    <phoneticPr fontId="1" type="noConversion"/>
  </si>
  <si>
    <t xml:space="preserve">libsvproc </t>
    <phoneticPr fontId="1" type="noConversion"/>
  </si>
  <si>
    <t>libcachekey r3.0.0_14</t>
    <phoneticPr fontId="1" type="noConversion"/>
  </si>
  <si>
    <t>新功能
0031609: 缓存策略配置文件含有错误信息时,需要忽略掉错误信息.
已解决问题
0031405: oms下发缓存规则后，lrs无法启动. OMS下发现场缓存规则，lrs调用csd的缓存规则模块解析规则文件出错，导致lrs不断重启</t>
    <phoneticPr fontId="1" type="noConversion"/>
  </si>
  <si>
    <t xml:space="preserve"> libcachekey</t>
    <phoneticPr fontId="1" type="noConversion"/>
  </si>
  <si>
    <t>新需求：
0031522:【上海电信融合CDN】unrrs向unmgr获取直播和点播的内容分布接口开发
0031523:【上海电信融合CDN】unrrs根据获取的内容分布情况进行调度
0031644:【上海电信融合CDN】unrrs优化存储内容分布的数据结构，由数组结构改为avl树结构. 
0031645:【上海电信融合CDN】unrrs增加proc下的统计信息，包括channellist, vodlist, channel_num, vod_num;增加search_content功能，即查找特定的内容所对应的分布信息。</t>
    <phoneticPr fontId="1" type="noConversion"/>
  </si>
  <si>
    <t>Jessie</t>
    <phoneticPr fontId="1" type="noConversion"/>
  </si>
  <si>
    <t>libcachekey r3.0.0_17</t>
    <phoneticPr fontId="1" type="noConversion"/>
  </si>
  <si>
    <t>已解决问题
31664 缓存规则库解析出错，没有生成出contentid</t>
    <phoneticPr fontId="1" type="noConversion"/>
  </si>
  <si>
    <t>libsvproc r3.0.0_rel_21</t>
    <phoneticPr fontId="1" type="noConversion"/>
  </si>
  <si>
    <t>解决MR：
0031709:【libsvproc】demo中没有调用svproc_init的情况下直接调用svproc_deinit函数导致系统崩溃。</t>
    <phoneticPr fontId="1" type="noConversion"/>
  </si>
  <si>
    <t>libsvproc</t>
    <phoneticPr fontId="1" type="noConversion"/>
  </si>
  <si>
    <t>修改的MR：
0031700：【上海电信天翼CDN】unrrs安装之后不做任何配置启动，导致根目录被删除，系统崩溃。
0031701：【上海电信天翼CDN】unrrs当存储200w点播内容时，内存被占满。</t>
    <phoneticPr fontId="1" type="noConversion"/>
  </si>
  <si>
    <t>新功能
0031799 libcachekey支持不同网元缓存规则xml合并后的问题件解析
0031798 libcachekey库需要支持多线程</t>
    <phoneticPr fontId="1" type="noConversion"/>
  </si>
  <si>
    <t>xml2ats r3.0.0_30</t>
    <phoneticPr fontId="1" type="noConversion"/>
  </si>
  <si>
    <t>新功能
0031801 xml2ats工具需要支持不同网元缓存规则xml合并后的xml文件转换
0031729 因CSD需要配置域名黑白名单，所以ATS的 regex_remap.config配置文件不能被下发的配置冲掉，应以增量的方式添加配置。</t>
    <phoneticPr fontId="1" type="noConversion"/>
  </si>
  <si>
    <t xml:space="preserve">xml2ats </t>
    <phoneticPr fontId="1" type="noConversion"/>
  </si>
  <si>
    <t>xml2ats r3.0.0_33</t>
    <phoneticPr fontId="1" type="noConversion"/>
  </si>
  <si>
    <t>已解决的问题
0031809【移动大网】缓存规则库加载至regex_remap.config导致内容分发出现403</t>
    <phoneticPr fontId="1" type="noConversion"/>
  </si>
  <si>
    <t>libcachekey r3.0.0_33</t>
    <phoneticPr fontId="1" type="noConversion"/>
  </si>
  <si>
    <t>已解决的问题
0031807 LRS升级，因缓存规则库问题，产生core</t>
    <phoneticPr fontId="1" type="noConversion"/>
  </si>
  <si>
    <t>新功能：
0031202: 定义rrs与nemo controller之间的心跳接口并实现。
0031203: 实现rrs的直播分离调度功能。
0031201: RRS直播调度分离的rrs_live_pop_cfg.xml文件的加载、重载，在rrs_extra_cfg.xml中添加直播调度分离标志位。
0031771:【nemo】将存储频道内容分布的数据结构由数组改为avl树
0031773: 【nemo】rrs使用r3.0.0版本的libsvproc库，替换原来的fuse文件系统的svproc库
0031774:【nemo】rrs使用liblogsys库，替换原来的libkproducer.
0031775:【nemo】rrs中将获取频道内容分布的日志信息分离到cmm.log中</t>
    <phoneticPr fontId="1" type="noConversion"/>
  </si>
  <si>
    <t>Nana</t>
    <phoneticPr fontId="1" type="noConversion"/>
  </si>
  <si>
    <t>MR0031856:【天翼CDN】unrrs调度播放需要回源的内容时，返回了404，需要unrrs调度到某一个正常的ss上，然后这台ss走回源流程</t>
    <phoneticPr fontId="1" type="noConversion"/>
  </si>
  <si>
    <t>7W春节</t>
    <phoneticPr fontId="1" type="noConversion"/>
  </si>
  <si>
    <t>8W春节</t>
    <phoneticPr fontId="1" type="noConversion"/>
  </si>
  <si>
    <t>Jan.1-4</t>
    <phoneticPr fontId="8" type="noConversion"/>
  </si>
  <si>
    <t>nemo r3.0.0_107</t>
    <phoneticPr fontId="1" type="noConversion"/>
  </si>
  <si>
    <t>Snow</t>
    <phoneticPr fontId="1" type="noConversion"/>
  </si>
  <si>
    <t>测试不通过</t>
    <phoneticPr fontId="1" type="noConversion"/>
  </si>
  <si>
    <t>新网元首轮版本，实现印尼IM2 hls直播需求</t>
    <phoneticPr fontId="1" type="noConversion"/>
  </si>
  <si>
    <t>NEMO</t>
    <phoneticPr fontId="1" type="noConversion"/>
  </si>
  <si>
    <t>4月4号测试不通过</t>
    <phoneticPr fontId="1" type="noConversion"/>
  </si>
  <si>
    <t>正式发布</t>
    <phoneticPr fontId="1" type="noConversion"/>
  </si>
  <si>
    <t>需与APK联调</t>
    <phoneticPr fontId="1" type="noConversion"/>
  </si>
  <si>
    <t>CD接口规范</t>
    <phoneticPr fontId="1" type="noConversion"/>
  </si>
  <si>
    <t>xstore/xflow/ui模块联调</t>
    <phoneticPr fontId="1" type="noConversion"/>
  </si>
  <si>
    <t>天翼CDN需求</t>
    <phoneticPr fontId="1" type="noConversion"/>
  </si>
  <si>
    <t>新需求</t>
    <phoneticPr fontId="1" type="noConversion"/>
  </si>
  <si>
    <t>KOALA</t>
    <phoneticPr fontId="1" type="noConversion"/>
  </si>
  <si>
    <t>计划预发布时间</t>
    <phoneticPr fontId="1" type="noConversion"/>
  </si>
  <si>
    <t>实际预发布时间</t>
    <phoneticPr fontId="1" type="noConversion"/>
  </si>
  <si>
    <t>是否执行签字单流程</t>
    <phoneticPr fontId="1" type="noConversion"/>
  </si>
  <si>
    <t>是否进行测试用例评审</t>
    <phoneticPr fontId="1" type="noConversion"/>
  </si>
  <si>
    <t>是否涉及用例更新</t>
    <phoneticPr fontId="1" type="noConversion"/>
  </si>
  <si>
    <t>当前进展</t>
    <phoneticPr fontId="1" type="noConversion"/>
  </si>
  <si>
    <t>子项目</t>
    <phoneticPr fontId="1" type="noConversion"/>
  </si>
  <si>
    <t xml:space="preserve">TVLD_R2.5.0_127 </t>
    <phoneticPr fontId="1" type="noConversion"/>
  </si>
  <si>
    <t>无</t>
    <phoneticPr fontId="1" type="noConversion"/>
  </si>
  <si>
    <t>新需求</t>
  </si>
  <si>
    <t>计划交付现场时间</t>
    <phoneticPr fontId="1" type="noConversion"/>
  </si>
  <si>
    <t>实际交付现场时间</t>
    <phoneticPr fontId="1" type="noConversion"/>
  </si>
  <si>
    <t>需要drm环境调试</t>
    <phoneticPr fontId="1" type="noConversion"/>
  </si>
  <si>
    <t>IOS FvDrmPlayer SDK r1.14</t>
    <phoneticPr fontId="1" type="noConversion"/>
  </si>
  <si>
    <t>上海电信-天翼高清CDN</t>
  </si>
  <si>
    <t>黑龙江联通</t>
  </si>
  <si>
    <t>IM2</t>
  </si>
  <si>
    <t>上海电信-云化内容库</t>
  </si>
  <si>
    <t>HLS直播需求</t>
    <phoneticPr fontId="1" type="noConversion"/>
  </si>
  <si>
    <t>NPVR需求</t>
    <phoneticPr fontId="1" type="noConversion"/>
  </si>
  <si>
    <t>Hex</t>
    <phoneticPr fontId="1" type="noConversion"/>
  </si>
  <si>
    <t>【新需求和新功能】
0032002:【上海电信融合CDN】rrs【上海分支】增加比例调度策略，实现按流量比例调度。</t>
    <phoneticPr fontId="1" type="noConversion"/>
  </si>
  <si>
    <t>RRS</t>
    <phoneticPr fontId="1" type="noConversion"/>
  </si>
  <si>
    <t>Lucas</t>
    <phoneticPr fontId="1" type="noConversion"/>
  </si>
  <si>
    <t xml:space="preserve">【新需求】适配IphoneX
0032014: FvDrmPlayer IOS版本需要支持 swift3.1 </t>
    <phoneticPr fontId="1" type="noConversion"/>
  </si>
  <si>
    <t>IOS FvDrmPlayer SDK</t>
    <phoneticPr fontId="1" type="noConversion"/>
  </si>
  <si>
    <t>台湾中嘉</t>
  </si>
  <si>
    <t>Fonsview.tvgw_r2.5.0_160.tar.gz</t>
    <phoneticPr fontId="1" type="noConversion"/>
  </si>
  <si>
    <t>Ikki</t>
    <phoneticPr fontId="1" type="noConversion"/>
  </si>
  <si>
    <t>【新需求和新功能】
MR0032058: 需要增加频道录制加密功能</t>
    <phoneticPr fontId="1" type="noConversion"/>
  </si>
  <si>
    <t>TVGW</t>
    <phoneticPr fontId="1" type="noConversion"/>
  </si>
  <si>
    <t>jessie</t>
    <phoneticPr fontId="1" type="noConversion"/>
  </si>
  <si>
    <t>Hex
Jessie</t>
    <phoneticPr fontId="1" type="noConversion"/>
  </si>
  <si>
    <t>完成</t>
  </si>
  <si>
    <t>Ikki
Nana</t>
    <phoneticPr fontId="1" type="noConversion"/>
  </si>
  <si>
    <t>Fonsview.rrs_r2.5.0_rel_shanghai_370_CentOS_release_6.3_Final.x86_64.tar.gz</t>
    <phoneticPr fontId="1" type="noConversion"/>
  </si>
  <si>
    <t>Fonsview.unrrs_r2.5.0_rel_367_CentOS_release_7.1.1503_Core.x86_64.tar.gz</t>
    <phoneticPr fontId="1" type="noConversion"/>
  </si>
  <si>
    <t>无</t>
    <phoneticPr fontId="1" type="noConversion"/>
  </si>
  <si>
    <t>Hex
Jessie</t>
    <phoneticPr fontId="1" type="noConversion"/>
  </si>
  <si>
    <t>RRS</t>
    <phoneticPr fontId="1" type="noConversion"/>
  </si>
  <si>
    <t>是</t>
    <phoneticPr fontId="1" type="noConversion"/>
  </si>
  <si>
    <t>分支</t>
    <phoneticPr fontId="1" type="noConversion"/>
  </si>
  <si>
    <t>Hex
Nana</t>
    <phoneticPr fontId="1" type="noConversion"/>
  </si>
  <si>
    <t>云化内容库ceph方案</t>
    <phoneticPr fontId="1" type="noConversion"/>
  </si>
  <si>
    <t>Fonsview.fvdrmplayer_r2.5.0_v1.14.zip</t>
    <phoneticPr fontId="8" type="noConversion"/>
  </si>
  <si>
    <t>台湾中嘉</t>
    <phoneticPr fontId="8" type="noConversion"/>
  </si>
  <si>
    <t>IOS FvDrmPlayer SDK</t>
    <phoneticPr fontId="8" type="noConversion"/>
  </si>
  <si>
    <t>适配IphoneX需求</t>
    <phoneticPr fontId="8" type="noConversion"/>
  </si>
  <si>
    <t>无</t>
    <phoneticPr fontId="8" type="noConversion"/>
  </si>
  <si>
    <t>需提供IphoneX测试设备</t>
    <phoneticPr fontId="8" type="noConversion"/>
  </si>
  <si>
    <t>主线</t>
    <phoneticPr fontId="8" type="noConversion"/>
  </si>
  <si>
    <t>未提供设备、需现场测试（客户验收前）</t>
    <phoneticPr fontId="8" type="noConversion"/>
  </si>
  <si>
    <t>是</t>
    <phoneticPr fontId="8" type="noConversion"/>
  </si>
  <si>
    <t>否</t>
    <phoneticPr fontId="8" type="noConversion"/>
  </si>
  <si>
    <t>Simple</t>
    <phoneticPr fontId="1" type="noConversion"/>
  </si>
  <si>
    <t>HLS直播需求，支持push方式注入直播流</t>
    <phoneticPr fontId="1" type="noConversion"/>
  </si>
  <si>
    <t>科大</t>
  </si>
  <si>
    <t>是</t>
    <phoneticPr fontId="1" type="noConversion"/>
  </si>
  <si>
    <t>Fonsview.xml2ats.CentOS7.1.1503.X64.r3.0.0_56.tar.gz</t>
    <phoneticPr fontId="1" type="noConversion"/>
  </si>
  <si>
    <t>null</t>
    <phoneticPr fontId="1" type="noConversion"/>
  </si>
  <si>
    <t>Owen</t>
    <phoneticPr fontId="1" type="noConversion"/>
  </si>
  <si>
    <t xml:space="preserve">0032190   xml2ats转换工具的一些默认配置修改  :
0032160   转换工具写入到ATS中的配置错误。   
0032097   【移动大网】加载缓存规则之后cache.config更新失败       
0032092   【移动大网】加载缓存规则之后plugin.config的配置格式异常导致ats找不到插件   
0032089   ATS加载缓存规则，remap.config中添加的配置，导致ATS无法正常启动。     
0031467   当ATS加载含有规范中未提到缓存规则参数时，转换工具会在remap.config中添加异常配置。 </t>
    <phoneticPr fontId="1" type="noConversion"/>
  </si>
  <si>
    <t>xml2ats</t>
    <phoneticPr fontId="1" type="noConversion"/>
  </si>
  <si>
    <t>移动大网</t>
  </si>
  <si>
    <t>库</t>
    <phoneticPr fontId="1" type="noConversion"/>
  </si>
  <si>
    <t>Nana</t>
    <phoneticPr fontId="1" type="noConversion"/>
  </si>
  <si>
    <t>Fonsview.tvgw_r2.5.0_161.tar.gz</t>
    <phoneticPr fontId="1" type="noConversion"/>
  </si>
  <si>
    <t>【解决的问题】
 MR0032211: pid相同时，备tvgw不能向主tvgw同步频道录制任务
 MR0032183: ContentType为 2时,vod上传不了ftp服务器</t>
    <phoneticPr fontId="1" type="noConversion"/>
  </si>
  <si>
    <t>Ikki</t>
    <phoneticPr fontId="1" type="noConversion"/>
  </si>
  <si>
    <t>TVGW</t>
    <phoneticPr fontId="1" type="noConversion"/>
  </si>
  <si>
    <t>KDDS R3.0.0_1</t>
    <phoneticPr fontId="1" type="noConversion"/>
  </si>
  <si>
    <t>分发系统
【新需求和新功能】MR0032265: 分发模块支持手动分发，自动分发，节点分组，分发策略</t>
    <phoneticPr fontId="1" type="noConversion"/>
  </si>
  <si>
    <t>KDDS</t>
    <phoneticPr fontId="1" type="noConversion"/>
  </si>
  <si>
    <t>Nana</t>
    <phoneticPr fontId="1" type="noConversion"/>
  </si>
  <si>
    <t>否</t>
    <phoneticPr fontId="1" type="noConversion"/>
  </si>
  <si>
    <t>是</t>
    <phoneticPr fontId="1" type="noConversion"/>
  </si>
  <si>
    <t>2018/5/2，无人力测试</t>
    <phoneticPr fontId="1" type="noConversion"/>
  </si>
  <si>
    <t>Koala_r3.0.0_43</t>
    <phoneticPr fontId="1" type="noConversion"/>
  </si>
  <si>
    <t>【新需求和新功能】新网元,实现npvr功能，分用户管理频道节目单的录制。</t>
    <phoneticPr fontId="1" type="noConversion"/>
  </si>
  <si>
    <t>Snow</t>
    <phoneticPr fontId="1" type="noConversion"/>
  </si>
  <si>
    <t>KOALA</t>
    <phoneticPr fontId="1" type="noConversion"/>
  </si>
  <si>
    <t>iSeema</t>
  </si>
  <si>
    <t>null</t>
    <phoneticPr fontId="1" type="noConversion"/>
  </si>
  <si>
    <t>2018/4/24，方案未定
2018/5/2，是否需支持push方式注入直播流方案--待PS确认---2018/5/8已确认需要</t>
    <phoneticPr fontId="1" type="noConversion"/>
  </si>
  <si>
    <t>KDDS</t>
    <phoneticPr fontId="1" type="noConversion"/>
  </si>
  <si>
    <t>【新需求和新功能】
MR0032433: KDDS增加分发类型配置</t>
    <phoneticPr fontId="1" type="noConversion"/>
  </si>
  <si>
    <t>KDDS_KDMSUI ICD</t>
    <phoneticPr fontId="1" type="noConversion"/>
  </si>
  <si>
    <t>与KDMS联调</t>
    <phoneticPr fontId="1" type="noConversion"/>
  </si>
  <si>
    <t>主线</t>
    <phoneticPr fontId="1" type="noConversion"/>
  </si>
  <si>
    <t>是</t>
    <phoneticPr fontId="1" type="noConversion"/>
  </si>
  <si>
    <t>KDDS R3.0.0_2</t>
    <phoneticPr fontId="1" type="noConversion"/>
  </si>
  <si>
    <t>Koala_r3.0.0_53</t>
    <phoneticPr fontId="1" type="noConversion"/>
  </si>
  <si>
    <t>无</t>
    <phoneticPr fontId="1" type="noConversion"/>
  </si>
  <si>
    <t>新网元，提供现场部署调试用，可能需二次发布
2018/4/20，Billy--先提供具备配置和基本功能的预发布版本，我们提前部署上去。待正式版本发布后，再请技服的同事升级。</t>
    <phoneticPr fontId="1" type="noConversion"/>
  </si>
  <si>
    <t>null</t>
    <phoneticPr fontId="1" type="noConversion"/>
  </si>
  <si>
    <t>Snow/Ikki
Owen/Hex
Nana</t>
    <phoneticPr fontId="1" type="noConversion"/>
  </si>
  <si>
    <t>Snow/Ikki
Owen
Hex/Nana</t>
    <phoneticPr fontId="1" type="noConversion"/>
  </si>
  <si>
    <t>提前预发布现场部署用，需二次正式发布
2018/4/20，Billy--先提供具备配置和基本功能的预发布版本，我们提前部署上去。待正式版本发布后，再请技服的同事升级</t>
    <phoneticPr fontId="1" type="noConversion"/>
  </si>
  <si>
    <t>【新需求和新功能】
0032375：【KOALA】录制模块需要支持多码率录制。
0032375：【KOALA】出流模块集群开发（使用lvs）
【解决的问题】
0032359:【iseema】koala查询用户可用容量时，出现可用容量超过总容量
0032434:【iseema】koala开始时间大于结束时间的节目单录制任务也能添加</t>
    <phoneticPr fontId="1" type="noConversion"/>
  </si>
  <si>
    <t>Snow</t>
    <phoneticPr fontId="1" type="noConversion"/>
  </si>
  <si>
    <t>无</t>
    <phoneticPr fontId="1" type="noConversion"/>
  </si>
  <si>
    <t>Owen</t>
    <phoneticPr fontId="1" type="noConversion"/>
  </si>
  <si>
    <t>新需求+问题</t>
  </si>
  <si>
    <t>预发布</t>
    <phoneticPr fontId="1" type="noConversion"/>
  </si>
  <si>
    <t>xml2ats</t>
    <phoneticPr fontId="1" type="noConversion"/>
  </si>
  <si>
    <t>主线</t>
    <phoneticPr fontId="1" type="noConversion"/>
  </si>
  <si>
    <t>null</t>
    <phoneticPr fontId="1" type="noConversion"/>
  </si>
  <si>
    <t>否</t>
    <phoneticPr fontId="1" type="noConversion"/>
  </si>
  <si>
    <t>要求5.1前提供版本到现场测试</t>
    <phoneticPr fontId="1" type="noConversion"/>
  </si>
  <si>
    <t>【新需求和新功能】
0032371: 因目前CSD收到的缓存规则可能是由OMS/CRS以及FCRS这两个网元配置的缓存规则汇总之后的xml，建议对配置做去重功能。
0032391: 缓存规则库转换成cache.config和cacheurl.config时,去掉正则表达式开头的http://替换成.*
0032443: xml2ats工具需要有日志文件.记录转换的结果
【解决的问题】
0032294: 【CSX】4701版本的transformXML2ATS工具为调试模式
0032315: 【移动大网】缓存规则库加载到cache.config和cacheurl.config配置时，应该遵循相同的方式
0032334: 【CSX】download_url规则加载
0031952: 【移动大网】缓存规则库转化成ATS的配置时，应该按缓存规则库的顺序
0032342: 【CSX】缓存规则库加载403问题</t>
    <phoneticPr fontId="1" type="noConversion"/>
  </si>
  <si>
    <t>Fonsview.xml2ats.CentOS7.1.1503.X64.r3.0.0_65.tar.gz</t>
    <phoneticPr fontId="1" type="noConversion"/>
  </si>
  <si>
    <t>库文件，供其他网元开发使用，无单独测试</t>
    <phoneticPr fontId="1" type="noConversion"/>
  </si>
  <si>
    <t>库文件，供其他网元开发使用</t>
    <phoneticPr fontId="1" type="noConversion"/>
  </si>
  <si>
    <t>Fonsview.xml2ats.CentOS7.1.1503.X64.r3.0.0_65.tar.gz</t>
    <phoneticPr fontId="1" type="noConversion"/>
  </si>
  <si>
    <t>null</t>
    <phoneticPr fontId="1" type="noConversion"/>
  </si>
  <si>
    <t>Owen</t>
    <phoneticPr fontId="1" type="noConversion"/>
  </si>
  <si>
    <t>【新需求和新功能】
0032371: 因目前CSD收到的缓存规则可能是由OMS/CRS以及FCRS这两个网元配置的缓存规则汇总之后的xml，建议对配置做去重功能。
0032391: 缓存规则库转换成cache.config和cacheurl.config时,去掉正则表达式开头的http://替换成.*
0032443: xml2ats工具需要有日志文件.记录转换的结果
【解决的问题】
0032294: 【CSX】4701版本的transformXML2ATS工具为调试模式
0032315: 【移动大网】缓存规则库加载到cache.config和cacheurl.config配置时，应该遵循相同的方式
0032334: 【CSX】download_url规则加载
0031952: 【移动大网】缓存规则库转化成ATS的配置时，应该按缓存规则库的顺序
0032342: 【CSX】缓存规则库加载403问题</t>
    <phoneticPr fontId="1" type="noConversion"/>
  </si>
  <si>
    <t>xml2ats</t>
    <phoneticPr fontId="1" type="noConversion"/>
  </si>
  <si>
    <t>【新需求和新功能】
0032436:【上海电信融合CDN】unrrs添加调度流量的统计。
【解决的问题】
0032181: NMS获取不到UNRRS的统计信息（并发量、总请求数）</t>
    <phoneticPr fontId="1" type="noConversion"/>
  </si>
  <si>
    <t>Hex</t>
    <phoneticPr fontId="1" type="noConversion"/>
  </si>
  <si>
    <t>UNRRS</t>
    <phoneticPr fontId="1" type="noConversion"/>
  </si>
  <si>
    <t>无</t>
    <phoneticPr fontId="1" type="noConversion"/>
  </si>
  <si>
    <t>与OMC联调</t>
    <phoneticPr fontId="1" type="noConversion"/>
  </si>
  <si>
    <t>主线</t>
    <phoneticPr fontId="1" type="noConversion"/>
  </si>
  <si>
    <t>前面发布的版本，因OMC没开发完成、未完成完整联调。本次二次发布为联调完成的</t>
    <phoneticPr fontId="1" type="noConversion"/>
  </si>
  <si>
    <t>nok</t>
    <phoneticPr fontId="1" type="noConversion"/>
  </si>
  <si>
    <t>Nana</t>
    <phoneticPr fontId="1" type="noConversion"/>
  </si>
  <si>
    <t>2018.5.17测试不通过</t>
    <phoneticPr fontId="1" type="noConversion"/>
  </si>
  <si>
    <t>Fonsview.xml2ats.CentOS7.1.1503.X64.r3.0.0_66.tar.gz</t>
    <phoneticPr fontId="1" type="noConversion"/>
  </si>
  <si>
    <t>null</t>
    <phoneticPr fontId="1" type="noConversion"/>
  </si>
  <si>
    <t>【解决的问题】
0032479: 转换工具cache.config某些配置项写入失败</t>
    <phoneticPr fontId="1" type="noConversion"/>
  </si>
  <si>
    <t>库文件，供其他网元开发使用的工具版本，无单独测试</t>
    <phoneticPr fontId="1" type="noConversion"/>
  </si>
  <si>
    <t>Koala_r3.0.0_63</t>
    <phoneticPr fontId="1" type="noConversion"/>
  </si>
  <si>
    <t>Snow</t>
    <phoneticPr fontId="1" type="noConversion"/>
  </si>
  <si>
    <t>【解决的问题】
0032471：koala录制频道使用vlc播放失败
0032472：【iseema】koala录制模块将多个小ts合并为一个大ts文件上传hadoop
0032473：录制频道查询参数设置异常</t>
    <phoneticPr fontId="1" type="noConversion"/>
  </si>
  <si>
    <t>KOALA</t>
    <phoneticPr fontId="1" type="noConversion"/>
  </si>
  <si>
    <t>Hex/Nana</t>
    <phoneticPr fontId="1" type="noConversion"/>
  </si>
  <si>
    <t>无</t>
    <phoneticPr fontId="1" type="noConversion"/>
  </si>
  <si>
    <t>问题</t>
  </si>
  <si>
    <t>正式发布</t>
    <phoneticPr fontId="1" type="noConversion"/>
  </si>
  <si>
    <t>RRS</t>
    <phoneticPr fontId="1" type="noConversion"/>
  </si>
  <si>
    <t>主线</t>
    <phoneticPr fontId="1" type="noConversion"/>
  </si>
  <si>
    <t>否</t>
    <phoneticPr fontId="1" type="noConversion"/>
  </si>
  <si>
    <t>Fonsview.unrrs_r2.5.0_rel_375_CentOS_release_7.1.1503_Core.x86_64.tar.gz</t>
    <phoneticPr fontId="1" type="noConversion"/>
  </si>
  <si>
    <t>毛强</t>
    <phoneticPr fontId="1" type="noConversion"/>
  </si>
  <si>
    <t>koala r3.0.0_63</t>
    <phoneticPr fontId="1" type="noConversion"/>
  </si>
  <si>
    <t>Nana</t>
    <phoneticPr fontId="1" type="noConversion"/>
  </si>
  <si>
    <t>Fonsview.rrs_r3.0.0_rel_377_CentOS_release_7.1.1503_Core.x86_64.tar.gz</t>
    <phoneticPr fontId="1" type="noConversion"/>
  </si>
  <si>
    <t>Hex</t>
    <phoneticPr fontId="1" type="noConversion"/>
  </si>
  <si>
    <t>【解决的问题】
0032042:重启脚本出现的问题
0032524:【RRS3.0.0】OMC获取RRS的并发数和调度总数为空值
0032483:【IM2】rrs_dr_cfg中的上级节点配置置为空时，rrs启动时dr.log会打印连接失败的error。</t>
    <phoneticPr fontId="1" type="noConversion"/>
  </si>
  <si>
    <t>RRS</t>
    <phoneticPr fontId="1" type="noConversion"/>
  </si>
  <si>
    <t>无</t>
    <phoneticPr fontId="1" type="noConversion"/>
  </si>
  <si>
    <t xml:space="preserve"> RRS调度OMC下发之后无法实时生效问题</t>
    <phoneticPr fontId="1" type="noConversion"/>
  </si>
  <si>
    <t>测试中</t>
  </si>
  <si>
    <t>Snow
Owen
Ikki</t>
    <phoneticPr fontId="1" type="noConversion"/>
  </si>
  <si>
    <t>无</t>
    <phoneticPr fontId="1" type="noConversion"/>
  </si>
  <si>
    <t>Snow</t>
    <phoneticPr fontId="1" type="noConversion"/>
  </si>
  <si>
    <t>正式发布</t>
    <phoneticPr fontId="1" type="noConversion"/>
  </si>
  <si>
    <t>TVLD</t>
    <phoneticPr fontId="1" type="noConversion"/>
  </si>
  <si>
    <t>0031311: 【黑龙江联通】TVLD发生core， error:0 in libc-2.12.so</t>
    <phoneticPr fontId="1" type="noConversion"/>
  </si>
  <si>
    <t>是</t>
    <phoneticPr fontId="1" type="noConversion"/>
  </si>
  <si>
    <t>否</t>
    <phoneticPr fontId="1" type="noConversion"/>
  </si>
  <si>
    <t>KDDS</t>
    <phoneticPr fontId="1" type="noConversion"/>
  </si>
  <si>
    <t>预发布</t>
    <phoneticPr fontId="1" type="noConversion"/>
  </si>
  <si>
    <t>null</t>
    <phoneticPr fontId="1" type="noConversion"/>
  </si>
  <si>
    <t>要求5.1前提供版本到现场测试</t>
    <phoneticPr fontId="1" type="noConversion"/>
  </si>
  <si>
    <t>正式发布</t>
    <phoneticPr fontId="8" type="noConversion"/>
  </si>
  <si>
    <t>Lucas</t>
    <phoneticPr fontId="8" type="noConversion"/>
  </si>
  <si>
    <t>上海电信南汇节点负载不均衡问题</t>
    <phoneticPr fontId="1" type="noConversion"/>
  </si>
  <si>
    <t>上海电信-4K平台</t>
  </si>
  <si>
    <t>RRS</t>
    <phoneticPr fontId="1" type="noConversion"/>
  </si>
  <si>
    <t>Fonsview_nemo_r3.0.0_126.tar.gz</t>
    <phoneticPr fontId="1" type="noConversion"/>
  </si>
  <si>
    <t>Fonsview_nemo_r3.0.0_126.tar.gz</t>
    <phoneticPr fontId="1" type="noConversion"/>
  </si>
  <si>
    <t>【新需求和新功能】
HLS 推流功能</t>
    <phoneticPr fontId="1" type="noConversion"/>
  </si>
  <si>
    <t>Owen</t>
    <phoneticPr fontId="1" type="noConversion"/>
  </si>
  <si>
    <t>NEMO</t>
    <phoneticPr fontId="1" type="noConversion"/>
  </si>
  <si>
    <t>null</t>
    <phoneticPr fontId="1" type="noConversion"/>
  </si>
  <si>
    <t>对接调试版本</t>
    <phoneticPr fontId="1" type="noConversion"/>
  </si>
  <si>
    <t>【解决的问题】
上海电信南汇节点负载不均衡问题</t>
    <phoneticPr fontId="1" type="noConversion"/>
  </si>
  <si>
    <t>RRS r2.5.0_dev_shanghai_298 现场配置修改</t>
    <phoneticPr fontId="1" type="noConversion"/>
  </si>
  <si>
    <t>RRS</t>
    <phoneticPr fontId="1" type="noConversion"/>
  </si>
  <si>
    <t>Hex/Nana</t>
    <phoneticPr fontId="1" type="noConversion"/>
  </si>
  <si>
    <t>无</t>
    <phoneticPr fontId="1" type="noConversion"/>
  </si>
  <si>
    <t>null</t>
    <phoneticPr fontId="1" type="noConversion"/>
  </si>
  <si>
    <t>koala_r3.0.0_53-nok</t>
    <phoneticPr fontId="1" type="noConversion"/>
  </si>
  <si>
    <t>Fonsview.tvgw_r2.5.0_160.tar.gz--nok</t>
    <phoneticPr fontId="1" type="noConversion"/>
  </si>
  <si>
    <t>Fonsview.xstore_r3.0.0_87.tar</t>
    <phoneticPr fontId="1" type="noConversion"/>
  </si>
  <si>
    <t>是</t>
    <phoneticPr fontId="1" type="noConversion"/>
  </si>
  <si>
    <t>否</t>
    <phoneticPr fontId="1" type="noConversion"/>
  </si>
  <si>
    <t>临时方案解决不均衡问题</t>
    <phoneticPr fontId="1" type="noConversion"/>
  </si>
  <si>
    <t>2018/6/1发布测试结果和申请发布，走流程延时</t>
    <phoneticPr fontId="1" type="noConversion"/>
  </si>
  <si>
    <t>Ikki</t>
    <phoneticPr fontId="1" type="noConversion"/>
  </si>
  <si>
    <t>TVGW</t>
    <phoneticPr fontId="1" type="noConversion"/>
  </si>
  <si>
    <t>cms更新的工单，tvgw更新机制bug
key请求频率问题优化</t>
    <phoneticPr fontId="1" type="noConversion"/>
  </si>
  <si>
    <t>【解决的问题】
 MR0032260: 【IM2】节目单加密，清流直播源主m3u8 带了URI参数时，节目单加密失败，建议tvgw做保护。
 MR0032248: IM2项目_TVGW在进行节目单加密时录制的m3u8文件每个分片都带有keyfile
 MR0032675: 【IM2】IM2节目单加密过程中，直播m3u8每次更新时tvgw都会向drm获取key，应修改为每个节目单加密过程中只获取一次key。
 MR0032677: 【IM2】tvgw节目单加密，上游更新节目单时，tvgw没有将前一次的tvgw处理任务从队列中删除。</t>
    <phoneticPr fontId="1" type="noConversion"/>
  </si>
  <si>
    <t>Fonsview.tvgw_r2.5.0_162.tar.gz</t>
    <phoneticPr fontId="1" type="noConversion"/>
  </si>
  <si>
    <t>Ikki</t>
    <phoneticPr fontId="1" type="noConversion"/>
  </si>
  <si>
    <t>TVGW</t>
    <phoneticPr fontId="1" type="noConversion"/>
  </si>
  <si>
    <t>Owen</t>
    <phoneticPr fontId="1" type="noConversion"/>
  </si>
  <si>
    <t>无</t>
    <phoneticPr fontId="1" type="noConversion"/>
  </si>
  <si>
    <t>预发布</t>
    <phoneticPr fontId="1" type="noConversion"/>
  </si>
  <si>
    <t>null</t>
    <phoneticPr fontId="1" type="noConversion"/>
  </si>
  <si>
    <t>否</t>
    <phoneticPr fontId="1" type="noConversion"/>
  </si>
  <si>
    <t>其他网元使用的工具，无单独测试</t>
    <phoneticPr fontId="1" type="noConversion"/>
  </si>
  <si>
    <t>正则表达式太长程序崩溃</t>
    <phoneticPr fontId="1" type="noConversion"/>
  </si>
  <si>
    <t>Nana</t>
    <phoneticPr fontId="1" type="noConversion"/>
  </si>
  <si>
    <t>Fonsview.xml2ats.CentOS7.1.1503.X64.r3.0.0_89.tar.gz</t>
    <phoneticPr fontId="1" type="noConversion"/>
  </si>
  <si>
    <t>【解决的问题】
0032751: 域名白名单和缓存规则库中的重定向以及回源规则都加载在regex_remap.config配置中会导致无法匹配到缓存规则。
0032648: 【移动大网项目内蒙现场问题故障】/opt/fonsview/NE/csx/agent/transformXML2ATS工具转换正则表达式太长出现崩溃</t>
    <phoneticPr fontId="1" type="noConversion"/>
  </si>
  <si>
    <t>Fonsview.xml2ats.CentOS7.1.1503.X64.r3.0.0_89.tar.gz</t>
    <phoneticPr fontId="1" type="noConversion"/>
  </si>
  <si>
    <t>null</t>
    <phoneticPr fontId="1" type="noConversion"/>
  </si>
  <si>
    <t>Owen</t>
    <phoneticPr fontId="1" type="noConversion"/>
  </si>
  <si>
    <t>xml2ats</t>
    <phoneticPr fontId="1" type="noConversion"/>
  </si>
  <si>
    <t>其他网元使用的工具，无单独测试</t>
    <phoneticPr fontId="1" type="noConversion"/>
  </si>
  <si>
    <t>2018/6/14测试完成、申请发布</t>
    <phoneticPr fontId="1" type="noConversion"/>
  </si>
  <si>
    <t>6.13开发预发布，6.20为单元测试发布时间，之后发布到SIT集成测试，正式发布现场时间为6.29
2018/6/14测试完成、申请发布</t>
    <phoneticPr fontId="1" type="noConversion"/>
  </si>
  <si>
    <t>Fonsview.rrs_r2.5.0_rel_shanghai_380_CentOS_release_6.3_Final.x86_64.tar.gz</t>
    <phoneticPr fontId="1" type="noConversion"/>
  </si>
  <si>
    <t>Hex</t>
    <phoneticPr fontId="1" type="noConversion"/>
  </si>
  <si>
    <t>【解决的问题】
0032719: 【上海电信】增加多个备份节点后出现调度失败情况。</t>
    <phoneticPr fontId="1" type="noConversion"/>
  </si>
  <si>
    <t>RRS</t>
    <phoneticPr fontId="1" type="noConversion"/>
  </si>
  <si>
    <t>是</t>
    <phoneticPr fontId="1" type="noConversion"/>
  </si>
  <si>
    <t>待定-待测试
Fonsview.rrs_r2.5.0_rel_shanghai_380_CentOS_release_6.3_Final.x86_64.tar.gz</t>
    <phoneticPr fontId="1" type="noConversion"/>
  </si>
  <si>
    <t>待定
KDDS R3.0.0_2</t>
    <phoneticPr fontId="1" type="noConversion"/>
  </si>
  <si>
    <t>无</t>
    <phoneticPr fontId="1" type="noConversion"/>
  </si>
  <si>
    <t>0032719: 【上海电信】增加多个备份节点后出现调度失败情况。</t>
    <phoneticPr fontId="1" type="noConversion"/>
  </si>
  <si>
    <t>正式发布</t>
    <phoneticPr fontId="1" type="noConversion"/>
  </si>
  <si>
    <t>RRS</t>
    <phoneticPr fontId="1" type="noConversion"/>
  </si>
  <si>
    <t>否</t>
    <phoneticPr fontId="1" type="noConversion"/>
  </si>
  <si>
    <t>分支</t>
    <phoneticPr fontId="1" type="noConversion"/>
  </si>
  <si>
    <t>主线</t>
    <phoneticPr fontId="1" type="noConversion"/>
  </si>
  <si>
    <t>SPRINT74迭代任务汇总</t>
    <phoneticPr fontId="1" type="noConversion"/>
  </si>
  <si>
    <t>6.20启动测试</t>
    <phoneticPr fontId="1" type="noConversion"/>
  </si>
  <si>
    <t>Nana</t>
    <phoneticPr fontId="1" type="noConversion"/>
  </si>
  <si>
    <t>准时</t>
    <phoneticPr fontId="1" type="noConversion"/>
  </si>
  <si>
    <t>延时</t>
    <phoneticPr fontId="1" type="noConversion"/>
  </si>
  <si>
    <t>无</t>
    <phoneticPr fontId="1" type="noConversion"/>
  </si>
  <si>
    <t>是否准时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</si>
</sst>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i/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i/>
      <sz val="10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10" fontId="2" fillId="0" borderId="0" xfId="0" applyNumberFormat="1" applyFont="1">
      <alignment vertical="center"/>
    </xf>
    <xf numFmtId="10" fontId="2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3" fillId="0" borderId="0" xfId="0" applyFont="1">
      <alignment vertical="center"/>
    </xf>
    <xf numFmtId="10" fontId="2" fillId="4" borderId="0" xfId="0" applyNumberFormat="1" applyFont="1" applyFill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10" fontId="5" fillId="4" borderId="0" xfId="0" applyNumberFormat="1" applyFont="1" applyFill="1" applyBorder="1" applyAlignment="1">
      <alignment vertical="center" wrapText="1"/>
    </xf>
    <xf numFmtId="10" fontId="2" fillId="4" borderId="0" xfId="0" applyNumberFormat="1" applyFont="1" applyFill="1" applyBorder="1" applyAlignment="1">
      <alignment vertical="center" wrapText="1"/>
    </xf>
    <xf numFmtId="0" fontId="5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2" fillId="5" borderId="0" xfId="0" applyNumberFormat="1" applyFont="1" applyFill="1" applyBorder="1" applyAlignment="1">
      <alignment vertical="center" wrapText="1"/>
    </xf>
    <xf numFmtId="0" fontId="2" fillId="5" borderId="0" xfId="0" applyNumberFormat="1" applyFont="1" applyFill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5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5" fillId="5" borderId="0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right" vertical="center" wrapText="1"/>
    </xf>
    <xf numFmtId="14" fontId="3" fillId="0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14" fontId="3" fillId="0" borderId="1" xfId="0" applyNumberFormat="1" applyFont="1" applyBorder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10" fontId="5" fillId="3" borderId="1" xfId="0" applyNumberFormat="1" applyFont="1" applyFill="1" applyBorder="1" applyAlignment="1">
      <alignment horizontal="left" vertical="center" wrapText="1"/>
    </xf>
    <xf numFmtId="10" fontId="2" fillId="3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10" fontId="2" fillId="3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14" fontId="3" fillId="9" borderId="1" xfId="0" applyNumberFormat="1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left" vertical="center" wrapText="1"/>
    </xf>
    <xf numFmtId="14" fontId="3" fillId="9" borderId="1" xfId="0" applyNumberFormat="1" applyFont="1" applyFill="1" applyBorder="1" applyAlignment="1">
      <alignment horizontal="right" vertical="center" wrapText="1"/>
    </xf>
    <xf numFmtId="0" fontId="3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9" fillId="9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任务分析图表!$A$1</c:f>
          <c:strCache>
            <c:ptCount val="1"/>
            <c:pt idx="0">
              <c:v>任务增长趋势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任务分析图表!$A$3:$A$16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任务分析图表!$B$3:$B$16</c:f>
              <c:numCache>
                <c:formatCode>General</c:formatCode>
                <c:ptCount val="14"/>
                <c:pt idx="0">
                  <c:v>18</c:v>
                </c:pt>
                <c:pt idx="1">
                  <c:v>42</c:v>
                </c:pt>
                <c:pt idx="2">
                  <c:v>59</c:v>
                </c:pt>
                <c:pt idx="3">
                  <c:v>78</c:v>
                </c:pt>
                <c:pt idx="4">
                  <c:v>96</c:v>
                </c:pt>
                <c:pt idx="5">
                  <c:v>112</c:v>
                </c:pt>
                <c:pt idx="6">
                  <c:v>112</c:v>
                </c:pt>
                <c:pt idx="7">
                  <c:v>112</c:v>
                </c:pt>
                <c:pt idx="8">
                  <c:v>132</c:v>
                </c:pt>
                <c:pt idx="9">
                  <c:v>149</c:v>
                </c:pt>
                <c:pt idx="10">
                  <c:v>179</c:v>
                </c:pt>
                <c:pt idx="11">
                  <c:v>204</c:v>
                </c:pt>
                <c:pt idx="12">
                  <c:v>226</c:v>
                </c:pt>
                <c:pt idx="13">
                  <c:v>252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B7-40DD-BF12-84E3DB2D7CE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27776656"/>
        <c:axId val="227777216"/>
      </c:lineChart>
      <c:catAx>
        <c:axId val="227776656"/>
        <c:scaling>
          <c:orientation val="minMax"/>
        </c:scaling>
        <c:delete val="0"/>
        <c:axPos val="b"/>
        <c:title>
          <c:tx>
            <c:strRef>
              <c:f>任务分析图表!$A$2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777216"/>
        <c:crosses val="autoZero"/>
        <c:auto val="1"/>
        <c:lblAlgn val="ctr"/>
        <c:lblOffset val="100"/>
        <c:noMultiLvlLbl val="0"/>
      </c:catAx>
      <c:valAx>
        <c:axId val="227777216"/>
        <c:scaling>
          <c:orientation val="minMax"/>
        </c:scaling>
        <c:delete val="0"/>
        <c:axPos val="l"/>
        <c:title>
          <c:tx>
            <c:strRef>
              <c:f>任务分析图表!$B$2</c:f>
              <c:strCache>
                <c:ptCount val="1"/>
                <c:pt idx="0">
                  <c:v>任务叠加总数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77766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任务分析图表!$O$1</c:f>
          <c:strCache>
            <c:ptCount val="1"/>
            <c:pt idx="0">
              <c:v>计划完成率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任务分析图表!$P$2</c:f>
              <c:strCache>
                <c:ptCount val="1"/>
                <c:pt idx="0">
                  <c:v>计划完成率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任务分析图表!$O$3:$O$16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任务分析图表!$P$3:$P$16</c:f>
              <c:numCache>
                <c:formatCode>0.00%</c:formatCode>
                <c:ptCount val="14"/>
                <c:pt idx="0">
                  <c:v>0.5625</c:v>
                </c:pt>
                <c:pt idx="1">
                  <c:v>0.63157894736842102</c:v>
                </c:pt>
                <c:pt idx="2">
                  <c:v>0.88888888888888884</c:v>
                </c:pt>
                <c:pt idx="3">
                  <c:v>0.9285714285714286</c:v>
                </c:pt>
                <c:pt idx="4">
                  <c:v>0.90909090909090906</c:v>
                </c:pt>
                <c:pt idx="5">
                  <c:v>0.90909090909090906</c:v>
                </c:pt>
                <c:pt idx="6">
                  <c:v>0</c:v>
                </c:pt>
                <c:pt idx="7">
                  <c:v>0</c:v>
                </c:pt>
                <c:pt idx="8">
                  <c:v>0.66666666666666663</c:v>
                </c:pt>
                <c:pt idx="9">
                  <c:v>0.875</c:v>
                </c:pt>
                <c:pt idx="10">
                  <c:v>0.94736842105263153</c:v>
                </c:pt>
                <c:pt idx="11">
                  <c:v>0.90476190476190477</c:v>
                </c:pt>
                <c:pt idx="12">
                  <c:v>0.89473684210526316</c:v>
                </c:pt>
                <c:pt idx="13">
                  <c:v>0.8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3F5-4102-B0C5-95B954B2A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6108928"/>
        <c:axId val="306109488"/>
      </c:barChart>
      <c:catAx>
        <c:axId val="306108928"/>
        <c:scaling>
          <c:orientation val="minMax"/>
        </c:scaling>
        <c:delete val="0"/>
        <c:axPos val="b"/>
        <c:title>
          <c:tx>
            <c:strRef>
              <c:f>任务分析图表!$O$2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09488"/>
        <c:crosses val="autoZero"/>
        <c:auto val="1"/>
        <c:lblAlgn val="ctr"/>
        <c:lblOffset val="100"/>
        <c:noMultiLvlLbl val="0"/>
      </c:catAx>
      <c:valAx>
        <c:axId val="30610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任务分析图表!$P$2</c:f>
              <c:strCache>
                <c:ptCount val="1"/>
                <c:pt idx="0">
                  <c:v>计划完成率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61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任务分析图表!$AD$1</c:f>
          <c:strCache>
            <c:ptCount val="1"/>
            <c:pt idx="0">
              <c:v>任务占比率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任务分析图表!$AE$2</c:f>
              <c:strCache>
                <c:ptCount val="1"/>
                <c:pt idx="0">
                  <c:v>计划任务占比率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任务分析图表!$AD$3:$AD$16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任务分析图表!$AE$3:$AE$16</c:f>
              <c:numCache>
                <c:formatCode>0.00%</c:formatCode>
                <c:ptCount val="14"/>
                <c:pt idx="0">
                  <c:v>0.88888888888888884</c:v>
                </c:pt>
                <c:pt idx="1">
                  <c:v>0.79166666666666663</c:v>
                </c:pt>
                <c:pt idx="2">
                  <c:v>0.52941176470588236</c:v>
                </c:pt>
                <c:pt idx="3">
                  <c:v>0.73684210526315785</c:v>
                </c:pt>
                <c:pt idx="4">
                  <c:v>0.61111111111111116</c:v>
                </c:pt>
                <c:pt idx="5">
                  <c:v>0.6875</c:v>
                </c:pt>
                <c:pt idx="6">
                  <c:v>0</c:v>
                </c:pt>
                <c:pt idx="7">
                  <c:v>0</c:v>
                </c:pt>
                <c:pt idx="8">
                  <c:v>0.45</c:v>
                </c:pt>
                <c:pt idx="9">
                  <c:v>0.47058823529411764</c:v>
                </c:pt>
                <c:pt idx="10">
                  <c:v>0.6333333333333333</c:v>
                </c:pt>
                <c:pt idx="11">
                  <c:v>0.84</c:v>
                </c:pt>
                <c:pt idx="12">
                  <c:v>0.86363636363636365</c:v>
                </c:pt>
                <c:pt idx="13">
                  <c:v>0.76923076923076927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ED-40B3-B097-101BF597339E}"/>
            </c:ext>
          </c:extLst>
        </c:ser>
        <c:ser>
          <c:idx val="1"/>
          <c:order val="1"/>
          <c:tx>
            <c:strRef>
              <c:f>任务分析图表!$AF$2</c:f>
              <c:strCache>
                <c:ptCount val="1"/>
                <c:pt idx="0">
                  <c:v>临时任务占比率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任务分析图表!$AD$3:$AD$16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任务分析图表!$AF$3:$AF$16</c:f>
              <c:numCache>
                <c:formatCode>0.00%</c:formatCode>
                <c:ptCount val="14"/>
                <c:pt idx="0">
                  <c:v>5.5555555555555552E-2</c:v>
                </c:pt>
                <c:pt idx="1">
                  <c:v>0.20833333333333334</c:v>
                </c:pt>
                <c:pt idx="2">
                  <c:v>0.47058823529411764</c:v>
                </c:pt>
                <c:pt idx="3">
                  <c:v>0.26315789473684209</c:v>
                </c:pt>
                <c:pt idx="4">
                  <c:v>0.3888888888888889</c:v>
                </c:pt>
                <c:pt idx="5">
                  <c:v>0.3125</c:v>
                </c:pt>
                <c:pt idx="6">
                  <c:v>0</c:v>
                </c:pt>
                <c:pt idx="7">
                  <c:v>0</c:v>
                </c:pt>
                <c:pt idx="8">
                  <c:v>0.55000000000000004</c:v>
                </c:pt>
                <c:pt idx="9">
                  <c:v>0.52941176470588236</c:v>
                </c:pt>
                <c:pt idx="10">
                  <c:v>0.36666666666666664</c:v>
                </c:pt>
                <c:pt idx="11">
                  <c:v>0.16</c:v>
                </c:pt>
                <c:pt idx="12">
                  <c:v>0.13636363636363635</c:v>
                </c:pt>
                <c:pt idx="13">
                  <c:v>0.23076923076923078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ED-40B3-B097-101BF597339E}"/>
            </c:ext>
          </c:extLst>
        </c:ser>
        <c:ser>
          <c:idx val="2"/>
          <c:order val="2"/>
          <c:tx>
            <c:strRef>
              <c:f>任务分析图表!$AG$2</c:f>
              <c:strCache>
                <c:ptCount val="1"/>
                <c:pt idx="0">
                  <c:v>疑难问题占比率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任务分析图表!$AD$3:$AD$16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任务分析图表!$AG$3:$AG$16</c:f>
              <c:numCache>
                <c:formatCode>General</c:formatCode>
                <c:ptCount val="14"/>
                <c:pt idx="0">
                  <c:v>5.5555555555555552E-2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ED-40B3-B097-101BF597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306113408"/>
        <c:axId val="306113968"/>
      </c:barChart>
      <c:catAx>
        <c:axId val="306113408"/>
        <c:scaling>
          <c:orientation val="minMax"/>
        </c:scaling>
        <c:delete val="0"/>
        <c:axPos val="b"/>
        <c:title>
          <c:tx>
            <c:strRef>
              <c:f>任务分析图表!$AD$2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6113968"/>
        <c:crosses val="autoZero"/>
        <c:auto val="1"/>
        <c:lblAlgn val="ctr"/>
        <c:lblOffset val="100"/>
        <c:noMultiLvlLbl val="0"/>
      </c:catAx>
      <c:valAx>
        <c:axId val="3061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任务占比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61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任务分析图表!$AT$1</c:f>
          <c:strCache>
            <c:ptCount val="1"/>
            <c:pt idx="0">
              <c:v>任务组成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任务分析图表!$AU$2</c:f>
              <c:strCache>
                <c:ptCount val="1"/>
                <c:pt idx="0">
                  <c:v>计划任务总数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任务分析图表!$AU$3:$AU$16</c:f>
              <c:numCache>
                <c:formatCode>General</c:formatCode>
                <c:ptCount val="14"/>
                <c:pt idx="0">
                  <c:v>16</c:v>
                </c:pt>
                <c:pt idx="1">
                  <c:v>19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11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8</c:v>
                </c:pt>
                <c:pt idx="10">
                  <c:v>19</c:v>
                </c:pt>
                <c:pt idx="11">
                  <c:v>21</c:v>
                </c:pt>
                <c:pt idx="12">
                  <c:v>19</c:v>
                </c:pt>
                <c:pt idx="13">
                  <c:v>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75-442D-BC9C-8EE097683BF7}"/>
            </c:ext>
          </c:extLst>
        </c:ser>
        <c:ser>
          <c:idx val="1"/>
          <c:order val="1"/>
          <c:tx>
            <c:strRef>
              <c:f>任务分析图表!$AV$2</c:f>
              <c:strCache>
                <c:ptCount val="1"/>
                <c:pt idx="0">
                  <c:v>临时任务总数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任务分析图表!$AV$3:$AV$16</c:f>
              <c:numCache>
                <c:formatCode>General</c:formatCode>
                <c:ptCount val="1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5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11</c:v>
                </c:pt>
                <c:pt idx="9">
                  <c:v>9</c:v>
                </c:pt>
                <c:pt idx="10">
                  <c:v>11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75-442D-BC9C-8EE097683BF7}"/>
            </c:ext>
          </c:extLst>
        </c:ser>
        <c:ser>
          <c:idx val="2"/>
          <c:order val="2"/>
          <c:tx>
            <c:strRef>
              <c:f>任务分析图表!$AW$2</c:f>
              <c:strCache>
                <c:ptCount val="1"/>
                <c:pt idx="0">
                  <c:v>疑难问题总数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任务分析图表!$AT$3:$AT$16</c:f>
              <c:strCache>
                <c:ptCount val="14"/>
                <c:pt idx="0">
                  <c:v>1W</c:v>
                </c:pt>
                <c:pt idx="1">
                  <c:v>2W</c:v>
                </c:pt>
                <c:pt idx="2">
                  <c:v>3W</c:v>
                </c:pt>
                <c:pt idx="3">
                  <c:v>4W</c:v>
                </c:pt>
                <c:pt idx="4">
                  <c:v>5W</c:v>
                </c:pt>
                <c:pt idx="5">
                  <c:v>6W</c:v>
                </c:pt>
                <c:pt idx="6">
                  <c:v>7W春节</c:v>
                </c:pt>
                <c:pt idx="7">
                  <c:v>8W春节</c:v>
                </c:pt>
                <c:pt idx="8">
                  <c:v>9W</c:v>
                </c:pt>
                <c:pt idx="9">
                  <c:v>10W</c:v>
                </c:pt>
                <c:pt idx="10">
                  <c:v>11W</c:v>
                </c:pt>
                <c:pt idx="11">
                  <c:v>12W</c:v>
                </c:pt>
                <c:pt idx="12">
                  <c:v>13W</c:v>
                </c:pt>
                <c:pt idx="13">
                  <c:v>14W</c:v>
                </c:pt>
              </c:strCache>
            </c:strRef>
          </c:cat>
          <c:val>
            <c:numRef>
              <c:f>任务分析图表!$AW$3:$AW$16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F75-442D-BC9C-8EE097683B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491680"/>
        <c:axId val="309492240"/>
      </c:barChart>
      <c:catAx>
        <c:axId val="309491680"/>
        <c:scaling>
          <c:orientation val="minMax"/>
        </c:scaling>
        <c:delete val="0"/>
        <c:axPos val="b"/>
        <c:title>
          <c:tx>
            <c:strRef>
              <c:f>任务分析图表!$AT$2</c:f>
              <c:strCache>
                <c:ptCount val="1"/>
                <c:pt idx="0">
                  <c:v>迭代序号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492240"/>
        <c:crosses val="autoZero"/>
        <c:auto val="1"/>
        <c:lblAlgn val="ctr"/>
        <c:lblOffset val="100"/>
        <c:noMultiLvlLbl val="0"/>
      </c:catAx>
      <c:valAx>
        <c:axId val="30949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任务数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49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任务分析图表!$BH$1</c:f>
          <c:strCache>
            <c:ptCount val="1"/>
            <c:pt idx="0">
              <c:v>SPRINT74迭代任务汇总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B32-47A9-9D0E-68CDDCC73A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B32-47A9-9D0E-68CDDCC73A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B32-47A9-9D0E-68CDDCC73A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5E5D-4B07-882B-8F746D2C6B7E}"/>
              </c:ext>
            </c:extLst>
          </c:dPt>
          <c:dLbls>
            <c:dLbl>
              <c:idx val="1"/>
              <c:layout>
                <c:manualLayout>
                  <c:x val="-6.5708418891170434E-2"/>
                  <c:y val="3.703703703703703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1B32-47A9-9D0E-68CDDCC73AA1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427104722792607"/>
                  <c:y val="-2.314814814814815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1B32-47A9-9D0E-68CDDCC73AA1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0.24366872005475701"/>
                  <c:y val="6.018518518518521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5E5D-4B07-882B-8F746D2C6B7E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任务分析图表!$BH$2:$BK$2</c:f>
              <c:strCache>
                <c:ptCount val="4"/>
                <c:pt idx="0">
                  <c:v>计划任务完成数</c:v>
                </c:pt>
                <c:pt idx="1">
                  <c:v>临时任务完成数</c:v>
                </c:pt>
                <c:pt idx="2">
                  <c:v>疑难任务完成数</c:v>
                </c:pt>
                <c:pt idx="3">
                  <c:v>延时任务数（计划+临时+延时）</c:v>
                </c:pt>
              </c:strCache>
            </c:strRef>
          </c:cat>
          <c:val>
            <c:numRef>
              <c:f>任务分析图表!$BH$3:$BK$3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B97-4A8F-B278-C8A61A16E8F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版本数据及分析图表!$P$1</c:f>
          <c:strCache>
            <c:ptCount val="1"/>
            <c:pt idx="0">
              <c:v>版本准时交付比率趋势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版本数据及分析图表!$P$3:$P$14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版本数据及分析图表!$Q$3:$Q$14</c:f>
              <c:numCache>
                <c:formatCode>0.00%</c:formatCode>
                <c:ptCount val="12"/>
                <c:pt idx="0">
                  <c:v>0.66666666666666663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486-4D5C-BA2E-66208D1FAE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09496160"/>
        <c:axId val="310034656"/>
      </c:barChart>
      <c:catAx>
        <c:axId val="309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10034656"/>
        <c:crosses val="autoZero"/>
        <c:auto val="1"/>
        <c:lblAlgn val="ctr"/>
        <c:lblOffset val="100"/>
        <c:noMultiLvlLbl val="0"/>
      </c:catAx>
      <c:valAx>
        <c:axId val="3100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版本数据及分析图表!$Q$2</c:f>
              <c:strCache>
                <c:ptCount val="1"/>
                <c:pt idx="0">
                  <c:v>版本准时交付率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0949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版本数据及分析图表!$AD$1</c:f>
          <c:strCache>
            <c:ptCount val="1"/>
            <c:pt idx="0">
              <c:v>版本通过率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1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版本数据及分析图表!$AE$1:$AE$2</c:f>
              <c:strCache>
                <c:ptCount val="2"/>
                <c:pt idx="0">
                  <c:v>版本通过率</c:v>
                </c:pt>
                <c:pt idx="1">
                  <c:v>版本通过率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版本数据及分析图表!$AD$3:$AD$14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版本数据及分析图表!$AE$3:$AE$14</c:f>
              <c:numCache>
                <c:formatCode>0.00%</c:formatCode>
                <c:ptCount val="12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ED-468E-ADC7-767B1D0E8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0037456"/>
        <c:axId val="310038016"/>
      </c:barChart>
      <c:catAx>
        <c:axId val="31003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10038016"/>
        <c:crosses val="autoZero"/>
        <c:auto val="1"/>
        <c:lblAlgn val="ctr"/>
        <c:lblOffset val="100"/>
        <c:noMultiLvlLbl val="0"/>
      </c:catAx>
      <c:valAx>
        <c:axId val="3100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版本数据及分析图表!$AE$2</c:f>
              <c:strCache>
                <c:ptCount val="1"/>
                <c:pt idx="0">
                  <c:v>版本通过率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1003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版本数据及分析图表!$AQ$1</c:f>
          <c:strCache>
            <c:ptCount val="1"/>
            <c:pt idx="0">
              <c:v>版本数量叠加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1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版本数据及分析图表!$AR$2</c:f>
              <c:strCache>
                <c:ptCount val="1"/>
                <c:pt idx="0">
                  <c:v>预发布版本叠加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版本数据及分析图表!$AR$3:$AR$14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CF3-49B0-B4FF-75F633E5C9C2}"/>
            </c:ext>
          </c:extLst>
        </c:ser>
        <c:ser>
          <c:idx val="1"/>
          <c:order val="1"/>
          <c:tx>
            <c:strRef>
              <c:f>版本数据及分析图表!$AS$2</c:f>
              <c:strCache>
                <c:ptCount val="1"/>
                <c:pt idx="0">
                  <c:v>预发布测试版本叠加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版本数据及分析图表!$AS$3:$AS$14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CF3-49B0-B4FF-75F633E5C9C2}"/>
            </c:ext>
          </c:extLst>
        </c:ser>
        <c:ser>
          <c:idx val="2"/>
          <c:order val="2"/>
          <c:tx>
            <c:strRef>
              <c:f>版本数据及分析图表!$AT$2</c:f>
              <c:strCache>
                <c:ptCount val="1"/>
                <c:pt idx="0">
                  <c:v>测试发布版本叠加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版本数据及分析图表!$AT$3:$AT$14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CF3-49B0-B4FF-75F633E5C9C2}"/>
            </c:ext>
          </c:extLst>
        </c:ser>
        <c:ser>
          <c:idx val="3"/>
          <c:order val="3"/>
          <c:tx>
            <c:strRef>
              <c:f>版本数据及分析图表!$AU$2</c:f>
              <c:strCache>
                <c:ptCount val="1"/>
                <c:pt idx="0">
                  <c:v>计划交付版本叠加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版本数据及分析图表!$AU$3:$AU$14</c:f>
              <c:numCache>
                <c:formatCode>General</c:formatCode>
                <c:ptCount val="12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CF3-49B0-B4FF-75F633E5C9C2}"/>
            </c:ext>
          </c:extLst>
        </c:ser>
        <c:ser>
          <c:idx val="4"/>
          <c:order val="4"/>
          <c:tx>
            <c:strRef>
              <c:f>版本数据及分析图表!$AV$2</c:f>
              <c:strCache>
                <c:ptCount val="1"/>
                <c:pt idx="0">
                  <c:v>准时交付版本叠加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1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版本数据及分析图表!$AQ$3:$AQ$14</c:f>
              <c:strCache>
                <c:ptCount val="12"/>
                <c:pt idx="0">
                  <c:v>Jan.1-4</c:v>
                </c:pt>
                <c:pt idx="1">
                  <c:v>Feb.</c:v>
                </c:pt>
                <c:pt idx="2">
                  <c:v>Mar. </c:v>
                </c:pt>
                <c:pt idx="3">
                  <c:v>Apr.</c:v>
                </c:pt>
                <c:pt idx="4">
                  <c:v>May.</c:v>
                </c:pt>
                <c:pt idx="5">
                  <c:v>Jun.</c:v>
                </c:pt>
                <c:pt idx="6">
                  <c:v>Jul. 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</c:strCache>
            </c:strRef>
          </c:cat>
          <c:val>
            <c:numRef>
              <c:f>版本数据及分析图表!$AV$3:$AV$14</c:f>
              <c:numCache>
                <c:formatCode>General</c:formatCode>
                <c:ptCount val="12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DF0-44DC-92E0-61148965CD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0190304"/>
        <c:axId val="310190864"/>
      </c:lineChart>
      <c:catAx>
        <c:axId val="3101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10190864"/>
        <c:crosses val="autoZero"/>
        <c:auto val="1"/>
        <c:lblAlgn val="ctr"/>
        <c:lblOffset val="100"/>
        <c:noMultiLvlLbl val="0"/>
      </c:catAx>
      <c:valAx>
        <c:axId val="310190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1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宋体" panose="02010600030101010101" pitchFamily="2" charset="-122"/>
                    <a:ea typeface="宋体" panose="02010600030101010101" pitchFamily="2" charset="-122"/>
                    <a:cs typeface="+mn-cs"/>
                  </a:defRPr>
                </a:pPr>
                <a:r>
                  <a:rPr lang="zh-CN"/>
                  <a:t>版本数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1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宋体" panose="02010600030101010101" pitchFamily="2" charset="-122"/>
                  <a:ea typeface="宋体" panose="02010600030101010101" pitchFamily="2" charset="-122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宋体" panose="02010600030101010101" pitchFamily="2" charset="-122"/>
                <a:ea typeface="宋体" panose="02010600030101010101" pitchFamily="2" charset="-122"/>
                <a:cs typeface="+mn-cs"/>
              </a:defRPr>
            </a:pPr>
            <a:endParaRPr lang="zh-CN"/>
          </a:p>
        </c:txPr>
        <c:crossAx val="3101903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1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宋体" panose="02010600030101010101" pitchFamily="2" charset="-122"/>
              <a:ea typeface="宋体" panose="0201060003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i="1">
          <a:latin typeface="宋体" panose="02010600030101010101" pitchFamily="2" charset="-122"/>
          <a:ea typeface="宋体" panose="02010600030101010101" pitchFamily="2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381000</xdr:colOff>
      <xdr:row>5</xdr:row>
      <xdr:rowOff>100012</xdr:rowOff>
    </xdr:from>
    <xdr:to>
      <xdr:col>9</xdr:col>
      <xdr:colOff>1333500</xdr:colOff>
      <xdr:row>24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xmlns="" id="{E21A312A-FE23-4C47-B015-37B239300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423860</xdr:colOff>
      <xdr:row>5</xdr:row>
      <xdr:rowOff>80962</xdr:rowOff>
    </xdr:from>
    <xdr:to>
      <xdr:col>25</xdr:col>
      <xdr:colOff>323850</xdr:colOff>
      <xdr:row>24</xdr:row>
      <xdr:rowOff>109537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C2C85327-7E8D-40D9-84CF-465947106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642936</xdr:colOff>
      <xdr:row>5</xdr:row>
      <xdr:rowOff>109537</xdr:rowOff>
    </xdr:from>
    <xdr:to>
      <xdr:col>40</xdr:col>
      <xdr:colOff>2028825</xdr:colOff>
      <xdr:row>24</xdr:row>
      <xdr:rowOff>138112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6D2929A-1610-45A4-8E4C-61E09CAAD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49</xdr:col>
      <xdr:colOff>557211</xdr:colOff>
      <xdr:row>5</xdr:row>
      <xdr:rowOff>90487</xdr:rowOff>
    </xdr:from>
    <xdr:to>
      <xdr:col>56</xdr:col>
      <xdr:colOff>1190624</xdr:colOff>
      <xdr:row>24</xdr:row>
      <xdr:rowOff>119062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9EAA7B7D-C42D-47B8-B260-2131ABA62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60</xdr:col>
      <xdr:colOff>781050</xdr:colOff>
      <xdr:row>6</xdr:row>
      <xdr:rowOff>100012</xdr:rowOff>
    </xdr:from>
    <xdr:to>
      <xdr:col>65</xdr:col>
      <xdr:colOff>666750</xdr:colOff>
      <xdr:row>25</xdr:row>
      <xdr:rowOff>128587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xmlns="" id="{F455D819-D305-4776-B6AF-D89D6A1D4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42862</xdr:colOff>
      <xdr:row>1</xdr:row>
      <xdr:rowOff>242887</xdr:rowOff>
    </xdr:from>
    <xdr:to>
      <xdr:col>24</xdr:col>
      <xdr:colOff>628650</xdr:colOff>
      <xdr:row>20</xdr:row>
      <xdr:rowOff>128587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263B4D21-1F3A-4B66-83FA-57CBA2367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414337</xdr:colOff>
      <xdr:row>6</xdr:row>
      <xdr:rowOff>33337</xdr:rowOff>
    </xdr:from>
    <xdr:to>
      <xdr:col>39</xdr:col>
      <xdr:colOff>381000</xdr:colOff>
      <xdr:row>20</xdr:row>
      <xdr:rowOff>109537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xmlns="" id="{1256984B-BA7F-479A-B165-8BF24AD7F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519112</xdr:colOff>
      <xdr:row>3</xdr:row>
      <xdr:rowOff>123825</xdr:rowOff>
    </xdr:from>
    <xdr:to>
      <xdr:col>59</xdr:col>
      <xdr:colOff>0</xdr:colOff>
      <xdr:row>21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xmlns="" id="{E32E11DB-FD63-451C-8B10-A10E244FC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2"/>
  <sheetViews>
    <sheetView tabSelected="1" zoomScaleNormal="100" workbookViewId="0">
      <pane ySplit="1" topLeftCell="A15" activePane="bottomLeft" state="frozen"/>
      <selection pane="bottomLeft" activeCell="H17" sqref="H17"/>
    </sheetView>
  </sheetViews>
  <sheetFormatPr defaultRowHeight="16.5"/>
  <cols>
    <col min="1" max="1" width="4.75" style="59" customWidth="1"/>
    <col min="2" max="2" width="16.375" style="6" customWidth="1"/>
    <col min="3" max="3" width="8.75" style="6" customWidth="1"/>
    <col min="4" max="4" width="11.375" style="6" customWidth="1"/>
    <col min="5" max="5" width="8.75" style="6" customWidth="1"/>
    <col min="6" max="6" width="10.125" style="44" customWidth="1"/>
    <col min="7" max="7" width="9.25" style="44" customWidth="1"/>
    <col min="8" max="9" width="9.625" style="44" customWidth="1"/>
    <col min="10" max="10" width="7.75" style="6" customWidth="1"/>
    <col min="11" max="11" width="8.625" style="6" customWidth="1"/>
    <col min="12" max="12" width="8" style="6" customWidth="1"/>
    <col min="13" max="13" width="35.25" style="6" customWidth="1"/>
    <col min="14" max="14" width="13.375" style="6" customWidth="1"/>
    <col min="15" max="15" width="19.375" style="6" customWidth="1"/>
    <col min="16" max="16" width="8.625" style="6" customWidth="1"/>
    <col min="17" max="17" width="21.5" style="6" customWidth="1"/>
    <col min="18" max="18" width="9" style="58"/>
    <col min="19" max="19" width="11.125" style="58" customWidth="1"/>
    <col min="20" max="20" width="9" style="58"/>
    <col min="21" max="22" width="9" style="6"/>
    <col min="23" max="23" width="8.625" style="61" customWidth="1"/>
    <col min="24" max="16384" width="9" style="6"/>
  </cols>
  <sheetData>
    <row r="1" spans="1:23" s="25" customFormat="1" ht="29.25" customHeight="1">
      <c r="A1" s="45" t="s">
        <v>116</v>
      </c>
      <c r="B1" s="24" t="s">
        <v>7</v>
      </c>
      <c r="C1" s="24" t="s">
        <v>2</v>
      </c>
      <c r="D1" s="24" t="s">
        <v>43</v>
      </c>
      <c r="E1" s="24" t="s">
        <v>50</v>
      </c>
      <c r="F1" s="40" t="s">
        <v>246</v>
      </c>
      <c r="G1" s="40" t="s">
        <v>247</v>
      </c>
      <c r="H1" s="40" t="s">
        <v>256</v>
      </c>
      <c r="I1" s="40" t="s">
        <v>257</v>
      </c>
      <c r="J1" s="24" t="s">
        <v>41</v>
      </c>
      <c r="K1" s="24" t="s">
        <v>4</v>
      </c>
      <c r="L1" s="24" t="s">
        <v>3</v>
      </c>
      <c r="M1" s="24" t="s">
        <v>42</v>
      </c>
      <c r="N1" s="24" t="s">
        <v>0</v>
      </c>
      <c r="O1" s="24" t="s">
        <v>1</v>
      </c>
      <c r="P1" s="24" t="s">
        <v>6</v>
      </c>
      <c r="Q1" s="24" t="s">
        <v>5</v>
      </c>
      <c r="R1" s="55" t="s">
        <v>248</v>
      </c>
      <c r="S1" s="55" t="s">
        <v>249</v>
      </c>
      <c r="T1" s="55" t="s">
        <v>250</v>
      </c>
      <c r="U1" s="25" t="s">
        <v>251</v>
      </c>
      <c r="V1" s="25" t="s">
        <v>252</v>
      </c>
      <c r="W1" s="72" t="s">
        <v>481</v>
      </c>
    </row>
    <row r="2" spans="1:23" s="61" customFormat="1" ht="33" hidden="1">
      <c r="A2" s="65">
        <v>1</v>
      </c>
      <c r="B2" s="68" t="s">
        <v>200</v>
      </c>
      <c r="C2" s="68" t="s">
        <v>279</v>
      </c>
      <c r="D2" s="68" t="s">
        <v>261</v>
      </c>
      <c r="E2" s="68" t="s">
        <v>402</v>
      </c>
      <c r="F2" s="70" t="s">
        <v>401</v>
      </c>
      <c r="G2" s="69">
        <v>43140</v>
      </c>
      <c r="H2" s="69">
        <v>43142</v>
      </c>
      <c r="I2" s="69">
        <v>43142</v>
      </c>
      <c r="J2" s="68" t="s">
        <v>384</v>
      </c>
      <c r="K2" s="68" t="s">
        <v>403</v>
      </c>
      <c r="L2" s="68" t="s">
        <v>404</v>
      </c>
      <c r="M2" s="68" t="s">
        <v>405</v>
      </c>
      <c r="N2" s="68"/>
      <c r="O2" s="68"/>
      <c r="P2" s="68"/>
      <c r="Q2" s="68"/>
      <c r="R2" s="56" t="s">
        <v>406</v>
      </c>
      <c r="S2" s="56" t="s">
        <v>407</v>
      </c>
      <c r="T2" s="56" t="s">
        <v>407</v>
      </c>
      <c r="V2" s="73"/>
      <c r="W2" s="73" t="s">
        <v>478</v>
      </c>
    </row>
    <row r="3" spans="1:23" ht="33" hidden="1">
      <c r="A3" s="65">
        <v>2</v>
      </c>
      <c r="B3" s="68" t="s">
        <v>253</v>
      </c>
      <c r="C3" s="68" t="s">
        <v>139</v>
      </c>
      <c r="D3" s="68" t="s">
        <v>261</v>
      </c>
      <c r="E3" s="68" t="s">
        <v>141</v>
      </c>
      <c r="F3" s="70" t="s">
        <v>254</v>
      </c>
      <c r="G3" s="69">
        <v>43171</v>
      </c>
      <c r="H3" s="69">
        <v>43168</v>
      </c>
      <c r="I3" s="69">
        <v>43173</v>
      </c>
      <c r="J3" s="68" t="s">
        <v>142</v>
      </c>
      <c r="K3" s="68" t="s">
        <v>239</v>
      </c>
      <c r="L3" s="68" t="s">
        <v>143</v>
      </c>
      <c r="M3" s="68" t="s">
        <v>144</v>
      </c>
      <c r="N3" s="68" t="s">
        <v>145</v>
      </c>
      <c r="O3" s="68" t="s">
        <v>145</v>
      </c>
      <c r="P3" s="68" t="s">
        <v>146</v>
      </c>
      <c r="Q3" s="68"/>
      <c r="R3" s="56" t="s">
        <v>406</v>
      </c>
      <c r="S3" s="56" t="s">
        <v>407</v>
      </c>
      <c r="T3" s="56" t="s">
        <v>407</v>
      </c>
      <c r="V3" s="74"/>
      <c r="W3" s="73" t="s">
        <v>479</v>
      </c>
    </row>
    <row r="4" spans="1:23" ht="49.5" hidden="1">
      <c r="A4" s="65">
        <v>3</v>
      </c>
      <c r="B4" s="68" t="s">
        <v>165</v>
      </c>
      <c r="C4" s="68" t="s">
        <v>139</v>
      </c>
      <c r="D4" s="68" t="s">
        <v>166</v>
      </c>
      <c r="E4" s="68" t="s">
        <v>167</v>
      </c>
      <c r="F4" s="70" t="s">
        <v>254</v>
      </c>
      <c r="G4" s="69">
        <v>43182</v>
      </c>
      <c r="H4" s="69" t="s">
        <v>254</v>
      </c>
      <c r="I4" s="69" t="s">
        <v>254</v>
      </c>
      <c r="J4" s="68" t="s">
        <v>150</v>
      </c>
      <c r="K4" s="68" t="s">
        <v>151</v>
      </c>
      <c r="L4" s="68" t="s">
        <v>168</v>
      </c>
      <c r="M4" s="68" t="s">
        <v>169</v>
      </c>
      <c r="N4" s="68" t="s">
        <v>170</v>
      </c>
      <c r="O4" s="68"/>
      <c r="P4" s="68" t="s">
        <v>146</v>
      </c>
      <c r="Q4" s="68"/>
      <c r="R4" s="56" t="s">
        <v>410</v>
      </c>
      <c r="S4" s="56" t="s">
        <v>407</v>
      </c>
      <c r="T4" s="56" t="s">
        <v>407</v>
      </c>
      <c r="V4" s="74"/>
      <c r="W4" s="73" t="s">
        <v>478</v>
      </c>
    </row>
    <row r="5" spans="1:23" ht="66">
      <c r="A5" s="65">
        <v>4</v>
      </c>
      <c r="B5" s="68" t="s">
        <v>282</v>
      </c>
      <c r="C5" s="68" t="s">
        <v>279</v>
      </c>
      <c r="D5" s="68" t="s">
        <v>260</v>
      </c>
      <c r="E5" s="68" t="s">
        <v>278</v>
      </c>
      <c r="F5" s="69">
        <v>43174</v>
      </c>
      <c r="G5" s="69">
        <v>43187</v>
      </c>
      <c r="H5" s="69">
        <v>43220</v>
      </c>
      <c r="I5" s="69">
        <v>43207</v>
      </c>
      <c r="J5" s="68" t="s">
        <v>150</v>
      </c>
      <c r="K5" s="68" t="s">
        <v>239</v>
      </c>
      <c r="L5" s="68" t="s">
        <v>152</v>
      </c>
      <c r="M5" s="68" t="s">
        <v>243</v>
      </c>
      <c r="N5" s="66" t="s">
        <v>153</v>
      </c>
      <c r="O5" s="68" t="s">
        <v>154</v>
      </c>
      <c r="P5" s="68" t="s">
        <v>146</v>
      </c>
      <c r="Q5" s="68" t="s">
        <v>155</v>
      </c>
      <c r="R5" s="56" t="s">
        <v>286</v>
      </c>
      <c r="S5" s="56" t="s">
        <v>286</v>
      </c>
      <c r="T5" s="56" t="s">
        <v>286</v>
      </c>
      <c r="V5" s="74"/>
      <c r="W5" s="73" t="s">
        <v>478</v>
      </c>
    </row>
    <row r="6" spans="1:23" s="46" customFormat="1" ht="49.5">
      <c r="A6" s="65">
        <v>5</v>
      </c>
      <c r="B6" s="66" t="s">
        <v>290</v>
      </c>
      <c r="C6" s="66" t="s">
        <v>279</v>
      </c>
      <c r="D6" s="66" t="s">
        <v>291</v>
      </c>
      <c r="E6" s="66" t="s">
        <v>413</v>
      </c>
      <c r="F6" s="69">
        <v>43202</v>
      </c>
      <c r="G6" s="69">
        <v>43202</v>
      </c>
      <c r="H6" s="69">
        <v>43210</v>
      </c>
      <c r="I6" s="69">
        <v>43213</v>
      </c>
      <c r="J6" s="66" t="s">
        <v>255</v>
      </c>
      <c r="K6" s="66" t="s">
        <v>412</v>
      </c>
      <c r="L6" s="66" t="s">
        <v>292</v>
      </c>
      <c r="M6" s="66" t="s">
        <v>293</v>
      </c>
      <c r="N6" s="66" t="s">
        <v>294</v>
      </c>
      <c r="O6" s="66" t="s">
        <v>295</v>
      </c>
      <c r="P6" s="66" t="s">
        <v>296</v>
      </c>
      <c r="Q6" s="66" t="s">
        <v>297</v>
      </c>
      <c r="R6" s="57" t="s">
        <v>298</v>
      </c>
      <c r="S6" s="57" t="s">
        <v>299</v>
      </c>
      <c r="T6" s="57" t="s">
        <v>299</v>
      </c>
      <c r="U6" s="6"/>
      <c r="V6" s="75"/>
      <c r="W6" s="76" t="s">
        <v>479</v>
      </c>
    </row>
    <row r="7" spans="1:23" ht="66">
      <c r="A7" s="65">
        <v>6</v>
      </c>
      <c r="B7" s="68" t="s">
        <v>281</v>
      </c>
      <c r="C7" s="68" t="s">
        <v>279</v>
      </c>
      <c r="D7" s="68" t="s">
        <v>260</v>
      </c>
      <c r="E7" s="68" t="s">
        <v>284</v>
      </c>
      <c r="F7" s="70" t="s">
        <v>283</v>
      </c>
      <c r="G7" s="69">
        <v>43202</v>
      </c>
      <c r="H7" s="69">
        <v>43220</v>
      </c>
      <c r="I7" s="69">
        <v>43207</v>
      </c>
      <c r="J7" s="68" t="s">
        <v>150</v>
      </c>
      <c r="K7" s="68" t="s">
        <v>239</v>
      </c>
      <c r="L7" s="68" t="s">
        <v>285</v>
      </c>
      <c r="M7" s="68" t="s">
        <v>243</v>
      </c>
      <c r="N7" s="68" t="s">
        <v>283</v>
      </c>
      <c r="O7" s="68"/>
      <c r="P7" s="68" t="s">
        <v>287</v>
      </c>
      <c r="Q7" s="68"/>
      <c r="R7" s="56" t="s">
        <v>286</v>
      </c>
      <c r="S7" s="56" t="s">
        <v>286</v>
      </c>
      <c r="T7" s="56" t="s">
        <v>286</v>
      </c>
      <c r="V7" s="74"/>
      <c r="W7" s="73" t="s">
        <v>478</v>
      </c>
    </row>
    <row r="8" spans="1:23" ht="33">
      <c r="A8" s="65">
        <v>7</v>
      </c>
      <c r="B8" s="68" t="s">
        <v>159</v>
      </c>
      <c r="C8" s="68" t="s">
        <v>279</v>
      </c>
      <c r="D8" s="68" t="s">
        <v>262</v>
      </c>
      <c r="E8" s="68" t="s">
        <v>288</v>
      </c>
      <c r="F8" s="69">
        <v>43205</v>
      </c>
      <c r="G8" s="69">
        <v>43182</v>
      </c>
      <c r="H8" s="69">
        <v>43231</v>
      </c>
      <c r="I8" s="69">
        <v>43214</v>
      </c>
      <c r="J8" s="68" t="s">
        <v>255</v>
      </c>
      <c r="K8" s="68" t="s">
        <v>239</v>
      </c>
      <c r="L8" s="68" t="s">
        <v>160</v>
      </c>
      <c r="M8" s="68" t="s">
        <v>264</v>
      </c>
      <c r="N8" s="68" t="s">
        <v>161</v>
      </c>
      <c r="O8" s="68" t="s">
        <v>162</v>
      </c>
      <c r="P8" s="68" t="s">
        <v>163</v>
      </c>
      <c r="Q8" s="68"/>
      <c r="R8" s="56" t="s">
        <v>321</v>
      </c>
      <c r="S8" s="56" t="s">
        <v>320</v>
      </c>
      <c r="T8" s="56" t="s">
        <v>303</v>
      </c>
      <c r="V8" s="74"/>
      <c r="W8" s="73" t="s">
        <v>478</v>
      </c>
    </row>
    <row r="9" spans="1:23" ht="33">
      <c r="A9" s="65">
        <v>8</v>
      </c>
      <c r="B9" s="68" t="s">
        <v>312</v>
      </c>
      <c r="C9" s="68" t="s">
        <v>279</v>
      </c>
      <c r="D9" s="68" t="s">
        <v>262</v>
      </c>
      <c r="E9" s="68" t="s">
        <v>280</v>
      </c>
      <c r="F9" s="69">
        <v>43205</v>
      </c>
      <c r="G9" s="69">
        <v>43215</v>
      </c>
      <c r="H9" s="69">
        <v>43231</v>
      </c>
      <c r="I9" s="69">
        <v>43217</v>
      </c>
      <c r="J9" s="68" t="s">
        <v>150</v>
      </c>
      <c r="K9" s="68" t="s">
        <v>239</v>
      </c>
      <c r="L9" s="68" t="s">
        <v>172</v>
      </c>
      <c r="M9" s="68" t="s">
        <v>173</v>
      </c>
      <c r="N9" s="68" t="s">
        <v>161</v>
      </c>
      <c r="O9" s="68" t="s">
        <v>258</v>
      </c>
      <c r="P9" s="68" t="s">
        <v>146</v>
      </c>
      <c r="Q9" s="71" t="s">
        <v>431</v>
      </c>
      <c r="R9" s="56" t="s">
        <v>321</v>
      </c>
      <c r="S9" s="56" t="s">
        <v>321</v>
      </c>
      <c r="T9" s="56" t="s">
        <v>321</v>
      </c>
      <c r="V9" s="74"/>
      <c r="W9" s="73" t="s">
        <v>478</v>
      </c>
    </row>
    <row r="10" spans="1:23" ht="33">
      <c r="A10" s="65">
        <v>9</v>
      </c>
      <c r="B10" s="68" t="s">
        <v>432</v>
      </c>
      <c r="C10" s="68" t="s">
        <v>279</v>
      </c>
      <c r="D10" s="68" t="s">
        <v>263</v>
      </c>
      <c r="E10" s="68" t="s">
        <v>141</v>
      </c>
      <c r="F10" s="69">
        <v>43210</v>
      </c>
      <c r="G10" s="69">
        <v>43211</v>
      </c>
      <c r="H10" s="69">
        <v>43220</v>
      </c>
      <c r="I10" s="69">
        <v>43250</v>
      </c>
      <c r="J10" s="68" t="s">
        <v>150</v>
      </c>
      <c r="K10" s="68" t="s">
        <v>239</v>
      </c>
      <c r="L10" s="68" t="s">
        <v>176</v>
      </c>
      <c r="M10" s="68" t="s">
        <v>289</v>
      </c>
      <c r="N10" s="68" t="s">
        <v>241</v>
      </c>
      <c r="O10" s="68" t="s">
        <v>242</v>
      </c>
      <c r="P10" s="68" t="s">
        <v>163</v>
      </c>
      <c r="Q10" s="71" t="s">
        <v>322</v>
      </c>
      <c r="R10" s="56" t="s">
        <v>433</v>
      </c>
      <c r="S10" s="56" t="s">
        <v>434</v>
      </c>
      <c r="T10" s="56" t="s">
        <v>434</v>
      </c>
      <c r="V10" s="74"/>
      <c r="W10" s="73" t="s">
        <v>479</v>
      </c>
    </row>
    <row r="11" spans="1:23" ht="115.5" hidden="1">
      <c r="A11" s="65">
        <v>10</v>
      </c>
      <c r="B11" s="68" t="s">
        <v>323</v>
      </c>
      <c r="C11" s="68" t="s">
        <v>279</v>
      </c>
      <c r="D11" s="68" t="s">
        <v>171</v>
      </c>
      <c r="E11" s="68" t="s">
        <v>341</v>
      </c>
      <c r="F11" s="69">
        <v>43218</v>
      </c>
      <c r="G11" s="69">
        <v>43218</v>
      </c>
      <c r="H11" s="69" t="s">
        <v>338</v>
      </c>
      <c r="I11" s="70" t="s">
        <v>338</v>
      </c>
      <c r="J11" s="68" t="s">
        <v>244</v>
      </c>
      <c r="K11" s="68" t="s">
        <v>151</v>
      </c>
      <c r="L11" s="68" t="s">
        <v>245</v>
      </c>
      <c r="M11" s="68" t="s">
        <v>265</v>
      </c>
      <c r="N11" s="68" t="s">
        <v>161</v>
      </c>
      <c r="O11" s="68" t="s">
        <v>240</v>
      </c>
      <c r="P11" s="68" t="s">
        <v>146</v>
      </c>
      <c r="Q11" s="68" t="s">
        <v>339</v>
      </c>
      <c r="R11" s="56" t="s">
        <v>340</v>
      </c>
      <c r="S11" s="56" t="s">
        <v>305</v>
      </c>
      <c r="T11" s="56" t="s">
        <v>305</v>
      </c>
      <c r="V11" s="74"/>
      <c r="W11" s="73" t="s">
        <v>478</v>
      </c>
    </row>
    <row r="12" spans="1:23" ht="82.5" hidden="1">
      <c r="A12" s="65">
        <v>11</v>
      </c>
      <c r="B12" s="68" t="s">
        <v>417</v>
      </c>
      <c r="C12" s="68" t="s">
        <v>279</v>
      </c>
      <c r="D12" s="68" t="s">
        <v>262</v>
      </c>
      <c r="E12" s="68" t="s">
        <v>400</v>
      </c>
      <c r="F12" s="69">
        <v>43250</v>
      </c>
      <c r="G12" s="69">
        <v>43249</v>
      </c>
      <c r="H12" s="69" t="s">
        <v>397</v>
      </c>
      <c r="I12" s="69" t="s">
        <v>397</v>
      </c>
      <c r="J12" s="68" t="s">
        <v>150</v>
      </c>
      <c r="K12" s="68" t="s">
        <v>151</v>
      </c>
      <c r="L12" s="68" t="s">
        <v>237</v>
      </c>
      <c r="M12" s="68" t="s">
        <v>301</v>
      </c>
      <c r="N12" s="66" t="s">
        <v>157</v>
      </c>
      <c r="O12" s="68" t="s">
        <v>158</v>
      </c>
      <c r="P12" s="68" t="s">
        <v>155</v>
      </c>
      <c r="Q12" s="68" t="s">
        <v>329</v>
      </c>
      <c r="R12" s="56" t="s">
        <v>429</v>
      </c>
      <c r="S12" s="56" t="s">
        <v>303</v>
      </c>
      <c r="T12" s="56" t="s">
        <v>303</v>
      </c>
      <c r="V12" s="74"/>
      <c r="W12" s="73" t="s">
        <v>478</v>
      </c>
    </row>
    <row r="13" spans="1:23" s="61" customFormat="1" ht="49.5" hidden="1">
      <c r="A13" s="65">
        <v>12</v>
      </c>
      <c r="B13" s="68" t="s">
        <v>316</v>
      </c>
      <c r="C13" s="68" t="s">
        <v>279</v>
      </c>
      <c r="D13" s="68" t="s">
        <v>302</v>
      </c>
      <c r="E13" s="68" t="s">
        <v>274</v>
      </c>
      <c r="F13" s="69">
        <v>43220</v>
      </c>
      <c r="G13" s="69">
        <v>43218</v>
      </c>
      <c r="H13" s="70" t="s">
        <v>401</v>
      </c>
      <c r="I13" s="70" t="s">
        <v>401</v>
      </c>
      <c r="J13" s="68" t="s">
        <v>255</v>
      </c>
      <c r="K13" s="68" t="s">
        <v>409</v>
      </c>
      <c r="L13" s="68" t="s">
        <v>408</v>
      </c>
      <c r="M13" s="68" t="s">
        <v>317</v>
      </c>
      <c r="N13" s="68"/>
      <c r="O13" s="68"/>
      <c r="P13" s="68"/>
      <c r="Q13" s="68" t="s">
        <v>411</v>
      </c>
      <c r="R13" s="56" t="s">
        <v>410</v>
      </c>
      <c r="S13" s="56" t="s">
        <v>407</v>
      </c>
      <c r="T13" s="56" t="s">
        <v>407</v>
      </c>
      <c r="V13" s="73"/>
      <c r="W13" s="73" t="s">
        <v>478</v>
      </c>
    </row>
    <row r="14" spans="1:23" ht="33" hidden="1">
      <c r="A14" s="60">
        <v>13</v>
      </c>
      <c r="B14" s="63" t="s">
        <v>467</v>
      </c>
      <c r="C14" s="8"/>
      <c r="D14" s="8" t="s">
        <v>302</v>
      </c>
      <c r="E14" s="31" t="s">
        <v>274</v>
      </c>
      <c r="F14" s="41">
        <v>43231</v>
      </c>
      <c r="G14" s="41">
        <v>43231</v>
      </c>
      <c r="H14" s="41"/>
      <c r="I14" s="42"/>
      <c r="J14" s="8" t="s">
        <v>150</v>
      </c>
      <c r="K14" s="8"/>
      <c r="L14" s="8" t="s">
        <v>330</v>
      </c>
      <c r="M14" s="8" t="s">
        <v>331</v>
      </c>
      <c r="N14" s="8" t="s">
        <v>332</v>
      </c>
      <c r="O14" s="8" t="s">
        <v>333</v>
      </c>
      <c r="P14" s="8" t="s">
        <v>334</v>
      </c>
      <c r="Q14" s="8"/>
      <c r="R14" s="56"/>
      <c r="S14" s="56"/>
      <c r="T14" s="56" t="s">
        <v>335</v>
      </c>
      <c r="V14" s="74"/>
      <c r="W14" s="73"/>
    </row>
    <row r="15" spans="1:23" ht="49.5">
      <c r="A15" s="65">
        <v>14</v>
      </c>
      <c r="B15" s="68" t="s">
        <v>391</v>
      </c>
      <c r="C15" s="68" t="s">
        <v>279</v>
      </c>
      <c r="D15" s="68" t="s">
        <v>171</v>
      </c>
      <c r="E15" s="68" t="s">
        <v>342</v>
      </c>
      <c r="F15" s="70" t="s">
        <v>338</v>
      </c>
      <c r="G15" s="69">
        <v>43241</v>
      </c>
      <c r="H15" s="69">
        <v>43238</v>
      </c>
      <c r="I15" s="69">
        <v>43245</v>
      </c>
      <c r="J15" s="68" t="s">
        <v>150</v>
      </c>
      <c r="K15" s="68" t="s">
        <v>239</v>
      </c>
      <c r="L15" s="68" t="s">
        <v>245</v>
      </c>
      <c r="M15" s="68" t="s">
        <v>265</v>
      </c>
      <c r="N15" s="68" t="s">
        <v>161</v>
      </c>
      <c r="O15" s="68" t="s">
        <v>240</v>
      </c>
      <c r="P15" s="68" t="s">
        <v>146</v>
      </c>
      <c r="Q15" s="68" t="s">
        <v>430</v>
      </c>
      <c r="R15" s="56" t="s">
        <v>286</v>
      </c>
      <c r="S15" s="56" t="s">
        <v>335</v>
      </c>
      <c r="T15" s="56" t="s">
        <v>335</v>
      </c>
      <c r="V15" s="74"/>
      <c r="W15" s="73" t="s">
        <v>479</v>
      </c>
    </row>
    <row r="16" spans="1:23" ht="129" hidden="1" customHeight="1">
      <c r="A16" s="65">
        <v>15</v>
      </c>
      <c r="B16" s="68" t="s">
        <v>356</v>
      </c>
      <c r="C16" s="68" t="s">
        <v>279</v>
      </c>
      <c r="D16" s="68" t="s">
        <v>309</v>
      </c>
      <c r="E16" s="68" t="s">
        <v>347</v>
      </c>
      <c r="F16" s="70" t="s">
        <v>346</v>
      </c>
      <c r="G16" s="69">
        <v>43235</v>
      </c>
      <c r="H16" s="70" t="s">
        <v>346</v>
      </c>
      <c r="I16" s="70" t="s">
        <v>346</v>
      </c>
      <c r="J16" s="68" t="s">
        <v>348</v>
      </c>
      <c r="K16" s="68" t="s">
        <v>349</v>
      </c>
      <c r="L16" s="68" t="s">
        <v>350</v>
      </c>
      <c r="M16" s="68" t="s">
        <v>355</v>
      </c>
      <c r="N16" s="68" t="s">
        <v>346</v>
      </c>
      <c r="O16" s="68" t="s">
        <v>346</v>
      </c>
      <c r="P16" s="68" t="s">
        <v>351</v>
      </c>
      <c r="Q16" s="68" t="s">
        <v>358</v>
      </c>
      <c r="R16" s="56" t="s">
        <v>352</v>
      </c>
      <c r="S16" s="56" t="s">
        <v>353</v>
      </c>
      <c r="T16" s="56" t="s">
        <v>353</v>
      </c>
      <c r="V16" s="74"/>
      <c r="W16" s="73" t="s">
        <v>478</v>
      </c>
    </row>
    <row r="17" spans="1:23" ht="99">
      <c r="A17" s="65">
        <v>16</v>
      </c>
      <c r="B17" s="68" t="s">
        <v>389</v>
      </c>
      <c r="C17" s="68" t="s">
        <v>279</v>
      </c>
      <c r="D17" s="68" t="s">
        <v>260</v>
      </c>
      <c r="E17" s="68" t="s">
        <v>365</v>
      </c>
      <c r="F17" s="70" t="s">
        <v>367</v>
      </c>
      <c r="G17" s="69">
        <v>43235</v>
      </c>
      <c r="H17" s="70" t="s">
        <v>367</v>
      </c>
      <c r="I17" s="69">
        <v>43237</v>
      </c>
      <c r="J17" s="68" t="s">
        <v>348</v>
      </c>
      <c r="K17" s="68" t="s">
        <v>239</v>
      </c>
      <c r="L17" s="68" t="s">
        <v>366</v>
      </c>
      <c r="M17" s="68" t="s">
        <v>364</v>
      </c>
      <c r="N17" s="68" t="s">
        <v>367</v>
      </c>
      <c r="O17" s="68" t="s">
        <v>368</v>
      </c>
      <c r="P17" s="68" t="s">
        <v>369</v>
      </c>
      <c r="Q17" s="68" t="s">
        <v>370</v>
      </c>
      <c r="R17" s="56"/>
      <c r="S17" s="56" t="s">
        <v>320</v>
      </c>
      <c r="T17" s="56" t="s">
        <v>320</v>
      </c>
      <c r="V17" s="74"/>
      <c r="W17" s="73" t="s">
        <v>478</v>
      </c>
    </row>
    <row r="18" spans="1:23" ht="66">
      <c r="A18" s="65">
        <v>17</v>
      </c>
      <c r="B18" s="68" t="s">
        <v>393</v>
      </c>
      <c r="C18" s="68" t="s">
        <v>279</v>
      </c>
      <c r="D18" s="68" t="s">
        <v>262</v>
      </c>
      <c r="E18" s="68" t="s">
        <v>382</v>
      </c>
      <c r="F18" s="69">
        <v>43245</v>
      </c>
      <c r="G18" s="69">
        <v>43245</v>
      </c>
      <c r="H18" s="69">
        <v>43252</v>
      </c>
      <c r="I18" s="69">
        <v>43256</v>
      </c>
      <c r="J18" s="68" t="s">
        <v>384</v>
      </c>
      <c r="K18" s="68" t="s">
        <v>385</v>
      </c>
      <c r="L18" s="68" t="s">
        <v>386</v>
      </c>
      <c r="M18" s="68" t="s">
        <v>398</v>
      </c>
      <c r="N18" s="68" t="s">
        <v>383</v>
      </c>
      <c r="O18" s="68" t="s">
        <v>383</v>
      </c>
      <c r="P18" s="68" t="s">
        <v>387</v>
      </c>
      <c r="Q18" s="68" t="s">
        <v>436</v>
      </c>
      <c r="R18" s="56" t="s">
        <v>433</v>
      </c>
      <c r="S18" s="56" t="s">
        <v>388</v>
      </c>
      <c r="T18" s="56" t="s">
        <v>388</v>
      </c>
      <c r="V18" s="74"/>
      <c r="W18" s="73" t="s">
        <v>479</v>
      </c>
    </row>
    <row r="19" spans="1:23" ht="49.5" hidden="1">
      <c r="A19" s="65">
        <v>18</v>
      </c>
      <c r="B19" s="68" t="s">
        <v>425</v>
      </c>
      <c r="C19" s="68" t="s">
        <v>279</v>
      </c>
      <c r="D19" s="68" t="s">
        <v>415</v>
      </c>
      <c r="E19" s="68" t="s">
        <v>382</v>
      </c>
      <c r="F19" s="69">
        <v>43252</v>
      </c>
      <c r="G19" s="69">
        <v>43250</v>
      </c>
      <c r="H19" s="69" t="s">
        <v>480</v>
      </c>
      <c r="I19" s="70" t="s">
        <v>428</v>
      </c>
      <c r="J19" s="68" t="s">
        <v>384</v>
      </c>
      <c r="K19" s="68" t="s">
        <v>151</v>
      </c>
      <c r="L19" s="68" t="s">
        <v>416</v>
      </c>
      <c r="M19" s="68" t="s">
        <v>414</v>
      </c>
      <c r="N19" s="68"/>
      <c r="O19" s="68"/>
      <c r="P19" s="68"/>
      <c r="Q19" s="68"/>
      <c r="R19" s="56" t="s">
        <v>429</v>
      </c>
      <c r="S19" s="56" t="s">
        <v>320</v>
      </c>
      <c r="T19" s="56" t="s">
        <v>320</v>
      </c>
      <c r="V19" s="74"/>
      <c r="W19" s="73" t="s">
        <v>478</v>
      </c>
    </row>
    <row r="20" spans="1:23" ht="99">
      <c r="A20" s="33">
        <v>19</v>
      </c>
      <c r="B20" s="63" t="s">
        <v>441</v>
      </c>
      <c r="C20" s="8" t="s">
        <v>279</v>
      </c>
      <c r="D20" s="8" t="s">
        <v>262</v>
      </c>
      <c r="E20" s="8" t="s">
        <v>437</v>
      </c>
      <c r="F20" s="43">
        <v>43264</v>
      </c>
      <c r="G20" s="43">
        <v>43259</v>
      </c>
      <c r="H20" s="43">
        <v>43271</v>
      </c>
      <c r="I20" s="43">
        <v>43266</v>
      </c>
      <c r="J20" s="8" t="s">
        <v>384</v>
      </c>
      <c r="K20" s="8" t="s">
        <v>239</v>
      </c>
      <c r="L20" s="8" t="s">
        <v>438</v>
      </c>
      <c r="M20" s="8" t="s">
        <v>439</v>
      </c>
      <c r="N20" s="8"/>
      <c r="O20" s="8"/>
      <c r="P20" s="8" t="s">
        <v>474</v>
      </c>
      <c r="Q20" s="8" t="s">
        <v>460</v>
      </c>
      <c r="R20" s="56" t="s">
        <v>465</v>
      </c>
      <c r="S20" s="56" t="s">
        <v>320</v>
      </c>
      <c r="T20" s="56" t="s">
        <v>320</v>
      </c>
      <c r="V20" s="74"/>
      <c r="W20" s="73" t="s">
        <v>478</v>
      </c>
    </row>
    <row r="21" spans="1:23" ht="49.5" hidden="1">
      <c r="A21" s="33">
        <v>20</v>
      </c>
      <c r="B21" s="63" t="s">
        <v>452</v>
      </c>
      <c r="C21" s="8" t="s">
        <v>279</v>
      </c>
      <c r="D21" s="8" t="s">
        <v>309</v>
      </c>
      <c r="E21" s="8" t="s">
        <v>444</v>
      </c>
      <c r="F21" s="42" t="s">
        <v>445</v>
      </c>
      <c r="G21" s="43">
        <v>43265</v>
      </c>
      <c r="H21" s="42" t="s">
        <v>445</v>
      </c>
      <c r="I21" s="42" t="s">
        <v>145</v>
      </c>
      <c r="J21" s="8" t="s">
        <v>384</v>
      </c>
      <c r="K21" s="8" t="s">
        <v>446</v>
      </c>
      <c r="L21" s="8" t="s">
        <v>308</v>
      </c>
      <c r="M21" s="8" t="s">
        <v>450</v>
      </c>
      <c r="N21" s="8"/>
      <c r="O21" s="8"/>
      <c r="P21" s="8" t="s">
        <v>474</v>
      </c>
      <c r="Q21" s="8" t="s">
        <v>449</v>
      </c>
      <c r="R21" s="56" t="s">
        <v>447</v>
      </c>
      <c r="S21" s="56" t="s">
        <v>448</v>
      </c>
      <c r="T21" s="56" t="s">
        <v>448</v>
      </c>
      <c r="V21" s="74"/>
      <c r="W21" s="73" t="s">
        <v>478</v>
      </c>
    </row>
    <row r="22" spans="1:23" ht="82.5">
      <c r="A22" s="33">
        <v>21</v>
      </c>
      <c r="B22" s="63" t="s">
        <v>466</v>
      </c>
      <c r="C22" s="8" t="s">
        <v>399</v>
      </c>
      <c r="D22" s="8" t="s">
        <v>415</v>
      </c>
      <c r="E22" s="8" t="s">
        <v>288</v>
      </c>
      <c r="F22" s="42" t="s">
        <v>468</v>
      </c>
      <c r="G22" s="43">
        <v>43266</v>
      </c>
      <c r="H22" s="43">
        <v>43274</v>
      </c>
      <c r="I22" s="42"/>
      <c r="J22" s="8" t="s">
        <v>384</v>
      </c>
      <c r="K22" s="8" t="s">
        <v>470</v>
      </c>
      <c r="L22" s="8" t="s">
        <v>471</v>
      </c>
      <c r="M22" s="8" t="s">
        <v>469</v>
      </c>
      <c r="N22" s="8"/>
      <c r="O22" s="8"/>
      <c r="P22" s="8" t="s">
        <v>473</v>
      </c>
      <c r="Q22" s="8"/>
      <c r="R22" s="56"/>
      <c r="S22" s="56"/>
      <c r="T22" s="56" t="s">
        <v>472</v>
      </c>
      <c r="V22" s="74"/>
      <c r="W22" s="73"/>
    </row>
  </sheetData>
  <autoFilter ref="A1:W22">
    <filterColumn colId="8">
      <filters blank="1">
        <filter val="2018/6/15"/>
        <filter val="无"/>
        <dateGroupItem year="2018" month="4" dateTimeGrouping="month"/>
        <dateGroupItem year="2018" month="5" dateTimeGrouping="month"/>
        <dateGroupItem year="2018" month="6" dateTimeGrouping="month"/>
      </filters>
    </filterColumn>
    <filterColumn colId="10">
      <filters>
        <filter val="正式发布"/>
      </filters>
    </filterColumn>
  </autoFilter>
  <phoneticPr fontId="1" type="noConversion"/>
  <dataValidations count="3">
    <dataValidation type="list" allowBlank="1" showInputMessage="1" showErrorMessage="1" sqref="C1:C1048576">
      <formula1>"未启动,开发中,测试中,完成"</formula1>
    </dataValidation>
    <dataValidation type="list" allowBlank="1" showInputMessage="1" showErrorMessage="1" sqref="J1:J1048576">
      <formula1>"新需求,问题,新需求+问题"</formula1>
    </dataValidation>
    <dataValidation type="list" allowBlank="1" showInputMessage="1" showErrorMessage="1" sqref="D1:D1048576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pane ySplit="1" topLeftCell="A2" activePane="bottomLeft" state="frozen"/>
      <selection pane="bottomLeft" activeCell="F39" sqref="F39"/>
    </sheetView>
  </sheetViews>
  <sheetFormatPr defaultRowHeight="16.5"/>
  <cols>
    <col min="1" max="1" width="5.625" style="59" customWidth="1"/>
    <col min="2" max="2" width="13.25" style="46" customWidth="1"/>
    <col min="3" max="3" width="10" style="6" bestFit="1" customWidth="1"/>
    <col min="4" max="4" width="11.375" style="6" customWidth="1"/>
    <col min="5" max="5" width="8.125" style="6" customWidth="1"/>
    <col min="6" max="6" width="48.875" style="46" customWidth="1"/>
    <col min="7" max="7" width="10.75" style="46" customWidth="1"/>
    <col min="8" max="8" width="9.625" style="46" customWidth="1"/>
    <col min="9" max="9" width="9.875" style="59" customWidth="1"/>
    <col min="10" max="10" width="10.25" style="59" customWidth="1"/>
    <col min="11" max="11" width="19.25" style="46" customWidth="1"/>
    <col min="12" max="16384" width="9" style="46"/>
  </cols>
  <sheetData>
    <row r="1" spans="1:11" s="64" customFormat="1">
      <c r="A1" s="45" t="s">
        <v>116</v>
      </c>
      <c r="B1" s="23" t="s">
        <v>7</v>
      </c>
      <c r="C1" s="24" t="s">
        <v>44</v>
      </c>
      <c r="D1" s="24" t="s">
        <v>45</v>
      </c>
      <c r="E1" s="24" t="s">
        <v>46</v>
      </c>
      <c r="F1" s="23" t="s">
        <v>47</v>
      </c>
      <c r="G1" s="23" t="s">
        <v>3</v>
      </c>
      <c r="H1" s="23" t="s">
        <v>43</v>
      </c>
      <c r="I1" s="45" t="s">
        <v>48</v>
      </c>
      <c r="J1" s="45" t="s">
        <v>49</v>
      </c>
      <c r="K1" s="23" t="s">
        <v>5</v>
      </c>
    </row>
    <row r="2" spans="1:11" ht="181.5" hidden="1">
      <c r="A2" s="65">
        <v>1</v>
      </c>
      <c r="B2" s="68" t="s">
        <v>174</v>
      </c>
      <c r="C2" s="67">
        <v>43108</v>
      </c>
      <c r="D2" s="67">
        <v>43116</v>
      </c>
      <c r="E2" s="68" t="s">
        <v>141</v>
      </c>
      <c r="F2" s="67" t="s">
        <v>175</v>
      </c>
      <c r="G2" s="67" t="s">
        <v>176</v>
      </c>
      <c r="H2" s="68" t="s">
        <v>148</v>
      </c>
      <c r="I2" s="65" t="s">
        <v>177</v>
      </c>
      <c r="J2" s="65" t="s">
        <v>178</v>
      </c>
      <c r="K2" s="68"/>
    </row>
    <row r="3" spans="1:11" ht="33" hidden="1">
      <c r="A3" s="65">
        <v>2</v>
      </c>
      <c r="B3" s="68" t="s">
        <v>179</v>
      </c>
      <c r="C3" s="67">
        <v>43108</v>
      </c>
      <c r="D3" s="67" t="s">
        <v>235</v>
      </c>
      <c r="E3" s="68" t="s">
        <v>141</v>
      </c>
      <c r="F3" s="67" t="s">
        <v>180</v>
      </c>
      <c r="G3" s="67" t="s">
        <v>181</v>
      </c>
      <c r="H3" s="68" t="s">
        <v>148</v>
      </c>
      <c r="I3" s="65" t="s">
        <v>182</v>
      </c>
      <c r="J3" s="65" t="s">
        <v>178</v>
      </c>
      <c r="K3" s="68"/>
    </row>
    <row r="4" spans="1:11" ht="49.5" hidden="1">
      <c r="A4" s="65">
        <v>3</v>
      </c>
      <c r="B4" s="68" t="s">
        <v>183</v>
      </c>
      <c r="C4" s="67">
        <v>43111</v>
      </c>
      <c r="D4" s="67" t="s">
        <v>235</v>
      </c>
      <c r="E4" s="68" t="s">
        <v>167</v>
      </c>
      <c r="F4" s="68" t="s">
        <v>184</v>
      </c>
      <c r="G4" s="68" t="s">
        <v>185</v>
      </c>
      <c r="H4" s="68" t="s">
        <v>186</v>
      </c>
      <c r="I4" s="65" t="s">
        <v>182</v>
      </c>
      <c r="J4" s="65" t="s">
        <v>187</v>
      </c>
      <c r="K4" s="68"/>
    </row>
    <row r="5" spans="1:11" ht="66" hidden="1">
      <c r="A5" s="65">
        <v>4</v>
      </c>
      <c r="B5" s="68" t="s">
        <v>188</v>
      </c>
      <c r="C5" s="67">
        <v>43122</v>
      </c>
      <c r="D5" s="67">
        <v>43124</v>
      </c>
      <c r="E5" s="68" t="s">
        <v>167</v>
      </c>
      <c r="F5" s="68" t="s">
        <v>189</v>
      </c>
      <c r="G5" s="68" t="s">
        <v>185</v>
      </c>
      <c r="H5" s="68" t="s">
        <v>186</v>
      </c>
      <c r="I5" s="65" t="s">
        <v>177</v>
      </c>
      <c r="J5" s="65" t="s">
        <v>187</v>
      </c>
      <c r="K5" s="68"/>
    </row>
    <row r="6" spans="1:11" ht="66" hidden="1">
      <c r="A6" s="65">
        <v>5</v>
      </c>
      <c r="B6" s="68" t="s">
        <v>190</v>
      </c>
      <c r="C6" s="67">
        <v>43129</v>
      </c>
      <c r="D6" s="68" t="s">
        <v>410</v>
      </c>
      <c r="E6" s="68" t="s">
        <v>149</v>
      </c>
      <c r="F6" s="68" t="s">
        <v>191</v>
      </c>
      <c r="G6" s="68" t="s">
        <v>192</v>
      </c>
      <c r="H6" s="68" t="s">
        <v>193</v>
      </c>
      <c r="I6" s="65" t="s">
        <v>194</v>
      </c>
      <c r="J6" s="65" t="s">
        <v>410</v>
      </c>
      <c r="K6" s="68" t="s">
        <v>155</v>
      </c>
    </row>
    <row r="7" spans="1:11" ht="49.5" hidden="1">
      <c r="A7" s="65">
        <v>6</v>
      </c>
      <c r="B7" s="68" t="s">
        <v>195</v>
      </c>
      <c r="C7" s="67">
        <v>43139</v>
      </c>
      <c r="D7" s="67">
        <v>43140</v>
      </c>
      <c r="E7" s="68" t="s">
        <v>149</v>
      </c>
      <c r="F7" s="68" t="s">
        <v>196</v>
      </c>
      <c r="G7" s="68" t="s">
        <v>197</v>
      </c>
      <c r="H7" s="68" t="s">
        <v>198</v>
      </c>
      <c r="I7" s="65" t="s">
        <v>177</v>
      </c>
      <c r="J7" s="65" t="s">
        <v>199</v>
      </c>
      <c r="K7" s="68"/>
    </row>
    <row r="8" spans="1:11" ht="49.5" hidden="1">
      <c r="A8" s="65">
        <v>7</v>
      </c>
      <c r="B8" s="68" t="s">
        <v>200</v>
      </c>
      <c r="C8" s="67">
        <v>43140</v>
      </c>
      <c r="D8" s="67">
        <v>43142</v>
      </c>
      <c r="E8" s="68" t="s">
        <v>141</v>
      </c>
      <c r="F8" s="68" t="s">
        <v>201</v>
      </c>
      <c r="G8" s="68" t="s">
        <v>143</v>
      </c>
      <c r="H8" s="68" t="s">
        <v>140</v>
      </c>
      <c r="I8" s="65" t="s">
        <v>177</v>
      </c>
      <c r="J8" s="65" t="s">
        <v>141</v>
      </c>
      <c r="K8" s="68"/>
    </row>
    <row r="9" spans="1:11" ht="49.5" hidden="1">
      <c r="A9" s="65">
        <v>8</v>
      </c>
      <c r="B9" s="68" t="s">
        <v>202</v>
      </c>
      <c r="C9" s="67">
        <v>43140</v>
      </c>
      <c r="D9" s="68" t="s">
        <v>410</v>
      </c>
      <c r="E9" s="68" t="s">
        <v>167</v>
      </c>
      <c r="F9" s="68" t="s">
        <v>203</v>
      </c>
      <c r="G9" s="68" t="s">
        <v>185</v>
      </c>
      <c r="H9" s="68" t="s">
        <v>186</v>
      </c>
      <c r="I9" s="65" t="s">
        <v>194</v>
      </c>
      <c r="J9" s="65" t="s">
        <v>410</v>
      </c>
      <c r="K9" s="68" t="s">
        <v>204</v>
      </c>
    </row>
    <row r="10" spans="1:11" ht="66" hidden="1">
      <c r="A10" s="65">
        <v>9</v>
      </c>
      <c r="B10" s="68" t="s">
        <v>205</v>
      </c>
      <c r="C10" s="67">
        <v>43143</v>
      </c>
      <c r="D10" s="68" t="s">
        <v>328</v>
      </c>
      <c r="E10" s="68" t="s">
        <v>149</v>
      </c>
      <c r="F10" s="68" t="s">
        <v>206</v>
      </c>
      <c r="G10" s="68" t="s">
        <v>207</v>
      </c>
      <c r="H10" s="68" t="s">
        <v>193</v>
      </c>
      <c r="I10" s="65" t="s">
        <v>194</v>
      </c>
      <c r="J10" s="65" t="s">
        <v>194</v>
      </c>
      <c r="K10" s="68" t="s">
        <v>155</v>
      </c>
    </row>
    <row r="11" spans="1:11" ht="99" hidden="1">
      <c r="A11" s="65">
        <v>10</v>
      </c>
      <c r="B11" s="68" t="s">
        <v>208</v>
      </c>
      <c r="C11" s="67">
        <v>43173</v>
      </c>
      <c r="D11" s="68" t="s">
        <v>328</v>
      </c>
      <c r="E11" s="68" t="s">
        <v>167</v>
      </c>
      <c r="F11" s="68" t="s">
        <v>209</v>
      </c>
      <c r="G11" s="68" t="s">
        <v>210</v>
      </c>
      <c r="H11" s="68" t="s">
        <v>166</v>
      </c>
      <c r="I11" s="65" t="s">
        <v>194</v>
      </c>
      <c r="J11" s="65" t="s">
        <v>194</v>
      </c>
      <c r="K11" s="68"/>
    </row>
    <row r="12" spans="1:11" ht="165" hidden="1">
      <c r="A12" s="65">
        <v>11</v>
      </c>
      <c r="B12" s="68" t="s">
        <v>147</v>
      </c>
      <c r="C12" s="67">
        <v>43174</v>
      </c>
      <c r="D12" s="68" t="s">
        <v>235</v>
      </c>
      <c r="E12" s="68" t="s">
        <v>149</v>
      </c>
      <c r="F12" s="68" t="s">
        <v>211</v>
      </c>
      <c r="G12" s="68" t="s">
        <v>152</v>
      </c>
      <c r="H12" s="68" t="s">
        <v>148</v>
      </c>
      <c r="I12" s="65" t="s">
        <v>182</v>
      </c>
      <c r="J12" s="65" t="s">
        <v>212</v>
      </c>
      <c r="K12" s="68"/>
    </row>
    <row r="13" spans="1:11" ht="33" hidden="1">
      <c r="A13" s="65">
        <v>12</v>
      </c>
      <c r="B13" s="68" t="s">
        <v>213</v>
      </c>
      <c r="C13" s="67">
        <v>43175</v>
      </c>
      <c r="D13" s="68" t="s">
        <v>194</v>
      </c>
      <c r="E13" s="68" t="s">
        <v>167</v>
      </c>
      <c r="F13" s="68" t="s">
        <v>214</v>
      </c>
      <c r="G13" s="68" t="s">
        <v>168</v>
      </c>
      <c r="H13" s="68" t="s">
        <v>166</v>
      </c>
      <c r="I13" s="65" t="s">
        <v>194</v>
      </c>
      <c r="J13" s="65" t="s">
        <v>194</v>
      </c>
      <c r="K13" s="68"/>
    </row>
    <row r="14" spans="1:11" ht="49.5" hidden="1">
      <c r="A14" s="65">
        <v>13</v>
      </c>
      <c r="B14" s="68" t="s">
        <v>215</v>
      </c>
      <c r="C14" s="67">
        <v>43180</v>
      </c>
      <c r="D14" s="68" t="s">
        <v>194</v>
      </c>
      <c r="E14" s="68" t="s">
        <v>149</v>
      </c>
      <c r="F14" s="68" t="s">
        <v>216</v>
      </c>
      <c r="G14" s="68" t="s">
        <v>217</v>
      </c>
      <c r="H14" s="68" t="s">
        <v>148</v>
      </c>
      <c r="I14" s="65" t="s">
        <v>194</v>
      </c>
      <c r="J14" s="65" t="s">
        <v>194</v>
      </c>
      <c r="K14" s="68" t="s">
        <v>193</v>
      </c>
    </row>
    <row r="15" spans="1:11" ht="82.5" hidden="1">
      <c r="A15" s="65">
        <v>14</v>
      </c>
      <c r="B15" s="68" t="s">
        <v>164</v>
      </c>
      <c r="C15" s="67">
        <v>43180</v>
      </c>
      <c r="D15" s="68" t="s">
        <v>235</v>
      </c>
      <c r="E15" s="68" t="s">
        <v>149</v>
      </c>
      <c r="F15" s="68" t="s">
        <v>218</v>
      </c>
      <c r="G15" s="68" t="s">
        <v>152</v>
      </c>
      <c r="H15" s="68" t="s">
        <v>148</v>
      </c>
      <c r="I15" s="65" t="s">
        <v>182</v>
      </c>
      <c r="J15" s="65" t="s">
        <v>212</v>
      </c>
      <c r="K15" s="68"/>
    </row>
    <row r="16" spans="1:11" ht="66" hidden="1">
      <c r="A16" s="65">
        <v>15</v>
      </c>
      <c r="B16" s="68" t="s">
        <v>165</v>
      </c>
      <c r="C16" s="67">
        <v>43182</v>
      </c>
      <c r="D16" s="68" t="s">
        <v>194</v>
      </c>
      <c r="E16" s="68" t="s">
        <v>167</v>
      </c>
      <c r="F16" s="68" t="s">
        <v>219</v>
      </c>
      <c r="G16" s="68" t="s">
        <v>168</v>
      </c>
      <c r="H16" s="68" t="s">
        <v>166</v>
      </c>
      <c r="I16" s="65" t="s">
        <v>194</v>
      </c>
      <c r="J16" s="65" t="s">
        <v>194</v>
      </c>
      <c r="K16" s="68"/>
    </row>
    <row r="17" spans="1:11" ht="99" hidden="1">
      <c r="A17" s="65">
        <v>16</v>
      </c>
      <c r="B17" s="68" t="s">
        <v>220</v>
      </c>
      <c r="C17" s="67">
        <v>43182</v>
      </c>
      <c r="D17" s="68" t="s">
        <v>194</v>
      </c>
      <c r="E17" s="68" t="s">
        <v>167</v>
      </c>
      <c r="F17" s="68" t="s">
        <v>221</v>
      </c>
      <c r="G17" s="68" t="s">
        <v>222</v>
      </c>
      <c r="H17" s="68" t="s">
        <v>166</v>
      </c>
      <c r="I17" s="65" t="s">
        <v>194</v>
      </c>
      <c r="J17" s="65" t="s">
        <v>194</v>
      </c>
      <c r="K17" s="68"/>
    </row>
    <row r="18" spans="1:11" ht="49.5" hidden="1">
      <c r="A18" s="65">
        <v>17</v>
      </c>
      <c r="B18" s="68" t="s">
        <v>223</v>
      </c>
      <c r="C18" s="67">
        <v>43182</v>
      </c>
      <c r="D18" s="68" t="s">
        <v>194</v>
      </c>
      <c r="E18" s="68" t="s">
        <v>167</v>
      </c>
      <c r="F18" s="68" t="s">
        <v>224</v>
      </c>
      <c r="G18" s="68" t="s">
        <v>222</v>
      </c>
      <c r="H18" s="68" t="s">
        <v>166</v>
      </c>
      <c r="I18" s="65" t="s">
        <v>194</v>
      </c>
      <c r="J18" s="65" t="s">
        <v>194</v>
      </c>
      <c r="K18" s="68"/>
    </row>
    <row r="19" spans="1:11" ht="33" hidden="1">
      <c r="A19" s="65">
        <v>18</v>
      </c>
      <c r="B19" s="68" t="s">
        <v>225</v>
      </c>
      <c r="C19" s="67">
        <v>43182</v>
      </c>
      <c r="D19" s="68" t="s">
        <v>194</v>
      </c>
      <c r="E19" s="68" t="s">
        <v>167</v>
      </c>
      <c r="F19" s="68" t="s">
        <v>226</v>
      </c>
      <c r="G19" s="68" t="s">
        <v>210</v>
      </c>
      <c r="H19" s="68" t="s">
        <v>166</v>
      </c>
      <c r="I19" s="65" t="s">
        <v>194</v>
      </c>
      <c r="J19" s="65" t="s">
        <v>194</v>
      </c>
      <c r="K19" s="68"/>
    </row>
    <row r="20" spans="1:11" ht="198" hidden="1">
      <c r="A20" s="65">
        <v>19</v>
      </c>
      <c r="B20" s="68" t="s">
        <v>159</v>
      </c>
      <c r="C20" s="67">
        <v>43182</v>
      </c>
      <c r="D20" s="67">
        <v>43214</v>
      </c>
      <c r="E20" s="68" t="s">
        <v>149</v>
      </c>
      <c r="F20" s="68" t="s">
        <v>227</v>
      </c>
      <c r="G20" s="68" t="s">
        <v>160</v>
      </c>
      <c r="H20" s="68" t="s">
        <v>156</v>
      </c>
      <c r="I20" s="65" t="s">
        <v>177</v>
      </c>
      <c r="J20" s="65" t="s">
        <v>228</v>
      </c>
      <c r="K20" s="77"/>
    </row>
    <row r="21" spans="1:11" ht="33" hidden="1">
      <c r="A21" s="65">
        <v>20</v>
      </c>
      <c r="B21" s="68" t="s">
        <v>233</v>
      </c>
      <c r="C21" s="67">
        <v>43182</v>
      </c>
      <c r="D21" s="68" t="s">
        <v>235</v>
      </c>
      <c r="E21" s="68" t="s">
        <v>234</v>
      </c>
      <c r="F21" s="68" t="s">
        <v>236</v>
      </c>
      <c r="G21" s="68" t="s">
        <v>237</v>
      </c>
      <c r="H21" s="68" t="s">
        <v>156</v>
      </c>
      <c r="I21" s="65" t="s">
        <v>182</v>
      </c>
      <c r="J21" s="65" t="s">
        <v>228</v>
      </c>
      <c r="K21" s="68" t="s">
        <v>238</v>
      </c>
    </row>
    <row r="22" spans="1:11" ht="82.5" hidden="1">
      <c r="A22" s="65">
        <v>21</v>
      </c>
      <c r="B22" s="68" t="s">
        <v>282</v>
      </c>
      <c r="C22" s="67">
        <v>43187</v>
      </c>
      <c r="D22" s="67">
        <v>43207</v>
      </c>
      <c r="E22" s="68" t="s">
        <v>149</v>
      </c>
      <c r="F22" s="68" t="s">
        <v>229</v>
      </c>
      <c r="G22" s="68" t="s">
        <v>152</v>
      </c>
      <c r="H22" s="68" t="s">
        <v>148</v>
      </c>
      <c r="I22" s="65" t="s">
        <v>177</v>
      </c>
      <c r="J22" s="65" t="s">
        <v>212</v>
      </c>
      <c r="K22" s="77"/>
    </row>
    <row r="23" spans="1:11" ht="82.5" hidden="1">
      <c r="A23" s="65">
        <v>22</v>
      </c>
      <c r="B23" s="68" t="s">
        <v>281</v>
      </c>
      <c r="C23" s="67">
        <v>43202</v>
      </c>
      <c r="D23" s="67">
        <v>43207</v>
      </c>
      <c r="E23" s="68" t="s">
        <v>266</v>
      </c>
      <c r="F23" s="68" t="s">
        <v>267</v>
      </c>
      <c r="G23" s="68" t="s">
        <v>268</v>
      </c>
      <c r="H23" s="68" t="s">
        <v>260</v>
      </c>
      <c r="I23" s="65" t="s">
        <v>177</v>
      </c>
      <c r="J23" s="65" t="s">
        <v>277</v>
      </c>
      <c r="K23" s="77"/>
    </row>
    <row r="24" spans="1:11" ht="49.5" hidden="1">
      <c r="A24" s="65">
        <v>23</v>
      </c>
      <c r="B24" s="66" t="s">
        <v>259</v>
      </c>
      <c r="C24" s="67">
        <v>43202</v>
      </c>
      <c r="D24" s="67">
        <v>43213</v>
      </c>
      <c r="E24" s="68" t="s">
        <v>269</v>
      </c>
      <c r="F24" s="66" t="s">
        <v>270</v>
      </c>
      <c r="G24" s="66" t="s">
        <v>271</v>
      </c>
      <c r="H24" s="66" t="s">
        <v>272</v>
      </c>
      <c r="I24" s="65" t="s">
        <v>177</v>
      </c>
      <c r="J24" s="65" t="s">
        <v>300</v>
      </c>
      <c r="K24" s="77"/>
    </row>
    <row r="25" spans="1:11" ht="33" hidden="1">
      <c r="A25" s="65">
        <v>24</v>
      </c>
      <c r="B25" s="66" t="s">
        <v>273</v>
      </c>
      <c r="C25" s="67">
        <v>43203</v>
      </c>
      <c r="D25" s="67">
        <v>43214</v>
      </c>
      <c r="E25" s="68" t="s">
        <v>274</v>
      </c>
      <c r="F25" s="66" t="s">
        <v>275</v>
      </c>
      <c r="G25" s="66" t="s">
        <v>276</v>
      </c>
      <c r="H25" s="66" t="s">
        <v>262</v>
      </c>
      <c r="I25" s="65" t="s">
        <v>182</v>
      </c>
      <c r="J25" s="65" t="s">
        <v>311</v>
      </c>
      <c r="K25" s="78"/>
    </row>
    <row r="26" spans="1:11" ht="148.5" hidden="1">
      <c r="A26" s="65">
        <v>25</v>
      </c>
      <c r="B26" s="66" t="s">
        <v>304</v>
      </c>
      <c r="C26" s="67">
        <v>43213</v>
      </c>
      <c r="D26" s="68" t="s">
        <v>305</v>
      </c>
      <c r="E26" s="68" t="s">
        <v>306</v>
      </c>
      <c r="F26" s="66" t="s">
        <v>307</v>
      </c>
      <c r="G26" s="66" t="s">
        <v>308</v>
      </c>
      <c r="H26" s="66" t="s">
        <v>309</v>
      </c>
      <c r="I26" s="65" t="s">
        <v>194</v>
      </c>
      <c r="J26" s="65" t="s">
        <v>305</v>
      </c>
      <c r="K26" s="66" t="s">
        <v>310</v>
      </c>
    </row>
    <row r="27" spans="1:11" ht="66" hidden="1">
      <c r="A27" s="65">
        <v>26</v>
      </c>
      <c r="B27" s="66" t="s">
        <v>312</v>
      </c>
      <c r="C27" s="67">
        <v>43214</v>
      </c>
      <c r="D27" s="67">
        <v>43217</v>
      </c>
      <c r="E27" s="68" t="s">
        <v>314</v>
      </c>
      <c r="F27" s="66" t="s">
        <v>313</v>
      </c>
      <c r="G27" s="66" t="s">
        <v>315</v>
      </c>
      <c r="H27" s="66" t="s">
        <v>262</v>
      </c>
      <c r="I27" s="65" t="s">
        <v>177</v>
      </c>
      <c r="J27" s="65" t="s">
        <v>319</v>
      </c>
      <c r="K27" s="66"/>
    </row>
    <row r="28" spans="1:11" ht="49.5" hidden="1">
      <c r="A28" s="65">
        <v>27</v>
      </c>
      <c r="B28" s="68" t="s">
        <v>316</v>
      </c>
      <c r="C28" s="67">
        <v>43218</v>
      </c>
      <c r="D28" s="68" t="s">
        <v>352</v>
      </c>
      <c r="E28" s="68" t="s">
        <v>274</v>
      </c>
      <c r="F28" s="68" t="s">
        <v>317</v>
      </c>
      <c r="G28" s="66" t="s">
        <v>318</v>
      </c>
      <c r="H28" s="66" t="s">
        <v>302</v>
      </c>
      <c r="I28" s="65" t="s">
        <v>194</v>
      </c>
      <c r="J28" s="65" t="s">
        <v>352</v>
      </c>
      <c r="K28" s="66" t="s">
        <v>354</v>
      </c>
    </row>
    <row r="29" spans="1:11" ht="115.5" hidden="1">
      <c r="A29" s="65">
        <v>28</v>
      </c>
      <c r="B29" s="66" t="s">
        <v>323</v>
      </c>
      <c r="C29" s="67">
        <v>43218</v>
      </c>
      <c r="D29" s="68" t="s">
        <v>340</v>
      </c>
      <c r="E29" s="68" t="s">
        <v>325</v>
      </c>
      <c r="F29" s="66" t="s">
        <v>324</v>
      </c>
      <c r="G29" s="66" t="s">
        <v>326</v>
      </c>
      <c r="H29" s="66" t="s">
        <v>327</v>
      </c>
      <c r="I29" s="65" t="s">
        <v>194</v>
      </c>
      <c r="J29" s="65" t="s">
        <v>340</v>
      </c>
      <c r="K29" s="66" t="s">
        <v>343</v>
      </c>
    </row>
    <row r="30" spans="1:11" ht="33">
      <c r="A30" s="33">
        <v>29</v>
      </c>
      <c r="B30" s="62" t="s">
        <v>336</v>
      </c>
      <c r="C30" s="32">
        <v>43231</v>
      </c>
      <c r="D30" s="8"/>
      <c r="E30" s="8" t="s">
        <v>274</v>
      </c>
      <c r="F30" s="7" t="s">
        <v>331</v>
      </c>
      <c r="G30" s="7" t="s">
        <v>318</v>
      </c>
      <c r="H30" s="7" t="s">
        <v>302</v>
      </c>
      <c r="I30" s="33"/>
      <c r="J30" s="33"/>
      <c r="K30" s="7"/>
    </row>
    <row r="31" spans="1:11" ht="132" hidden="1">
      <c r="A31" s="65">
        <v>30</v>
      </c>
      <c r="B31" s="66" t="s">
        <v>337</v>
      </c>
      <c r="C31" s="67">
        <v>43231</v>
      </c>
      <c r="D31" s="68" t="s">
        <v>371</v>
      </c>
      <c r="E31" s="68" t="s">
        <v>345</v>
      </c>
      <c r="F31" s="66" t="s">
        <v>344</v>
      </c>
      <c r="G31" s="66" t="s">
        <v>245</v>
      </c>
      <c r="H31" s="66" t="s">
        <v>327</v>
      </c>
      <c r="I31" s="65" t="s">
        <v>182</v>
      </c>
      <c r="J31" s="65" t="s">
        <v>372</v>
      </c>
      <c r="K31" s="66" t="s">
        <v>373</v>
      </c>
    </row>
    <row r="32" spans="1:11" ht="119.25" hidden="1" customHeight="1">
      <c r="A32" s="65">
        <v>31</v>
      </c>
      <c r="B32" s="66" t="s">
        <v>359</v>
      </c>
      <c r="C32" s="67">
        <v>43235</v>
      </c>
      <c r="D32" s="68" t="s">
        <v>360</v>
      </c>
      <c r="E32" s="68" t="s">
        <v>361</v>
      </c>
      <c r="F32" s="66" t="s">
        <v>362</v>
      </c>
      <c r="G32" s="66" t="s">
        <v>363</v>
      </c>
      <c r="H32" s="66" t="s">
        <v>309</v>
      </c>
      <c r="I32" s="65" t="s">
        <v>360</v>
      </c>
      <c r="J32" s="65" t="s">
        <v>360</v>
      </c>
      <c r="K32" s="66" t="s">
        <v>357</v>
      </c>
    </row>
    <row r="33" spans="1:11" ht="82.5" hidden="1">
      <c r="A33" s="65">
        <v>32</v>
      </c>
      <c r="B33" s="68" t="s">
        <v>389</v>
      </c>
      <c r="C33" s="67">
        <v>43235</v>
      </c>
      <c r="D33" s="67">
        <v>43237</v>
      </c>
      <c r="E33" s="68" t="s">
        <v>365</v>
      </c>
      <c r="F33" s="66" t="s">
        <v>364</v>
      </c>
      <c r="G33" s="66" t="s">
        <v>366</v>
      </c>
      <c r="H33" s="66" t="s">
        <v>260</v>
      </c>
      <c r="I33" s="65" t="s">
        <v>177</v>
      </c>
      <c r="J33" s="65" t="s">
        <v>390</v>
      </c>
      <c r="K33" s="66"/>
    </row>
    <row r="34" spans="1:11" ht="66" hidden="1">
      <c r="A34" s="65">
        <v>33</v>
      </c>
      <c r="B34" s="66" t="s">
        <v>374</v>
      </c>
      <c r="C34" s="67">
        <v>43238</v>
      </c>
      <c r="D34" s="68" t="s">
        <v>375</v>
      </c>
      <c r="E34" s="68" t="s">
        <v>167</v>
      </c>
      <c r="F34" s="66" t="s">
        <v>376</v>
      </c>
      <c r="G34" s="66" t="s">
        <v>308</v>
      </c>
      <c r="H34" s="66" t="s">
        <v>309</v>
      </c>
      <c r="I34" s="65" t="s">
        <v>305</v>
      </c>
      <c r="J34" s="65" t="s">
        <v>305</v>
      </c>
      <c r="K34" s="66" t="s">
        <v>377</v>
      </c>
    </row>
    <row r="35" spans="1:11" ht="82.5" hidden="1">
      <c r="A35" s="65">
        <v>34</v>
      </c>
      <c r="B35" s="66" t="s">
        <v>378</v>
      </c>
      <c r="C35" s="67">
        <v>43241</v>
      </c>
      <c r="D35" s="67">
        <v>43245</v>
      </c>
      <c r="E35" s="68" t="s">
        <v>379</v>
      </c>
      <c r="F35" s="66" t="s">
        <v>380</v>
      </c>
      <c r="G35" s="66" t="s">
        <v>381</v>
      </c>
      <c r="H35" s="66" t="s">
        <v>327</v>
      </c>
      <c r="I35" s="65" t="s">
        <v>177</v>
      </c>
      <c r="J35" s="65" t="s">
        <v>392</v>
      </c>
      <c r="K35" s="66"/>
    </row>
    <row r="36" spans="1:11" ht="82.5" hidden="1">
      <c r="A36" s="65">
        <v>35</v>
      </c>
      <c r="B36" s="66" t="s">
        <v>393</v>
      </c>
      <c r="C36" s="67">
        <v>43245</v>
      </c>
      <c r="D36" s="67">
        <v>43256</v>
      </c>
      <c r="E36" s="68" t="s">
        <v>394</v>
      </c>
      <c r="F36" s="66" t="s">
        <v>395</v>
      </c>
      <c r="G36" s="66" t="s">
        <v>396</v>
      </c>
      <c r="H36" s="66" t="s">
        <v>262</v>
      </c>
      <c r="I36" s="65" t="s">
        <v>177</v>
      </c>
      <c r="J36" s="65" t="s">
        <v>228</v>
      </c>
      <c r="K36" s="66"/>
    </row>
    <row r="37" spans="1:11" ht="49.5" hidden="1">
      <c r="A37" s="65">
        <v>36</v>
      </c>
      <c r="B37" s="66" t="s">
        <v>418</v>
      </c>
      <c r="C37" s="67">
        <v>43249</v>
      </c>
      <c r="D37" s="68" t="s">
        <v>422</v>
      </c>
      <c r="E37" s="68" t="s">
        <v>420</v>
      </c>
      <c r="F37" s="66" t="s">
        <v>419</v>
      </c>
      <c r="G37" s="66" t="s">
        <v>421</v>
      </c>
      <c r="H37" s="66" t="s">
        <v>262</v>
      </c>
      <c r="I37" s="65" t="s">
        <v>194</v>
      </c>
      <c r="J37" s="65" t="s">
        <v>422</v>
      </c>
      <c r="K37" s="66" t="s">
        <v>423</v>
      </c>
    </row>
    <row r="38" spans="1:11" ht="66" hidden="1">
      <c r="A38" s="65">
        <v>37</v>
      </c>
      <c r="B38" s="66" t="s">
        <v>425</v>
      </c>
      <c r="C38" s="67">
        <v>43250</v>
      </c>
      <c r="D38" s="68" t="s">
        <v>422</v>
      </c>
      <c r="E38" s="68" t="s">
        <v>427</v>
      </c>
      <c r="F38" s="66" t="s">
        <v>424</v>
      </c>
      <c r="G38" s="66" t="s">
        <v>426</v>
      </c>
      <c r="H38" s="66" t="s">
        <v>415</v>
      </c>
      <c r="I38" s="65" t="s">
        <v>422</v>
      </c>
      <c r="J38" s="65" t="s">
        <v>422</v>
      </c>
      <c r="K38" s="66" t="s">
        <v>435</v>
      </c>
    </row>
    <row r="39" spans="1:11" ht="165">
      <c r="A39" s="33">
        <v>38</v>
      </c>
      <c r="B39" s="62" t="s">
        <v>441</v>
      </c>
      <c r="C39" s="32">
        <v>43259</v>
      </c>
      <c r="D39" s="32">
        <v>43266</v>
      </c>
      <c r="E39" s="8" t="s">
        <v>442</v>
      </c>
      <c r="F39" s="7" t="s">
        <v>440</v>
      </c>
      <c r="G39" s="7" t="s">
        <v>443</v>
      </c>
      <c r="H39" s="7" t="s">
        <v>262</v>
      </c>
      <c r="I39" s="33" t="s">
        <v>177</v>
      </c>
      <c r="J39" s="33" t="s">
        <v>451</v>
      </c>
      <c r="K39" s="7" t="s">
        <v>459</v>
      </c>
    </row>
    <row r="40" spans="1:11" ht="99">
      <c r="A40" s="33">
        <v>39</v>
      </c>
      <c r="B40" s="62" t="s">
        <v>454</v>
      </c>
      <c r="C40" s="32">
        <v>43265</v>
      </c>
      <c r="D40" s="8" t="s">
        <v>455</v>
      </c>
      <c r="E40" s="8" t="s">
        <v>456</v>
      </c>
      <c r="F40" s="7" t="s">
        <v>453</v>
      </c>
      <c r="G40" s="7" t="s">
        <v>457</v>
      </c>
      <c r="H40" s="7" t="s">
        <v>309</v>
      </c>
      <c r="I40" s="33" t="s">
        <v>455</v>
      </c>
      <c r="J40" s="33" t="s">
        <v>455</v>
      </c>
      <c r="K40" s="7" t="s">
        <v>458</v>
      </c>
    </row>
    <row r="41" spans="1:11" ht="82.5">
      <c r="A41" s="33">
        <v>40</v>
      </c>
      <c r="B41" s="62" t="s">
        <v>461</v>
      </c>
      <c r="C41" s="32">
        <v>43266</v>
      </c>
      <c r="D41" s="8"/>
      <c r="E41" s="8" t="s">
        <v>462</v>
      </c>
      <c r="F41" s="7" t="s">
        <v>463</v>
      </c>
      <c r="G41" s="7" t="s">
        <v>464</v>
      </c>
      <c r="H41" s="7" t="s">
        <v>415</v>
      </c>
      <c r="I41" s="33"/>
      <c r="J41" s="33" t="s">
        <v>477</v>
      </c>
      <c r="K41" s="7" t="s">
        <v>476</v>
      </c>
    </row>
  </sheetData>
  <autoFilter ref="A1:K36"/>
  <phoneticPr fontId="1" type="noConversion"/>
  <dataValidations count="2">
    <dataValidation type="list" allowBlank="1" showInputMessage="1" showErrorMessage="1" sqref="D16:D19 D13:D14 I1:I1048576 J10:J11 J13:J14 J16:J19">
      <formula1>"ok,null,nok"</formula1>
    </dataValidation>
    <dataValidation type="list" allowBlank="1" showInputMessage="1" showErrorMessage="1" sqref="H1:H1048576">
      <formula1>"移动大网,安徽移动,四川移动,湖北移动,电信集采,上海电信-开放式平台,上海电信-云化内容库,上海电信-4K平台,上海电信-天翼高清CDN,四川电信,安徽联通,黑龙江联通,江苏联通,内蒙古联通,iSeema,IM2,芒果TV-湖南有线,芒果TV-湖南移动,台湾中嘉,台湾三大,科大,技术开发,HKC,辽台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workbookViewId="0">
      <selection activeCell="I34" sqref="I34"/>
    </sheetView>
  </sheetViews>
  <sheetFormatPr defaultRowHeight="11.25"/>
  <cols>
    <col min="1" max="1" width="6.875" style="37" customWidth="1"/>
    <col min="2" max="3" width="7.75" style="37" customWidth="1"/>
    <col min="4" max="11" width="6.875" style="37" customWidth="1"/>
    <col min="12" max="12" width="7.625" style="52" customWidth="1"/>
    <col min="13" max="14" width="6.875" style="52" customWidth="1"/>
    <col min="15" max="15" width="9.25" style="53" customWidth="1"/>
    <col min="16" max="16" width="7.375" style="53" customWidth="1"/>
    <col min="17" max="20" width="6.875" style="53" customWidth="1"/>
    <col min="21" max="21" width="6.875" style="54" customWidth="1"/>
    <col min="22" max="22" width="9.75" style="27" customWidth="1"/>
    <col min="23" max="24" width="9" style="27"/>
    <col min="25" max="25" width="13.25" style="27" customWidth="1"/>
    <col min="26" max="16384" width="9" style="2"/>
  </cols>
  <sheetData>
    <row r="1" spans="1:25">
      <c r="A1" s="36"/>
      <c r="B1" s="36"/>
      <c r="C1" s="38" t="s">
        <v>30</v>
      </c>
      <c r="D1" s="36"/>
      <c r="E1" s="36"/>
      <c r="F1" s="36"/>
      <c r="G1" s="36"/>
      <c r="H1" s="36"/>
      <c r="I1" s="36"/>
      <c r="J1" s="36"/>
      <c r="K1" s="36"/>
      <c r="L1" s="47" t="s">
        <v>31</v>
      </c>
      <c r="M1" s="48"/>
      <c r="N1" s="48"/>
      <c r="O1" s="49" t="s">
        <v>8</v>
      </c>
      <c r="P1" s="50"/>
      <c r="Q1" s="50"/>
      <c r="R1" s="50"/>
      <c r="S1" s="50"/>
      <c r="T1" s="50"/>
      <c r="U1" s="51"/>
      <c r="V1" s="26" t="s">
        <v>101</v>
      </c>
    </row>
    <row r="2" spans="1:25" ht="22.5">
      <c r="A2" s="36" t="s">
        <v>29</v>
      </c>
      <c r="B2" s="36" t="s">
        <v>21</v>
      </c>
      <c r="C2" s="36" t="s">
        <v>12</v>
      </c>
      <c r="D2" s="36" t="s">
        <v>13</v>
      </c>
      <c r="E2" s="36" t="s">
        <v>14</v>
      </c>
      <c r="F2" s="36" t="s">
        <v>15</v>
      </c>
      <c r="G2" s="36" t="s">
        <v>16</v>
      </c>
      <c r="H2" s="36" t="s">
        <v>17</v>
      </c>
      <c r="I2" s="36" t="s">
        <v>18</v>
      </c>
      <c r="J2" s="36" t="s">
        <v>19</v>
      </c>
      <c r="K2" s="36" t="s">
        <v>20</v>
      </c>
      <c r="L2" s="48" t="s">
        <v>9</v>
      </c>
      <c r="M2" s="48" t="s">
        <v>10</v>
      </c>
      <c r="N2" s="48" t="s">
        <v>11</v>
      </c>
      <c r="O2" s="50" t="s">
        <v>28</v>
      </c>
      <c r="P2" s="50" t="s">
        <v>22</v>
      </c>
      <c r="Q2" s="50" t="s">
        <v>25</v>
      </c>
      <c r="R2" s="50" t="s">
        <v>26</v>
      </c>
      <c r="S2" s="50" t="s">
        <v>24</v>
      </c>
      <c r="T2" s="50" t="s">
        <v>23</v>
      </c>
      <c r="U2" s="51" t="s">
        <v>27</v>
      </c>
      <c r="V2" s="27" t="s">
        <v>32</v>
      </c>
      <c r="W2" s="27" t="s">
        <v>35</v>
      </c>
      <c r="X2" s="27" t="s">
        <v>36</v>
      </c>
      <c r="Y2" s="27" t="s">
        <v>37</v>
      </c>
    </row>
    <row r="3" spans="1:25" hidden="1">
      <c r="A3" s="36" t="s">
        <v>51</v>
      </c>
      <c r="B3" s="34">
        <v>20180102</v>
      </c>
      <c r="C3" s="34">
        <v>16</v>
      </c>
      <c r="D3" s="34">
        <v>9</v>
      </c>
      <c r="E3" s="34">
        <v>7</v>
      </c>
      <c r="F3" s="34">
        <v>1</v>
      </c>
      <c r="G3" s="34">
        <v>1</v>
      </c>
      <c r="H3" s="34">
        <v>0</v>
      </c>
      <c r="I3" s="34">
        <v>1</v>
      </c>
      <c r="J3" s="34">
        <v>1</v>
      </c>
      <c r="K3" s="34">
        <v>0</v>
      </c>
      <c r="L3" s="48">
        <f>SUM(C3+F3+I3)</f>
        <v>18</v>
      </c>
      <c r="M3" s="48">
        <f>SUM(D3+G3+J3)</f>
        <v>11</v>
      </c>
      <c r="N3" s="48">
        <f>SUM(E3+H3+K3)</f>
        <v>7</v>
      </c>
      <c r="O3" s="50">
        <f t="shared" ref="O3" si="0">IF(L3=0,"",M3/L3)</f>
        <v>0.61111111111111116</v>
      </c>
      <c r="P3" s="50">
        <f>IF(C3=0,"",D3/C3)</f>
        <v>0.5625</v>
      </c>
      <c r="Q3" s="50">
        <f>IF(F3=0,"",G3/F3)</f>
        <v>1</v>
      </c>
      <c r="R3" s="50">
        <f>IF(I3=0,"",J3/I3)</f>
        <v>1</v>
      </c>
      <c r="S3" s="50">
        <f>IF(L3=0,"",C3/L3)</f>
        <v>0.88888888888888884</v>
      </c>
      <c r="T3" s="50">
        <f>IF(L3=0,"",F3/L3)</f>
        <v>5.5555555555555552E-2</v>
      </c>
      <c r="U3" s="51">
        <f>IF(L3=0,"",J3/L3)</f>
        <v>5.5555555555555552E-2</v>
      </c>
      <c r="V3" s="27">
        <f>L3</f>
        <v>18</v>
      </c>
      <c r="W3" s="27">
        <f>C3</f>
        <v>16</v>
      </c>
      <c r="X3" s="27">
        <f>F3</f>
        <v>1</v>
      </c>
      <c r="Y3" s="27">
        <f>I3</f>
        <v>1</v>
      </c>
    </row>
    <row r="4" spans="1:25" hidden="1">
      <c r="A4" s="36" t="s">
        <v>52</v>
      </c>
      <c r="B4" s="34">
        <v>20180109</v>
      </c>
      <c r="C4" s="34">
        <v>19</v>
      </c>
      <c r="D4" s="34">
        <v>12</v>
      </c>
      <c r="E4" s="34">
        <v>7</v>
      </c>
      <c r="F4" s="34">
        <v>5</v>
      </c>
      <c r="G4" s="34">
        <v>4</v>
      </c>
      <c r="H4" s="34">
        <v>1</v>
      </c>
      <c r="I4" s="34">
        <v>0</v>
      </c>
      <c r="J4" s="34">
        <v>0</v>
      </c>
      <c r="K4" s="34">
        <v>0</v>
      </c>
      <c r="L4" s="48">
        <f t="shared" ref="L4:L18" si="1">SUM(C4+F4+I4)</f>
        <v>24</v>
      </c>
      <c r="M4" s="48">
        <f t="shared" ref="M4:M18" si="2">SUM(D4+G4+J4)</f>
        <v>16</v>
      </c>
      <c r="N4" s="48">
        <f t="shared" ref="N4:N18" si="3">SUM(E4+H4+K4)</f>
        <v>8</v>
      </c>
      <c r="O4" s="50">
        <f t="shared" ref="O4:O54" si="4">IF(L4=0,"",M4/L4)</f>
        <v>0.66666666666666663</v>
      </c>
      <c r="P4" s="50">
        <f t="shared" ref="P4:P54" si="5">IF(C4=0,"",D4/C4)</f>
        <v>0.63157894736842102</v>
      </c>
      <c r="Q4" s="50">
        <f t="shared" ref="Q4:Q54" si="6">IF(F4=0,"",G4/F4)</f>
        <v>0.8</v>
      </c>
      <c r="R4" s="50" t="str">
        <f t="shared" ref="R4:R54" si="7">IF(I4=0,"",J4/I4)</f>
        <v/>
      </c>
      <c r="S4" s="50">
        <f t="shared" ref="S4:S54" si="8">IF(L4=0,"",C4/L4)</f>
        <v>0.79166666666666663</v>
      </c>
      <c r="T4" s="50">
        <f t="shared" ref="T4:T54" si="9">IF(L4=0,"",F4/L4)</f>
        <v>0.20833333333333334</v>
      </c>
      <c r="U4" s="51">
        <f t="shared" ref="U4:U54" si="10">IF(L4=0,"",J4/L4)</f>
        <v>0</v>
      </c>
      <c r="V4" s="27">
        <f t="shared" ref="V4:V35" si="11">V3+L4</f>
        <v>42</v>
      </c>
      <c r="W4" s="27">
        <f t="shared" ref="W4:W35" si="12">W3+C4</f>
        <v>35</v>
      </c>
      <c r="X4" s="27">
        <f t="shared" ref="X4:X35" si="13">X3+F4</f>
        <v>6</v>
      </c>
      <c r="Y4" s="27">
        <f>Y3+I4</f>
        <v>1</v>
      </c>
    </row>
    <row r="5" spans="1:25" hidden="1">
      <c r="A5" s="36" t="s">
        <v>53</v>
      </c>
      <c r="B5" s="34">
        <v>20180116</v>
      </c>
      <c r="C5" s="34">
        <v>9</v>
      </c>
      <c r="D5" s="34">
        <v>8</v>
      </c>
      <c r="E5" s="34">
        <v>1</v>
      </c>
      <c r="F5" s="34">
        <v>8</v>
      </c>
      <c r="G5" s="34">
        <v>8</v>
      </c>
      <c r="H5" s="34">
        <v>0</v>
      </c>
      <c r="I5" s="34">
        <v>0</v>
      </c>
      <c r="J5" s="34">
        <v>0</v>
      </c>
      <c r="K5" s="34">
        <v>0</v>
      </c>
      <c r="L5" s="48">
        <f t="shared" si="1"/>
        <v>17</v>
      </c>
      <c r="M5" s="48">
        <f t="shared" si="2"/>
        <v>16</v>
      </c>
      <c r="N5" s="48">
        <f t="shared" si="3"/>
        <v>1</v>
      </c>
      <c r="O5" s="50">
        <f t="shared" si="4"/>
        <v>0.94117647058823528</v>
      </c>
      <c r="P5" s="50">
        <f t="shared" si="5"/>
        <v>0.88888888888888884</v>
      </c>
      <c r="Q5" s="50">
        <f>IF(F5=0,"",G5/F5)</f>
        <v>1</v>
      </c>
      <c r="R5" s="50" t="str">
        <f t="shared" si="7"/>
        <v/>
      </c>
      <c r="S5" s="50">
        <f t="shared" si="8"/>
        <v>0.52941176470588236</v>
      </c>
      <c r="T5" s="50">
        <f t="shared" si="9"/>
        <v>0.47058823529411764</v>
      </c>
      <c r="U5" s="51">
        <f t="shared" si="10"/>
        <v>0</v>
      </c>
      <c r="V5" s="27">
        <f t="shared" si="11"/>
        <v>59</v>
      </c>
      <c r="W5" s="27">
        <f t="shared" si="12"/>
        <v>44</v>
      </c>
      <c r="X5" s="27">
        <f t="shared" si="13"/>
        <v>14</v>
      </c>
      <c r="Y5" s="27">
        <f t="shared" ref="Y5:Y54" si="14">Y4+I5</f>
        <v>1</v>
      </c>
    </row>
    <row r="6" spans="1:25" hidden="1">
      <c r="A6" s="36" t="s">
        <v>54</v>
      </c>
      <c r="B6" s="34">
        <v>20180123</v>
      </c>
      <c r="C6" s="34">
        <v>14</v>
      </c>
      <c r="D6" s="34">
        <v>13</v>
      </c>
      <c r="E6" s="34">
        <v>1</v>
      </c>
      <c r="F6" s="34">
        <v>5</v>
      </c>
      <c r="G6" s="34">
        <v>4</v>
      </c>
      <c r="H6" s="34">
        <v>1</v>
      </c>
      <c r="I6" s="34">
        <v>0</v>
      </c>
      <c r="J6" s="34">
        <v>0</v>
      </c>
      <c r="K6" s="34">
        <v>0</v>
      </c>
      <c r="L6" s="48">
        <f t="shared" si="1"/>
        <v>19</v>
      </c>
      <c r="M6" s="48">
        <f t="shared" si="2"/>
        <v>17</v>
      </c>
      <c r="N6" s="48">
        <f t="shared" si="3"/>
        <v>2</v>
      </c>
      <c r="O6" s="50">
        <f t="shared" si="4"/>
        <v>0.89473684210526316</v>
      </c>
      <c r="P6" s="50">
        <f t="shared" si="5"/>
        <v>0.9285714285714286</v>
      </c>
      <c r="Q6" s="50">
        <f t="shared" si="6"/>
        <v>0.8</v>
      </c>
      <c r="R6" s="50" t="str">
        <f t="shared" si="7"/>
        <v/>
      </c>
      <c r="S6" s="50">
        <f t="shared" si="8"/>
        <v>0.73684210526315785</v>
      </c>
      <c r="T6" s="50">
        <f t="shared" si="9"/>
        <v>0.26315789473684209</v>
      </c>
      <c r="U6" s="51">
        <f t="shared" si="10"/>
        <v>0</v>
      </c>
      <c r="V6" s="27">
        <f t="shared" si="11"/>
        <v>78</v>
      </c>
      <c r="W6" s="27">
        <f t="shared" si="12"/>
        <v>58</v>
      </c>
      <c r="X6" s="27">
        <f t="shared" si="13"/>
        <v>19</v>
      </c>
      <c r="Y6" s="27">
        <f t="shared" si="14"/>
        <v>1</v>
      </c>
    </row>
    <row r="7" spans="1:25" hidden="1">
      <c r="A7" s="36" t="s">
        <v>55</v>
      </c>
      <c r="B7" s="34">
        <v>20180130</v>
      </c>
      <c r="C7" s="34">
        <v>11</v>
      </c>
      <c r="D7" s="34">
        <v>10</v>
      </c>
      <c r="E7" s="34">
        <v>1</v>
      </c>
      <c r="F7" s="34">
        <v>7</v>
      </c>
      <c r="G7" s="34">
        <v>7</v>
      </c>
      <c r="H7" s="34">
        <v>0</v>
      </c>
      <c r="I7" s="34">
        <v>0</v>
      </c>
      <c r="J7" s="34">
        <v>0</v>
      </c>
      <c r="K7" s="34">
        <v>0</v>
      </c>
      <c r="L7" s="48">
        <f t="shared" si="1"/>
        <v>18</v>
      </c>
      <c r="M7" s="48">
        <f t="shared" si="2"/>
        <v>17</v>
      </c>
      <c r="N7" s="48">
        <f t="shared" si="3"/>
        <v>1</v>
      </c>
      <c r="O7" s="50">
        <f t="shared" si="4"/>
        <v>0.94444444444444442</v>
      </c>
      <c r="P7" s="50">
        <f t="shared" si="5"/>
        <v>0.90909090909090906</v>
      </c>
      <c r="Q7" s="50">
        <f t="shared" si="6"/>
        <v>1</v>
      </c>
      <c r="R7" s="50" t="str">
        <f t="shared" si="7"/>
        <v/>
      </c>
      <c r="S7" s="50">
        <f t="shared" si="8"/>
        <v>0.61111111111111116</v>
      </c>
      <c r="T7" s="50">
        <f t="shared" si="9"/>
        <v>0.3888888888888889</v>
      </c>
      <c r="U7" s="51">
        <f t="shared" si="10"/>
        <v>0</v>
      </c>
      <c r="V7" s="27">
        <f t="shared" si="11"/>
        <v>96</v>
      </c>
      <c r="W7" s="27">
        <f t="shared" si="12"/>
        <v>69</v>
      </c>
      <c r="X7" s="27">
        <f t="shared" si="13"/>
        <v>26</v>
      </c>
      <c r="Y7" s="27">
        <f t="shared" si="14"/>
        <v>1</v>
      </c>
    </row>
    <row r="8" spans="1:25" hidden="1">
      <c r="A8" s="36" t="s">
        <v>56</v>
      </c>
      <c r="B8" s="34">
        <v>20180207</v>
      </c>
      <c r="C8" s="34">
        <v>11</v>
      </c>
      <c r="D8" s="34">
        <v>10</v>
      </c>
      <c r="E8" s="34">
        <v>1</v>
      </c>
      <c r="F8" s="34">
        <v>5</v>
      </c>
      <c r="G8" s="34">
        <v>5</v>
      </c>
      <c r="H8" s="34">
        <v>0</v>
      </c>
      <c r="I8" s="34">
        <v>0</v>
      </c>
      <c r="J8" s="34">
        <v>0</v>
      </c>
      <c r="K8" s="34">
        <v>0</v>
      </c>
      <c r="L8" s="48">
        <f t="shared" si="1"/>
        <v>16</v>
      </c>
      <c r="M8" s="48">
        <f t="shared" si="2"/>
        <v>15</v>
      </c>
      <c r="N8" s="48">
        <f t="shared" si="3"/>
        <v>1</v>
      </c>
      <c r="O8" s="50">
        <f t="shared" si="4"/>
        <v>0.9375</v>
      </c>
      <c r="P8" s="50">
        <f t="shared" si="5"/>
        <v>0.90909090909090906</v>
      </c>
      <c r="Q8" s="50">
        <f t="shared" si="6"/>
        <v>1</v>
      </c>
      <c r="R8" s="50" t="str">
        <f t="shared" si="7"/>
        <v/>
      </c>
      <c r="S8" s="50">
        <f t="shared" si="8"/>
        <v>0.6875</v>
      </c>
      <c r="T8" s="50">
        <f t="shared" si="9"/>
        <v>0.3125</v>
      </c>
      <c r="U8" s="51">
        <f t="shared" si="10"/>
        <v>0</v>
      </c>
      <c r="V8" s="27">
        <f t="shared" si="11"/>
        <v>112</v>
      </c>
      <c r="W8" s="27">
        <f t="shared" si="12"/>
        <v>80</v>
      </c>
      <c r="X8" s="27">
        <f t="shared" si="13"/>
        <v>31</v>
      </c>
      <c r="Y8" s="27">
        <f t="shared" si="14"/>
        <v>1</v>
      </c>
    </row>
    <row r="9" spans="1:25" hidden="1">
      <c r="A9" s="39" t="s">
        <v>230</v>
      </c>
      <c r="B9" s="35"/>
      <c r="C9" s="35"/>
      <c r="D9" s="35"/>
      <c r="E9" s="35"/>
      <c r="F9" s="35"/>
      <c r="G9" s="35"/>
      <c r="H9" s="35"/>
      <c r="I9" s="35"/>
      <c r="J9" s="35"/>
      <c r="K9" s="35"/>
      <c r="L9" s="48">
        <f t="shared" si="1"/>
        <v>0</v>
      </c>
      <c r="M9" s="48">
        <f t="shared" si="2"/>
        <v>0</v>
      </c>
      <c r="N9" s="48">
        <f t="shared" si="3"/>
        <v>0</v>
      </c>
      <c r="O9" s="50" t="str">
        <f t="shared" si="4"/>
        <v/>
      </c>
      <c r="P9" s="50" t="str">
        <f t="shared" si="5"/>
        <v/>
      </c>
      <c r="Q9" s="50" t="str">
        <f t="shared" si="6"/>
        <v/>
      </c>
      <c r="R9" s="50" t="str">
        <f t="shared" si="7"/>
        <v/>
      </c>
      <c r="S9" s="50" t="str">
        <f t="shared" si="8"/>
        <v/>
      </c>
      <c r="T9" s="50" t="str">
        <f t="shared" si="9"/>
        <v/>
      </c>
      <c r="U9" s="51" t="str">
        <f t="shared" si="10"/>
        <v/>
      </c>
      <c r="V9" s="27">
        <f t="shared" si="11"/>
        <v>112</v>
      </c>
      <c r="W9" s="27">
        <f t="shared" si="12"/>
        <v>80</v>
      </c>
      <c r="X9" s="27">
        <f t="shared" si="13"/>
        <v>31</v>
      </c>
      <c r="Y9" s="27">
        <f t="shared" si="14"/>
        <v>1</v>
      </c>
    </row>
    <row r="10" spans="1:25" hidden="1">
      <c r="A10" s="39" t="s">
        <v>231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48">
        <f t="shared" si="1"/>
        <v>0</v>
      </c>
      <c r="M10" s="48">
        <f t="shared" si="2"/>
        <v>0</v>
      </c>
      <c r="N10" s="48">
        <f t="shared" si="3"/>
        <v>0</v>
      </c>
      <c r="O10" s="50" t="str">
        <f t="shared" si="4"/>
        <v/>
      </c>
      <c r="P10" s="50" t="str">
        <f t="shared" si="5"/>
        <v/>
      </c>
      <c r="Q10" s="50" t="str">
        <f t="shared" si="6"/>
        <v/>
      </c>
      <c r="R10" s="50" t="str">
        <f t="shared" si="7"/>
        <v/>
      </c>
      <c r="S10" s="50" t="str">
        <f t="shared" si="8"/>
        <v/>
      </c>
      <c r="T10" s="50" t="str">
        <f t="shared" si="9"/>
        <v/>
      </c>
      <c r="U10" s="51" t="str">
        <f t="shared" si="10"/>
        <v/>
      </c>
      <c r="V10" s="27">
        <f t="shared" si="11"/>
        <v>112</v>
      </c>
      <c r="W10" s="27">
        <f t="shared" si="12"/>
        <v>80</v>
      </c>
      <c r="X10" s="27">
        <f t="shared" si="13"/>
        <v>31</v>
      </c>
      <c r="Y10" s="27">
        <f t="shared" si="14"/>
        <v>1</v>
      </c>
    </row>
    <row r="11" spans="1:25" hidden="1">
      <c r="A11" s="36" t="s">
        <v>57</v>
      </c>
      <c r="B11" s="34">
        <v>20180306</v>
      </c>
      <c r="C11" s="34">
        <v>9</v>
      </c>
      <c r="D11" s="34">
        <v>6</v>
      </c>
      <c r="E11" s="34">
        <v>3</v>
      </c>
      <c r="F11" s="34">
        <v>11</v>
      </c>
      <c r="G11" s="34">
        <v>8</v>
      </c>
      <c r="H11" s="34">
        <v>3</v>
      </c>
      <c r="I11" s="34">
        <v>0</v>
      </c>
      <c r="J11" s="34">
        <v>0</v>
      </c>
      <c r="K11" s="34">
        <v>0</v>
      </c>
      <c r="L11" s="48">
        <f t="shared" si="1"/>
        <v>20</v>
      </c>
      <c r="M11" s="48">
        <f t="shared" si="2"/>
        <v>14</v>
      </c>
      <c r="N11" s="48">
        <f t="shared" si="3"/>
        <v>6</v>
      </c>
      <c r="O11" s="50">
        <f t="shared" si="4"/>
        <v>0.7</v>
      </c>
      <c r="P11" s="50">
        <f t="shared" si="5"/>
        <v>0.66666666666666663</v>
      </c>
      <c r="Q11" s="50">
        <f t="shared" si="6"/>
        <v>0.72727272727272729</v>
      </c>
      <c r="R11" s="50" t="str">
        <f t="shared" si="7"/>
        <v/>
      </c>
      <c r="S11" s="50">
        <f t="shared" si="8"/>
        <v>0.45</v>
      </c>
      <c r="T11" s="50">
        <f t="shared" si="9"/>
        <v>0.55000000000000004</v>
      </c>
      <c r="U11" s="51">
        <f t="shared" si="10"/>
        <v>0</v>
      </c>
      <c r="V11" s="27">
        <f t="shared" si="11"/>
        <v>132</v>
      </c>
      <c r="W11" s="27">
        <f t="shared" si="12"/>
        <v>89</v>
      </c>
      <c r="X11" s="27">
        <f t="shared" si="13"/>
        <v>42</v>
      </c>
      <c r="Y11" s="27">
        <f t="shared" si="14"/>
        <v>1</v>
      </c>
    </row>
    <row r="12" spans="1:25" hidden="1">
      <c r="A12" s="36" t="s">
        <v>58</v>
      </c>
      <c r="B12" s="34">
        <v>20180314</v>
      </c>
      <c r="C12" s="34">
        <v>8</v>
      </c>
      <c r="D12" s="34">
        <v>7</v>
      </c>
      <c r="E12" s="34">
        <v>1</v>
      </c>
      <c r="F12" s="34">
        <v>9</v>
      </c>
      <c r="G12" s="34">
        <v>8</v>
      </c>
      <c r="H12" s="34">
        <v>1</v>
      </c>
      <c r="I12" s="34">
        <v>0</v>
      </c>
      <c r="J12" s="34">
        <v>0</v>
      </c>
      <c r="K12" s="34">
        <v>0</v>
      </c>
      <c r="L12" s="48">
        <f t="shared" si="1"/>
        <v>17</v>
      </c>
      <c r="M12" s="48">
        <f t="shared" si="2"/>
        <v>15</v>
      </c>
      <c r="N12" s="48">
        <f t="shared" si="3"/>
        <v>2</v>
      </c>
      <c r="O12" s="50">
        <f t="shared" si="4"/>
        <v>0.88235294117647056</v>
      </c>
      <c r="P12" s="50">
        <f t="shared" si="5"/>
        <v>0.875</v>
      </c>
      <c r="Q12" s="50">
        <f t="shared" si="6"/>
        <v>0.88888888888888884</v>
      </c>
      <c r="R12" s="50" t="str">
        <f t="shared" si="7"/>
        <v/>
      </c>
      <c r="S12" s="50">
        <f t="shared" si="8"/>
        <v>0.47058823529411764</v>
      </c>
      <c r="T12" s="50">
        <f t="shared" si="9"/>
        <v>0.52941176470588236</v>
      </c>
      <c r="U12" s="51">
        <f t="shared" si="10"/>
        <v>0</v>
      </c>
      <c r="V12" s="27">
        <f t="shared" si="11"/>
        <v>149</v>
      </c>
      <c r="W12" s="27">
        <f t="shared" si="12"/>
        <v>97</v>
      </c>
      <c r="X12" s="27">
        <f t="shared" si="13"/>
        <v>51</v>
      </c>
      <c r="Y12" s="27">
        <f t="shared" si="14"/>
        <v>1</v>
      </c>
    </row>
    <row r="13" spans="1:25" hidden="1">
      <c r="A13" s="36" t="s">
        <v>59</v>
      </c>
      <c r="B13" s="34">
        <v>20180320</v>
      </c>
      <c r="C13" s="34">
        <v>19</v>
      </c>
      <c r="D13" s="34">
        <v>18</v>
      </c>
      <c r="E13" s="34">
        <v>1</v>
      </c>
      <c r="F13" s="34">
        <v>11</v>
      </c>
      <c r="G13" s="34">
        <v>11</v>
      </c>
      <c r="H13" s="34">
        <v>0</v>
      </c>
      <c r="I13" s="34">
        <v>0</v>
      </c>
      <c r="J13" s="34">
        <v>0</v>
      </c>
      <c r="K13" s="34">
        <v>0</v>
      </c>
      <c r="L13" s="48">
        <f t="shared" si="1"/>
        <v>30</v>
      </c>
      <c r="M13" s="48">
        <f t="shared" si="2"/>
        <v>29</v>
      </c>
      <c r="N13" s="48">
        <f t="shared" si="3"/>
        <v>1</v>
      </c>
      <c r="O13" s="50">
        <f t="shared" si="4"/>
        <v>0.96666666666666667</v>
      </c>
      <c r="P13" s="50">
        <f t="shared" si="5"/>
        <v>0.94736842105263153</v>
      </c>
      <c r="Q13" s="50">
        <f t="shared" si="6"/>
        <v>1</v>
      </c>
      <c r="R13" s="50" t="str">
        <f t="shared" si="7"/>
        <v/>
      </c>
      <c r="S13" s="50">
        <f t="shared" si="8"/>
        <v>0.6333333333333333</v>
      </c>
      <c r="T13" s="50">
        <f t="shared" si="9"/>
        <v>0.36666666666666664</v>
      </c>
      <c r="U13" s="51">
        <f t="shared" si="10"/>
        <v>0</v>
      </c>
      <c r="V13" s="27">
        <f t="shared" si="11"/>
        <v>179</v>
      </c>
      <c r="W13" s="27">
        <f t="shared" si="12"/>
        <v>116</v>
      </c>
      <c r="X13" s="27">
        <f t="shared" si="13"/>
        <v>62</v>
      </c>
      <c r="Y13" s="27">
        <f t="shared" si="14"/>
        <v>1</v>
      </c>
    </row>
    <row r="14" spans="1:25" hidden="1">
      <c r="A14" s="36" t="s">
        <v>60</v>
      </c>
      <c r="B14" s="34">
        <v>20180327</v>
      </c>
      <c r="C14" s="34">
        <v>21</v>
      </c>
      <c r="D14" s="34">
        <v>19</v>
      </c>
      <c r="E14" s="34">
        <v>2</v>
      </c>
      <c r="F14" s="34">
        <v>4</v>
      </c>
      <c r="G14" s="34">
        <v>4</v>
      </c>
      <c r="H14" s="34">
        <v>0</v>
      </c>
      <c r="I14" s="34">
        <v>0</v>
      </c>
      <c r="J14" s="34">
        <v>0</v>
      </c>
      <c r="K14" s="34">
        <v>0</v>
      </c>
      <c r="L14" s="48">
        <f t="shared" si="1"/>
        <v>25</v>
      </c>
      <c r="M14" s="48">
        <f t="shared" si="2"/>
        <v>23</v>
      </c>
      <c r="N14" s="48">
        <f t="shared" si="3"/>
        <v>2</v>
      </c>
      <c r="O14" s="50">
        <f t="shared" si="4"/>
        <v>0.92</v>
      </c>
      <c r="P14" s="50">
        <f t="shared" si="5"/>
        <v>0.90476190476190477</v>
      </c>
      <c r="Q14" s="50">
        <f t="shared" si="6"/>
        <v>1</v>
      </c>
      <c r="R14" s="50" t="str">
        <f t="shared" si="7"/>
        <v/>
      </c>
      <c r="S14" s="50">
        <f t="shared" si="8"/>
        <v>0.84</v>
      </c>
      <c r="T14" s="50">
        <f t="shared" si="9"/>
        <v>0.16</v>
      </c>
      <c r="U14" s="51">
        <f t="shared" si="10"/>
        <v>0</v>
      </c>
      <c r="V14" s="27">
        <f t="shared" si="11"/>
        <v>204</v>
      </c>
      <c r="W14" s="27">
        <f t="shared" si="12"/>
        <v>137</v>
      </c>
      <c r="X14" s="27">
        <f t="shared" si="13"/>
        <v>66</v>
      </c>
      <c r="Y14" s="27">
        <f t="shared" si="14"/>
        <v>1</v>
      </c>
    </row>
    <row r="15" spans="1:25" hidden="1">
      <c r="A15" s="36" t="s">
        <v>61</v>
      </c>
      <c r="B15" s="34">
        <v>20180402</v>
      </c>
      <c r="C15" s="34">
        <v>19</v>
      </c>
      <c r="D15" s="34">
        <v>17</v>
      </c>
      <c r="E15" s="34">
        <v>2</v>
      </c>
      <c r="F15" s="34">
        <v>3</v>
      </c>
      <c r="G15" s="34">
        <v>2</v>
      </c>
      <c r="H15" s="34">
        <v>1</v>
      </c>
      <c r="I15" s="34">
        <v>0</v>
      </c>
      <c r="J15" s="34">
        <v>0</v>
      </c>
      <c r="K15" s="34">
        <v>0</v>
      </c>
      <c r="L15" s="48">
        <f t="shared" si="1"/>
        <v>22</v>
      </c>
      <c r="M15" s="48">
        <f t="shared" si="2"/>
        <v>19</v>
      </c>
      <c r="N15" s="48">
        <f t="shared" si="3"/>
        <v>3</v>
      </c>
      <c r="O15" s="50">
        <f t="shared" si="4"/>
        <v>0.86363636363636365</v>
      </c>
      <c r="P15" s="50">
        <f t="shared" si="5"/>
        <v>0.89473684210526316</v>
      </c>
      <c r="Q15" s="50">
        <f t="shared" si="6"/>
        <v>0.66666666666666663</v>
      </c>
      <c r="R15" s="50" t="str">
        <f t="shared" si="7"/>
        <v/>
      </c>
      <c r="S15" s="50">
        <f t="shared" si="8"/>
        <v>0.86363636363636365</v>
      </c>
      <c r="T15" s="50">
        <f t="shared" si="9"/>
        <v>0.13636363636363635</v>
      </c>
      <c r="U15" s="51">
        <f t="shared" si="10"/>
        <v>0</v>
      </c>
      <c r="V15" s="27">
        <f t="shared" si="11"/>
        <v>226</v>
      </c>
      <c r="W15" s="27">
        <f t="shared" si="12"/>
        <v>156</v>
      </c>
      <c r="X15" s="27">
        <f t="shared" si="13"/>
        <v>69</v>
      </c>
      <c r="Y15" s="27">
        <f t="shared" si="14"/>
        <v>1</v>
      </c>
    </row>
    <row r="16" spans="1:25" hidden="1">
      <c r="A16" s="36" t="s">
        <v>62</v>
      </c>
      <c r="B16" s="36">
        <v>20180410</v>
      </c>
      <c r="C16" s="36">
        <v>20</v>
      </c>
      <c r="D16" s="36">
        <v>16</v>
      </c>
      <c r="E16" s="36">
        <v>4</v>
      </c>
      <c r="F16" s="36">
        <v>6</v>
      </c>
      <c r="G16" s="36">
        <v>5</v>
      </c>
      <c r="H16" s="36">
        <v>1</v>
      </c>
      <c r="I16" s="36">
        <v>0</v>
      </c>
      <c r="J16" s="36">
        <v>0</v>
      </c>
      <c r="K16" s="36">
        <v>0</v>
      </c>
      <c r="L16" s="48">
        <f t="shared" si="1"/>
        <v>26</v>
      </c>
      <c r="M16" s="48">
        <f t="shared" si="2"/>
        <v>21</v>
      </c>
      <c r="N16" s="48">
        <f t="shared" si="3"/>
        <v>5</v>
      </c>
      <c r="O16" s="50">
        <f t="shared" si="4"/>
        <v>0.80769230769230771</v>
      </c>
      <c r="P16" s="50">
        <f t="shared" si="5"/>
        <v>0.8</v>
      </c>
      <c r="Q16" s="50">
        <f t="shared" si="6"/>
        <v>0.83333333333333337</v>
      </c>
      <c r="R16" s="50" t="str">
        <f t="shared" si="7"/>
        <v/>
      </c>
      <c r="S16" s="50">
        <f t="shared" si="8"/>
        <v>0.76923076923076927</v>
      </c>
      <c r="T16" s="50">
        <f t="shared" si="9"/>
        <v>0.23076923076923078</v>
      </c>
      <c r="U16" s="51">
        <f t="shared" si="10"/>
        <v>0</v>
      </c>
      <c r="V16" s="27">
        <f t="shared" si="11"/>
        <v>252</v>
      </c>
      <c r="W16" s="27">
        <f t="shared" si="12"/>
        <v>176</v>
      </c>
      <c r="X16" s="27">
        <f t="shared" si="13"/>
        <v>75</v>
      </c>
      <c r="Y16" s="27">
        <f t="shared" si="14"/>
        <v>1</v>
      </c>
    </row>
    <row r="17" spans="1:25" hidden="1">
      <c r="A17" s="36" t="s">
        <v>63</v>
      </c>
      <c r="B17" s="36">
        <v>20180417</v>
      </c>
      <c r="C17" s="36">
        <v>22</v>
      </c>
      <c r="D17" s="36">
        <v>21</v>
      </c>
      <c r="E17" s="36">
        <v>1</v>
      </c>
      <c r="F17" s="36">
        <v>6</v>
      </c>
      <c r="G17" s="36">
        <v>6</v>
      </c>
      <c r="H17" s="36">
        <v>0</v>
      </c>
      <c r="I17" s="36">
        <v>0</v>
      </c>
      <c r="J17" s="36">
        <v>0</v>
      </c>
      <c r="K17" s="36">
        <v>0</v>
      </c>
      <c r="L17" s="48">
        <f t="shared" si="1"/>
        <v>28</v>
      </c>
      <c r="M17" s="48">
        <f t="shared" si="2"/>
        <v>27</v>
      </c>
      <c r="N17" s="48">
        <f t="shared" si="3"/>
        <v>1</v>
      </c>
      <c r="O17" s="50">
        <f t="shared" si="4"/>
        <v>0.9642857142857143</v>
      </c>
      <c r="P17" s="50">
        <f t="shared" si="5"/>
        <v>0.95454545454545459</v>
      </c>
      <c r="Q17" s="50">
        <f t="shared" si="6"/>
        <v>1</v>
      </c>
      <c r="R17" s="50" t="str">
        <f t="shared" si="7"/>
        <v/>
      </c>
      <c r="S17" s="50">
        <f t="shared" si="8"/>
        <v>0.7857142857142857</v>
      </c>
      <c r="T17" s="50">
        <f t="shared" si="9"/>
        <v>0.21428571428571427</v>
      </c>
      <c r="U17" s="51">
        <f t="shared" si="10"/>
        <v>0</v>
      </c>
      <c r="V17" s="27">
        <f t="shared" si="11"/>
        <v>280</v>
      </c>
      <c r="W17" s="27">
        <f t="shared" si="12"/>
        <v>198</v>
      </c>
      <c r="X17" s="27">
        <f t="shared" si="13"/>
        <v>81</v>
      </c>
      <c r="Y17" s="27">
        <f t="shared" si="14"/>
        <v>1</v>
      </c>
    </row>
    <row r="18" spans="1:25" hidden="1">
      <c r="A18" s="36" t="s">
        <v>64</v>
      </c>
      <c r="B18" s="36">
        <v>20180423</v>
      </c>
      <c r="C18" s="36">
        <v>17</v>
      </c>
      <c r="D18" s="36">
        <v>14</v>
      </c>
      <c r="E18" s="36">
        <v>3</v>
      </c>
      <c r="F18" s="36">
        <v>3</v>
      </c>
      <c r="G18" s="36">
        <v>3</v>
      </c>
      <c r="H18" s="36">
        <v>0</v>
      </c>
      <c r="I18" s="36">
        <v>0</v>
      </c>
      <c r="J18" s="36">
        <v>0</v>
      </c>
      <c r="K18" s="36">
        <v>0</v>
      </c>
      <c r="L18" s="48">
        <f t="shared" si="1"/>
        <v>20</v>
      </c>
      <c r="M18" s="48">
        <f t="shared" si="2"/>
        <v>17</v>
      </c>
      <c r="N18" s="48">
        <f t="shared" si="3"/>
        <v>3</v>
      </c>
      <c r="O18" s="50">
        <f t="shared" si="4"/>
        <v>0.85</v>
      </c>
      <c r="P18" s="50">
        <f t="shared" si="5"/>
        <v>0.82352941176470584</v>
      </c>
      <c r="Q18" s="50">
        <f t="shared" si="6"/>
        <v>1</v>
      </c>
      <c r="R18" s="50" t="str">
        <f t="shared" si="7"/>
        <v/>
      </c>
      <c r="S18" s="50">
        <f t="shared" si="8"/>
        <v>0.85</v>
      </c>
      <c r="T18" s="50">
        <f t="shared" si="9"/>
        <v>0.15</v>
      </c>
      <c r="U18" s="51">
        <f t="shared" si="10"/>
        <v>0</v>
      </c>
      <c r="V18" s="27">
        <f t="shared" si="11"/>
        <v>300</v>
      </c>
      <c r="W18" s="27">
        <f t="shared" si="12"/>
        <v>215</v>
      </c>
      <c r="X18" s="27">
        <f t="shared" si="13"/>
        <v>84</v>
      </c>
      <c r="Y18" s="27">
        <f t="shared" si="14"/>
        <v>1</v>
      </c>
    </row>
    <row r="19" spans="1:25" hidden="1">
      <c r="A19" s="36" t="s">
        <v>65</v>
      </c>
      <c r="B19" s="36">
        <v>20180429</v>
      </c>
      <c r="C19" s="36">
        <v>16</v>
      </c>
      <c r="D19" s="36">
        <v>15</v>
      </c>
      <c r="E19" s="36">
        <v>1</v>
      </c>
      <c r="F19" s="36">
        <v>5</v>
      </c>
      <c r="G19" s="36">
        <v>5</v>
      </c>
      <c r="H19" s="36">
        <v>0</v>
      </c>
      <c r="I19" s="36">
        <v>0</v>
      </c>
      <c r="J19" s="36">
        <v>0</v>
      </c>
      <c r="K19" s="36">
        <v>0</v>
      </c>
      <c r="L19" s="48">
        <f t="shared" ref="L19:L54" si="15">SUM(C19+F19+I19)</f>
        <v>21</v>
      </c>
      <c r="M19" s="48">
        <f t="shared" ref="M19:M54" si="16">SUM(D19+G19+J19)</f>
        <v>20</v>
      </c>
      <c r="N19" s="48">
        <f t="shared" ref="N19:N54" si="17">SUM(E19+H19+K19)</f>
        <v>1</v>
      </c>
      <c r="O19" s="50">
        <f t="shared" si="4"/>
        <v>0.95238095238095233</v>
      </c>
      <c r="P19" s="50">
        <f t="shared" si="5"/>
        <v>0.9375</v>
      </c>
      <c r="Q19" s="50">
        <f t="shared" si="6"/>
        <v>1</v>
      </c>
      <c r="R19" s="50" t="str">
        <f t="shared" si="7"/>
        <v/>
      </c>
      <c r="S19" s="50">
        <f t="shared" si="8"/>
        <v>0.76190476190476186</v>
      </c>
      <c r="T19" s="50">
        <f t="shared" si="9"/>
        <v>0.23809523809523808</v>
      </c>
      <c r="U19" s="51">
        <f t="shared" si="10"/>
        <v>0</v>
      </c>
      <c r="V19" s="27">
        <f t="shared" si="11"/>
        <v>321</v>
      </c>
      <c r="W19" s="27">
        <f t="shared" si="12"/>
        <v>231</v>
      </c>
      <c r="X19" s="27">
        <f t="shared" si="13"/>
        <v>89</v>
      </c>
      <c r="Y19" s="27">
        <f t="shared" si="14"/>
        <v>1</v>
      </c>
    </row>
    <row r="20" spans="1:25" hidden="1">
      <c r="A20" s="36" t="s">
        <v>66</v>
      </c>
      <c r="B20" s="36">
        <v>20180507</v>
      </c>
      <c r="C20" s="36">
        <v>9</v>
      </c>
      <c r="D20" s="36">
        <v>8</v>
      </c>
      <c r="E20" s="36">
        <v>1</v>
      </c>
      <c r="F20" s="36">
        <v>10</v>
      </c>
      <c r="G20" s="36">
        <v>9</v>
      </c>
      <c r="H20" s="36">
        <v>1</v>
      </c>
      <c r="I20" s="36">
        <v>0</v>
      </c>
      <c r="J20" s="36">
        <v>0</v>
      </c>
      <c r="K20" s="36">
        <v>0</v>
      </c>
      <c r="L20" s="48">
        <f t="shared" si="15"/>
        <v>19</v>
      </c>
      <c r="M20" s="48">
        <f t="shared" si="16"/>
        <v>17</v>
      </c>
      <c r="N20" s="48">
        <f t="shared" si="17"/>
        <v>2</v>
      </c>
      <c r="O20" s="50">
        <f t="shared" si="4"/>
        <v>0.89473684210526316</v>
      </c>
      <c r="P20" s="50">
        <f t="shared" si="5"/>
        <v>0.88888888888888884</v>
      </c>
      <c r="Q20" s="50">
        <f t="shared" si="6"/>
        <v>0.9</v>
      </c>
      <c r="R20" s="50" t="str">
        <f t="shared" si="7"/>
        <v/>
      </c>
      <c r="S20" s="50">
        <f t="shared" si="8"/>
        <v>0.47368421052631576</v>
      </c>
      <c r="T20" s="50">
        <f t="shared" si="9"/>
        <v>0.52631578947368418</v>
      </c>
      <c r="U20" s="51">
        <f t="shared" si="10"/>
        <v>0</v>
      </c>
      <c r="V20" s="27">
        <f t="shared" si="11"/>
        <v>340</v>
      </c>
      <c r="W20" s="27">
        <f t="shared" si="12"/>
        <v>240</v>
      </c>
      <c r="X20" s="27">
        <f t="shared" si="13"/>
        <v>99</v>
      </c>
      <c r="Y20" s="27">
        <f t="shared" si="14"/>
        <v>1</v>
      </c>
    </row>
    <row r="21" spans="1:25" hidden="1">
      <c r="A21" s="36" t="s">
        <v>67</v>
      </c>
      <c r="B21" s="36">
        <v>20180514</v>
      </c>
      <c r="C21" s="36">
        <v>19</v>
      </c>
      <c r="D21" s="36">
        <v>17</v>
      </c>
      <c r="E21" s="36">
        <v>2</v>
      </c>
      <c r="F21" s="36">
        <v>5</v>
      </c>
      <c r="G21" s="36">
        <v>5</v>
      </c>
      <c r="H21" s="36">
        <v>0</v>
      </c>
      <c r="I21" s="36">
        <v>0</v>
      </c>
      <c r="J21" s="36">
        <v>0</v>
      </c>
      <c r="K21" s="36">
        <v>0</v>
      </c>
      <c r="L21" s="48">
        <f t="shared" si="15"/>
        <v>24</v>
      </c>
      <c r="M21" s="48">
        <f t="shared" si="16"/>
        <v>22</v>
      </c>
      <c r="N21" s="48">
        <f t="shared" si="17"/>
        <v>2</v>
      </c>
      <c r="O21" s="50">
        <f t="shared" si="4"/>
        <v>0.91666666666666663</v>
      </c>
      <c r="P21" s="50">
        <f t="shared" si="5"/>
        <v>0.89473684210526316</v>
      </c>
      <c r="Q21" s="50">
        <f t="shared" si="6"/>
        <v>1</v>
      </c>
      <c r="R21" s="50" t="str">
        <f t="shared" si="7"/>
        <v/>
      </c>
      <c r="S21" s="50">
        <f t="shared" si="8"/>
        <v>0.79166666666666663</v>
      </c>
      <c r="T21" s="50">
        <f t="shared" si="9"/>
        <v>0.20833333333333334</v>
      </c>
      <c r="U21" s="51">
        <f t="shared" si="10"/>
        <v>0</v>
      </c>
      <c r="V21" s="27">
        <f t="shared" si="11"/>
        <v>364</v>
      </c>
      <c r="W21" s="27">
        <f t="shared" si="12"/>
        <v>259</v>
      </c>
      <c r="X21" s="27">
        <f t="shared" si="13"/>
        <v>104</v>
      </c>
      <c r="Y21" s="27">
        <f t="shared" si="14"/>
        <v>1</v>
      </c>
    </row>
    <row r="22" spans="1:25" hidden="1">
      <c r="A22" s="36" t="s">
        <v>68</v>
      </c>
      <c r="B22" s="36">
        <v>20180521</v>
      </c>
      <c r="C22" s="36">
        <v>15</v>
      </c>
      <c r="D22" s="36">
        <v>13</v>
      </c>
      <c r="E22" s="36">
        <v>2</v>
      </c>
      <c r="F22" s="36">
        <v>3</v>
      </c>
      <c r="G22" s="36">
        <v>3</v>
      </c>
      <c r="H22" s="36">
        <v>0</v>
      </c>
      <c r="I22" s="36">
        <v>0</v>
      </c>
      <c r="J22" s="36">
        <v>0</v>
      </c>
      <c r="K22" s="36">
        <v>0</v>
      </c>
      <c r="L22" s="48">
        <f t="shared" si="15"/>
        <v>18</v>
      </c>
      <c r="M22" s="48">
        <f t="shared" si="16"/>
        <v>16</v>
      </c>
      <c r="N22" s="48">
        <f t="shared" si="17"/>
        <v>2</v>
      </c>
      <c r="O22" s="50">
        <f t="shared" si="4"/>
        <v>0.88888888888888884</v>
      </c>
      <c r="P22" s="50">
        <f t="shared" si="5"/>
        <v>0.8666666666666667</v>
      </c>
      <c r="Q22" s="50">
        <f t="shared" si="6"/>
        <v>1</v>
      </c>
      <c r="R22" s="50" t="str">
        <f t="shared" si="7"/>
        <v/>
      </c>
      <c r="S22" s="50">
        <f t="shared" si="8"/>
        <v>0.83333333333333337</v>
      </c>
      <c r="T22" s="50">
        <f t="shared" si="9"/>
        <v>0.16666666666666666</v>
      </c>
      <c r="U22" s="51">
        <f t="shared" si="10"/>
        <v>0</v>
      </c>
      <c r="V22" s="27">
        <f t="shared" si="11"/>
        <v>382</v>
      </c>
      <c r="W22" s="27">
        <f t="shared" si="12"/>
        <v>274</v>
      </c>
      <c r="X22" s="27">
        <f t="shared" si="13"/>
        <v>107</v>
      </c>
      <c r="Y22" s="27">
        <f t="shared" si="14"/>
        <v>1</v>
      </c>
    </row>
    <row r="23" spans="1:25" hidden="1">
      <c r="A23" s="36" t="s">
        <v>69</v>
      </c>
      <c r="B23" s="36">
        <v>20180529</v>
      </c>
      <c r="C23" s="36">
        <v>13</v>
      </c>
      <c r="D23" s="36">
        <v>13</v>
      </c>
      <c r="E23" s="36">
        <v>0</v>
      </c>
      <c r="F23" s="36">
        <v>4</v>
      </c>
      <c r="G23" s="36">
        <v>3</v>
      </c>
      <c r="H23" s="36">
        <v>1</v>
      </c>
      <c r="I23" s="36">
        <v>0</v>
      </c>
      <c r="J23" s="36">
        <v>0</v>
      </c>
      <c r="K23" s="36">
        <v>0</v>
      </c>
      <c r="L23" s="48">
        <f t="shared" si="15"/>
        <v>17</v>
      </c>
      <c r="M23" s="48">
        <f t="shared" si="16"/>
        <v>16</v>
      </c>
      <c r="N23" s="48">
        <f t="shared" si="17"/>
        <v>1</v>
      </c>
      <c r="O23" s="50">
        <f t="shared" si="4"/>
        <v>0.94117647058823528</v>
      </c>
      <c r="P23" s="50">
        <f t="shared" si="5"/>
        <v>1</v>
      </c>
      <c r="Q23" s="50">
        <f t="shared" si="6"/>
        <v>0.75</v>
      </c>
      <c r="R23" s="50" t="str">
        <f t="shared" si="7"/>
        <v/>
      </c>
      <c r="S23" s="50">
        <f t="shared" si="8"/>
        <v>0.76470588235294112</v>
      </c>
      <c r="T23" s="50">
        <f t="shared" si="9"/>
        <v>0.23529411764705882</v>
      </c>
      <c r="U23" s="51">
        <f t="shared" si="10"/>
        <v>0</v>
      </c>
      <c r="V23" s="27">
        <f t="shared" si="11"/>
        <v>399</v>
      </c>
      <c r="W23" s="27">
        <f t="shared" si="12"/>
        <v>287</v>
      </c>
      <c r="X23" s="27">
        <f t="shared" si="13"/>
        <v>111</v>
      </c>
      <c r="Y23" s="27">
        <f t="shared" si="14"/>
        <v>1</v>
      </c>
    </row>
    <row r="24" spans="1:25" hidden="1">
      <c r="A24" s="36" t="s">
        <v>70</v>
      </c>
      <c r="B24" s="36">
        <v>20180604</v>
      </c>
      <c r="C24" s="36">
        <v>11</v>
      </c>
      <c r="D24" s="36">
        <v>7</v>
      </c>
      <c r="E24" s="36">
        <v>4</v>
      </c>
      <c r="F24" s="36">
        <v>13</v>
      </c>
      <c r="G24" s="36">
        <v>13</v>
      </c>
      <c r="H24" s="36">
        <v>13</v>
      </c>
      <c r="I24" s="36">
        <v>0</v>
      </c>
      <c r="J24" s="36">
        <v>0</v>
      </c>
      <c r="K24" s="36">
        <v>0</v>
      </c>
      <c r="L24" s="48">
        <f t="shared" si="15"/>
        <v>24</v>
      </c>
      <c r="M24" s="48">
        <f t="shared" si="16"/>
        <v>20</v>
      </c>
      <c r="N24" s="48">
        <f t="shared" si="17"/>
        <v>17</v>
      </c>
      <c r="O24" s="50">
        <f t="shared" si="4"/>
        <v>0.83333333333333337</v>
      </c>
      <c r="P24" s="50">
        <f t="shared" si="5"/>
        <v>0.63636363636363635</v>
      </c>
      <c r="Q24" s="50">
        <f t="shared" si="6"/>
        <v>1</v>
      </c>
      <c r="R24" s="50" t="str">
        <f t="shared" si="7"/>
        <v/>
      </c>
      <c r="S24" s="50">
        <f t="shared" si="8"/>
        <v>0.45833333333333331</v>
      </c>
      <c r="T24" s="50">
        <f t="shared" si="9"/>
        <v>0.54166666666666663</v>
      </c>
      <c r="U24" s="51">
        <f t="shared" si="10"/>
        <v>0</v>
      </c>
      <c r="V24" s="27">
        <f t="shared" si="11"/>
        <v>423</v>
      </c>
      <c r="W24" s="27">
        <f t="shared" si="12"/>
        <v>298</v>
      </c>
      <c r="X24" s="27">
        <f t="shared" si="13"/>
        <v>124</v>
      </c>
      <c r="Y24" s="27">
        <f t="shared" si="14"/>
        <v>1</v>
      </c>
    </row>
    <row r="25" spans="1:25" hidden="1">
      <c r="A25" s="36" t="s">
        <v>71</v>
      </c>
      <c r="B25" s="36">
        <v>20180611</v>
      </c>
      <c r="C25" s="36">
        <v>16</v>
      </c>
      <c r="D25" s="36">
        <v>11</v>
      </c>
      <c r="E25" s="36">
        <v>5</v>
      </c>
      <c r="F25" s="36">
        <v>6</v>
      </c>
      <c r="G25" s="36">
        <v>4</v>
      </c>
      <c r="H25" s="36">
        <v>2</v>
      </c>
      <c r="I25" s="36">
        <v>0</v>
      </c>
      <c r="J25" s="36">
        <v>0</v>
      </c>
      <c r="K25" s="36">
        <v>0</v>
      </c>
      <c r="L25" s="48">
        <f t="shared" si="15"/>
        <v>22</v>
      </c>
      <c r="M25" s="48">
        <f t="shared" si="16"/>
        <v>15</v>
      </c>
      <c r="N25" s="48">
        <f t="shared" si="17"/>
        <v>7</v>
      </c>
      <c r="O25" s="50">
        <f t="shared" si="4"/>
        <v>0.68181818181818177</v>
      </c>
      <c r="P25" s="50">
        <f t="shared" si="5"/>
        <v>0.6875</v>
      </c>
      <c r="Q25" s="50">
        <f t="shared" si="6"/>
        <v>0.66666666666666663</v>
      </c>
      <c r="R25" s="50" t="str">
        <f t="shared" si="7"/>
        <v/>
      </c>
      <c r="S25" s="50">
        <f t="shared" si="8"/>
        <v>0.72727272727272729</v>
      </c>
      <c r="T25" s="50">
        <f t="shared" si="9"/>
        <v>0.27272727272727271</v>
      </c>
      <c r="U25" s="51">
        <f t="shared" si="10"/>
        <v>0</v>
      </c>
      <c r="V25" s="27">
        <f t="shared" si="11"/>
        <v>445</v>
      </c>
      <c r="W25" s="27">
        <f t="shared" si="12"/>
        <v>314</v>
      </c>
      <c r="X25" s="27">
        <f t="shared" si="13"/>
        <v>130</v>
      </c>
      <c r="Y25" s="27">
        <f t="shared" si="14"/>
        <v>1</v>
      </c>
    </row>
    <row r="26" spans="1:25">
      <c r="A26" s="36" t="s">
        <v>72</v>
      </c>
      <c r="B26" s="36">
        <v>20180619</v>
      </c>
      <c r="C26" s="36">
        <v>12</v>
      </c>
      <c r="D26" s="36">
        <v>11</v>
      </c>
      <c r="E26" s="36">
        <v>1</v>
      </c>
      <c r="F26" s="36">
        <v>3</v>
      </c>
      <c r="G26" s="36">
        <v>3</v>
      </c>
      <c r="H26" s="36">
        <v>0</v>
      </c>
      <c r="I26" s="36">
        <v>1</v>
      </c>
      <c r="J26" s="36">
        <v>0</v>
      </c>
      <c r="K26" s="36">
        <v>1</v>
      </c>
      <c r="L26" s="48">
        <f t="shared" si="15"/>
        <v>16</v>
      </c>
      <c r="M26" s="48">
        <f t="shared" si="16"/>
        <v>14</v>
      </c>
      <c r="N26" s="48">
        <f t="shared" si="17"/>
        <v>2</v>
      </c>
      <c r="O26" s="50">
        <f t="shared" si="4"/>
        <v>0.875</v>
      </c>
      <c r="P26" s="50">
        <f t="shared" si="5"/>
        <v>0.91666666666666663</v>
      </c>
      <c r="Q26" s="50">
        <f t="shared" si="6"/>
        <v>1</v>
      </c>
      <c r="R26" s="50">
        <f t="shared" si="7"/>
        <v>0</v>
      </c>
      <c r="S26" s="50">
        <f t="shared" si="8"/>
        <v>0.75</v>
      </c>
      <c r="T26" s="50">
        <f t="shared" si="9"/>
        <v>0.1875</v>
      </c>
      <c r="U26" s="51">
        <f t="shared" si="10"/>
        <v>0</v>
      </c>
      <c r="V26" s="27">
        <f t="shared" si="11"/>
        <v>461</v>
      </c>
      <c r="W26" s="27">
        <f t="shared" si="12"/>
        <v>326</v>
      </c>
      <c r="X26" s="27">
        <f t="shared" si="13"/>
        <v>133</v>
      </c>
      <c r="Y26" s="27">
        <f t="shared" si="14"/>
        <v>2</v>
      </c>
    </row>
    <row r="27" spans="1:25">
      <c r="A27" s="37" t="s">
        <v>73</v>
      </c>
      <c r="L27" s="52">
        <f t="shared" si="15"/>
        <v>0</v>
      </c>
      <c r="M27" s="52">
        <f t="shared" si="16"/>
        <v>0</v>
      </c>
      <c r="N27" s="52">
        <f t="shared" si="17"/>
        <v>0</v>
      </c>
      <c r="O27" s="53" t="str">
        <f t="shared" si="4"/>
        <v/>
      </c>
      <c r="P27" s="53" t="str">
        <f t="shared" si="5"/>
        <v/>
      </c>
      <c r="Q27" s="53" t="str">
        <f t="shared" si="6"/>
        <v/>
      </c>
      <c r="R27" s="53" t="str">
        <f t="shared" si="7"/>
        <v/>
      </c>
      <c r="S27" s="53" t="str">
        <f t="shared" si="8"/>
        <v/>
      </c>
      <c r="T27" s="53" t="str">
        <f t="shared" si="9"/>
        <v/>
      </c>
      <c r="U27" s="54" t="str">
        <f t="shared" si="10"/>
        <v/>
      </c>
      <c r="V27" s="27">
        <f t="shared" si="11"/>
        <v>461</v>
      </c>
      <c r="W27" s="27">
        <f t="shared" si="12"/>
        <v>326</v>
      </c>
      <c r="X27" s="27">
        <f t="shared" si="13"/>
        <v>133</v>
      </c>
      <c r="Y27" s="27">
        <f t="shared" si="14"/>
        <v>2</v>
      </c>
    </row>
    <row r="28" spans="1:25">
      <c r="A28" s="37" t="s">
        <v>74</v>
      </c>
      <c r="L28" s="52">
        <f t="shared" si="15"/>
        <v>0</v>
      </c>
      <c r="M28" s="52">
        <f t="shared" si="16"/>
        <v>0</v>
      </c>
      <c r="N28" s="52">
        <f t="shared" si="17"/>
        <v>0</v>
      </c>
      <c r="O28" s="53" t="str">
        <f t="shared" si="4"/>
        <v/>
      </c>
      <c r="P28" s="53" t="str">
        <f t="shared" si="5"/>
        <v/>
      </c>
      <c r="Q28" s="53" t="str">
        <f t="shared" si="6"/>
        <v/>
      </c>
      <c r="R28" s="53" t="str">
        <f t="shared" si="7"/>
        <v/>
      </c>
      <c r="S28" s="53" t="str">
        <f t="shared" si="8"/>
        <v/>
      </c>
      <c r="T28" s="53" t="str">
        <f t="shared" si="9"/>
        <v/>
      </c>
      <c r="U28" s="54" t="str">
        <f t="shared" si="10"/>
        <v/>
      </c>
      <c r="V28" s="27">
        <f t="shared" si="11"/>
        <v>461</v>
      </c>
      <c r="W28" s="27">
        <f t="shared" si="12"/>
        <v>326</v>
      </c>
      <c r="X28" s="27">
        <f t="shared" si="13"/>
        <v>133</v>
      </c>
      <c r="Y28" s="27">
        <f t="shared" si="14"/>
        <v>2</v>
      </c>
    </row>
    <row r="29" spans="1:25">
      <c r="A29" s="37" t="s">
        <v>75</v>
      </c>
      <c r="L29" s="52">
        <f t="shared" si="15"/>
        <v>0</v>
      </c>
      <c r="M29" s="52">
        <f t="shared" si="16"/>
        <v>0</v>
      </c>
      <c r="N29" s="52">
        <f t="shared" si="17"/>
        <v>0</v>
      </c>
      <c r="O29" s="53" t="str">
        <f t="shared" si="4"/>
        <v/>
      </c>
      <c r="P29" s="53" t="str">
        <f t="shared" si="5"/>
        <v/>
      </c>
      <c r="Q29" s="53" t="str">
        <f t="shared" si="6"/>
        <v/>
      </c>
      <c r="R29" s="53" t="str">
        <f t="shared" si="7"/>
        <v/>
      </c>
      <c r="S29" s="53" t="str">
        <f t="shared" si="8"/>
        <v/>
      </c>
      <c r="T29" s="53" t="str">
        <f t="shared" si="9"/>
        <v/>
      </c>
      <c r="U29" s="54" t="str">
        <f t="shared" si="10"/>
        <v/>
      </c>
      <c r="V29" s="27">
        <f t="shared" si="11"/>
        <v>461</v>
      </c>
      <c r="W29" s="27">
        <f t="shared" si="12"/>
        <v>326</v>
      </c>
      <c r="X29" s="27">
        <f t="shared" si="13"/>
        <v>133</v>
      </c>
      <c r="Y29" s="27">
        <f t="shared" si="14"/>
        <v>2</v>
      </c>
    </row>
    <row r="30" spans="1:25">
      <c r="A30" s="37" t="s">
        <v>76</v>
      </c>
      <c r="L30" s="52">
        <f t="shared" si="15"/>
        <v>0</v>
      </c>
      <c r="M30" s="52">
        <f t="shared" si="16"/>
        <v>0</v>
      </c>
      <c r="N30" s="52">
        <f t="shared" si="17"/>
        <v>0</v>
      </c>
      <c r="O30" s="53" t="str">
        <f t="shared" si="4"/>
        <v/>
      </c>
      <c r="P30" s="53" t="str">
        <f t="shared" si="5"/>
        <v/>
      </c>
      <c r="Q30" s="53" t="str">
        <f t="shared" si="6"/>
        <v/>
      </c>
      <c r="R30" s="53" t="str">
        <f t="shared" si="7"/>
        <v/>
      </c>
      <c r="S30" s="53" t="str">
        <f t="shared" si="8"/>
        <v/>
      </c>
      <c r="T30" s="53" t="str">
        <f t="shared" si="9"/>
        <v/>
      </c>
      <c r="U30" s="54" t="str">
        <f t="shared" si="10"/>
        <v/>
      </c>
      <c r="V30" s="27">
        <f t="shared" si="11"/>
        <v>461</v>
      </c>
      <c r="W30" s="27">
        <f t="shared" si="12"/>
        <v>326</v>
      </c>
      <c r="X30" s="27">
        <f t="shared" si="13"/>
        <v>133</v>
      </c>
      <c r="Y30" s="27">
        <f t="shared" si="14"/>
        <v>2</v>
      </c>
    </row>
    <row r="31" spans="1:25">
      <c r="A31" s="37" t="s">
        <v>77</v>
      </c>
      <c r="L31" s="52">
        <f t="shared" si="15"/>
        <v>0</v>
      </c>
      <c r="M31" s="52">
        <f t="shared" si="16"/>
        <v>0</v>
      </c>
      <c r="N31" s="52">
        <f t="shared" si="17"/>
        <v>0</v>
      </c>
      <c r="O31" s="53" t="str">
        <f t="shared" si="4"/>
        <v/>
      </c>
      <c r="P31" s="53" t="str">
        <f t="shared" si="5"/>
        <v/>
      </c>
      <c r="Q31" s="53" t="str">
        <f t="shared" si="6"/>
        <v/>
      </c>
      <c r="R31" s="53" t="str">
        <f t="shared" si="7"/>
        <v/>
      </c>
      <c r="S31" s="53" t="str">
        <f t="shared" si="8"/>
        <v/>
      </c>
      <c r="T31" s="53" t="str">
        <f t="shared" si="9"/>
        <v/>
      </c>
      <c r="U31" s="54" t="str">
        <f t="shared" si="10"/>
        <v/>
      </c>
      <c r="V31" s="27">
        <f t="shared" si="11"/>
        <v>461</v>
      </c>
      <c r="W31" s="27">
        <f t="shared" si="12"/>
        <v>326</v>
      </c>
      <c r="X31" s="27">
        <f t="shared" si="13"/>
        <v>133</v>
      </c>
      <c r="Y31" s="27">
        <f t="shared" si="14"/>
        <v>2</v>
      </c>
    </row>
    <row r="32" spans="1:25">
      <c r="A32" s="37" t="s">
        <v>78</v>
      </c>
      <c r="L32" s="52">
        <f t="shared" si="15"/>
        <v>0</v>
      </c>
      <c r="M32" s="52">
        <f t="shared" si="16"/>
        <v>0</v>
      </c>
      <c r="N32" s="52">
        <f t="shared" si="17"/>
        <v>0</v>
      </c>
      <c r="O32" s="53" t="str">
        <f t="shared" si="4"/>
        <v/>
      </c>
      <c r="P32" s="53" t="str">
        <f t="shared" si="5"/>
        <v/>
      </c>
      <c r="Q32" s="53" t="str">
        <f t="shared" si="6"/>
        <v/>
      </c>
      <c r="R32" s="53" t="str">
        <f t="shared" si="7"/>
        <v/>
      </c>
      <c r="S32" s="53" t="str">
        <f t="shared" si="8"/>
        <v/>
      </c>
      <c r="T32" s="53" t="str">
        <f t="shared" si="9"/>
        <v/>
      </c>
      <c r="U32" s="54" t="str">
        <f t="shared" si="10"/>
        <v/>
      </c>
      <c r="V32" s="27">
        <f t="shared" si="11"/>
        <v>461</v>
      </c>
      <c r="W32" s="27">
        <f t="shared" si="12"/>
        <v>326</v>
      </c>
      <c r="X32" s="27">
        <f t="shared" si="13"/>
        <v>133</v>
      </c>
      <c r="Y32" s="27">
        <f t="shared" si="14"/>
        <v>2</v>
      </c>
    </row>
    <row r="33" spans="1:25">
      <c r="A33" s="37" t="s">
        <v>79</v>
      </c>
      <c r="L33" s="52">
        <f t="shared" si="15"/>
        <v>0</v>
      </c>
      <c r="M33" s="52">
        <f t="shared" si="16"/>
        <v>0</v>
      </c>
      <c r="N33" s="52">
        <f t="shared" si="17"/>
        <v>0</v>
      </c>
      <c r="O33" s="53" t="str">
        <f t="shared" si="4"/>
        <v/>
      </c>
      <c r="P33" s="53" t="str">
        <f t="shared" si="5"/>
        <v/>
      </c>
      <c r="Q33" s="53" t="str">
        <f t="shared" si="6"/>
        <v/>
      </c>
      <c r="R33" s="53" t="str">
        <f t="shared" si="7"/>
        <v/>
      </c>
      <c r="S33" s="53" t="str">
        <f t="shared" si="8"/>
        <v/>
      </c>
      <c r="T33" s="53" t="str">
        <f t="shared" si="9"/>
        <v/>
      </c>
      <c r="U33" s="54" t="str">
        <f t="shared" si="10"/>
        <v/>
      </c>
      <c r="V33" s="27">
        <f t="shared" si="11"/>
        <v>461</v>
      </c>
      <c r="W33" s="27">
        <f t="shared" si="12"/>
        <v>326</v>
      </c>
      <c r="X33" s="27">
        <f t="shared" si="13"/>
        <v>133</v>
      </c>
      <c r="Y33" s="27">
        <f t="shared" si="14"/>
        <v>2</v>
      </c>
    </row>
    <row r="34" spans="1:25">
      <c r="A34" s="37" t="s">
        <v>80</v>
      </c>
      <c r="L34" s="52">
        <f t="shared" si="15"/>
        <v>0</v>
      </c>
      <c r="M34" s="52">
        <f t="shared" si="16"/>
        <v>0</v>
      </c>
      <c r="N34" s="52">
        <f t="shared" si="17"/>
        <v>0</v>
      </c>
      <c r="O34" s="53" t="str">
        <f t="shared" si="4"/>
        <v/>
      </c>
      <c r="P34" s="53" t="str">
        <f t="shared" si="5"/>
        <v/>
      </c>
      <c r="Q34" s="53" t="str">
        <f t="shared" si="6"/>
        <v/>
      </c>
      <c r="R34" s="53" t="str">
        <f t="shared" si="7"/>
        <v/>
      </c>
      <c r="S34" s="53" t="str">
        <f t="shared" si="8"/>
        <v/>
      </c>
      <c r="T34" s="53" t="str">
        <f t="shared" si="9"/>
        <v/>
      </c>
      <c r="U34" s="54" t="str">
        <f t="shared" si="10"/>
        <v/>
      </c>
      <c r="V34" s="27">
        <f t="shared" si="11"/>
        <v>461</v>
      </c>
      <c r="W34" s="27">
        <f t="shared" si="12"/>
        <v>326</v>
      </c>
      <c r="X34" s="27">
        <f t="shared" si="13"/>
        <v>133</v>
      </c>
      <c r="Y34" s="27">
        <f t="shared" si="14"/>
        <v>2</v>
      </c>
    </row>
    <row r="35" spans="1:25">
      <c r="A35" s="37" t="s">
        <v>81</v>
      </c>
      <c r="L35" s="52">
        <f t="shared" si="15"/>
        <v>0</v>
      </c>
      <c r="M35" s="52">
        <f t="shared" si="16"/>
        <v>0</v>
      </c>
      <c r="N35" s="52">
        <f t="shared" si="17"/>
        <v>0</v>
      </c>
      <c r="O35" s="53" t="str">
        <f t="shared" si="4"/>
        <v/>
      </c>
      <c r="P35" s="53" t="str">
        <f t="shared" si="5"/>
        <v/>
      </c>
      <c r="Q35" s="53" t="str">
        <f t="shared" si="6"/>
        <v/>
      </c>
      <c r="R35" s="53" t="str">
        <f t="shared" si="7"/>
        <v/>
      </c>
      <c r="S35" s="53" t="str">
        <f t="shared" si="8"/>
        <v/>
      </c>
      <c r="T35" s="53" t="str">
        <f t="shared" si="9"/>
        <v/>
      </c>
      <c r="U35" s="54" t="str">
        <f t="shared" si="10"/>
        <v/>
      </c>
      <c r="V35" s="27">
        <f t="shared" si="11"/>
        <v>461</v>
      </c>
      <c r="W35" s="27">
        <f t="shared" si="12"/>
        <v>326</v>
      </c>
      <c r="X35" s="27">
        <f t="shared" si="13"/>
        <v>133</v>
      </c>
      <c r="Y35" s="27">
        <f t="shared" si="14"/>
        <v>2</v>
      </c>
    </row>
    <row r="36" spans="1:25">
      <c r="A36" s="37" t="s">
        <v>82</v>
      </c>
      <c r="L36" s="52">
        <f t="shared" si="15"/>
        <v>0</v>
      </c>
      <c r="M36" s="52">
        <f t="shared" si="16"/>
        <v>0</v>
      </c>
      <c r="N36" s="52">
        <f t="shared" si="17"/>
        <v>0</v>
      </c>
      <c r="O36" s="53" t="str">
        <f t="shared" si="4"/>
        <v/>
      </c>
      <c r="P36" s="53" t="str">
        <f t="shared" si="5"/>
        <v/>
      </c>
      <c r="Q36" s="53" t="str">
        <f t="shared" si="6"/>
        <v/>
      </c>
      <c r="R36" s="53" t="str">
        <f t="shared" si="7"/>
        <v/>
      </c>
      <c r="S36" s="53" t="str">
        <f t="shared" si="8"/>
        <v/>
      </c>
      <c r="T36" s="53" t="str">
        <f t="shared" si="9"/>
        <v/>
      </c>
      <c r="U36" s="54" t="str">
        <f t="shared" si="10"/>
        <v/>
      </c>
      <c r="V36" s="27">
        <f t="shared" ref="V36:V54" si="18">V35+L36</f>
        <v>461</v>
      </c>
      <c r="W36" s="27">
        <f t="shared" ref="W36:W54" si="19">W35+C36</f>
        <v>326</v>
      </c>
      <c r="X36" s="27">
        <f t="shared" ref="X36:X54" si="20">X35+F36</f>
        <v>133</v>
      </c>
      <c r="Y36" s="27">
        <f t="shared" si="14"/>
        <v>2</v>
      </c>
    </row>
    <row r="37" spans="1:25">
      <c r="A37" s="37" t="s">
        <v>83</v>
      </c>
      <c r="L37" s="52">
        <f t="shared" si="15"/>
        <v>0</v>
      </c>
      <c r="M37" s="52">
        <f t="shared" si="16"/>
        <v>0</v>
      </c>
      <c r="N37" s="52">
        <f t="shared" si="17"/>
        <v>0</v>
      </c>
      <c r="O37" s="53" t="str">
        <f t="shared" si="4"/>
        <v/>
      </c>
      <c r="P37" s="53" t="str">
        <f t="shared" si="5"/>
        <v/>
      </c>
      <c r="Q37" s="53" t="str">
        <f t="shared" si="6"/>
        <v/>
      </c>
      <c r="R37" s="53" t="str">
        <f t="shared" si="7"/>
        <v/>
      </c>
      <c r="S37" s="53" t="str">
        <f t="shared" si="8"/>
        <v/>
      </c>
      <c r="T37" s="53" t="str">
        <f t="shared" si="9"/>
        <v/>
      </c>
      <c r="U37" s="54" t="str">
        <f t="shared" si="10"/>
        <v/>
      </c>
      <c r="V37" s="27">
        <f t="shared" si="18"/>
        <v>461</v>
      </c>
      <c r="W37" s="27">
        <f t="shared" si="19"/>
        <v>326</v>
      </c>
      <c r="X37" s="27">
        <f t="shared" si="20"/>
        <v>133</v>
      </c>
      <c r="Y37" s="27">
        <f t="shared" si="14"/>
        <v>2</v>
      </c>
    </row>
    <row r="38" spans="1:25">
      <c r="A38" s="37" t="s">
        <v>84</v>
      </c>
      <c r="L38" s="52">
        <f t="shared" si="15"/>
        <v>0</v>
      </c>
      <c r="M38" s="52">
        <f t="shared" si="16"/>
        <v>0</v>
      </c>
      <c r="N38" s="52">
        <f t="shared" si="17"/>
        <v>0</v>
      </c>
      <c r="O38" s="53" t="str">
        <f t="shared" si="4"/>
        <v/>
      </c>
      <c r="P38" s="53" t="str">
        <f t="shared" si="5"/>
        <v/>
      </c>
      <c r="Q38" s="53" t="str">
        <f t="shared" si="6"/>
        <v/>
      </c>
      <c r="R38" s="53" t="str">
        <f t="shared" si="7"/>
        <v/>
      </c>
      <c r="S38" s="53" t="str">
        <f t="shared" si="8"/>
        <v/>
      </c>
      <c r="T38" s="53" t="str">
        <f t="shared" si="9"/>
        <v/>
      </c>
      <c r="U38" s="54" t="str">
        <f t="shared" si="10"/>
        <v/>
      </c>
      <c r="V38" s="27">
        <f t="shared" si="18"/>
        <v>461</v>
      </c>
      <c r="W38" s="27">
        <f t="shared" si="19"/>
        <v>326</v>
      </c>
      <c r="X38" s="27">
        <f t="shared" si="20"/>
        <v>133</v>
      </c>
      <c r="Y38" s="27">
        <f t="shared" si="14"/>
        <v>2</v>
      </c>
    </row>
    <row r="39" spans="1:25">
      <c r="A39" s="37" t="s">
        <v>85</v>
      </c>
      <c r="L39" s="52">
        <f t="shared" si="15"/>
        <v>0</v>
      </c>
      <c r="M39" s="52">
        <f t="shared" si="16"/>
        <v>0</v>
      </c>
      <c r="N39" s="52">
        <f t="shared" si="17"/>
        <v>0</v>
      </c>
      <c r="O39" s="53" t="str">
        <f t="shared" si="4"/>
        <v/>
      </c>
      <c r="P39" s="53" t="str">
        <f t="shared" si="5"/>
        <v/>
      </c>
      <c r="Q39" s="53" t="str">
        <f t="shared" si="6"/>
        <v/>
      </c>
      <c r="R39" s="53" t="str">
        <f t="shared" si="7"/>
        <v/>
      </c>
      <c r="S39" s="53" t="str">
        <f t="shared" si="8"/>
        <v/>
      </c>
      <c r="T39" s="53" t="str">
        <f t="shared" si="9"/>
        <v/>
      </c>
      <c r="U39" s="54" t="str">
        <f t="shared" si="10"/>
        <v/>
      </c>
      <c r="V39" s="27">
        <f t="shared" si="18"/>
        <v>461</v>
      </c>
      <c r="W39" s="27">
        <f t="shared" si="19"/>
        <v>326</v>
      </c>
      <c r="X39" s="27">
        <f t="shared" si="20"/>
        <v>133</v>
      </c>
      <c r="Y39" s="27">
        <f t="shared" si="14"/>
        <v>2</v>
      </c>
    </row>
    <row r="40" spans="1:25">
      <c r="A40" s="37" t="s">
        <v>86</v>
      </c>
      <c r="L40" s="52">
        <f t="shared" si="15"/>
        <v>0</v>
      </c>
      <c r="M40" s="52">
        <f t="shared" si="16"/>
        <v>0</v>
      </c>
      <c r="N40" s="52">
        <f t="shared" si="17"/>
        <v>0</v>
      </c>
      <c r="O40" s="53" t="str">
        <f t="shared" si="4"/>
        <v/>
      </c>
      <c r="P40" s="53" t="str">
        <f t="shared" si="5"/>
        <v/>
      </c>
      <c r="Q40" s="53" t="str">
        <f t="shared" si="6"/>
        <v/>
      </c>
      <c r="R40" s="53" t="str">
        <f t="shared" si="7"/>
        <v/>
      </c>
      <c r="S40" s="53" t="str">
        <f t="shared" si="8"/>
        <v/>
      </c>
      <c r="T40" s="53" t="str">
        <f t="shared" si="9"/>
        <v/>
      </c>
      <c r="U40" s="54" t="str">
        <f t="shared" si="10"/>
        <v/>
      </c>
      <c r="V40" s="27">
        <f t="shared" si="18"/>
        <v>461</v>
      </c>
      <c r="W40" s="27">
        <f t="shared" si="19"/>
        <v>326</v>
      </c>
      <c r="X40" s="27">
        <f t="shared" si="20"/>
        <v>133</v>
      </c>
      <c r="Y40" s="27">
        <f t="shared" si="14"/>
        <v>2</v>
      </c>
    </row>
    <row r="41" spans="1:25">
      <c r="A41" s="37" t="s">
        <v>87</v>
      </c>
      <c r="L41" s="52">
        <f t="shared" si="15"/>
        <v>0</v>
      </c>
      <c r="M41" s="52">
        <f t="shared" si="16"/>
        <v>0</v>
      </c>
      <c r="N41" s="52">
        <f t="shared" si="17"/>
        <v>0</v>
      </c>
      <c r="O41" s="53" t="str">
        <f t="shared" si="4"/>
        <v/>
      </c>
      <c r="P41" s="53" t="str">
        <f t="shared" si="5"/>
        <v/>
      </c>
      <c r="Q41" s="53" t="str">
        <f t="shared" si="6"/>
        <v/>
      </c>
      <c r="R41" s="53" t="str">
        <f t="shared" si="7"/>
        <v/>
      </c>
      <c r="S41" s="53" t="str">
        <f t="shared" si="8"/>
        <v/>
      </c>
      <c r="T41" s="53" t="str">
        <f t="shared" si="9"/>
        <v/>
      </c>
      <c r="U41" s="54" t="str">
        <f t="shared" si="10"/>
        <v/>
      </c>
      <c r="V41" s="27">
        <f t="shared" si="18"/>
        <v>461</v>
      </c>
      <c r="W41" s="27">
        <f t="shared" si="19"/>
        <v>326</v>
      </c>
      <c r="X41" s="27">
        <f t="shared" si="20"/>
        <v>133</v>
      </c>
      <c r="Y41" s="27">
        <f t="shared" si="14"/>
        <v>2</v>
      </c>
    </row>
    <row r="42" spans="1:25">
      <c r="A42" s="37" t="s">
        <v>88</v>
      </c>
      <c r="L42" s="52">
        <f t="shared" si="15"/>
        <v>0</v>
      </c>
      <c r="M42" s="52">
        <f t="shared" si="16"/>
        <v>0</v>
      </c>
      <c r="N42" s="52">
        <f t="shared" si="17"/>
        <v>0</v>
      </c>
      <c r="O42" s="53" t="str">
        <f t="shared" si="4"/>
        <v/>
      </c>
      <c r="P42" s="53" t="str">
        <f t="shared" si="5"/>
        <v/>
      </c>
      <c r="Q42" s="53" t="str">
        <f t="shared" si="6"/>
        <v/>
      </c>
      <c r="R42" s="53" t="str">
        <f t="shared" si="7"/>
        <v/>
      </c>
      <c r="S42" s="53" t="str">
        <f t="shared" si="8"/>
        <v/>
      </c>
      <c r="T42" s="53" t="str">
        <f t="shared" si="9"/>
        <v/>
      </c>
      <c r="U42" s="54" t="str">
        <f t="shared" si="10"/>
        <v/>
      </c>
      <c r="V42" s="27">
        <f t="shared" si="18"/>
        <v>461</v>
      </c>
      <c r="W42" s="27">
        <f t="shared" si="19"/>
        <v>326</v>
      </c>
      <c r="X42" s="27">
        <f t="shared" si="20"/>
        <v>133</v>
      </c>
      <c r="Y42" s="27">
        <f t="shared" si="14"/>
        <v>2</v>
      </c>
    </row>
    <row r="43" spans="1:25">
      <c r="A43" s="37" t="s">
        <v>89</v>
      </c>
      <c r="L43" s="52">
        <f t="shared" si="15"/>
        <v>0</v>
      </c>
      <c r="M43" s="52">
        <f t="shared" si="16"/>
        <v>0</v>
      </c>
      <c r="N43" s="52">
        <f t="shared" si="17"/>
        <v>0</v>
      </c>
      <c r="O43" s="53" t="str">
        <f t="shared" si="4"/>
        <v/>
      </c>
      <c r="P43" s="53" t="str">
        <f t="shared" si="5"/>
        <v/>
      </c>
      <c r="Q43" s="53" t="str">
        <f t="shared" si="6"/>
        <v/>
      </c>
      <c r="R43" s="53" t="str">
        <f t="shared" si="7"/>
        <v/>
      </c>
      <c r="S43" s="53" t="str">
        <f t="shared" si="8"/>
        <v/>
      </c>
      <c r="T43" s="53" t="str">
        <f t="shared" si="9"/>
        <v/>
      </c>
      <c r="U43" s="54" t="str">
        <f t="shared" si="10"/>
        <v/>
      </c>
      <c r="V43" s="27">
        <f t="shared" si="18"/>
        <v>461</v>
      </c>
      <c r="W43" s="27">
        <f t="shared" si="19"/>
        <v>326</v>
      </c>
      <c r="X43" s="27">
        <f t="shared" si="20"/>
        <v>133</v>
      </c>
      <c r="Y43" s="27">
        <f t="shared" si="14"/>
        <v>2</v>
      </c>
    </row>
    <row r="44" spans="1:25">
      <c r="A44" s="37" t="s">
        <v>90</v>
      </c>
      <c r="L44" s="52">
        <f t="shared" si="15"/>
        <v>0</v>
      </c>
      <c r="M44" s="52">
        <f t="shared" si="16"/>
        <v>0</v>
      </c>
      <c r="N44" s="52">
        <f t="shared" si="17"/>
        <v>0</v>
      </c>
      <c r="O44" s="53" t="str">
        <f t="shared" si="4"/>
        <v/>
      </c>
      <c r="P44" s="53" t="str">
        <f t="shared" si="5"/>
        <v/>
      </c>
      <c r="Q44" s="53" t="str">
        <f t="shared" si="6"/>
        <v/>
      </c>
      <c r="R44" s="53" t="str">
        <f t="shared" si="7"/>
        <v/>
      </c>
      <c r="S44" s="53" t="str">
        <f t="shared" si="8"/>
        <v/>
      </c>
      <c r="T44" s="53" t="str">
        <f t="shared" si="9"/>
        <v/>
      </c>
      <c r="U44" s="54" t="str">
        <f t="shared" si="10"/>
        <v/>
      </c>
      <c r="V44" s="27">
        <f t="shared" si="18"/>
        <v>461</v>
      </c>
      <c r="W44" s="27">
        <f t="shared" si="19"/>
        <v>326</v>
      </c>
      <c r="X44" s="27">
        <f t="shared" si="20"/>
        <v>133</v>
      </c>
      <c r="Y44" s="27">
        <f t="shared" si="14"/>
        <v>2</v>
      </c>
    </row>
    <row r="45" spans="1:25">
      <c r="A45" s="37" t="s">
        <v>91</v>
      </c>
      <c r="L45" s="52">
        <f t="shared" si="15"/>
        <v>0</v>
      </c>
      <c r="M45" s="52">
        <f t="shared" si="16"/>
        <v>0</v>
      </c>
      <c r="N45" s="52">
        <f t="shared" si="17"/>
        <v>0</v>
      </c>
      <c r="O45" s="53" t="str">
        <f t="shared" si="4"/>
        <v/>
      </c>
      <c r="P45" s="53" t="str">
        <f t="shared" si="5"/>
        <v/>
      </c>
      <c r="Q45" s="53" t="str">
        <f t="shared" si="6"/>
        <v/>
      </c>
      <c r="R45" s="53" t="str">
        <f t="shared" si="7"/>
        <v/>
      </c>
      <c r="S45" s="53" t="str">
        <f t="shared" si="8"/>
        <v/>
      </c>
      <c r="T45" s="53" t="str">
        <f t="shared" si="9"/>
        <v/>
      </c>
      <c r="U45" s="54" t="str">
        <f t="shared" si="10"/>
        <v/>
      </c>
      <c r="V45" s="27">
        <f t="shared" si="18"/>
        <v>461</v>
      </c>
      <c r="W45" s="27">
        <f t="shared" si="19"/>
        <v>326</v>
      </c>
      <c r="X45" s="27">
        <f t="shared" si="20"/>
        <v>133</v>
      </c>
      <c r="Y45" s="27">
        <f t="shared" si="14"/>
        <v>2</v>
      </c>
    </row>
    <row r="46" spans="1:25">
      <c r="A46" s="37" t="s">
        <v>92</v>
      </c>
      <c r="L46" s="52">
        <f t="shared" si="15"/>
        <v>0</v>
      </c>
      <c r="M46" s="52">
        <f t="shared" si="16"/>
        <v>0</v>
      </c>
      <c r="N46" s="52">
        <f t="shared" si="17"/>
        <v>0</v>
      </c>
      <c r="O46" s="53" t="str">
        <f t="shared" si="4"/>
        <v/>
      </c>
      <c r="P46" s="53" t="str">
        <f t="shared" si="5"/>
        <v/>
      </c>
      <c r="Q46" s="53" t="str">
        <f t="shared" si="6"/>
        <v/>
      </c>
      <c r="R46" s="53" t="str">
        <f t="shared" si="7"/>
        <v/>
      </c>
      <c r="S46" s="53" t="str">
        <f t="shared" si="8"/>
        <v/>
      </c>
      <c r="T46" s="53" t="str">
        <f t="shared" si="9"/>
        <v/>
      </c>
      <c r="U46" s="54" t="str">
        <f t="shared" si="10"/>
        <v/>
      </c>
      <c r="V46" s="27">
        <f t="shared" si="18"/>
        <v>461</v>
      </c>
      <c r="W46" s="27">
        <f t="shared" si="19"/>
        <v>326</v>
      </c>
      <c r="X46" s="27">
        <f t="shared" si="20"/>
        <v>133</v>
      </c>
      <c r="Y46" s="27">
        <f t="shared" si="14"/>
        <v>2</v>
      </c>
    </row>
    <row r="47" spans="1:25">
      <c r="A47" s="37" t="s">
        <v>93</v>
      </c>
      <c r="L47" s="52">
        <f t="shared" si="15"/>
        <v>0</v>
      </c>
      <c r="M47" s="52">
        <f t="shared" si="16"/>
        <v>0</v>
      </c>
      <c r="N47" s="52">
        <f t="shared" si="17"/>
        <v>0</v>
      </c>
      <c r="O47" s="53" t="str">
        <f t="shared" si="4"/>
        <v/>
      </c>
      <c r="P47" s="53" t="str">
        <f t="shared" si="5"/>
        <v/>
      </c>
      <c r="Q47" s="53" t="str">
        <f t="shared" si="6"/>
        <v/>
      </c>
      <c r="R47" s="53" t="str">
        <f t="shared" si="7"/>
        <v/>
      </c>
      <c r="S47" s="53" t="str">
        <f t="shared" si="8"/>
        <v/>
      </c>
      <c r="T47" s="53" t="str">
        <f t="shared" si="9"/>
        <v/>
      </c>
      <c r="U47" s="54" t="str">
        <f t="shared" si="10"/>
        <v/>
      </c>
      <c r="V47" s="27">
        <f t="shared" si="18"/>
        <v>461</v>
      </c>
      <c r="W47" s="27">
        <f t="shared" si="19"/>
        <v>326</v>
      </c>
      <c r="X47" s="27">
        <f t="shared" si="20"/>
        <v>133</v>
      </c>
      <c r="Y47" s="27">
        <f t="shared" si="14"/>
        <v>2</v>
      </c>
    </row>
    <row r="48" spans="1:25">
      <c r="A48" s="37" t="s">
        <v>94</v>
      </c>
      <c r="L48" s="52">
        <f t="shared" si="15"/>
        <v>0</v>
      </c>
      <c r="M48" s="52">
        <f t="shared" si="16"/>
        <v>0</v>
      </c>
      <c r="N48" s="52">
        <f t="shared" si="17"/>
        <v>0</v>
      </c>
      <c r="O48" s="53" t="str">
        <f t="shared" si="4"/>
        <v/>
      </c>
      <c r="P48" s="53" t="str">
        <f t="shared" si="5"/>
        <v/>
      </c>
      <c r="Q48" s="53" t="str">
        <f t="shared" si="6"/>
        <v/>
      </c>
      <c r="R48" s="53" t="str">
        <f t="shared" si="7"/>
        <v/>
      </c>
      <c r="S48" s="53" t="str">
        <f t="shared" si="8"/>
        <v/>
      </c>
      <c r="T48" s="53" t="str">
        <f t="shared" si="9"/>
        <v/>
      </c>
      <c r="U48" s="54" t="str">
        <f t="shared" si="10"/>
        <v/>
      </c>
      <c r="V48" s="27">
        <f t="shared" si="18"/>
        <v>461</v>
      </c>
      <c r="W48" s="27">
        <f t="shared" si="19"/>
        <v>326</v>
      </c>
      <c r="X48" s="27">
        <f t="shared" si="20"/>
        <v>133</v>
      </c>
      <c r="Y48" s="27">
        <f t="shared" si="14"/>
        <v>2</v>
      </c>
    </row>
    <row r="49" spans="1:25">
      <c r="A49" s="37" t="s">
        <v>95</v>
      </c>
      <c r="L49" s="52">
        <f t="shared" si="15"/>
        <v>0</v>
      </c>
      <c r="M49" s="52">
        <f t="shared" si="16"/>
        <v>0</v>
      </c>
      <c r="N49" s="52">
        <f t="shared" si="17"/>
        <v>0</v>
      </c>
      <c r="O49" s="53" t="str">
        <f t="shared" si="4"/>
        <v/>
      </c>
      <c r="P49" s="53" t="str">
        <f t="shared" si="5"/>
        <v/>
      </c>
      <c r="Q49" s="53" t="str">
        <f t="shared" si="6"/>
        <v/>
      </c>
      <c r="R49" s="53" t="str">
        <f t="shared" si="7"/>
        <v/>
      </c>
      <c r="S49" s="53" t="str">
        <f t="shared" si="8"/>
        <v/>
      </c>
      <c r="T49" s="53" t="str">
        <f t="shared" si="9"/>
        <v/>
      </c>
      <c r="U49" s="54" t="str">
        <f t="shared" si="10"/>
        <v/>
      </c>
      <c r="V49" s="27">
        <f t="shared" si="18"/>
        <v>461</v>
      </c>
      <c r="W49" s="27">
        <f t="shared" si="19"/>
        <v>326</v>
      </c>
      <c r="X49" s="27">
        <f t="shared" si="20"/>
        <v>133</v>
      </c>
      <c r="Y49" s="27">
        <f t="shared" si="14"/>
        <v>2</v>
      </c>
    </row>
    <row r="50" spans="1:25">
      <c r="A50" s="37" t="s">
        <v>96</v>
      </c>
      <c r="L50" s="52">
        <f t="shared" si="15"/>
        <v>0</v>
      </c>
      <c r="M50" s="52">
        <f t="shared" si="16"/>
        <v>0</v>
      </c>
      <c r="N50" s="52">
        <f t="shared" si="17"/>
        <v>0</v>
      </c>
      <c r="O50" s="53" t="str">
        <f t="shared" si="4"/>
        <v/>
      </c>
      <c r="P50" s="53" t="str">
        <f t="shared" si="5"/>
        <v/>
      </c>
      <c r="Q50" s="53" t="str">
        <f t="shared" si="6"/>
        <v/>
      </c>
      <c r="R50" s="53" t="str">
        <f t="shared" si="7"/>
        <v/>
      </c>
      <c r="S50" s="53" t="str">
        <f t="shared" si="8"/>
        <v/>
      </c>
      <c r="T50" s="53" t="str">
        <f t="shared" si="9"/>
        <v/>
      </c>
      <c r="U50" s="54" t="str">
        <f t="shared" si="10"/>
        <v/>
      </c>
      <c r="V50" s="27">
        <f t="shared" si="18"/>
        <v>461</v>
      </c>
      <c r="W50" s="27">
        <f t="shared" si="19"/>
        <v>326</v>
      </c>
      <c r="X50" s="27">
        <f t="shared" si="20"/>
        <v>133</v>
      </c>
      <c r="Y50" s="27">
        <f t="shared" si="14"/>
        <v>2</v>
      </c>
    </row>
    <row r="51" spans="1:25">
      <c r="A51" s="37" t="s">
        <v>97</v>
      </c>
      <c r="L51" s="52">
        <f t="shared" si="15"/>
        <v>0</v>
      </c>
      <c r="M51" s="52">
        <f t="shared" si="16"/>
        <v>0</v>
      </c>
      <c r="N51" s="52">
        <f t="shared" si="17"/>
        <v>0</v>
      </c>
      <c r="O51" s="53" t="str">
        <f t="shared" si="4"/>
        <v/>
      </c>
      <c r="P51" s="53" t="str">
        <f t="shared" si="5"/>
        <v/>
      </c>
      <c r="Q51" s="53" t="str">
        <f t="shared" si="6"/>
        <v/>
      </c>
      <c r="R51" s="53" t="str">
        <f t="shared" si="7"/>
        <v/>
      </c>
      <c r="S51" s="53" t="str">
        <f t="shared" si="8"/>
        <v/>
      </c>
      <c r="T51" s="53" t="str">
        <f t="shared" si="9"/>
        <v/>
      </c>
      <c r="U51" s="54" t="str">
        <f t="shared" si="10"/>
        <v/>
      </c>
      <c r="V51" s="27">
        <f t="shared" si="18"/>
        <v>461</v>
      </c>
      <c r="W51" s="27">
        <f t="shared" si="19"/>
        <v>326</v>
      </c>
      <c r="X51" s="27">
        <f t="shared" si="20"/>
        <v>133</v>
      </c>
      <c r="Y51" s="27">
        <f t="shared" si="14"/>
        <v>2</v>
      </c>
    </row>
    <row r="52" spans="1:25">
      <c r="A52" s="37" t="s">
        <v>98</v>
      </c>
      <c r="L52" s="52">
        <f t="shared" si="15"/>
        <v>0</v>
      </c>
      <c r="M52" s="52">
        <f t="shared" si="16"/>
        <v>0</v>
      </c>
      <c r="N52" s="52">
        <f t="shared" si="17"/>
        <v>0</v>
      </c>
      <c r="O52" s="53" t="str">
        <f t="shared" si="4"/>
        <v/>
      </c>
      <c r="P52" s="53" t="str">
        <f t="shared" si="5"/>
        <v/>
      </c>
      <c r="Q52" s="53" t="str">
        <f t="shared" si="6"/>
        <v/>
      </c>
      <c r="R52" s="53" t="str">
        <f t="shared" si="7"/>
        <v/>
      </c>
      <c r="S52" s="53" t="str">
        <f t="shared" si="8"/>
        <v/>
      </c>
      <c r="T52" s="53" t="str">
        <f t="shared" si="9"/>
        <v/>
      </c>
      <c r="U52" s="54" t="str">
        <f t="shared" si="10"/>
        <v/>
      </c>
      <c r="V52" s="27">
        <f t="shared" si="18"/>
        <v>461</v>
      </c>
      <c r="W52" s="27">
        <f t="shared" si="19"/>
        <v>326</v>
      </c>
      <c r="X52" s="27">
        <f t="shared" si="20"/>
        <v>133</v>
      </c>
      <c r="Y52" s="27">
        <f t="shared" si="14"/>
        <v>2</v>
      </c>
    </row>
    <row r="53" spans="1:25">
      <c r="A53" s="37" t="s">
        <v>99</v>
      </c>
      <c r="L53" s="52">
        <f t="shared" si="15"/>
        <v>0</v>
      </c>
      <c r="M53" s="52">
        <f t="shared" si="16"/>
        <v>0</v>
      </c>
      <c r="N53" s="52">
        <f t="shared" si="17"/>
        <v>0</v>
      </c>
      <c r="O53" s="53" t="str">
        <f t="shared" si="4"/>
        <v/>
      </c>
      <c r="P53" s="53" t="str">
        <f t="shared" si="5"/>
        <v/>
      </c>
      <c r="Q53" s="53" t="str">
        <f t="shared" si="6"/>
        <v/>
      </c>
      <c r="R53" s="53" t="str">
        <f t="shared" si="7"/>
        <v/>
      </c>
      <c r="S53" s="53" t="str">
        <f t="shared" si="8"/>
        <v/>
      </c>
      <c r="T53" s="53" t="str">
        <f t="shared" si="9"/>
        <v/>
      </c>
      <c r="U53" s="54" t="str">
        <f t="shared" si="10"/>
        <v/>
      </c>
      <c r="V53" s="27">
        <f t="shared" si="18"/>
        <v>461</v>
      </c>
      <c r="W53" s="27">
        <f t="shared" si="19"/>
        <v>326</v>
      </c>
      <c r="X53" s="27">
        <f t="shared" si="20"/>
        <v>133</v>
      </c>
      <c r="Y53" s="27">
        <f t="shared" si="14"/>
        <v>2</v>
      </c>
    </row>
    <row r="54" spans="1:25">
      <c r="A54" s="37" t="s">
        <v>100</v>
      </c>
      <c r="L54" s="52">
        <f t="shared" si="15"/>
        <v>0</v>
      </c>
      <c r="M54" s="52">
        <f t="shared" si="16"/>
        <v>0</v>
      </c>
      <c r="N54" s="52">
        <f t="shared" si="17"/>
        <v>0</v>
      </c>
      <c r="O54" s="53" t="str">
        <f t="shared" si="4"/>
        <v/>
      </c>
      <c r="P54" s="53" t="str">
        <f t="shared" si="5"/>
        <v/>
      </c>
      <c r="Q54" s="53" t="str">
        <f t="shared" si="6"/>
        <v/>
      </c>
      <c r="R54" s="53" t="str">
        <f t="shared" si="7"/>
        <v/>
      </c>
      <c r="S54" s="53" t="str">
        <f t="shared" si="8"/>
        <v/>
      </c>
      <c r="T54" s="53" t="str">
        <f t="shared" si="9"/>
        <v/>
      </c>
      <c r="U54" s="54" t="str">
        <f t="shared" si="10"/>
        <v/>
      </c>
      <c r="V54" s="27">
        <f t="shared" si="18"/>
        <v>461</v>
      </c>
      <c r="W54" s="27">
        <f t="shared" si="19"/>
        <v>326</v>
      </c>
      <c r="X54" s="27">
        <f t="shared" si="20"/>
        <v>133</v>
      </c>
      <c r="Y54" s="27">
        <f t="shared" si="14"/>
        <v>2</v>
      </c>
    </row>
  </sheetData>
  <phoneticPr fontId="1" type="noConversion"/>
  <dataValidations count="1">
    <dataValidation type="custom" allowBlank="1" showInputMessage="1" showErrorMessage="1" sqref="O1:O1048576">
      <formula1>IF(L3=0,"",M3/L3)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54"/>
  <sheetViews>
    <sheetView topLeftCell="BC4" workbookViewId="0">
      <selection activeCell="BL5" sqref="BL5"/>
    </sheetView>
  </sheetViews>
  <sheetFormatPr defaultRowHeight="11.25"/>
  <cols>
    <col min="1" max="1" width="7.5" style="1" customWidth="1"/>
    <col min="2" max="2" width="10.125" style="1" customWidth="1"/>
    <col min="3" max="9" width="9" style="1"/>
    <col min="10" max="10" width="23.875" style="1" customWidth="1"/>
    <col min="11" max="15" width="9" style="1"/>
    <col min="16" max="16" width="9" style="4"/>
    <col min="17" max="23" width="9" style="1"/>
    <col min="24" max="24" width="21.875" style="1" customWidth="1"/>
    <col min="25" max="40" width="9" style="1"/>
    <col min="41" max="41" width="31.875" style="1" customWidth="1"/>
    <col min="42" max="56" width="9" style="1"/>
    <col min="57" max="57" width="20.75" style="1" customWidth="1"/>
    <col min="58" max="59" width="9" style="1"/>
    <col min="60" max="60" width="11.875" style="1" customWidth="1"/>
    <col min="61" max="61" width="11.25" style="1" customWidth="1"/>
    <col min="62" max="62" width="11.125" style="1" customWidth="1"/>
    <col min="63" max="63" width="22" style="1" customWidth="1"/>
    <col min="64" max="16384" width="9" style="1"/>
  </cols>
  <sheetData>
    <row r="1" spans="1:63" ht="27" customHeight="1">
      <c r="A1" s="9" t="s">
        <v>33</v>
      </c>
      <c r="O1" s="9" t="s">
        <v>22</v>
      </c>
      <c r="AD1" s="9" t="s">
        <v>34</v>
      </c>
      <c r="AT1" s="9" t="s">
        <v>40</v>
      </c>
      <c r="BH1" s="9" t="s">
        <v>475</v>
      </c>
    </row>
    <row r="2" spans="1:63">
      <c r="A2" s="1" t="str">
        <f>任务数据!A2</f>
        <v>迭代序号</v>
      </c>
      <c r="B2" s="1" t="str">
        <f>任务数据!V2</f>
        <v>任务叠加总数</v>
      </c>
      <c r="O2" s="1" t="str">
        <f>任务数据!A2</f>
        <v>迭代序号</v>
      </c>
      <c r="P2" s="4" t="s">
        <v>22</v>
      </c>
      <c r="AD2" s="1" t="str">
        <f>任务数据!A2</f>
        <v>迭代序号</v>
      </c>
      <c r="AE2" s="4" t="str">
        <f>任务数据!S2</f>
        <v>计划任务占比率</v>
      </c>
      <c r="AF2" s="4" t="str">
        <f>任务数据!T2</f>
        <v>临时任务占比率</v>
      </c>
      <c r="AG2" s="1" t="str">
        <f>任务数据!U2</f>
        <v>疑难问题占比率</v>
      </c>
      <c r="AT2" s="1" t="str">
        <f>任务数据!A2</f>
        <v>迭代序号</v>
      </c>
      <c r="AU2" s="1" t="str">
        <f>任务数据!C2</f>
        <v>计划任务总数</v>
      </c>
      <c r="AV2" s="1" t="str">
        <f>任务数据!F2</f>
        <v>临时任务总数</v>
      </c>
      <c r="AW2" s="1" t="str">
        <f>任务数据!I2</f>
        <v>疑难问题总数</v>
      </c>
      <c r="BH2" s="1" t="s">
        <v>104</v>
      </c>
      <c r="BI2" s="1" t="s">
        <v>103</v>
      </c>
      <c r="BJ2" s="1" t="s">
        <v>102</v>
      </c>
      <c r="BK2" s="1" t="s">
        <v>105</v>
      </c>
    </row>
    <row r="3" spans="1:63">
      <c r="A3" s="1" t="str">
        <f>任务数据!A3</f>
        <v>1W</v>
      </c>
      <c r="B3" s="1">
        <f>IF(A3=任务分析图表!A3,任务数据!V3,"")</f>
        <v>18</v>
      </c>
      <c r="O3" s="1" t="str">
        <f>任务数据!A3</f>
        <v>1W</v>
      </c>
      <c r="P3" s="4">
        <f>IF(任务分析图表!O3=任务数据!A3,任务数据!P3,"")</f>
        <v>0.5625</v>
      </c>
      <c r="AD3" s="1" t="str">
        <f>任务数据!A3</f>
        <v>1W</v>
      </c>
      <c r="AE3" s="4">
        <f>任务数据!S3</f>
        <v>0.88888888888888884</v>
      </c>
      <c r="AF3" s="4">
        <f>任务数据!T3</f>
        <v>5.5555555555555552E-2</v>
      </c>
      <c r="AG3" s="1">
        <f>任务数据!U3</f>
        <v>5.5555555555555552E-2</v>
      </c>
      <c r="AT3" s="1" t="str">
        <f>任务数据!A3</f>
        <v>1W</v>
      </c>
      <c r="AU3" s="1">
        <f>任务数据!C3</f>
        <v>16</v>
      </c>
      <c r="AV3" s="1">
        <f>任务数据!F3</f>
        <v>1</v>
      </c>
      <c r="AW3" s="1">
        <f>任务数据!I3</f>
        <v>1</v>
      </c>
      <c r="BH3" s="1">
        <v>11</v>
      </c>
      <c r="BI3" s="1">
        <v>3</v>
      </c>
      <c r="BJ3" s="1">
        <v>0</v>
      </c>
      <c r="BK3" s="1">
        <v>2</v>
      </c>
    </row>
    <row r="4" spans="1:63">
      <c r="A4" s="1" t="str">
        <f>任务数据!A4</f>
        <v>2W</v>
      </c>
      <c r="B4" s="1">
        <f>IF(A4=任务分析图表!A4,任务数据!V4,"")</f>
        <v>42</v>
      </c>
      <c r="O4" s="1" t="str">
        <f>任务数据!A4</f>
        <v>2W</v>
      </c>
      <c r="P4" s="4">
        <f>IF(任务分析图表!O4=任务数据!A4,任务数据!P4,"")</f>
        <v>0.63157894736842102</v>
      </c>
      <c r="AD4" s="1" t="str">
        <f>任务数据!A4</f>
        <v>2W</v>
      </c>
      <c r="AE4" s="4">
        <f>任务数据!S4</f>
        <v>0.79166666666666663</v>
      </c>
      <c r="AF4" s="4">
        <f>任务数据!T4</f>
        <v>0.20833333333333334</v>
      </c>
      <c r="AG4" s="1">
        <f>任务数据!U4</f>
        <v>0</v>
      </c>
      <c r="AT4" s="1" t="str">
        <f>任务数据!A4</f>
        <v>2W</v>
      </c>
      <c r="AU4" s="1">
        <f>任务数据!C4</f>
        <v>19</v>
      </c>
      <c r="AV4" s="1">
        <f>任务数据!F4</f>
        <v>5</v>
      </c>
      <c r="AW4" s="1">
        <f>任务数据!I4</f>
        <v>0</v>
      </c>
    </row>
    <row r="5" spans="1:63">
      <c r="A5" s="1" t="str">
        <f>任务数据!A5</f>
        <v>3W</v>
      </c>
      <c r="B5" s="1">
        <f>IF(A5=任务分析图表!A5,任务数据!V5,"")</f>
        <v>59</v>
      </c>
      <c r="O5" s="1" t="str">
        <f>任务数据!A5</f>
        <v>3W</v>
      </c>
      <c r="P5" s="4">
        <f>IF(任务分析图表!O5=任务数据!A5,任务数据!P5,"")</f>
        <v>0.88888888888888884</v>
      </c>
      <c r="AD5" s="1" t="str">
        <f>任务数据!A5</f>
        <v>3W</v>
      </c>
      <c r="AE5" s="4">
        <f>任务数据!S5</f>
        <v>0.52941176470588236</v>
      </c>
      <c r="AF5" s="4">
        <f>任务数据!T5</f>
        <v>0.47058823529411764</v>
      </c>
      <c r="AG5" s="1">
        <f>任务数据!U5</f>
        <v>0</v>
      </c>
      <c r="AT5" s="1" t="str">
        <f>任务数据!A5</f>
        <v>3W</v>
      </c>
      <c r="AU5" s="1">
        <f>任务数据!C5</f>
        <v>9</v>
      </c>
      <c r="AV5" s="1">
        <f>任务数据!F5</f>
        <v>8</v>
      </c>
      <c r="AW5" s="1">
        <f>任务数据!I5</f>
        <v>0</v>
      </c>
    </row>
    <row r="6" spans="1:63">
      <c r="A6" s="1" t="str">
        <f>任务数据!A6</f>
        <v>4W</v>
      </c>
      <c r="B6" s="1">
        <f>IF(A6=任务分析图表!A6,任务数据!V6,"")</f>
        <v>78</v>
      </c>
      <c r="O6" s="1" t="str">
        <f>任务数据!A6</f>
        <v>4W</v>
      </c>
      <c r="P6" s="4">
        <f>IF(任务分析图表!O6=任务数据!A6,任务数据!P6,"")</f>
        <v>0.9285714285714286</v>
      </c>
      <c r="AD6" s="1" t="str">
        <f>任务数据!A6</f>
        <v>4W</v>
      </c>
      <c r="AE6" s="4">
        <f>任务数据!S6</f>
        <v>0.73684210526315785</v>
      </c>
      <c r="AF6" s="4">
        <f>任务数据!T6</f>
        <v>0.26315789473684209</v>
      </c>
      <c r="AG6" s="1">
        <f>任务数据!U6</f>
        <v>0</v>
      </c>
      <c r="AT6" s="1" t="str">
        <f>任务数据!A6</f>
        <v>4W</v>
      </c>
      <c r="AU6" s="1">
        <f>任务数据!C6</f>
        <v>14</v>
      </c>
      <c r="AV6" s="1">
        <f>任务数据!F6</f>
        <v>5</v>
      </c>
      <c r="AW6" s="1">
        <f>任务数据!I6</f>
        <v>0</v>
      </c>
    </row>
    <row r="7" spans="1:63">
      <c r="A7" s="1" t="str">
        <f>任务数据!A7</f>
        <v>5W</v>
      </c>
      <c r="B7" s="1">
        <f>IF(A7=任务分析图表!A7,任务数据!V7,"")</f>
        <v>96</v>
      </c>
      <c r="O7" s="1" t="str">
        <f>任务数据!A7</f>
        <v>5W</v>
      </c>
      <c r="P7" s="4">
        <f>IF(任务分析图表!O7=任务数据!A7,任务数据!P7,"")</f>
        <v>0.90909090909090906</v>
      </c>
      <c r="AD7" s="1" t="str">
        <f>任务数据!A7</f>
        <v>5W</v>
      </c>
      <c r="AE7" s="4">
        <f>任务数据!S7</f>
        <v>0.61111111111111116</v>
      </c>
      <c r="AF7" s="4">
        <f>任务数据!T7</f>
        <v>0.3888888888888889</v>
      </c>
      <c r="AG7" s="1">
        <f>任务数据!U7</f>
        <v>0</v>
      </c>
      <c r="AT7" s="1" t="str">
        <f>任务数据!A7</f>
        <v>5W</v>
      </c>
      <c r="AU7" s="1">
        <f>任务数据!C7</f>
        <v>11</v>
      </c>
      <c r="AV7" s="1">
        <f>任务数据!F7</f>
        <v>7</v>
      </c>
      <c r="AW7" s="1">
        <f>任务数据!I7</f>
        <v>0</v>
      </c>
    </row>
    <row r="8" spans="1:63">
      <c r="A8" s="1" t="str">
        <f>任务数据!A8</f>
        <v>6W</v>
      </c>
      <c r="B8" s="1">
        <f>IF(A8=任务分析图表!A8,任务数据!V8,"")</f>
        <v>112</v>
      </c>
      <c r="O8" s="1" t="str">
        <f>任务数据!A8</f>
        <v>6W</v>
      </c>
      <c r="P8" s="4">
        <f>IF(任务分析图表!O8=任务数据!A8,任务数据!P8,"")</f>
        <v>0.90909090909090906</v>
      </c>
      <c r="AD8" s="1" t="str">
        <f>任务数据!A8</f>
        <v>6W</v>
      </c>
      <c r="AE8" s="4">
        <f>任务数据!S8</f>
        <v>0.6875</v>
      </c>
      <c r="AF8" s="4">
        <f>任务数据!T8</f>
        <v>0.3125</v>
      </c>
      <c r="AG8" s="1">
        <f>任务数据!U8</f>
        <v>0</v>
      </c>
      <c r="AT8" s="1" t="str">
        <f>任务数据!A8</f>
        <v>6W</v>
      </c>
      <c r="AU8" s="1">
        <f>任务数据!C8</f>
        <v>11</v>
      </c>
      <c r="AV8" s="1">
        <f>任务数据!F8</f>
        <v>5</v>
      </c>
      <c r="AW8" s="1">
        <f>任务数据!I8</f>
        <v>0</v>
      </c>
    </row>
    <row r="9" spans="1:63">
      <c r="A9" s="1" t="str">
        <f>任务数据!A9</f>
        <v>7W春节</v>
      </c>
      <c r="B9" s="1">
        <f>IF(A9=任务分析图表!A9,任务数据!V9,"")</f>
        <v>112</v>
      </c>
      <c r="O9" s="1" t="str">
        <f>任务数据!A9</f>
        <v>7W春节</v>
      </c>
      <c r="P9" s="4" t="str">
        <f>IF(任务分析图表!O9=任务数据!A9,任务数据!P9,"")</f>
        <v/>
      </c>
      <c r="AD9" s="1" t="str">
        <f>任务数据!A9</f>
        <v>7W春节</v>
      </c>
      <c r="AE9" s="4" t="str">
        <f>任务数据!S9</f>
        <v/>
      </c>
      <c r="AF9" s="4" t="str">
        <f>任务数据!T9</f>
        <v/>
      </c>
      <c r="AG9" s="1" t="str">
        <f>任务数据!U9</f>
        <v/>
      </c>
      <c r="AT9" s="1" t="str">
        <f>任务数据!A9</f>
        <v>7W春节</v>
      </c>
      <c r="AU9" s="1">
        <f>任务数据!C9</f>
        <v>0</v>
      </c>
      <c r="AV9" s="1">
        <f>任务数据!F9</f>
        <v>0</v>
      </c>
      <c r="AW9" s="1">
        <f>任务数据!I9</f>
        <v>0</v>
      </c>
    </row>
    <row r="10" spans="1:63">
      <c r="A10" s="1" t="str">
        <f>任务数据!A10</f>
        <v>8W春节</v>
      </c>
      <c r="B10" s="1">
        <f>IF(A10=任务分析图表!A10,任务数据!V10,"")</f>
        <v>112</v>
      </c>
      <c r="O10" s="1" t="str">
        <f>任务数据!A10</f>
        <v>8W春节</v>
      </c>
      <c r="P10" s="4" t="str">
        <f>IF(任务分析图表!O10=任务数据!A10,任务数据!P10,"")</f>
        <v/>
      </c>
      <c r="AD10" s="1" t="str">
        <f>任务数据!A10</f>
        <v>8W春节</v>
      </c>
      <c r="AE10" s="4" t="str">
        <f>任务数据!S10</f>
        <v/>
      </c>
      <c r="AF10" s="4" t="str">
        <f>任务数据!T10</f>
        <v/>
      </c>
      <c r="AG10" s="1" t="str">
        <f>任务数据!U10</f>
        <v/>
      </c>
      <c r="AT10" s="1" t="str">
        <f>任务数据!A10</f>
        <v>8W春节</v>
      </c>
      <c r="AU10" s="1">
        <f>任务数据!C10</f>
        <v>0</v>
      </c>
      <c r="AV10" s="1">
        <f>任务数据!F10</f>
        <v>0</v>
      </c>
      <c r="AW10" s="1">
        <f>任务数据!I10</f>
        <v>0</v>
      </c>
    </row>
    <row r="11" spans="1:63">
      <c r="A11" s="1" t="str">
        <f>任务数据!A11</f>
        <v>9W</v>
      </c>
      <c r="B11" s="1">
        <f>IF(A11=任务分析图表!A11,任务数据!V11,"")</f>
        <v>132</v>
      </c>
      <c r="O11" s="1" t="str">
        <f>任务数据!A11</f>
        <v>9W</v>
      </c>
      <c r="P11" s="4">
        <f>IF(任务分析图表!O11=任务数据!A11,任务数据!P11,"")</f>
        <v>0.66666666666666663</v>
      </c>
      <c r="AD11" s="1" t="str">
        <f>任务数据!A11</f>
        <v>9W</v>
      </c>
      <c r="AE11" s="4">
        <f>任务数据!S11</f>
        <v>0.45</v>
      </c>
      <c r="AF11" s="4">
        <f>任务数据!T11</f>
        <v>0.55000000000000004</v>
      </c>
      <c r="AG11" s="1">
        <f>任务数据!U11</f>
        <v>0</v>
      </c>
      <c r="AT11" s="1" t="str">
        <f>任务数据!A11</f>
        <v>9W</v>
      </c>
      <c r="AU11" s="1">
        <f>任务数据!C11</f>
        <v>9</v>
      </c>
      <c r="AV11" s="1">
        <f>任务数据!F11</f>
        <v>11</v>
      </c>
      <c r="AW11" s="1">
        <f>任务数据!I11</f>
        <v>0</v>
      </c>
    </row>
    <row r="12" spans="1:63">
      <c r="A12" s="1" t="str">
        <f>任务数据!A12</f>
        <v>10W</v>
      </c>
      <c r="B12" s="1">
        <f>IF(A12=任务分析图表!A12,任务数据!V12,"")</f>
        <v>149</v>
      </c>
      <c r="O12" s="1" t="str">
        <f>任务数据!A12</f>
        <v>10W</v>
      </c>
      <c r="P12" s="4">
        <f>IF(任务分析图表!O12=任务数据!A12,任务数据!P12,"")</f>
        <v>0.875</v>
      </c>
      <c r="AD12" s="1" t="str">
        <f>任务数据!A12</f>
        <v>10W</v>
      </c>
      <c r="AE12" s="4">
        <f>任务数据!S12</f>
        <v>0.47058823529411764</v>
      </c>
      <c r="AF12" s="4">
        <f>任务数据!T12</f>
        <v>0.52941176470588236</v>
      </c>
      <c r="AG12" s="1">
        <f>任务数据!U12</f>
        <v>0</v>
      </c>
      <c r="AT12" s="1" t="str">
        <f>任务数据!A12</f>
        <v>10W</v>
      </c>
      <c r="AU12" s="1">
        <f>任务数据!C12</f>
        <v>8</v>
      </c>
      <c r="AV12" s="1">
        <f>任务数据!F12</f>
        <v>9</v>
      </c>
      <c r="AW12" s="1">
        <f>任务数据!I12</f>
        <v>0</v>
      </c>
    </row>
    <row r="13" spans="1:63">
      <c r="A13" s="1" t="str">
        <f>任务数据!A13</f>
        <v>11W</v>
      </c>
      <c r="B13" s="1">
        <f>IF(A13=任务分析图表!A13,任务数据!V13,"")</f>
        <v>179</v>
      </c>
      <c r="O13" s="1" t="str">
        <f>任务数据!A13</f>
        <v>11W</v>
      </c>
      <c r="P13" s="4">
        <f>IF(任务分析图表!O13=任务数据!A13,任务数据!P13,"")</f>
        <v>0.94736842105263153</v>
      </c>
      <c r="AD13" s="1" t="str">
        <f>任务数据!A13</f>
        <v>11W</v>
      </c>
      <c r="AE13" s="4">
        <f>任务数据!S13</f>
        <v>0.6333333333333333</v>
      </c>
      <c r="AF13" s="4">
        <f>任务数据!T13</f>
        <v>0.36666666666666664</v>
      </c>
      <c r="AG13" s="1">
        <f>任务数据!U13</f>
        <v>0</v>
      </c>
      <c r="AT13" s="1" t="str">
        <f>任务数据!A13</f>
        <v>11W</v>
      </c>
      <c r="AU13" s="1">
        <f>任务数据!C13</f>
        <v>19</v>
      </c>
      <c r="AV13" s="1">
        <f>任务数据!F13</f>
        <v>11</v>
      </c>
      <c r="AW13" s="1">
        <f>任务数据!I13</f>
        <v>0</v>
      </c>
    </row>
    <row r="14" spans="1:63">
      <c r="A14" s="1" t="str">
        <f>任务数据!A14</f>
        <v>12W</v>
      </c>
      <c r="B14" s="1">
        <f>IF(A14=任务分析图表!A14,任务数据!V14,"")</f>
        <v>204</v>
      </c>
      <c r="O14" s="1" t="str">
        <f>任务数据!A14</f>
        <v>12W</v>
      </c>
      <c r="P14" s="4">
        <f>IF(任务分析图表!O14=任务数据!A14,任务数据!P14,"")</f>
        <v>0.90476190476190477</v>
      </c>
      <c r="AD14" s="1" t="str">
        <f>任务数据!A14</f>
        <v>12W</v>
      </c>
      <c r="AE14" s="4">
        <f>任务数据!S14</f>
        <v>0.84</v>
      </c>
      <c r="AF14" s="4">
        <f>任务数据!T14</f>
        <v>0.16</v>
      </c>
      <c r="AG14" s="1">
        <f>任务数据!U14</f>
        <v>0</v>
      </c>
      <c r="AT14" s="1" t="str">
        <f>任务数据!A14</f>
        <v>12W</v>
      </c>
      <c r="AU14" s="1">
        <f>任务数据!C14</f>
        <v>21</v>
      </c>
      <c r="AV14" s="1">
        <f>任务数据!F14</f>
        <v>4</v>
      </c>
      <c r="AW14" s="1">
        <f>任务数据!I14</f>
        <v>0</v>
      </c>
    </row>
    <row r="15" spans="1:63">
      <c r="A15" s="1" t="str">
        <f>任务数据!A15</f>
        <v>13W</v>
      </c>
      <c r="B15" s="1">
        <f>IF(A15=任务分析图表!A15,任务数据!V15,"")</f>
        <v>226</v>
      </c>
      <c r="O15" s="1" t="str">
        <f>任务数据!A15</f>
        <v>13W</v>
      </c>
      <c r="P15" s="4">
        <f>IF(任务分析图表!O15=任务数据!A15,任务数据!P15,"")</f>
        <v>0.89473684210526316</v>
      </c>
      <c r="AD15" s="1" t="str">
        <f>任务数据!A15</f>
        <v>13W</v>
      </c>
      <c r="AE15" s="4">
        <f>任务数据!S15</f>
        <v>0.86363636363636365</v>
      </c>
      <c r="AF15" s="4">
        <f>任务数据!T15</f>
        <v>0.13636363636363635</v>
      </c>
      <c r="AG15" s="1">
        <f>任务数据!U15</f>
        <v>0</v>
      </c>
      <c r="AT15" s="1" t="str">
        <f>任务数据!A15</f>
        <v>13W</v>
      </c>
      <c r="AU15" s="1">
        <f>任务数据!C15</f>
        <v>19</v>
      </c>
      <c r="AV15" s="1">
        <f>任务数据!F15</f>
        <v>3</v>
      </c>
      <c r="AW15" s="1">
        <f>任务数据!I15</f>
        <v>0</v>
      </c>
    </row>
    <row r="16" spans="1:63">
      <c r="A16" s="1" t="str">
        <f>任务数据!A16</f>
        <v>14W</v>
      </c>
      <c r="B16" s="1">
        <f>IF(A16=任务分析图表!A16,任务数据!V16,"")</f>
        <v>252</v>
      </c>
      <c r="O16" s="1" t="str">
        <f>任务数据!A16</f>
        <v>14W</v>
      </c>
      <c r="P16" s="4">
        <f>IF(任务分析图表!O16=任务数据!A16,任务数据!P16,"")</f>
        <v>0.8</v>
      </c>
      <c r="AD16" s="1" t="str">
        <f>任务数据!A16</f>
        <v>14W</v>
      </c>
      <c r="AE16" s="4">
        <f>任务数据!S16</f>
        <v>0.76923076923076927</v>
      </c>
      <c r="AF16" s="4">
        <f>任务数据!T16</f>
        <v>0.23076923076923078</v>
      </c>
      <c r="AG16" s="1">
        <f>任务数据!U16</f>
        <v>0</v>
      </c>
      <c r="AT16" s="1" t="str">
        <f>任务数据!A16</f>
        <v>14W</v>
      </c>
      <c r="AU16" s="1">
        <f>任务数据!C16</f>
        <v>20</v>
      </c>
      <c r="AV16" s="1">
        <f>任务数据!F16</f>
        <v>6</v>
      </c>
      <c r="AW16" s="1">
        <f>任务数据!I16</f>
        <v>0</v>
      </c>
    </row>
    <row r="17" spans="1:49">
      <c r="A17" s="1" t="str">
        <f>任务数据!A17</f>
        <v>15W</v>
      </c>
      <c r="B17" s="1">
        <f>IF(A17=任务分析图表!A17,任务数据!V17,"")</f>
        <v>280</v>
      </c>
      <c r="O17" s="1" t="str">
        <f>任务数据!A17</f>
        <v>15W</v>
      </c>
      <c r="P17" s="4">
        <f>IF(任务分析图表!O17=任务数据!A17,任务数据!P17,"")</f>
        <v>0.95454545454545459</v>
      </c>
      <c r="AD17" s="1" t="str">
        <f>任务数据!A17</f>
        <v>15W</v>
      </c>
      <c r="AE17" s="4">
        <f>任务数据!S17</f>
        <v>0.7857142857142857</v>
      </c>
      <c r="AF17" s="4">
        <f>任务数据!T17</f>
        <v>0.21428571428571427</v>
      </c>
      <c r="AG17" s="1">
        <f>任务数据!U17</f>
        <v>0</v>
      </c>
      <c r="AT17" s="1" t="str">
        <f>任务数据!A17</f>
        <v>15W</v>
      </c>
      <c r="AU17" s="1">
        <f>任务数据!C17</f>
        <v>22</v>
      </c>
      <c r="AV17" s="1">
        <f>任务数据!F17</f>
        <v>6</v>
      </c>
      <c r="AW17" s="1">
        <f>任务数据!I17</f>
        <v>0</v>
      </c>
    </row>
    <row r="18" spans="1:49">
      <c r="A18" s="1" t="str">
        <f>任务数据!A18</f>
        <v>16W</v>
      </c>
      <c r="B18" s="1">
        <f>IF(A18=任务分析图表!A18,任务数据!V18,"")</f>
        <v>300</v>
      </c>
      <c r="O18" s="1" t="str">
        <f>任务数据!A18</f>
        <v>16W</v>
      </c>
      <c r="P18" s="4">
        <f>IF(任务分析图表!O18=任务数据!A18,任务数据!P18,"")</f>
        <v>0.82352941176470584</v>
      </c>
      <c r="AD18" s="1" t="str">
        <f>任务数据!A18</f>
        <v>16W</v>
      </c>
      <c r="AE18" s="4">
        <f>任务数据!S18</f>
        <v>0.85</v>
      </c>
      <c r="AF18" s="4">
        <f>任务数据!T18</f>
        <v>0.15</v>
      </c>
      <c r="AG18" s="1">
        <f>任务数据!U18</f>
        <v>0</v>
      </c>
      <c r="AT18" s="1" t="str">
        <f>任务数据!A18</f>
        <v>16W</v>
      </c>
      <c r="AU18" s="1">
        <f>任务数据!C18</f>
        <v>17</v>
      </c>
      <c r="AV18" s="1">
        <f>任务数据!F18</f>
        <v>3</v>
      </c>
      <c r="AW18" s="1">
        <f>任务数据!I18</f>
        <v>0</v>
      </c>
    </row>
    <row r="19" spans="1:49">
      <c r="A19" s="1" t="str">
        <f>任务数据!A19</f>
        <v>17W</v>
      </c>
      <c r="B19" s="1">
        <f>IF(A19=任务分析图表!A19,任务数据!V19,"")</f>
        <v>321</v>
      </c>
      <c r="O19" s="1" t="str">
        <f>任务数据!A19</f>
        <v>17W</v>
      </c>
      <c r="P19" s="4">
        <f>IF(任务分析图表!O19=任务数据!A19,任务数据!P19,"")</f>
        <v>0.9375</v>
      </c>
      <c r="AD19" s="1" t="str">
        <f>任务数据!A19</f>
        <v>17W</v>
      </c>
      <c r="AE19" s="4">
        <f>任务数据!S19</f>
        <v>0.76190476190476186</v>
      </c>
      <c r="AF19" s="4">
        <f>任务数据!T19</f>
        <v>0.23809523809523808</v>
      </c>
      <c r="AG19" s="1">
        <f>任务数据!U19</f>
        <v>0</v>
      </c>
      <c r="AT19" s="1" t="str">
        <f>任务数据!A19</f>
        <v>17W</v>
      </c>
      <c r="AU19" s="1">
        <f>任务数据!C19</f>
        <v>16</v>
      </c>
      <c r="AV19" s="1">
        <f>任务数据!F19</f>
        <v>5</v>
      </c>
      <c r="AW19" s="1">
        <f>任务数据!I19</f>
        <v>0</v>
      </c>
    </row>
    <row r="20" spans="1:49">
      <c r="A20" s="1" t="str">
        <f>任务数据!A20</f>
        <v>18W</v>
      </c>
      <c r="B20" s="1">
        <f>IF(A20=任务分析图表!A20,任务数据!V20,"")</f>
        <v>340</v>
      </c>
      <c r="O20" s="1" t="str">
        <f>任务数据!A20</f>
        <v>18W</v>
      </c>
      <c r="P20" s="4">
        <f>IF(任务分析图表!O20=任务数据!A20,任务数据!P20,"")</f>
        <v>0.88888888888888884</v>
      </c>
      <c r="AD20" s="1" t="str">
        <f>任务数据!A20</f>
        <v>18W</v>
      </c>
      <c r="AE20" s="4">
        <f>任务数据!S20</f>
        <v>0.47368421052631576</v>
      </c>
      <c r="AF20" s="4">
        <f>任务数据!T20</f>
        <v>0.52631578947368418</v>
      </c>
      <c r="AG20" s="1">
        <f>任务数据!U20</f>
        <v>0</v>
      </c>
      <c r="AT20" s="1" t="str">
        <f>任务数据!A20</f>
        <v>18W</v>
      </c>
      <c r="AU20" s="1">
        <f>任务数据!C20</f>
        <v>9</v>
      </c>
      <c r="AV20" s="1">
        <f>任务数据!F20</f>
        <v>10</v>
      </c>
      <c r="AW20" s="1">
        <f>任务数据!I20</f>
        <v>0</v>
      </c>
    </row>
    <row r="21" spans="1:49">
      <c r="A21" s="1" t="str">
        <f>任务数据!A21</f>
        <v>19W</v>
      </c>
      <c r="B21" s="1">
        <f>IF(A21=任务分析图表!A21,任务数据!V21,"")</f>
        <v>364</v>
      </c>
      <c r="O21" s="1" t="str">
        <f>任务数据!A21</f>
        <v>19W</v>
      </c>
      <c r="P21" s="4">
        <f>IF(任务分析图表!O21=任务数据!A21,任务数据!P21,"")</f>
        <v>0.89473684210526316</v>
      </c>
      <c r="AD21" s="1" t="str">
        <f>任务数据!A21</f>
        <v>19W</v>
      </c>
      <c r="AE21" s="4">
        <f>任务数据!S21</f>
        <v>0.79166666666666663</v>
      </c>
      <c r="AF21" s="4">
        <f>任务数据!T21</f>
        <v>0.20833333333333334</v>
      </c>
      <c r="AG21" s="1">
        <f>任务数据!U21</f>
        <v>0</v>
      </c>
      <c r="AT21" s="1" t="str">
        <f>任务数据!A21</f>
        <v>19W</v>
      </c>
      <c r="AU21" s="1">
        <f>任务数据!C21</f>
        <v>19</v>
      </c>
      <c r="AV21" s="1">
        <f>任务数据!F21</f>
        <v>5</v>
      </c>
      <c r="AW21" s="1">
        <f>任务数据!I21</f>
        <v>0</v>
      </c>
    </row>
    <row r="22" spans="1:49">
      <c r="A22" s="1" t="str">
        <f>任务数据!A22</f>
        <v>20W</v>
      </c>
      <c r="B22" s="1">
        <f>IF(A22=任务分析图表!A22,任务数据!V22,"")</f>
        <v>382</v>
      </c>
      <c r="O22" s="1" t="str">
        <f>任务数据!A22</f>
        <v>20W</v>
      </c>
      <c r="P22" s="4">
        <f>IF(任务分析图表!O22=任务数据!A22,任务数据!P22,"")</f>
        <v>0.8666666666666667</v>
      </c>
      <c r="AD22" s="1" t="str">
        <f>任务数据!A22</f>
        <v>20W</v>
      </c>
      <c r="AE22" s="4">
        <f>任务数据!S22</f>
        <v>0.83333333333333337</v>
      </c>
      <c r="AF22" s="4">
        <f>任务数据!T22</f>
        <v>0.16666666666666666</v>
      </c>
      <c r="AG22" s="1">
        <f>任务数据!U22</f>
        <v>0</v>
      </c>
      <c r="AT22" s="1" t="str">
        <f>任务数据!A22</f>
        <v>20W</v>
      </c>
      <c r="AU22" s="1">
        <f>任务数据!C22</f>
        <v>15</v>
      </c>
      <c r="AV22" s="1">
        <f>任务数据!F22</f>
        <v>3</v>
      </c>
      <c r="AW22" s="1">
        <f>任务数据!I22</f>
        <v>0</v>
      </c>
    </row>
    <row r="23" spans="1:49">
      <c r="A23" s="1" t="str">
        <f>任务数据!A23</f>
        <v>21W</v>
      </c>
      <c r="B23" s="1">
        <f>IF(A23=任务分析图表!A23,任务数据!V23,"")</f>
        <v>399</v>
      </c>
      <c r="O23" s="1" t="str">
        <f>任务数据!A23</f>
        <v>21W</v>
      </c>
      <c r="P23" s="4">
        <f>IF(任务分析图表!O23=任务数据!A23,任务数据!P23,"")</f>
        <v>1</v>
      </c>
      <c r="AD23" s="1" t="str">
        <f>任务数据!A23</f>
        <v>21W</v>
      </c>
      <c r="AE23" s="4">
        <f>任务数据!S23</f>
        <v>0.76470588235294112</v>
      </c>
      <c r="AF23" s="4">
        <f>任务数据!T23</f>
        <v>0.23529411764705882</v>
      </c>
      <c r="AG23" s="1">
        <f>任务数据!U23</f>
        <v>0</v>
      </c>
      <c r="AT23" s="1" t="str">
        <f>任务数据!A23</f>
        <v>21W</v>
      </c>
      <c r="AU23" s="1">
        <f>任务数据!C23</f>
        <v>13</v>
      </c>
      <c r="AV23" s="1">
        <f>任务数据!F23</f>
        <v>4</v>
      </c>
      <c r="AW23" s="1">
        <f>任务数据!I23</f>
        <v>0</v>
      </c>
    </row>
    <row r="24" spans="1:49">
      <c r="A24" s="1" t="str">
        <f>任务数据!A24</f>
        <v>22W</v>
      </c>
      <c r="B24" s="1">
        <f>IF(A24=任务分析图表!A24,任务数据!V24,"")</f>
        <v>423</v>
      </c>
      <c r="O24" s="1" t="str">
        <f>任务数据!A24</f>
        <v>22W</v>
      </c>
      <c r="P24" s="4">
        <f>IF(任务分析图表!O24=任务数据!A24,任务数据!P24,"")</f>
        <v>0.63636363636363635</v>
      </c>
      <c r="AD24" s="1" t="str">
        <f>任务数据!A24</f>
        <v>22W</v>
      </c>
      <c r="AE24" s="4">
        <f>任务数据!S24</f>
        <v>0.45833333333333331</v>
      </c>
      <c r="AF24" s="4">
        <f>任务数据!T24</f>
        <v>0.54166666666666663</v>
      </c>
      <c r="AG24" s="1">
        <f>任务数据!U24</f>
        <v>0</v>
      </c>
      <c r="AT24" s="1" t="str">
        <f>任务数据!A24</f>
        <v>22W</v>
      </c>
      <c r="AU24" s="1">
        <f>任务数据!C24</f>
        <v>11</v>
      </c>
      <c r="AV24" s="1">
        <f>任务数据!F24</f>
        <v>13</v>
      </c>
      <c r="AW24" s="1">
        <f>任务数据!I24</f>
        <v>0</v>
      </c>
    </row>
    <row r="25" spans="1:49">
      <c r="A25" s="1" t="str">
        <f>任务数据!A25</f>
        <v>23W</v>
      </c>
      <c r="B25" s="1">
        <f>IF(A25=任务分析图表!A25,任务数据!V25,"")</f>
        <v>445</v>
      </c>
      <c r="O25" s="1" t="str">
        <f>任务数据!A25</f>
        <v>23W</v>
      </c>
      <c r="P25" s="4">
        <f>IF(任务分析图表!O25=任务数据!A25,任务数据!P25,"")</f>
        <v>0.6875</v>
      </c>
      <c r="AD25" s="1" t="str">
        <f>任务数据!A25</f>
        <v>23W</v>
      </c>
      <c r="AE25" s="4">
        <f>任务数据!S25</f>
        <v>0.72727272727272729</v>
      </c>
      <c r="AF25" s="4">
        <f>任务数据!T25</f>
        <v>0.27272727272727271</v>
      </c>
      <c r="AG25" s="1">
        <f>任务数据!U25</f>
        <v>0</v>
      </c>
      <c r="AT25" s="1" t="str">
        <f>任务数据!A25</f>
        <v>23W</v>
      </c>
      <c r="AU25" s="1">
        <f>任务数据!C25</f>
        <v>16</v>
      </c>
      <c r="AV25" s="1">
        <f>任务数据!F25</f>
        <v>6</v>
      </c>
      <c r="AW25" s="1">
        <f>任务数据!I25</f>
        <v>0</v>
      </c>
    </row>
    <row r="26" spans="1:49">
      <c r="A26" s="1" t="str">
        <f>任务数据!A26</f>
        <v>24W</v>
      </c>
      <c r="B26" s="1">
        <f>IF(A26=任务分析图表!A26,任务数据!V26,"")</f>
        <v>461</v>
      </c>
      <c r="O26" s="1" t="str">
        <f>任务数据!A26</f>
        <v>24W</v>
      </c>
      <c r="P26" s="4">
        <f>IF(任务分析图表!O26=任务数据!A26,任务数据!P26,"")</f>
        <v>0.91666666666666663</v>
      </c>
      <c r="AD26" s="1" t="str">
        <f>任务数据!A26</f>
        <v>24W</v>
      </c>
      <c r="AE26" s="4">
        <f>任务数据!S26</f>
        <v>0.75</v>
      </c>
      <c r="AF26" s="4">
        <f>任务数据!T26</f>
        <v>0.1875</v>
      </c>
      <c r="AG26" s="1">
        <f>任务数据!U26</f>
        <v>0</v>
      </c>
      <c r="AT26" s="1" t="str">
        <f>任务数据!A26</f>
        <v>24W</v>
      </c>
      <c r="AU26" s="1">
        <f>任务数据!C26</f>
        <v>12</v>
      </c>
      <c r="AV26" s="1">
        <f>任务数据!F26</f>
        <v>3</v>
      </c>
      <c r="AW26" s="1">
        <f>任务数据!I26</f>
        <v>1</v>
      </c>
    </row>
    <row r="27" spans="1:49">
      <c r="A27" s="1" t="str">
        <f>任务数据!A27</f>
        <v>25W</v>
      </c>
      <c r="B27" s="1">
        <f>IF(A27=任务分析图表!A27,任务数据!V27,"")</f>
        <v>461</v>
      </c>
      <c r="O27" s="1" t="str">
        <f>任务数据!A27</f>
        <v>25W</v>
      </c>
      <c r="P27" s="4" t="str">
        <f>IF(任务分析图表!O27=任务数据!A27,任务数据!P27,"")</f>
        <v/>
      </c>
      <c r="AD27" s="1" t="str">
        <f>任务数据!A27</f>
        <v>25W</v>
      </c>
      <c r="AE27" s="4" t="str">
        <f>任务数据!S27</f>
        <v/>
      </c>
      <c r="AF27" s="4" t="str">
        <f>任务数据!T27</f>
        <v/>
      </c>
      <c r="AG27" s="1" t="str">
        <f>任务数据!U27</f>
        <v/>
      </c>
      <c r="AT27" s="1" t="str">
        <f>任务数据!A27</f>
        <v>25W</v>
      </c>
      <c r="AU27" s="1">
        <f>任务数据!C27</f>
        <v>0</v>
      </c>
      <c r="AV27" s="1">
        <f>任务数据!F27</f>
        <v>0</v>
      </c>
      <c r="AW27" s="1">
        <f>任务数据!I27</f>
        <v>0</v>
      </c>
    </row>
    <row r="28" spans="1:49">
      <c r="A28" s="1" t="str">
        <f>任务数据!A28</f>
        <v>26W</v>
      </c>
      <c r="B28" s="1">
        <f>IF(A28=任务分析图表!A28,任务数据!V28,"")</f>
        <v>461</v>
      </c>
      <c r="O28" s="1" t="str">
        <f>任务数据!A28</f>
        <v>26W</v>
      </c>
      <c r="P28" s="4" t="str">
        <f>IF(任务分析图表!O28=任务数据!A28,任务数据!P28,"")</f>
        <v/>
      </c>
      <c r="AD28" s="1" t="str">
        <f>任务数据!A28</f>
        <v>26W</v>
      </c>
      <c r="AE28" s="4" t="str">
        <f>任务数据!S28</f>
        <v/>
      </c>
      <c r="AF28" s="4" t="str">
        <f>任务数据!T28</f>
        <v/>
      </c>
      <c r="AG28" s="1" t="str">
        <f>任务数据!U28</f>
        <v/>
      </c>
      <c r="AT28" s="1" t="str">
        <f>任务数据!A28</f>
        <v>26W</v>
      </c>
      <c r="AU28" s="1">
        <f>任务数据!C28</f>
        <v>0</v>
      </c>
      <c r="AV28" s="1">
        <f>任务数据!F28</f>
        <v>0</v>
      </c>
      <c r="AW28" s="1">
        <f>任务数据!I28</f>
        <v>0</v>
      </c>
    </row>
    <row r="29" spans="1:49">
      <c r="A29" s="1" t="str">
        <f>任务数据!A29</f>
        <v>27W</v>
      </c>
      <c r="B29" s="1">
        <f>IF(A29=任务分析图表!A29,任务数据!V29,"")</f>
        <v>461</v>
      </c>
      <c r="O29" s="1" t="str">
        <f>任务数据!A29</f>
        <v>27W</v>
      </c>
      <c r="P29" s="4" t="str">
        <f>IF(任务分析图表!O29=任务数据!A29,任务数据!P29,"")</f>
        <v/>
      </c>
      <c r="AD29" s="1" t="str">
        <f>任务数据!A29</f>
        <v>27W</v>
      </c>
      <c r="AE29" s="4" t="str">
        <f>任务数据!S29</f>
        <v/>
      </c>
      <c r="AF29" s="4" t="str">
        <f>任务数据!T29</f>
        <v/>
      </c>
      <c r="AG29" s="1" t="str">
        <f>任务数据!U29</f>
        <v/>
      </c>
      <c r="AT29" s="1" t="str">
        <f>任务数据!A29</f>
        <v>27W</v>
      </c>
      <c r="AU29" s="1">
        <f>任务数据!C29</f>
        <v>0</v>
      </c>
      <c r="AV29" s="1">
        <f>任务数据!F29</f>
        <v>0</v>
      </c>
      <c r="AW29" s="1">
        <f>任务数据!I29</f>
        <v>0</v>
      </c>
    </row>
    <row r="30" spans="1:49">
      <c r="A30" s="1" t="str">
        <f>任务数据!A30</f>
        <v>28W</v>
      </c>
      <c r="B30" s="1">
        <f>IF(A30=任务分析图表!A30,任务数据!V30,"")</f>
        <v>461</v>
      </c>
      <c r="O30" s="1" t="str">
        <f>任务数据!A30</f>
        <v>28W</v>
      </c>
      <c r="P30" s="4" t="str">
        <f>IF(任务分析图表!O30=任务数据!A30,任务数据!P30,"")</f>
        <v/>
      </c>
      <c r="AD30" s="1" t="str">
        <f>任务数据!A30</f>
        <v>28W</v>
      </c>
      <c r="AE30" s="4" t="str">
        <f>任务数据!S30</f>
        <v/>
      </c>
      <c r="AF30" s="4" t="str">
        <f>任务数据!T30</f>
        <v/>
      </c>
      <c r="AG30" s="1" t="str">
        <f>任务数据!U30</f>
        <v/>
      </c>
      <c r="AT30" s="1" t="str">
        <f>任务数据!A30</f>
        <v>28W</v>
      </c>
      <c r="AU30" s="1">
        <f>任务数据!C30</f>
        <v>0</v>
      </c>
      <c r="AV30" s="1">
        <f>任务数据!F30</f>
        <v>0</v>
      </c>
      <c r="AW30" s="1">
        <f>任务数据!I30</f>
        <v>0</v>
      </c>
    </row>
    <row r="31" spans="1:49">
      <c r="A31" s="1" t="str">
        <f>任务数据!A31</f>
        <v>29W</v>
      </c>
      <c r="B31" s="1">
        <f>IF(A31=任务分析图表!A31,任务数据!V31,"")</f>
        <v>461</v>
      </c>
      <c r="O31" s="1" t="str">
        <f>任务数据!A31</f>
        <v>29W</v>
      </c>
      <c r="P31" s="4" t="str">
        <f>IF(任务分析图表!O31=任务数据!A31,任务数据!P31,"")</f>
        <v/>
      </c>
      <c r="AD31" s="1" t="str">
        <f>任务数据!A31</f>
        <v>29W</v>
      </c>
      <c r="AE31" s="4" t="str">
        <f>任务数据!S31</f>
        <v/>
      </c>
      <c r="AF31" s="4" t="str">
        <f>任务数据!T31</f>
        <v/>
      </c>
      <c r="AG31" s="1" t="str">
        <f>任务数据!U31</f>
        <v/>
      </c>
      <c r="AT31" s="1" t="str">
        <f>任务数据!A31</f>
        <v>29W</v>
      </c>
      <c r="AU31" s="1">
        <f>任务数据!C31</f>
        <v>0</v>
      </c>
      <c r="AV31" s="1">
        <f>任务数据!F31</f>
        <v>0</v>
      </c>
      <c r="AW31" s="1">
        <f>任务数据!I31</f>
        <v>0</v>
      </c>
    </row>
    <row r="32" spans="1:49">
      <c r="A32" s="1" t="str">
        <f>任务数据!A32</f>
        <v>30W</v>
      </c>
      <c r="B32" s="1">
        <f>IF(A32=任务分析图表!A32,任务数据!V32,"")</f>
        <v>461</v>
      </c>
      <c r="O32" s="1" t="str">
        <f>任务数据!A32</f>
        <v>30W</v>
      </c>
      <c r="P32" s="4" t="str">
        <f>IF(任务分析图表!O32=任务数据!A32,任务数据!P32,"")</f>
        <v/>
      </c>
      <c r="AD32" s="1" t="str">
        <f>任务数据!A32</f>
        <v>30W</v>
      </c>
      <c r="AE32" s="4" t="str">
        <f>任务数据!S32</f>
        <v/>
      </c>
      <c r="AF32" s="4" t="str">
        <f>任务数据!T32</f>
        <v/>
      </c>
      <c r="AG32" s="1" t="str">
        <f>任务数据!U32</f>
        <v/>
      </c>
      <c r="AT32" s="1" t="str">
        <f>任务数据!A32</f>
        <v>30W</v>
      </c>
      <c r="AU32" s="1">
        <f>任务数据!C32</f>
        <v>0</v>
      </c>
      <c r="AV32" s="1">
        <f>任务数据!F32</f>
        <v>0</v>
      </c>
      <c r="AW32" s="1">
        <f>任务数据!I32</f>
        <v>0</v>
      </c>
    </row>
    <row r="33" spans="1:49">
      <c r="A33" s="1" t="str">
        <f>任务数据!A33</f>
        <v>31W</v>
      </c>
      <c r="B33" s="1">
        <f>IF(A33=任务分析图表!A33,任务数据!V33,"")</f>
        <v>461</v>
      </c>
      <c r="O33" s="1" t="str">
        <f>任务数据!A33</f>
        <v>31W</v>
      </c>
      <c r="P33" s="4" t="str">
        <f>IF(任务分析图表!O33=任务数据!A33,任务数据!P33,"")</f>
        <v/>
      </c>
      <c r="AD33" s="1" t="str">
        <f>任务数据!A33</f>
        <v>31W</v>
      </c>
      <c r="AE33" s="4" t="str">
        <f>任务数据!S33</f>
        <v/>
      </c>
      <c r="AF33" s="4" t="str">
        <f>任务数据!T33</f>
        <v/>
      </c>
      <c r="AG33" s="1" t="str">
        <f>任务数据!U33</f>
        <v/>
      </c>
      <c r="AT33" s="1" t="str">
        <f>任务数据!A33</f>
        <v>31W</v>
      </c>
      <c r="AU33" s="1">
        <f>任务数据!C33</f>
        <v>0</v>
      </c>
      <c r="AV33" s="1">
        <f>任务数据!F33</f>
        <v>0</v>
      </c>
      <c r="AW33" s="1">
        <f>任务数据!I33</f>
        <v>0</v>
      </c>
    </row>
    <row r="34" spans="1:49">
      <c r="A34" s="1" t="str">
        <f>任务数据!A34</f>
        <v>32W</v>
      </c>
      <c r="B34" s="1">
        <f>IF(A34=任务分析图表!A34,任务数据!V34,"")</f>
        <v>461</v>
      </c>
      <c r="O34" s="1" t="str">
        <f>任务数据!A34</f>
        <v>32W</v>
      </c>
      <c r="P34" s="4" t="str">
        <f>IF(任务分析图表!O34=任务数据!A34,任务数据!P34,"")</f>
        <v/>
      </c>
      <c r="AD34" s="1" t="str">
        <f>任务数据!A34</f>
        <v>32W</v>
      </c>
      <c r="AE34" s="4" t="str">
        <f>任务数据!S34</f>
        <v/>
      </c>
      <c r="AF34" s="4" t="str">
        <f>任务数据!T34</f>
        <v/>
      </c>
      <c r="AG34" s="1" t="str">
        <f>任务数据!U34</f>
        <v/>
      </c>
      <c r="AT34" s="1" t="str">
        <f>任务数据!A34</f>
        <v>32W</v>
      </c>
      <c r="AU34" s="1">
        <f>任务数据!C34</f>
        <v>0</v>
      </c>
      <c r="AV34" s="1">
        <f>任务数据!F34</f>
        <v>0</v>
      </c>
      <c r="AW34" s="1">
        <f>任务数据!I34</f>
        <v>0</v>
      </c>
    </row>
    <row r="35" spans="1:49">
      <c r="A35" s="1" t="str">
        <f>任务数据!A35</f>
        <v>33W</v>
      </c>
      <c r="B35" s="1">
        <f>IF(A35=任务分析图表!A35,任务数据!V35,"")</f>
        <v>461</v>
      </c>
      <c r="O35" s="1" t="str">
        <f>任务数据!A35</f>
        <v>33W</v>
      </c>
      <c r="P35" s="4" t="str">
        <f>IF(任务分析图表!O35=任务数据!A35,任务数据!P35,"")</f>
        <v/>
      </c>
      <c r="AD35" s="1" t="str">
        <f>任务数据!A35</f>
        <v>33W</v>
      </c>
      <c r="AE35" s="4" t="str">
        <f>任务数据!S35</f>
        <v/>
      </c>
      <c r="AF35" s="4" t="str">
        <f>任务数据!T35</f>
        <v/>
      </c>
      <c r="AG35" s="1" t="str">
        <f>任务数据!U35</f>
        <v/>
      </c>
      <c r="AT35" s="1" t="str">
        <f>任务数据!A35</f>
        <v>33W</v>
      </c>
      <c r="AU35" s="1">
        <f>任务数据!C35</f>
        <v>0</v>
      </c>
      <c r="AV35" s="1">
        <f>任务数据!F35</f>
        <v>0</v>
      </c>
      <c r="AW35" s="1">
        <f>任务数据!I35</f>
        <v>0</v>
      </c>
    </row>
    <row r="36" spans="1:49">
      <c r="A36" s="1" t="str">
        <f>任务数据!A36</f>
        <v>34W</v>
      </c>
      <c r="B36" s="1">
        <f>IF(A36=任务分析图表!A36,任务数据!V36,"")</f>
        <v>461</v>
      </c>
      <c r="O36" s="1" t="str">
        <f>任务数据!A36</f>
        <v>34W</v>
      </c>
      <c r="P36" s="4" t="str">
        <f>IF(任务分析图表!O36=任务数据!A36,任务数据!P36,"")</f>
        <v/>
      </c>
      <c r="AD36" s="1" t="str">
        <f>任务数据!A36</f>
        <v>34W</v>
      </c>
      <c r="AE36" s="4" t="str">
        <f>任务数据!S36</f>
        <v/>
      </c>
      <c r="AF36" s="4" t="str">
        <f>任务数据!T36</f>
        <v/>
      </c>
      <c r="AG36" s="1" t="str">
        <f>任务数据!U36</f>
        <v/>
      </c>
      <c r="AT36" s="1" t="str">
        <f>任务数据!A36</f>
        <v>34W</v>
      </c>
      <c r="AU36" s="1">
        <f>任务数据!C36</f>
        <v>0</v>
      </c>
      <c r="AV36" s="1">
        <f>任务数据!F36</f>
        <v>0</v>
      </c>
      <c r="AW36" s="1">
        <f>任务数据!I36</f>
        <v>0</v>
      </c>
    </row>
    <row r="37" spans="1:49">
      <c r="A37" s="1" t="str">
        <f>任务数据!A37</f>
        <v>35W</v>
      </c>
      <c r="B37" s="1">
        <f>IF(A37=任务分析图表!A37,任务数据!V37,"")</f>
        <v>461</v>
      </c>
      <c r="O37" s="1" t="str">
        <f>任务数据!A37</f>
        <v>35W</v>
      </c>
      <c r="P37" s="4" t="str">
        <f>IF(任务分析图表!O37=任务数据!A37,任务数据!P37,"")</f>
        <v/>
      </c>
      <c r="AD37" s="1" t="str">
        <f>任务数据!A37</f>
        <v>35W</v>
      </c>
      <c r="AE37" s="4" t="str">
        <f>任务数据!S37</f>
        <v/>
      </c>
      <c r="AF37" s="4" t="str">
        <f>任务数据!T37</f>
        <v/>
      </c>
      <c r="AG37" s="1" t="str">
        <f>任务数据!U37</f>
        <v/>
      </c>
      <c r="AT37" s="1" t="str">
        <f>任务数据!A37</f>
        <v>35W</v>
      </c>
      <c r="AU37" s="1">
        <f>任务数据!C37</f>
        <v>0</v>
      </c>
      <c r="AV37" s="1">
        <f>任务数据!F37</f>
        <v>0</v>
      </c>
      <c r="AW37" s="1">
        <f>任务数据!I37</f>
        <v>0</v>
      </c>
    </row>
    <row r="38" spans="1:49">
      <c r="A38" s="1" t="str">
        <f>任务数据!A38</f>
        <v>36W</v>
      </c>
      <c r="B38" s="1">
        <f>IF(A38=任务分析图表!A38,任务数据!V38,"")</f>
        <v>461</v>
      </c>
      <c r="O38" s="1" t="str">
        <f>任务数据!A38</f>
        <v>36W</v>
      </c>
      <c r="P38" s="4" t="str">
        <f>IF(任务分析图表!O38=任务数据!A38,任务数据!P38,"")</f>
        <v/>
      </c>
      <c r="AD38" s="1" t="str">
        <f>任务数据!A38</f>
        <v>36W</v>
      </c>
      <c r="AE38" s="4" t="str">
        <f>任务数据!S38</f>
        <v/>
      </c>
      <c r="AF38" s="4" t="str">
        <f>任务数据!T38</f>
        <v/>
      </c>
      <c r="AG38" s="1" t="str">
        <f>任务数据!U38</f>
        <v/>
      </c>
      <c r="AT38" s="1" t="str">
        <f>任务数据!A38</f>
        <v>36W</v>
      </c>
      <c r="AU38" s="1">
        <f>任务数据!C38</f>
        <v>0</v>
      </c>
      <c r="AV38" s="1">
        <f>任务数据!F38</f>
        <v>0</v>
      </c>
      <c r="AW38" s="1">
        <f>任务数据!I38</f>
        <v>0</v>
      </c>
    </row>
    <row r="39" spans="1:49">
      <c r="A39" s="1" t="str">
        <f>任务数据!A39</f>
        <v>37W</v>
      </c>
      <c r="B39" s="1">
        <f>IF(A39=任务分析图表!A39,任务数据!V39,"")</f>
        <v>461</v>
      </c>
      <c r="O39" s="1" t="str">
        <f>任务数据!A39</f>
        <v>37W</v>
      </c>
      <c r="P39" s="4" t="str">
        <f>IF(任务分析图表!O39=任务数据!A39,任务数据!P39,"")</f>
        <v/>
      </c>
      <c r="AD39" s="1" t="str">
        <f>任务数据!A39</f>
        <v>37W</v>
      </c>
      <c r="AE39" s="4" t="str">
        <f>任务数据!S39</f>
        <v/>
      </c>
      <c r="AF39" s="4" t="str">
        <f>任务数据!T39</f>
        <v/>
      </c>
      <c r="AG39" s="1" t="str">
        <f>任务数据!U39</f>
        <v/>
      </c>
      <c r="AT39" s="1" t="str">
        <f>任务数据!A39</f>
        <v>37W</v>
      </c>
      <c r="AU39" s="1">
        <f>任务数据!C39</f>
        <v>0</v>
      </c>
      <c r="AV39" s="1">
        <f>任务数据!F39</f>
        <v>0</v>
      </c>
      <c r="AW39" s="1">
        <f>任务数据!I39</f>
        <v>0</v>
      </c>
    </row>
    <row r="40" spans="1:49">
      <c r="A40" s="1" t="str">
        <f>任务数据!A40</f>
        <v>38W</v>
      </c>
      <c r="B40" s="1">
        <f>IF(A40=任务分析图表!A40,任务数据!V40,"")</f>
        <v>461</v>
      </c>
      <c r="O40" s="1" t="str">
        <f>任务数据!A40</f>
        <v>38W</v>
      </c>
      <c r="P40" s="4" t="str">
        <f>IF(任务分析图表!O40=任务数据!A40,任务数据!P40,"")</f>
        <v/>
      </c>
      <c r="AD40" s="1" t="str">
        <f>任务数据!A40</f>
        <v>38W</v>
      </c>
      <c r="AE40" s="4" t="str">
        <f>任务数据!S40</f>
        <v/>
      </c>
      <c r="AF40" s="4" t="str">
        <f>任务数据!T40</f>
        <v/>
      </c>
      <c r="AG40" s="1" t="str">
        <f>任务数据!U40</f>
        <v/>
      </c>
      <c r="AT40" s="1" t="str">
        <f>任务数据!A40</f>
        <v>38W</v>
      </c>
      <c r="AU40" s="1">
        <f>任务数据!C40</f>
        <v>0</v>
      </c>
      <c r="AV40" s="1">
        <f>任务数据!F40</f>
        <v>0</v>
      </c>
      <c r="AW40" s="1">
        <f>任务数据!I40</f>
        <v>0</v>
      </c>
    </row>
    <row r="41" spans="1:49">
      <c r="A41" s="1" t="str">
        <f>任务数据!A41</f>
        <v>39W</v>
      </c>
      <c r="B41" s="1">
        <f>IF(A41=任务分析图表!A41,任务数据!V41,"")</f>
        <v>461</v>
      </c>
      <c r="O41" s="1" t="str">
        <f>任务数据!A41</f>
        <v>39W</v>
      </c>
      <c r="P41" s="4" t="str">
        <f>IF(任务分析图表!O41=任务数据!A41,任务数据!P41,"")</f>
        <v/>
      </c>
      <c r="AD41" s="1" t="str">
        <f>任务数据!A41</f>
        <v>39W</v>
      </c>
      <c r="AE41" s="4" t="str">
        <f>任务数据!S41</f>
        <v/>
      </c>
      <c r="AF41" s="4" t="str">
        <f>任务数据!T41</f>
        <v/>
      </c>
      <c r="AG41" s="1" t="str">
        <f>任务数据!U41</f>
        <v/>
      </c>
      <c r="AT41" s="1" t="str">
        <f>任务数据!A41</f>
        <v>39W</v>
      </c>
      <c r="AU41" s="1">
        <f>任务数据!C41</f>
        <v>0</v>
      </c>
      <c r="AV41" s="1">
        <f>任务数据!F41</f>
        <v>0</v>
      </c>
      <c r="AW41" s="1">
        <f>任务数据!I41</f>
        <v>0</v>
      </c>
    </row>
    <row r="42" spans="1:49">
      <c r="A42" s="1" t="str">
        <f>任务数据!A42</f>
        <v>40W</v>
      </c>
      <c r="B42" s="1">
        <f>IF(A42=任务分析图表!A42,任务数据!V42,"")</f>
        <v>461</v>
      </c>
      <c r="O42" s="1" t="str">
        <f>任务数据!A42</f>
        <v>40W</v>
      </c>
      <c r="P42" s="4" t="str">
        <f>IF(任务分析图表!O42=任务数据!A42,任务数据!P42,"")</f>
        <v/>
      </c>
      <c r="AD42" s="1" t="str">
        <f>任务数据!A42</f>
        <v>40W</v>
      </c>
      <c r="AE42" s="4" t="str">
        <f>任务数据!S42</f>
        <v/>
      </c>
      <c r="AF42" s="4" t="str">
        <f>任务数据!T42</f>
        <v/>
      </c>
      <c r="AG42" s="1" t="str">
        <f>任务数据!U42</f>
        <v/>
      </c>
      <c r="AT42" s="1" t="str">
        <f>任务数据!A42</f>
        <v>40W</v>
      </c>
      <c r="AU42" s="1">
        <f>任务数据!C42</f>
        <v>0</v>
      </c>
      <c r="AV42" s="1">
        <f>任务数据!F42</f>
        <v>0</v>
      </c>
      <c r="AW42" s="1">
        <f>任务数据!I42</f>
        <v>0</v>
      </c>
    </row>
    <row r="43" spans="1:49">
      <c r="A43" s="1" t="str">
        <f>任务数据!A43</f>
        <v>41W</v>
      </c>
      <c r="B43" s="1">
        <f>IF(A43=任务分析图表!A43,任务数据!V43,"")</f>
        <v>461</v>
      </c>
      <c r="O43" s="1" t="str">
        <f>任务数据!A43</f>
        <v>41W</v>
      </c>
      <c r="P43" s="4" t="str">
        <f>IF(任务分析图表!O43=任务数据!A43,任务数据!P43,"")</f>
        <v/>
      </c>
      <c r="AD43" s="1" t="str">
        <f>任务数据!A43</f>
        <v>41W</v>
      </c>
      <c r="AE43" s="4" t="str">
        <f>任务数据!S43</f>
        <v/>
      </c>
      <c r="AF43" s="4" t="str">
        <f>任务数据!T43</f>
        <v/>
      </c>
      <c r="AG43" s="1" t="str">
        <f>任务数据!U43</f>
        <v/>
      </c>
      <c r="AT43" s="1" t="str">
        <f>任务数据!A43</f>
        <v>41W</v>
      </c>
      <c r="AU43" s="1">
        <f>任务数据!C43</f>
        <v>0</v>
      </c>
      <c r="AV43" s="1">
        <f>任务数据!F43</f>
        <v>0</v>
      </c>
      <c r="AW43" s="1">
        <f>任务数据!I43</f>
        <v>0</v>
      </c>
    </row>
    <row r="44" spans="1:49">
      <c r="A44" s="1" t="str">
        <f>任务数据!A44</f>
        <v>42W</v>
      </c>
      <c r="B44" s="1">
        <f>IF(A44=任务分析图表!A44,任务数据!V44,"")</f>
        <v>461</v>
      </c>
      <c r="O44" s="1" t="str">
        <f>任务数据!A44</f>
        <v>42W</v>
      </c>
      <c r="P44" s="4" t="str">
        <f>IF(任务分析图表!O44=任务数据!A44,任务数据!P44,"")</f>
        <v/>
      </c>
      <c r="AD44" s="1" t="str">
        <f>任务数据!A44</f>
        <v>42W</v>
      </c>
      <c r="AE44" s="4" t="str">
        <f>任务数据!S44</f>
        <v/>
      </c>
      <c r="AF44" s="4" t="str">
        <f>任务数据!T44</f>
        <v/>
      </c>
      <c r="AG44" s="1" t="str">
        <f>任务数据!U44</f>
        <v/>
      </c>
      <c r="AT44" s="1" t="str">
        <f>任务数据!A44</f>
        <v>42W</v>
      </c>
      <c r="AU44" s="1">
        <f>任务数据!C44</f>
        <v>0</v>
      </c>
      <c r="AV44" s="1">
        <f>任务数据!F44</f>
        <v>0</v>
      </c>
      <c r="AW44" s="1">
        <f>任务数据!I44</f>
        <v>0</v>
      </c>
    </row>
    <row r="45" spans="1:49">
      <c r="A45" s="1" t="str">
        <f>任务数据!A45</f>
        <v>43W</v>
      </c>
      <c r="B45" s="1">
        <f>IF(A45=任务分析图表!A45,任务数据!V45,"")</f>
        <v>461</v>
      </c>
      <c r="O45" s="1" t="str">
        <f>任务数据!A45</f>
        <v>43W</v>
      </c>
      <c r="P45" s="4" t="str">
        <f>IF(任务分析图表!O45=任务数据!A45,任务数据!P45,"")</f>
        <v/>
      </c>
      <c r="AD45" s="1" t="str">
        <f>任务数据!A45</f>
        <v>43W</v>
      </c>
      <c r="AE45" s="4" t="str">
        <f>任务数据!S45</f>
        <v/>
      </c>
      <c r="AF45" s="4" t="str">
        <f>任务数据!T45</f>
        <v/>
      </c>
      <c r="AG45" s="1" t="str">
        <f>任务数据!U45</f>
        <v/>
      </c>
      <c r="AT45" s="1" t="str">
        <f>任务数据!A45</f>
        <v>43W</v>
      </c>
      <c r="AU45" s="1">
        <f>任务数据!C45</f>
        <v>0</v>
      </c>
      <c r="AV45" s="1">
        <f>任务数据!F45</f>
        <v>0</v>
      </c>
      <c r="AW45" s="1">
        <f>任务数据!I45</f>
        <v>0</v>
      </c>
    </row>
    <row r="46" spans="1:49">
      <c r="A46" s="1" t="str">
        <f>任务数据!A46</f>
        <v>44W</v>
      </c>
      <c r="B46" s="1">
        <f>IF(A46=任务分析图表!A46,任务数据!V46,"")</f>
        <v>461</v>
      </c>
      <c r="O46" s="1" t="str">
        <f>任务数据!A46</f>
        <v>44W</v>
      </c>
      <c r="P46" s="4" t="str">
        <f>IF(任务分析图表!O46=任务数据!A46,任务数据!P46,"")</f>
        <v/>
      </c>
      <c r="AD46" s="1" t="str">
        <f>任务数据!A46</f>
        <v>44W</v>
      </c>
      <c r="AE46" s="4" t="str">
        <f>任务数据!S46</f>
        <v/>
      </c>
      <c r="AF46" s="4" t="str">
        <f>任务数据!T46</f>
        <v/>
      </c>
      <c r="AG46" s="1" t="str">
        <f>任务数据!U46</f>
        <v/>
      </c>
      <c r="AT46" s="1" t="str">
        <f>任务数据!A46</f>
        <v>44W</v>
      </c>
      <c r="AU46" s="1">
        <f>任务数据!C46</f>
        <v>0</v>
      </c>
      <c r="AV46" s="1">
        <f>任务数据!F46</f>
        <v>0</v>
      </c>
      <c r="AW46" s="1">
        <f>任务数据!I46</f>
        <v>0</v>
      </c>
    </row>
    <row r="47" spans="1:49">
      <c r="A47" s="1" t="str">
        <f>任务数据!A47</f>
        <v>45W</v>
      </c>
      <c r="B47" s="1">
        <f>IF(A47=任务分析图表!A47,任务数据!V47,"")</f>
        <v>461</v>
      </c>
      <c r="O47" s="1" t="str">
        <f>任务数据!A47</f>
        <v>45W</v>
      </c>
      <c r="P47" s="4" t="str">
        <f>IF(任务分析图表!O47=任务数据!A47,任务数据!P47,"")</f>
        <v/>
      </c>
      <c r="AD47" s="1" t="str">
        <f>任务数据!A47</f>
        <v>45W</v>
      </c>
      <c r="AE47" s="4" t="str">
        <f>任务数据!S47</f>
        <v/>
      </c>
      <c r="AF47" s="4" t="str">
        <f>任务数据!T47</f>
        <v/>
      </c>
      <c r="AG47" s="1" t="str">
        <f>任务数据!U47</f>
        <v/>
      </c>
      <c r="AT47" s="1" t="str">
        <f>任务数据!A47</f>
        <v>45W</v>
      </c>
      <c r="AU47" s="1">
        <f>任务数据!C47</f>
        <v>0</v>
      </c>
      <c r="AV47" s="1">
        <f>任务数据!F47</f>
        <v>0</v>
      </c>
      <c r="AW47" s="1">
        <f>任务数据!I47</f>
        <v>0</v>
      </c>
    </row>
    <row r="48" spans="1:49">
      <c r="A48" s="1" t="str">
        <f>任务数据!A48</f>
        <v>46W</v>
      </c>
      <c r="B48" s="1">
        <f>IF(A48=任务分析图表!A48,任务数据!V48,"")</f>
        <v>461</v>
      </c>
      <c r="O48" s="1" t="str">
        <f>任务数据!A48</f>
        <v>46W</v>
      </c>
      <c r="P48" s="4" t="str">
        <f>IF(任务分析图表!O48=任务数据!A48,任务数据!P48,"")</f>
        <v/>
      </c>
      <c r="AD48" s="1" t="str">
        <f>任务数据!A48</f>
        <v>46W</v>
      </c>
      <c r="AE48" s="4" t="str">
        <f>任务数据!S48</f>
        <v/>
      </c>
      <c r="AF48" s="4" t="str">
        <f>任务数据!T48</f>
        <v/>
      </c>
      <c r="AG48" s="1" t="str">
        <f>任务数据!U48</f>
        <v/>
      </c>
      <c r="AT48" s="1" t="str">
        <f>任务数据!A48</f>
        <v>46W</v>
      </c>
      <c r="AU48" s="1">
        <f>任务数据!C48</f>
        <v>0</v>
      </c>
      <c r="AV48" s="1">
        <f>任务数据!F48</f>
        <v>0</v>
      </c>
      <c r="AW48" s="1">
        <f>任务数据!I48</f>
        <v>0</v>
      </c>
    </row>
    <row r="49" spans="1:49">
      <c r="A49" s="1" t="str">
        <f>任务数据!A49</f>
        <v>47W</v>
      </c>
      <c r="B49" s="1">
        <f>IF(A49=任务分析图表!A49,任务数据!V49,"")</f>
        <v>461</v>
      </c>
      <c r="O49" s="1" t="str">
        <f>任务数据!A49</f>
        <v>47W</v>
      </c>
      <c r="P49" s="4" t="str">
        <f>IF(任务分析图表!O49=任务数据!A49,任务数据!P49,"")</f>
        <v/>
      </c>
      <c r="AD49" s="1" t="str">
        <f>任务数据!A49</f>
        <v>47W</v>
      </c>
      <c r="AE49" s="4" t="str">
        <f>任务数据!S49</f>
        <v/>
      </c>
      <c r="AF49" s="4" t="str">
        <f>任务数据!T49</f>
        <v/>
      </c>
      <c r="AG49" s="1" t="str">
        <f>任务数据!U49</f>
        <v/>
      </c>
      <c r="AT49" s="1" t="str">
        <f>任务数据!A49</f>
        <v>47W</v>
      </c>
      <c r="AU49" s="1">
        <f>任务数据!C49</f>
        <v>0</v>
      </c>
      <c r="AV49" s="1">
        <f>任务数据!F49</f>
        <v>0</v>
      </c>
      <c r="AW49" s="1">
        <f>任务数据!I49</f>
        <v>0</v>
      </c>
    </row>
    <row r="50" spans="1:49">
      <c r="A50" s="1" t="str">
        <f>任务数据!A50</f>
        <v>48W</v>
      </c>
      <c r="B50" s="1">
        <f>IF(A50=任务分析图表!A50,任务数据!V50,"")</f>
        <v>461</v>
      </c>
      <c r="O50" s="1" t="str">
        <f>任务数据!A50</f>
        <v>48W</v>
      </c>
      <c r="P50" s="4" t="str">
        <f>IF(任务分析图表!O50=任务数据!A50,任务数据!P50,"")</f>
        <v/>
      </c>
      <c r="AD50" s="1" t="str">
        <f>任务数据!A50</f>
        <v>48W</v>
      </c>
      <c r="AE50" s="4" t="str">
        <f>任务数据!S50</f>
        <v/>
      </c>
      <c r="AF50" s="4" t="str">
        <f>任务数据!T50</f>
        <v/>
      </c>
      <c r="AG50" s="1" t="str">
        <f>任务数据!U50</f>
        <v/>
      </c>
      <c r="AT50" s="1" t="str">
        <f>任务数据!A50</f>
        <v>48W</v>
      </c>
      <c r="AU50" s="1">
        <f>任务数据!C50</f>
        <v>0</v>
      </c>
      <c r="AV50" s="1">
        <f>任务数据!F50</f>
        <v>0</v>
      </c>
      <c r="AW50" s="1">
        <f>任务数据!I50</f>
        <v>0</v>
      </c>
    </row>
    <row r="51" spans="1:49">
      <c r="A51" s="1" t="str">
        <f>任务数据!A51</f>
        <v>49W</v>
      </c>
      <c r="B51" s="1">
        <f>IF(A51=任务分析图表!A51,任务数据!V51,"")</f>
        <v>461</v>
      </c>
      <c r="O51" s="1" t="str">
        <f>任务数据!A51</f>
        <v>49W</v>
      </c>
      <c r="P51" s="4" t="str">
        <f>IF(任务分析图表!O51=任务数据!A51,任务数据!P51,"")</f>
        <v/>
      </c>
      <c r="AD51" s="1" t="str">
        <f>任务数据!A51</f>
        <v>49W</v>
      </c>
      <c r="AE51" s="4" t="str">
        <f>任务数据!S51</f>
        <v/>
      </c>
      <c r="AF51" s="4" t="str">
        <f>任务数据!T51</f>
        <v/>
      </c>
      <c r="AG51" s="1" t="str">
        <f>任务数据!U51</f>
        <v/>
      </c>
      <c r="AT51" s="1" t="str">
        <f>任务数据!A51</f>
        <v>49W</v>
      </c>
      <c r="AU51" s="1">
        <f>任务数据!C51</f>
        <v>0</v>
      </c>
      <c r="AV51" s="1">
        <f>任务数据!F51</f>
        <v>0</v>
      </c>
      <c r="AW51" s="1">
        <f>任务数据!I51</f>
        <v>0</v>
      </c>
    </row>
    <row r="52" spans="1:49">
      <c r="A52" s="1" t="str">
        <f>任务数据!A52</f>
        <v>50W</v>
      </c>
      <c r="B52" s="1">
        <f>IF(A52=任务分析图表!A52,任务数据!V52,"")</f>
        <v>461</v>
      </c>
      <c r="O52" s="1" t="str">
        <f>任务数据!A52</f>
        <v>50W</v>
      </c>
      <c r="P52" s="4" t="str">
        <f>IF(任务分析图表!O52=任务数据!A52,任务数据!P52,"")</f>
        <v/>
      </c>
      <c r="AD52" s="1" t="str">
        <f>任务数据!A52</f>
        <v>50W</v>
      </c>
      <c r="AE52" s="4" t="str">
        <f>任务数据!S52</f>
        <v/>
      </c>
      <c r="AF52" s="4" t="str">
        <f>任务数据!T52</f>
        <v/>
      </c>
      <c r="AG52" s="1" t="str">
        <f>任务数据!U52</f>
        <v/>
      </c>
      <c r="AT52" s="1" t="str">
        <f>任务数据!A52</f>
        <v>50W</v>
      </c>
      <c r="AU52" s="1">
        <f>任务数据!C52</f>
        <v>0</v>
      </c>
      <c r="AV52" s="1">
        <f>任务数据!F52</f>
        <v>0</v>
      </c>
      <c r="AW52" s="1">
        <f>任务数据!I52</f>
        <v>0</v>
      </c>
    </row>
    <row r="53" spans="1:49">
      <c r="A53" s="1" t="str">
        <f>任务数据!A53</f>
        <v>51W</v>
      </c>
      <c r="B53" s="1">
        <f>IF(A53=任务分析图表!A53,任务数据!V53,"")</f>
        <v>461</v>
      </c>
      <c r="O53" s="1" t="str">
        <f>任务数据!A53</f>
        <v>51W</v>
      </c>
      <c r="P53" s="4" t="str">
        <f>IF(任务分析图表!O53=任务数据!A53,任务数据!P53,"")</f>
        <v/>
      </c>
      <c r="AD53" s="1" t="str">
        <f>任务数据!A53</f>
        <v>51W</v>
      </c>
      <c r="AE53" s="4" t="str">
        <f>任务数据!S53</f>
        <v/>
      </c>
      <c r="AF53" s="4" t="str">
        <f>任务数据!T53</f>
        <v/>
      </c>
      <c r="AG53" s="1" t="str">
        <f>任务数据!U53</f>
        <v/>
      </c>
      <c r="AT53" s="1" t="str">
        <f>任务数据!A53</f>
        <v>51W</v>
      </c>
      <c r="AU53" s="1">
        <f>任务数据!C53</f>
        <v>0</v>
      </c>
      <c r="AV53" s="1">
        <f>任务数据!F53</f>
        <v>0</v>
      </c>
      <c r="AW53" s="1">
        <f>任务数据!I53</f>
        <v>0</v>
      </c>
    </row>
    <row r="54" spans="1:49">
      <c r="A54" s="1" t="str">
        <f>任务数据!A54</f>
        <v>52W</v>
      </c>
      <c r="B54" s="1">
        <f>IF(A54=任务分析图表!A54,任务数据!V54,"")</f>
        <v>461</v>
      </c>
      <c r="O54" s="1" t="str">
        <f>任务数据!A54</f>
        <v>52W</v>
      </c>
      <c r="P54" s="4" t="str">
        <f>IF(任务分析图表!O54=任务数据!A54,任务数据!P54,"")</f>
        <v/>
      </c>
      <c r="AD54" s="1" t="str">
        <f>任务数据!A54</f>
        <v>52W</v>
      </c>
      <c r="AE54" s="4" t="str">
        <f>任务数据!S54</f>
        <v/>
      </c>
      <c r="AF54" s="4" t="str">
        <f>任务数据!T54</f>
        <v/>
      </c>
      <c r="AG54" s="1" t="str">
        <f>任务数据!U54</f>
        <v/>
      </c>
      <c r="AT54" s="1" t="str">
        <f>任务数据!A54</f>
        <v>52W</v>
      </c>
      <c r="AU54" s="1">
        <f>任务数据!C54</f>
        <v>0</v>
      </c>
      <c r="AV54" s="1">
        <f>任务数据!F54</f>
        <v>0</v>
      </c>
      <c r="AW54" s="1">
        <f>任务数据!I54</f>
        <v>0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54"/>
  <sheetViews>
    <sheetView workbookViewId="0">
      <selection activeCell="B4" sqref="B4"/>
    </sheetView>
  </sheetViews>
  <sheetFormatPr defaultRowHeight="11.25"/>
  <cols>
    <col min="1" max="1" width="8.875" style="2" customWidth="1"/>
    <col min="2" max="2" width="8.25" style="2" customWidth="1"/>
    <col min="3" max="3" width="9.5" style="2" customWidth="1"/>
    <col min="4" max="5" width="8.25" style="2" customWidth="1"/>
    <col min="6" max="7" width="8.5" style="22" customWidth="1"/>
    <col min="8" max="8" width="14" style="12" customWidth="1"/>
    <col min="9" max="9" width="11.625" style="12" customWidth="1"/>
    <col min="10" max="10" width="11.625" style="20" customWidth="1"/>
    <col min="11" max="11" width="10.25" style="14" customWidth="1"/>
    <col min="12" max="12" width="9" style="14" customWidth="1"/>
    <col min="13" max="13" width="9.625" style="14" customWidth="1"/>
    <col min="14" max="14" width="10.25" style="14" customWidth="1"/>
    <col min="15" max="16" width="9" style="2"/>
    <col min="17" max="17" width="12.875" style="2" customWidth="1"/>
    <col min="18" max="42" width="9" style="2"/>
    <col min="43" max="44" width="7.5" style="2" customWidth="1"/>
    <col min="45" max="45" width="8.75" style="2" customWidth="1"/>
    <col min="46" max="46" width="7.75" style="2" customWidth="1"/>
    <col min="47" max="47" width="8.75" style="2" customWidth="1"/>
    <col min="48" max="48" width="7.875" style="2" customWidth="1"/>
    <col min="49" max="16384" width="9" style="2"/>
  </cols>
  <sheetData>
    <row r="1" spans="1:48" ht="22.5">
      <c r="A1" s="13" t="s">
        <v>117</v>
      </c>
      <c r="B1" s="3"/>
      <c r="C1" s="13"/>
      <c r="D1" s="3"/>
      <c r="E1" s="3"/>
      <c r="F1" s="21"/>
      <c r="G1" s="21"/>
      <c r="H1" s="15" t="s">
        <v>130</v>
      </c>
      <c r="I1" s="16"/>
      <c r="J1" s="30" t="s">
        <v>131</v>
      </c>
      <c r="K1" s="17"/>
      <c r="L1" s="17"/>
      <c r="M1" s="18"/>
      <c r="N1" s="18"/>
      <c r="P1" s="10" t="s">
        <v>137</v>
      </c>
      <c r="AD1" s="10" t="s">
        <v>39</v>
      </c>
      <c r="AQ1" s="10" t="str">
        <f>J1</f>
        <v>版本数量叠加</v>
      </c>
      <c r="AR1" s="10"/>
    </row>
    <row r="2" spans="1:48" ht="22.5">
      <c r="A2" s="3" t="s">
        <v>129</v>
      </c>
      <c r="B2" s="3" t="s">
        <v>38</v>
      </c>
      <c r="C2" s="3" t="s">
        <v>113</v>
      </c>
      <c r="D2" s="3" t="s">
        <v>111</v>
      </c>
      <c r="E2" s="3" t="s">
        <v>112</v>
      </c>
      <c r="F2" s="21" t="s">
        <v>114</v>
      </c>
      <c r="G2" s="21" t="s">
        <v>115</v>
      </c>
      <c r="H2" s="16" t="s">
        <v>138</v>
      </c>
      <c r="I2" s="16" t="s">
        <v>39</v>
      </c>
      <c r="J2" s="19" t="s">
        <v>132</v>
      </c>
      <c r="K2" s="18" t="s">
        <v>133</v>
      </c>
      <c r="L2" s="18" t="s">
        <v>134</v>
      </c>
      <c r="M2" s="18" t="s">
        <v>135</v>
      </c>
      <c r="N2" s="18" t="s">
        <v>136</v>
      </c>
      <c r="P2" s="2" t="str">
        <f>A2</f>
        <v>月份</v>
      </c>
      <c r="Q2" s="5" t="str">
        <f>H2</f>
        <v>版本准时交付率</v>
      </c>
      <c r="AD2" s="2" t="str">
        <f>A2</f>
        <v>月份</v>
      </c>
      <c r="AE2" s="5" t="str">
        <f>I2</f>
        <v>版本通过率</v>
      </c>
      <c r="AQ2" s="2" t="str">
        <f>A2</f>
        <v>月份</v>
      </c>
      <c r="AR2" s="2" t="str">
        <f>J2</f>
        <v>预发布版本叠加</v>
      </c>
      <c r="AS2" s="2" t="str">
        <f>K2</f>
        <v>预发布测试版本叠加</v>
      </c>
      <c r="AT2" s="2" t="str">
        <f>L2</f>
        <v>测试发布版本叠加</v>
      </c>
      <c r="AU2" s="2" t="str">
        <f>M2</f>
        <v>计划交付版本叠加</v>
      </c>
      <c r="AV2" s="2" t="str">
        <f>N2</f>
        <v>准时交付版本叠加</v>
      </c>
    </row>
    <row r="3" spans="1:48" ht="12">
      <c r="A3" s="28" t="s">
        <v>232</v>
      </c>
      <c r="B3" s="3">
        <v>20180330</v>
      </c>
      <c r="C3" s="3">
        <v>4</v>
      </c>
      <c r="D3" s="3">
        <v>6</v>
      </c>
      <c r="E3" s="3">
        <v>4</v>
      </c>
      <c r="F3" s="21">
        <v>8</v>
      </c>
      <c r="G3" s="21"/>
      <c r="H3" s="16">
        <f>IF(D3=0,"",C3/D3)</f>
        <v>0.66666666666666663</v>
      </c>
      <c r="I3" s="16">
        <f>IF(F3=0,"",E3/F3)</f>
        <v>0.5</v>
      </c>
      <c r="J3" s="19">
        <f>G3</f>
        <v>0</v>
      </c>
      <c r="K3" s="18">
        <f>F3</f>
        <v>8</v>
      </c>
      <c r="L3" s="18">
        <f>E3</f>
        <v>4</v>
      </c>
      <c r="M3" s="18">
        <f>D3</f>
        <v>6</v>
      </c>
      <c r="N3" s="18">
        <f>C3</f>
        <v>4</v>
      </c>
      <c r="P3" s="2" t="str">
        <f t="shared" ref="P3:P7" si="0">A3</f>
        <v>Jan.1-4</v>
      </c>
      <c r="Q3" s="5">
        <f t="shared" ref="Q3:Q7" si="1">H3</f>
        <v>0.66666666666666663</v>
      </c>
      <c r="AD3" s="2" t="str">
        <f t="shared" ref="AD3:AD12" si="2">A3</f>
        <v>Jan.1-4</v>
      </c>
      <c r="AE3" s="5">
        <f t="shared" ref="AE3:AE12" si="3">I3</f>
        <v>0.5</v>
      </c>
      <c r="AQ3" s="2" t="str">
        <f t="shared" ref="AQ3:AQ14" si="4">A3</f>
        <v>Jan.1-4</v>
      </c>
      <c r="AR3" s="2">
        <f t="shared" ref="AR3:AR14" si="5">J3</f>
        <v>0</v>
      </c>
      <c r="AS3" s="2">
        <f t="shared" ref="AS3:AS14" si="6">K3</f>
        <v>8</v>
      </c>
      <c r="AT3" s="2">
        <f t="shared" ref="AT3:AT14" si="7">L3</f>
        <v>4</v>
      </c>
      <c r="AU3" s="2">
        <f t="shared" ref="AU3:AU14" si="8">M3</f>
        <v>6</v>
      </c>
      <c r="AV3" s="2">
        <f t="shared" ref="AV3:AV14" si="9">N3</f>
        <v>4</v>
      </c>
    </row>
    <row r="4" spans="1:48" ht="12">
      <c r="A4" s="28" t="s">
        <v>118</v>
      </c>
      <c r="B4" s="3"/>
      <c r="C4" s="3"/>
      <c r="D4" s="3"/>
      <c r="E4" s="3"/>
      <c r="F4" s="21"/>
      <c r="G4" s="21"/>
      <c r="H4" s="16" t="str">
        <f t="shared" ref="H4:H14" si="10">IF(D4=0,"",C4/D4)</f>
        <v/>
      </c>
      <c r="I4" s="16" t="str">
        <f t="shared" ref="I4:I14" si="11">IF(F4=0,"",E4/F4)</f>
        <v/>
      </c>
      <c r="J4" s="19">
        <f t="shared" ref="J4:J14" si="12">G4</f>
        <v>0</v>
      </c>
      <c r="K4" s="18">
        <f t="shared" ref="K4:K14" si="13">F4</f>
        <v>0</v>
      </c>
      <c r="L4" s="18">
        <f t="shared" ref="L4:L14" si="14">E4</f>
        <v>0</v>
      </c>
      <c r="M4" s="18">
        <f t="shared" ref="M4:M14" si="15">D4</f>
        <v>0</v>
      </c>
      <c r="N4" s="18">
        <f t="shared" ref="N4:N14" si="16">C4</f>
        <v>0</v>
      </c>
      <c r="P4" s="2" t="str">
        <f t="shared" si="0"/>
        <v>Feb.</v>
      </c>
      <c r="Q4" s="5" t="str">
        <f t="shared" si="1"/>
        <v/>
      </c>
      <c r="AD4" s="2" t="str">
        <f t="shared" si="2"/>
        <v>Feb.</v>
      </c>
      <c r="AE4" s="5" t="str">
        <f t="shared" si="3"/>
        <v/>
      </c>
      <c r="AQ4" s="2" t="str">
        <f t="shared" si="4"/>
        <v>Feb.</v>
      </c>
      <c r="AR4" s="2">
        <f t="shared" si="5"/>
        <v>0</v>
      </c>
      <c r="AS4" s="2">
        <f t="shared" si="6"/>
        <v>0</v>
      </c>
      <c r="AT4" s="2">
        <f t="shared" si="7"/>
        <v>0</v>
      </c>
      <c r="AU4" s="2">
        <f t="shared" si="8"/>
        <v>0</v>
      </c>
      <c r="AV4" s="2">
        <f t="shared" si="9"/>
        <v>0</v>
      </c>
    </row>
    <row r="5" spans="1:48" ht="12">
      <c r="A5" s="28" t="s">
        <v>119</v>
      </c>
      <c r="B5" s="3"/>
      <c r="C5" s="3"/>
      <c r="D5" s="3"/>
      <c r="E5" s="3"/>
      <c r="F5" s="21"/>
      <c r="G5" s="21"/>
      <c r="H5" s="16" t="str">
        <f t="shared" si="10"/>
        <v/>
      </c>
      <c r="I5" s="16" t="str">
        <f t="shared" si="11"/>
        <v/>
      </c>
      <c r="J5" s="19">
        <f t="shared" si="12"/>
        <v>0</v>
      </c>
      <c r="K5" s="18">
        <f t="shared" si="13"/>
        <v>0</v>
      </c>
      <c r="L5" s="18">
        <f t="shared" si="14"/>
        <v>0</v>
      </c>
      <c r="M5" s="18">
        <f t="shared" si="15"/>
        <v>0</v>
      </c>
      <c r="N5" s="18">
        <f t="shared" si="16"/>
        <v>0</v>
      </c>
      <c r="P5" s="2" t="str">
        <f t="shared" si="0"/>
        <v xml:space="preserve">Mar. </v>
      </c>
      <c r="Q5" s="5" t="str">
        <f t="shared" si="1"/>
        <v/>
      </c>
      <c r="AD5" s="2" t="str">
        <f t="shared" si="2"/>
        <v xml:space="preserve">Mar. </v>
      </c>
      <c r="AE5" s="5" t="str">
        <f t="shared" si="3"/>
        <v/>
      </c>
      <c r="AQ5" s="2" t="str">
        <f t="shared" si="4"/>
        <v xml:space="preserve">Mar. </v>
      </c>
      <c r="AR5" s="2">
        <f t="shared" si="5"/>
        <v>0</v>
      </c>
      <c r="AS5" s="2">
        <f t="shared" si="6"/>
        <v>0</v>
      </c>
      <c r="AT5" s="2">
        <f t="shared" si="7"/>
        <v>0</v>
      </c>
      <c r="AU5" s="2">
        <f t="shared" si="8"/>
        <v>0</v>
      </c>
      <c r="AV5" s="2">
        <f t="shared" si="9"/>
        <v>0</v>
      </c>
    </row>
    <row r="6" spans="1:48" ht="12">
      <c r="A6" s="28" t="s">
        <v>120</v>
      </c>
      <c r="B6" s="3"/>
      <c r="C6" s="3"/>
      <c r="D6" s="3"/>
      <c r="E6" s="3"/>
      <c r="F6" s="21"/>
      <c r="G6" s="21"/>
      <c r="H6" s="16" t="str">
        <f t="shared" si="10"/>
        <v/>
      </c>
      <c r="I6" s="16" t="str">
        <f t="shared" si="11"/>
        <v/>
      </c>
      <c r="J6" s="19">
        <f t="shared" si="12"/>
        <v>0</v>
      </c>
      <c r="K6" s="18">
        <f t="shared" si="13"/>
        <v>0</v>
      </c>
      <c r="L6" s="18">
        <f t="shared" si="14"/>
        <v>0</v>
      </c>
      <c r="M6" s="18">
        <f t="shared" si="15"/>
        <v>0</v>
      </c>
      <c r="N6" s="18">
        <f t="shared" si="16"/>
        <v>0</v>
      </c>
      <c r="P6" s="2" t="str">
        <f t="shared" si="0"/>
        <v>Apr.</v>
      </c>
      <c r="Q6" s="5" t="str">
        <f t="shared" si="1"/>
        <v/>
      </c>
      <c r="AD6" s="2" t="str">
        <f t="shared" si="2"/>
        <v>Apr.</v>
      </c>
      <c r="AE6" s="5" t="str">
        <f t="shared" si="3"/>
        <v/>
      </c>
      <c r="AQ6" s="2" t="str">
        <f t="shared" si="4"/>
        <v>Apr.</v>
      </c>
      <c r="AR6" s="2">
        <f t="shared" si="5"/>
        <v>0</v>
      </c>
      <c r="AS6" s="2">
        <f t="shared" si="6"/>
        <v>0</v>
      </c>
      <c r="AT6" s="2">
        <f t="shared" si="7"/>
        <v>0</v>
      </c>
      <c r="AU6" s="2">
        <f t="shared" si="8"/>
        <v>0</v>
      </c>
      <c r="AV6" s="2">
        <f t="shared" si="9"/>
        <v>0</v>
      </c>
    </row>
    <row r="7" spans="1:48" ht="12">
      <c r="A7" s="28" t="s">
        <v>121</v>
      </c>
      <c r="B7" s="3"/>
      <c r="C7" s="3"/>
      <c r="D7" s="3"/>
      <c r="E7" s="3"/>
      <c r="F7" s="21"/>
      <c r="G7" s="21"/>
      <c r="H7" s="16" t="str">
        <f t="shared" si="10"/>
        <v/>
      </c>
      <c r="I7" s="16" t="str">
        <f t="shared" si="11"/>
        <v/>
      </c>
      <c r="J7" s="19">
        <f t="shared" si="12"/>
        <v>0</v>
      </c>
      <c r="K7" s="18">
        <f t="shared" si="13"/>
        <v>0</v>
      </c>
      <c r="L7" s="18">
        <f t="shared" si="14"/>
        <v>0</v>
      </c>
      <c r="M7" s="18">
        <f t="shared" si="15"/>
        <v>0</v>
      </c>
      <c r="N7" s="18">
        <f t="shared" si="16"/>
        <v>0</v>
      </c>
      <c r="P7" s="2" t="str">
        <f t="shared" si="0"/>
        <v>May.</v>
      </c>
      <c r="Q7" s="5" t="str">
        <f t="shared" si="1"/>
        <v/>
      </c>
      <c r="AD7" s="2" t="str">
        <f t="shared" si="2"/>
        <v>May.</v>
      </c>
      <c r="AE7" s="5" t="str">
        <f t="shared" si="3"/>
        <v/>
      </c>
      <c r="AQ7" s="2" t="str">
        <f t="shared" si="4"/>
        <v>May.</v>
      </c>
      <c r="AR7" s="2">
        <f t="shared" si="5"/>
        <v>0</v>
      </c>
      <c r="AS7" s="2">
        <f t="shared" si="6"/>
        <v>0</v>
      </c>
      <c r="AT7" s="2">
        <f t="shared" si="7"/>
        <v>0</v>
      </c>
      <c r="AU7" s="2">
        <f t="shared" si="8"/>
        <v>0</v>
      </c>
      <c r="AV7" s="2">
        <f t="shared" si="9"/>
        <v>0</v>
      </c>
    </row>
    <row r="8" spans="1:48" ht="12">
      <c r="A8" s="28" t="s">
        <v>122</v>
      </c>
      <c r="B8" s="3"/>
      <c r="C8" s="3"/>
      <c r="D8" s="3"/>
      <c r="E8" s="3"/>
      <c r="F8" s="21"/>
      <c r="G8" s="21"/>
      <c r="H8" s="16" t="str">
        <f t="shared" si="10"/>
        <v/>
      </c>
      <c r="I8" s="16" t="str">
        <f t="shared" si="11"/>
        <v/>
      </c>
      <c r="J8" s="19">
        <f t="shared" si="12"/>
        <v>0</v>
      </c>
      <c r="K8" s="18">
        <f t="shared" si="13"/>
        <v>0</v>
      </c>
      <c r="L8" s="18">
        <f t="shared" si="14"/>
        <v>0</v>
      </c>
      <c r="M8" s="18">
        <f t="shared" si="15"/>
        <v>0</v>
      </c>
      <c r="N8" s="18">
        <f t="shared" si="16"/>
        <v>0</v>
      </c>
      <c r="P8" s="2" t="str">
        <f t="shared" ref="P8:P13" si="17">A8</f>
        <v>Jun.</v>
      </c>
      <c r="Q8" s="5" t="str">
        <f t="shared" ref="Q8:Q14" si="18">H8</f>
        <v/>
      </c>
      <c r="AD8" s="2" t="str">
        <f t="shared" si="2"/>
        <v>Jun.</v>
      </c>
      <c r="AE8" s="5" t="str">
        <f t="shared" si="3"/>
        <v/>
      </c>
      <c r="AQ8" s="2" t="str">
        <f t="shared" si="4"/>
        <v>Jun.</v>
      </c>
      <c r="AR8" s="2">
        <f t="shared" si="5"/>
        <v>0</v>
      </c>
      <c r="AS8" s="2">
        <f t="shared" si="6"/>
        <v>0</v>
      </c>
      <c r="AT8" s="2">
        <f t="shared" si="7"/>
        <v>0</v>
      </c>
      <c r="AU8" s="2">
        <f t="shared" si="8"/>
        <v>0</v>
      </c>
      <c r="AV8" s="2">
        <f t="shared" si="9"/>
        <v>0</v>
      </c>
    </row>
    <row r="9" spans="1:48" ht="12">
      <c r="A9" s="28" t="s">
        <v>123</v>
      </c>
      <c r="B9" s="3"/>
      <c r="C9" s="3"/>
      <c r="D9" s="3"/>
      <c r="E9" s="3"/>
      <c r="F9" s="21"/>
      <c r="G9" s="21"/>
      <c r="H9" s="16" t="str">
        <f t="shared" si="10"/>
        <v/>
      </c>
      <c r="I9" s="16" t="str">
        <f t="shared" si="11"/>
        <v/>
      </c>
      <c r="J9" s="19">
        <f t="shared" si="12"/>
        <v>0</v>
      </c>
      <c r="K9" s="18">
        <f t="shared" si="13"/>
        <v>0</v>
      </c>
      <c r="L9" s="18">
        <f t="shared" si="14"/>
        <v>0</v>
      </c>
      <c r="M9" s="18">
        <f t="shared" si="15"/>
        <v>0</v>
      </c>
      <c r="N9" s="18">
        <f t="shared" si="16"/>
        <v>0</v>
      </c>
      <c r="P9" s="2" t="str">
        <f t="shared" si="17"/>
        <v xml:space="preserve">Jul. </v>
      </c>
      <c r="Q9" s="5" t="str">
        <f t="shared" si="18"/>
        <v/>
      </c>
      <c r="AD9" s="2" t="str">
        <f t="shared" si="2"/>
        <v xml:space="preserve">Jul. </v>
      </c>
      <c r="AE9" s="5" t="str">
        <f t="shared" si="3"/>
        <v/>
      </c>
      <c r="AQ9" s="2" t="str">
        <f t="shared" si="4"/>
        <v xml:space="preserve">Jul. </v>
      </c>
      <c r="AR9" s="2">
        <f t="shared" si="5"/>
        <v>0</v>
      </c>
      <c r="AS9" s="2">
        <f t="shared" si="6"/>
        <v>0</v>
      </c>
      <c r="AT9" s="2">
        <f t="shared" si="7"/>
        <v>0</v>
      </c>
      <c r="AU9" s="2">
        <f t="shared" si="8"/>
        <v>0</v>
      </c>
      <c r="AV9" s="2">
        <f t="shared" si="9"/>
        <v>0</v>
      </c>
    </row>
    <row r="10" spans="1:48" ht="12">
      <c r="A10" s="28" t="s">
        <v>124</v>
      </c>
      <c r="B10" s="3"/>
      <c r="C10" s="3"/>
      <c r="D10" s="3"/>
      <c r="E10" s="3"/>
      <c r="F10" s="21"/>
      <c r="G10" s="21"/>
      <c r="H10" s="16" t="str">
        <f t="shared" si="10"/>
        <v/>
      </c>
      <c r="I10" s="16" t="str">
        <f t="shared" si="11"/>
        <v/>
      </c>
      <c r="J10" s="19">
        <f t="shared" si="12"/>
        <v>0</v>
      </c>
      <c r="K10" s="18">
        <f t="shared" si="13"/>
        <v>0</v>
      </c>
      <c r="L10" s="18">
        <f t="shared" si="14"/>
        <v>0</v>
      </c>
      <c r="M10" s="18">
        <f t="shared" si="15"/>
        <v>0</v>
      </c>
      <c r="N10" s="18">
        <f t="shared" si="16"/>
        <v>0</v>
      </c>
      <c r="P10" s="2" t="str">
        <f t="shared" si="17"/>
        <v>Aug.</v>
      </c>
      <c r="Q10" s="5" t="str">
        <f t="shared" si="18"/>
        <v/>
      </c>
      <c r="AD10" s="2" t="str">
        <f t="shared" si="2"/>
        <v>Aug.</v>
      </c>
      <c r="AE10" s="5" t="str">
        <f t="shared" si="3"/>
        <v/>
      </c>
      <c r="AQ10" s="2" t="str">
        <f t="shared" si="4"/>
        <v>Aug.</v>
      </c>
      <c r="AR10" s="2">
        <f t="shared" si="5"/>
        <v>0</v>
      </c>
      <c r="AS10" s="2">
        <f t="shared" si="6"/>
        <v>0</v>
      </c>
      <c r="AT10" s="2">
        <f t="shared" si="7"/>
        <v>0</v>
      </c>
      <c r="AU10" s="2">
        <f t="shared" si="8"/>
        <v>0</v>
      </c>
      <c r="AV10" s="2">
        <f t="shared" si="9"/>
        <v>0</v>
      </c>
    </row>
    <row r="11" spans="1:48" ht="12">
      <c r="A11" s="28" t="s">
        <v>125</v>
      </c>
      <c r="B11" s="3"/>
      <c r="C11" s="3"/>
      <c r="D11" s="3"/>
      <c r="E11" s="3"/>
      <c r="F11" s="21"/>
      <c r="G11" s="21"/>
      <c r="H11" s="16" t="str">
        <f t="shared" si="10"/>
        <v/>
      </c>
      <c r="I11" s="16" t="str">
        <f t="shared" si="11"/>
        <v/>
      </c>
      <c r="J11" s="19">
        <f t="shared" si="12"/>
        <v>0</v>
      </c>
      <c r="K11" s="18">
        <f t="shared" si="13"/>
        <v>0</v>
      </c>
      <c r="L11" s="18">
        <f t="shared" si="14"/>
        <v>0</v>
      </c>
      <c r="M11" s="18">
        <f t="shared" si="15"/>
        <v>0</v>
      </c>
      <c r="N11" s="18">
        <f t="shared" si="16"/>
        <v>0</v>
      </c>
      <c r="P11" s="2" t="str">
        <f t="shared" si="17"/>
        <v>Sept.</v>
      </c>
      <c r="Q11" s="5" t="str">
        <f t="shared" si="18"/>
        <v/>
      </c>
      <c r="AD11" s="2" t="str">
        <f t="shared" si="2"/>
        <v>Sept.</v>
      </c>
      <c r="AE11" s="5" t="str">
        <f t="shared" si="3"/>
        <v/>
      </c>
      <c r="AQ11" s="2" t="str">
        <f t="shared" si="4"/>
        <v>Sept.</v>
      </c>
      <c r="AR11" s="2">
        <f t="shared" si="5"/>
        <v>0</v>
      </c>
      <c r="AS11" s="2">
        <f t="shared" si="6"/>
        <v>0</v>
      </c>
      <c r="AT11" s="2">
        <f t="shared" si="7"/>
        <v>0</v>
      </c>
      <c r="AU11" s="2">
        <f t="shared" si="8"/>
        <v>0</v>
      </c>
      <c r="AV11" s="2">
        <f t="shared" si="9"/>
        <v>0</v>
      </c>
    </row>
    <row r="12" spans="1:48" ht="16.5">
      <c r="A12" s="28" t="s">
        <v>126</v>
      </c>
      <c r="B12" s="3"/>
      <c r="C12" s="29"/>
      <c r="D12" s="3"/>
      <c r="E12" s="3"/>
      <c r="F12" s="21"/>
      <c r="G12" s="21"/>
      <c r="H12" s="16" t="str">
        <f t="shared" si="10"/>
        <v/>
      </c>
      <c r="I12" s="16" t="str">
        <f t="shared" si="11"/>
        <v/>
      </c>
      <c r="J12" s="19">
        <f t="shared" si="12"/>
        <v>0</v>
      </c>
      <c r="K12" s="18">
        <f t="shared" si="13"/>
        <v>0</v>
      </c>
      <c r="L12" s="18">
        <f t="shared" si="14"/>
        <v>0</v>
      </c>
      <c r="M12" s="18">
        <f t="shared" si="15"/>
        <v>0</v>
      </c>
      <c r="N12" s="18">
        <f t="shared" si="16"/>
        <v>0</v>
      </c>
      <c r="P12" s="2" t="str">
        <f t="shared" si="17"/>
        <v>Oct.</v>
      </c>
      <c r="Q12" s="5" t="str">
        <f t="shared" si="18"/>
        <v/>
      </c>
      <c r="AD12" s="2" t="str">
        <f t="shared" si="2"/>
        <v>Oct.</v>
      </c>
      <c r="AE12" s="5" t="str">
        <f t="shared" si="3"/>
        <v/>
      </c>
      <c r="AQ12" s="2" t="str">
        <f t="shared" si="4"/>
        <v>Oct.</v>
      </c>
      <c r="AR12" s="2">
        <f t="shared" si="5"/>
        <v>0</v>
      </c>
      <c r="AS12" s="2">
        <f t="shared" si="6"/>
        <v>0</v>
      </c>
      <c r="AT12" s="2">
        <f t="shared" si="7"/>
        <v>0</v>
      </c>
      <c r="AU12" s="2">
        <f t="shared" si="8"/>
        <v>0</v>
      </c>
      <c r="AV12" s="2">
        <f t="shared" si="9"/>
        <v>0</v>
      </c>
    </row>
    <row r="13" spans="1:48" ht="16.5">
      <c r="A13" s="28" t="s">
        <v>127</v>
      </c>
      <c r="B13" s="3"/>
      <c r="C13" s="29"/>
      <c r="D13" s="3"/>
      <c r="E13" s="3"/>
      <c r="F13" s="21"/>
      <c r="G13" s="21"/>
      <c r="H13" s="16" t="str">
        <f t="shared" si="10"/>
        <v/>
      </c>
      <c r="I13" s="16" t="str">
        <f t="shared" si="11"/>
        <v/>
      </c>
      <c r="J13" s="19">
        <f t="shared" si="12"/>
        <v>0</v>
      </c>
      <c r="K13" s="18">
        <f t="shared" si="13"/>
        <v>0</v>
      </c>
      <c r="L13" s="18">
        <f t="shared" si="14"/>
        <v>0</v>
      </c>
      <c r="M13" s="18">
        <f t="shared" si="15"/>
        <v>0</v>
      </c>
      <c r="N13" s="18">
        <f t="shared" si="16"/>
        <v>0</v>
      </c>
      <c r="P13" s="2" t="str">
        <f t="shared" si="17"/>
        <v>Nov.</v>
      </c>
      <c r="Q13" s="5" t="str">
        <f t="shared" si="18"/>
        <v/>
      </c>
      <c r="AD13" s="2" t="str">
        <f>A13</f>
        <v>Nov.</v>
      </c>
      <c r="AE13" s="5" t="str">
        <f>I13</f>
        <v/>
      </c>
      <c r="AQ13" s="2" t="str">
        <f t="shared" si="4"/>
        <v>Nov.</v>
      </c>
      <c r="AR13" s="2">
        <f t="shared" si="5"/>
        <v>0</v>
      </c>
      <c r="AS13" s="2">
        <f t="shared" si="6"/>
        <v>0</v>
      </c>
      <c r="AT13" s="2">
        <f t="shared" si="7"/>
        <v>0</v>
      </c>
      <c r="AU13" s="2">
        <f t="shared" si="8"/>
        <v>0</v>
      </c>
      <c r="AV13" s="2">
        <f t="shared" si="9"/>
        <v>0</v>
      </c>
    </row>
    <row r="14" spans="1:48" ht="12">
      <c r="A14" s="28" t="s">
        <v>128</v>
      </c>
      <c r="B14" s="3"/>
      <c r="C14" s="3"/>
      <c r="D14" s="3"/>
      <c r="E14" s="3"/>
      <c r="F14" s="21"/>
      <c r="G14" s="21"/>
      <c r="H14" s="16" t="str">
        <f t="shared" si="10"/>
        <v/>
      </c>
      <c r="I14" s="16" t="str">
        <f t="shared" si="11"/>
        <v/>
      </c>
      <c r="J14" s="19">
        <f t="shared" si="12"/>
        <v>0</v>
      </c>
      <c r="K14" s="18">
        <f t="shared" si="13"/>
        <v>0</v>
      </c>
      <c r="L14" s="18">
        <f t="shared" si="14"/>
        <v>0</v>
      </c>
      <c r="M14" s="18">
        <f t="shared" si="15"/>
        <v>0</v>
      </c>
      <c r="N14" s="18">
        <f t="shared" si="16"/>
        <v>0</v>
      </c>
      <c r="P14" s="2" t="str">
        <f>A14</f>
        <v>Dec.</v>
      </c>
      <c r="Q14" s="5" t="str">
        <f t="shared" si="18"/>
        <v/>
      </c>
      <c r="AD14" s="2" t="str">
        <f t="shared" ref="AD14" si="19">A14</f>
        <v>Dec.</v>
      </c>
      <c r="AE14" s="5" t="str">
        <f t="shared" ref="AE14" si="20">I14</f>
        <v/>
      </c>
      <c r="AQ14" s="2" t="str">
        <f t="shared" si="4"/>
        <v>Dec.</v>
      </c>
      <c r="AR14" s="2">
        <f t="shared" si="5"/>
        <v>0</v>
      </c>
      <c r="AS14" s="2">
        <f t="shared" si="6"/>
        <v>0</v>
      </c>
      <c r="AT14" s="2">
        <f t="shared" si="7"/>
        <v>0</v>
      </c>
      <c r="AU14" s="2">
        <f t="shared" si="8"/>
        <v>0</v>
      </c>
      <c r="AV14" s="2">
        <f t="shared" si="9"/>
        <v>0</v>
      </c>
    </row>
    <row r="15" spans="1:48">
      <c r="Q15" s="5"/>
      <c r="AE15" s="5"/>
    </row>
    <row r="16" spans="1:48">
      <c r="Q16" s="5"/>
      <c r="AE16" s="5"/>
    </row>
    <row r="17" spans="17:31">
      <c r="Q17" s="5"/>
      <c r="AE17" s="5"/>
    </row>
    <row r="18" spans="17:31">
      <c r="Q18" s="5"/>
      <c r="AE18" s="5"/>
    </row>
    <row r="19" spans="17:31">
      <c r="Q19" s="5"/>
      <c r="AE19" s="5"/>
    </row>
    <row r="20" spans="17:31">
      <c r="Q20" s="5"/>
      <c r="AE20" s="5"/>
    </row>
    <row r="21" spans="17:31">
      <c r="Q21" s="5"/>
      <c r="AE21" s="5"/>
    </row>
    <row r="22" spans="17:31">
      <c r="Q22" s="5"/>
      <c r="AE22" s="5"/>
    </row>
    <row r="23" spans="17:31">
      <c r="Q23" s="5"/>
      <c r="AE23" s="5"/>
    </row>
    <row r="24" spans="17:31">
      <c r="Q24" s="5"/>
      <c r="AE24" s="5"/>
    </row>
    <row r="25" spans="17:31">
      <c r="Q25" s="5"/>
      <c r="AE25" s="5"/>
    </row>
    <row r="26" spans="17:31">
      <c r="Q26" s="5"/>
      <c r="AE26" s="5"/>
    </row>
    <row r="27" spans="17:31">
      <c r="Q27" s="5"/>
      <c r="AE27" s="5"/>
    </row>
    <row r="28" spans="17:31">
      <c r="Q28" s="5"/>
      <c r="AE28" s="5"/>
    </row>
    <row r="29" spans="17:31">
      <c r="Q29" s="5"/>
      <c r="AE29" s="5"/>
    </row>
    <row r="30" spans="17:31">
      <c r="Q30" s="5"/>
      <c r="AE30" s="5"/>
    </row>
    <row r="31" spans="17:31">
      <c r="Q31" s="5"/>
      <c r="AE31" s="5"/>
    </row>
    <row r="32" spans="17:31">
      <c r="Q32" s="5"/>
      <c r="AE32" s="5"/>
    </row>
    <row r="33" spans="17:31">
      <c r="Q33" s="5"/>
      <c r="AE33" s="5"/>
    </row>
    <row r="34" spans="17:31">
      <c r="Q34" s="5"/>
      <c r="AE34" s="5"/>
    </row>
    <row r="35" spans="17:31">
      <c r="Q35" s="5"/>
      <c r="AE35" s="5"/>
    </row>
    <row r="36" spans="17:31">
      <c r="Q36" s="5"/>
      <c r="AE36" s="5"/>
    </row>
    <row r="37" spans="17:31">
      <c r="Q37" s="5"/>
      <c r="AE37" s="5"/>
    </row>
    <row r="38" spans="17:31">
      <c r="Q38" s="5"/>
      <c r="AE38" s="5"/>
    </row>
    <row r="39" spans="17:31">
      <c r="Q39" s="5"/>
      <c r="AE39" s="5"/>
    </row>
    <row r="40" spans="17:31">
      <c r="Q40" s="5"/>
      <c r="AE40" s="5"/>
    </row>
    <row r="41" spans="17:31">
      <c r="Q41" s="5"/>
      <c r="AE41" s="5"/>
    </row>
    <row r="42" spans="17:31">
      <c r="Q42" s="5"/>
      <c r="AE42" s="5"/>
    </row>
    <row r="43" spans="17:31">
      <c r="Q43" s="5"/>
      <c r="AE43" s="5"/>
    </row>
    <row r="44" spans="17:31">
      <c r="Q44" s="5"/>
      <c r="AE44" s="5"/>
    </row>
    <row r="45" spans="17:31">
      <c r="Q45" s="5"/>
      <c r="AE45" s="5"/>
    </row>
    <row r="46" spans="17:31">
      <c r="Q46" s="5"/>
      <c r="AE46" s="5"/>
    </row>
    <row r="47" spans="17:31">
      <c r="Q47" s="5"/>
      <c r="AE47" s="5"/>
    </row>
    <row r="48" spans="17:31">
      <c r="Q48" s="5"/>
      <c r="AE48" s="5"/>
    </row>
    <row r="49" spans="17:31">
      <c r="Q49" s="5"/>
      <c r="AE49" s="5"/>
    </row>
    <row r="50" spans="17:31">
      <c r="Q50" s="5"/>
      <c r="AE50" s="5"/>
    </row>
    <row r="51" spans="17:31">
      <c r="Q51" s="5"/>
      <c r="AE51" s="5"/>
    </row>
    <row r="52" spans="17:31">
      <c r="Q52" s="5"/>
      <c r="AE52" s="5"/>
    </row>
    <row r="53" spans="17:31">
      <c r="Q53" s="5"/>
      <c r="AE53" s="5"/>
    </row>
    <row r="54" spans="17:31">
      <c r="Q54" s="5"/>
      <c r="AE54" s="5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workbookViewId="0">
      <selection activeCell="B12" sqref="B12"/>
    </sheetView>
  </sheetViews>
  <sheetFormatPr defaultRowHeight="16.5"/>
  <cols>
    <col min="1" max="1" width="15" style="11" customWidth="1"/>
    <col min="2" max="2" width="55.25" style="11" customWidth="1"/>
    <col min="3" max="16384" width="9" style="11"/>
  </cols>
  <sheetData>
    <row r="4" spans="1:2">
      <c r="A4" s="11" t="s">
        <v>107</v>
      </c>
      <c r="B4" s="11" t="s">
        <v>106</v>
      </c>
    </row>
    <row r="5" spans="1:2">
      <c r="A5" s="11" t="s">
        <v>108</v>
      </c>
      <c r="B5" s="11" t="s">
        <v>109</v>
      </c>
    </row>
    <row r="6" spans="1:2">
      <c r="A6" s="11" t="s">
        <v>108</v>
      </c>
      <c r="B6" s="11" t="s">
        <v>110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版本计划</vt:lpstr>
      <vt:lpstr>版本发布</vt:lpstr>
      <vt:lpstr>任务数据</vt:lpstr>
      <vt:lpstr>任务分析图表</vt:lpstr>
      <vt:lpstr>版本数据及分析图表</vt:lpstr>
      <vt:lpstr>计算公式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团队任务和版本统计模板</dc:title>
  <dc:subject>团队任务和版本统计模板</dc:subject>
  <dc:creator>Happy Chen</dc:creator>
  <cp:lastModifiedBy>20160616</cp:lastModifiedBy>
  <dcterms:created xsi:type="dcterms:W3CDTF">2018-03-12T01:17:59Z</dcterms:created>
  <dcterms:modified xsi:type="dcterms:W3CDTF">2018-06-25T11:42:39Z</dcterms:modified>
  <cp:category>模板</cp:category>
</cp:coreProperties>
</file>