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Happy Chen\Desktop\第2季度项目&amp;团队统计基础表格-201806211730\所有团队\"/>
    </mc:Choice>
  </mc:AlternateContent>
  <xr:revisionPtr revIDLastSave="0" documentId="10_ncr:8100000_{A22FC788-184F-44D6-B119-C00BC79554AB}" xr6:coauthVersionLast="33" xr6:coauthVersionMax="33" xr10:uidLastSave="{00000000-0000-0000-0000-000000000000}"/>
  <bookViews>
    <workbookView xWindow="0" yWindow="0" windowWidth="16365" windowHeight="6720" xr2:uid="{00000000-000D-0000-FFFF-FFFF00000000}"/>
  </bookViews>
  <sheets>
    <sheet name="版本计划" sheetId="1" r:id="rId1"/>
    <sheet name="版本发布" sheetId="11" r:id="rId2"/>
    <sheet name="任务数据" sheetId="3" r:id="rId3"/>
    <sheet name="任务分析图表" sheetId="8" r:id="rId4"/>
    <sheet name="版本数据及分析图表" sheetId="5" r:id="rId5"/>
    <sheet name="计算公式" sheetId="10" r:id="rId6"/>
  </sheets>
  <definedNames>
    <definedName name="_xlnm._FilterDatabase" localSheetId="0" hidden="1">版本计划!$A$1:$T$31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4" i="3" l="1"/>
  <c r="U54" i="3"/>
  <c r="R54" i="3"/>
  <c r="Q54" i="3"/>
  <c r="P54" i="3"/>
  <c r="N54" i="3"/>
  <c r="M54" i="3"/>
  <c r="L54" i="3"/>
  <c r="T54" i="3" s="1"/>
  <c r="Y53" i="3"/>
  <c r="S53" i="3"/>
  <c r="R53" i="3"/>
  <c r="Q53" i="3"/>
  <c r="P53" i="3"/>
  <c r="O53" i="3"/>
  <c r="N53" i="3"/>
  <c r="M53" i="3"/>
  <c r="L53" i="3"/>
  <c r="T53" i="3" s="1"/>
  <c r="Y52" i="3"/>
  <c r="U52" i="3"/>
  <c r="R52" i="3"/>
  <c r="Q52" i="3"/>
  <c r="P52" i="3"/>
  <c r="N52" i="3"/>
  <c r="M52" i="3"/>
  <c r="L52" i="3"/>
  <c r="T52" i="3" s="1"/>
  <c r="Y51" i="3"/>
  <c r="S51" i="3"/>
  <c r="R51" i="3"/>
  <c r="Q51" i="3"/>
  <c r="P51" i="3"/>
  <c r="O51" i="3"/>
  <c r="N51" i="3"/>
  <c r="M51" i="3"/>
  <c r="L51" i="3"/>
  <c r="T51" i="3" s="1"/>
  <c r="Y50" i="3"/>
  <c r="U50" i="3"/>
  <c r="R50" i="3"/>
  <c r="Q50" i="3"/>
  <c r="P50" i="3"/>
  <c r="N50" i="3"/>
  <c r="M50" i="3"/>
  <c r="L50" i="3"/>
  <c r="T50" i="3" s="1"/>
  <c r="Y49" i="3"/>
  <c r="S49" i="3"/>
  <c r="R49" i="3"/>
  <c r="Q49" i="3"/>
  <c r="P49" i="3"/>
  <c r="O49" i="3"/>
  <c r="N49" i="3"/>
  <c r="M49" i="3"/>
  <c r="L49" i="3"/>
  <c r="T49" i="3" s="1"/>
  <c r="Y48" i="3"/>
  <c r="U48" i="3"/>
  <c r="R48" i="3"/>
  <c r="Q48" i="3"/>
  <c r="P48" i="3"/>
  <c r="N48" i="3"/>
  <c r="M48" i="3"/>
  <c r="L48" i="3"/>
  <c r="T48" i="3" s="1"/>
  <c r="Y47" i="3"/>
  <c r="S47" i="3"/>
  <c r="R47" i="3"/>
  <c r="Q47" i="3"/>
  <c r="P47" i="3"/>
  <c r="O47" i="3"/>
  <c r="N47" i="3"/>
  <c r="M47" i="3"/>
  <c r="L47" i="3"/>
  <c r="T47" i="3" s="1"/>
  <c r="Y46" i="3"/>
  <c r="U46" i="3"/>
  <c r="R46" i="3"/>
  <c r="Q46" i="3"/>
  <c r="P46" i="3"/>
  <c r="N46" i="3"/>
  <c r="M46" i="3"/>
  <c r="L46" i="3"/>
  <c r="S46" i="3" s="1"/>
  <c r="Y45" i="3"/>
  <c r="S45" i="3"/>
  <c r="R45" i="3"/>
  <c r="Q45" i="3"/>
  <c r="P45" i="3"/>
  <c r="O45" i="3"/>
  <c r="N45" i="3"/>
  <c r="M45" i="3"/>
  <c r="L45" i="3"/>
  <c r="T45" i="3" s="1"/>
  <c r="Y44" i="3"/>
  <c r="U44" i="3"/>
  <c r="R44" i="3"/>
  <c r="Q44" i="3"/>
  <c r="P44" i="3"/>
  <c r="N44" i="3"/>
  <c r="M44" i="3"/>
  <c r="L44" i="3"/>
  <c r="S44" i="3" s="1"/>
  <c r="Y43" i="3"/>
  <c r="S43" i="3"/>
  <c r="R43" i="3"/>
  <c r="Q43" i="3"/>
  <c r="P43" i="3"/>
  <c r="O43" i="3"/>
  <c r="N43" i="3"/>
  <c r="M43" i="3"/>
  <c r="L43" i="3"/>
  <c r="T43" i="3" s="1"/>
  <c r="Y42" i="3"/>
  <c r="U42" i="3"/>
  <c r="R42" i="3"/>
  <c r="Q42" i="3"/>
  <c r="P42" i="3"/>
  <c r="N42" i="3"/>
  <c r="M42" i="3"/>
  <c r="L42" i="3"/>
  <c r="T42" i="3" s="1"/>
  <c r="Y41" i="3"/>
  <c r="S41" i="3"/>
  <c r="R41" i="3"/>
  <c r="Q41" i="3"/>
  <c r="P41" i="3"/>
  <c r="O41" i="3"/>
  <c r="N41" i="3"/>
  <c r="M41" i="3"/>
  <c r="L41" i="3"/>
  <c r="T41" i="3" s="1"/>
  <c r="Y40" i="3"/>
  <c r="U40" i="3"/>
  <c r="R40" i="3"/>
  <c r="Q40" i="3"/>
  <c r="P40" i="3"/>
  <c r="N40" i="3"/>
  <c r="M40" i="3"/>
  <c r="L40" i="3"/>
  <c r="S40" i="3" s="1"/>
  <c r="Y39" i="3"/>
  <c r="S39" i="3"/>
  <c r="R39" i="3"/>
  <c r="Q39" i="3"/>
  <c r="P39" i="3"/>
  <c r="O39" i="3"/>
  <c r="N39" i="3"/>
  <c r="M39" i="3"/>
  <c r="L39" i="3"/>
  <c r="T39" i="3" s="1"/>
  <c r="Y38" i="3"/>
  <c r="U38" i="3"/>
  <c r="R38" i="3"/>
  <c r="Q38" i="3"/>
  <c r="P38" i="3"/>
  <c r="N38" i="3"/>
  <c r="M38" i="3"/>
  <c r="L38" i="3"/>
  <c r="T38" i="3" s="1"/>
  <c r="Y37" i="3"/>
  <c r="S37" i="3"/>
  <c r="R37" i="3"/>
  <c r="Q37" i="3"/>
  <c r="P37" i="3"/>
  <c r="O37" i="3"/>
  <c r="N37" i="3"/>
  <c r="M37" i="3"/>
  <c r="L37" i="3"/>
  <c r="T37" i="3" s="1"/>
  <c r="Y36" i="3"/>
  <c r="U36" i="3"/>
  <c r="R36" i="3"/>
  <c r="Q36" i="3"/>
  <c r="P36" i="3"/>
  <c r="N36" i="3"/>
  <c r="M36" i="3"/>
  <c r="L36" i="3"/>
  <c r="T36" i="3" s="1"/>
  <c r="Y35" i="3"/>
  <c r="S35" i="3"/>
  <c r="R35" i="3"/>
  <c r="Q35" i="3"/>
  <c r="P35" i="3"/>
  <c r="O35" i="3"/>
  <c r="N35" i="3"/>
  <c r="M35" i="3"/>
  <c r="L35" i="3"/>
  <c r="T35" i="3" s="1"/>
  <c r="Y34" i="3"/>
  <c r="U34" i="3"/>
  <c r="R34" i="3"/>
  <c r="Q34" i="3"/>
  <c r="P34" i="3"/>
  <c r="N34" i="3"/>
  <c r="M34" i="3"/>
  <c r="L34" i="3"/>
  <c r="S34" i="3" s="1"/>
  <c r="Y33" i="3"/>
  <c r="S33" i="3"/>
  <c r="R33" i="3"/>
  <c r="Q33" i="3"/>
  <c r="P33" i="3"/>
  <c r="O33" i="3"/>
  <c r="N33" i="3"/>
  <c r="M33" i="3"/>
  <c r="L33" i="3"/>
  <c r="T33" i="3" s="1"/>
  <c r="Y32" i="3"/>
  <c r="U32" i="3"/>
  <c r="R32" i="3"/>
  <c r="Q32" i="3"/>
  <c r="P32" i="3"/>
  <c r="N32" i="3"/>
  <c r="M32" i="3"/>
  <c r="L32" i="3"/>
  <c r="S32" i="3" s="1"/>
  <c r="Y31" i="3"/>
  <c r="S31" i="3"/>
  <c r="R31" i="3"/>
  <c r="Q31" i="3"/>
  <c r="P31" i="3"/>
  <c r="O31" i="3"/>
  <c r="N31" i="3"/>
  <c r="M31" i="3"/>
  <c r="L31" i="3"/>
  <c r="T31" i="3" s="1"/>
  <c r="Y30" i="3"/>
  <c r="U30" i="3"/>
  <c r="R30" i="3"/>
  <c r="Q30" i="3"/>
  <c r="P30" i="3"/>
  <c r="N30" i="3"/>
  <c r="M30" i="3"/>
  <c r="L30" i="3"/>
  <c r="S30" i="3" s="1"/>
  <c r="Y29" i="3"/>
  <c r="S29" i="3"/>
  <c r="R29" i="3"/>
  <c r="Q29" i="3"/>
  <c r="P29" i="3"/>
  <c r="O29" i="3"/>
  <c r="N29" i="3"/>
  <c r="M29" i="3"/>
  <c r="L29" i="3"/>
  <c r="T29" i="3" s="1"/>
  <c r="Y28" i="3"/>
  <c r="U28" i="3"/>
  <c r="R28" i="3"/>
  <c r="Q28" i="3"/>
  <c r="P28" i="3"/>
  <c r="N28" i="3"/>
  <c r="M28" i="3"/>
  <c r="L28" i="3"/>
  <c r="T28" i="3" s="1"/>
  <c r="Y27" i="3"/>
  <c r="S27" i="3"/>
  <c r="R27" i="3"/>
  <c r="Q27" i="3"/>
  <c r="P27" i="3"/>
  <c r="O27" i="3"/>
  <c r="N27" i="3"/>
  <c r="M27" i="3"/>
  <c r="L27" i="3"/>
  <c r="T27" i="3" s="1"/>
  <c r="Y26" i="3"/>
  <c r="U26" i="3"/>
  <c r="R26" i="3"/>
  <c r="Q26" i="3"/>
  <c r="P26" i="3"/>
  <c r="N26" i="3"/>
  <c r="M26" i="3"/>
  <c r="L26" i="3"/>
  <c r="S26" i="3" s="1"/>
  <c r="Y25" i="3"/>
  <c r="S25" i="3"/>
  <c r="R25" i="3"/>
  <c r="Q25" i="3"/>
  <c r="P25" i="3"/>
  <c r="O25" i="3"/>
  <c r="N25" i="3"/>
  <c r="M25" i="3"/>
  <c r="L25" i="3"/>
  <c r="T25" i="3" s="1"/>
  <c r="Y24" i="3"/>
  <c r="U24" i="3"/>
  <c r="R24" i="3"/>
  <c r="Q24" i="3"/>
  <c r="P24" i="3"/>
  <c r="N24" i="3"/>
  <c r="M24" i="3"/>
  <c r="L24" i="3"/>
  <c r="S24" i="3" s="1"/>
  <c r="Y23" i="3"/>
  <c r="S23" i="3"/>
  <c r="R23" i="3"/>
  <c r="Q23" i="3"/>
  <c r="P23" i="3"/>
  <c r="O23" i="3"/>
  <c r="N23" i="3"/>
  <c r="M23" i="3"/>
  <c r="L23" i="3"/>
  <c r="T23" i="3" s="1"/>
  <c r="Y22" i="3"/>
  <c r="U22" i="3"/>
  <c r="R22" i="3"/>
  <c r="Q22" i="3"/>
  <c r="P22" i="3"/>
  <c r="N22" i="3"/>
  <c r="M22" i="3"/>
  <c r="L22" i="3"/>
  <c r="S22" i="3" s="1"/>
  <c r="Y21" i="3"/>
  <c r="S21" i="3"/>
  <c r="R21" i="3"/>
  <c r="Q21" i="3"/>
  <c r="P21" i="3"/>
  <c r="O21" i="3"/>
  <c r="N21" i="3"/>
  <c r="M21" i="3"/>
  <c r="L21" i="3"/>
  <c r="T21" i="3" s="1"/>
  <c r="Y20" i="3"/>
  <c r="U20" i="3"/>
  <c r="R20" i="3"/>
  <c r="Q20" i="3"/>
  <c r="P20" i="3"/>
  <c r="N20" i="3"/>
  <c r="M20" i="3"/>
  <c r="L20" i="3"/>
  <c r="S20" i="3" s="1"/>
  <c r="Y19" i="3"/>
  <c r="S19" i="3"/>
  <c r="R19" i="3"/>
  <c r="Q19" i="3"/>
  <c r="P19" i="3"/>
  <c r="O19" i="3"/>
  <c r="N19" i="3"/>
  <c r="M19" i="3"/>
  <c r="L19" i="3"/>
  <c r="T19" i="3" s="1"/>
  <c r="Y18" i="3"/>
  <c r="U18" i="3"/>
  <c r="R18" i="3"/>
  <c r="Q18" i="3"/>
  <c r="P18" i="3"/>
  <c r="N18" i="3"/>
  <c r="M18" i="3"/>
  <c r="L18" i="3"/>
  <c r="S18" i="3" s="1"/>
  <c r="Y17" i="3"/>
  <c r="S17" i="3"/>
  <c r="R17" i="3"/>
  <c r="Q17" i="3"/>
  <c r="P17" i="3"/>
  <c r="O17" i="3"/>
  <c r="N17" i="3"/>
  <c r="M17" i="3"/>
  <c r="L17" i="3"/>
  <c r="T17" i="3" s="1"/>
  <c r="Y16" i="3"/>
  <c r="U16" i="3"/>
  <c r="R16" i="3"/>
  <c r="Q16" i="3"/>
  <c r="P16" i="3"/>
  <c r="N16" i="3"/>
  <c r="M16" i="3"/>
  <c r="L16" i="3"/>
  <c r="S16" i="3" s="1"/>
  <c r="Y15" i="3"/>
  <c r="S15" i="3"/>
  <c r="R15" i="3"/>
  <c r="Q15" i="3"/>
  <c r="P15" i="3"/>
  <c r="O15" i="3"/>
  <c r="N15" i="3"/>
  <c r="M15" i="3"/>
  <c r="L15" i="3"/>
  <c r="T15" i="3" s="1"/>
  <c r="Y14" i="3"/>
  <c r="U14" i="3"/>
  <c r="R14" i="3"/>
  <c r="Q14" i="3"/>
  <c r="P14" i="3"/>
  <c r="N14" i="3"/>
  <c r="M14" i="3"/>
  <c r="L14" i="3"/>
  <c r="T14" i="3" s="1"/>
  <c r="Y13" i="3"/>
  <c r="S13" i="3"/>
  <c r="R13" i="3"/>
  <c r="Q13" i="3"/>
  <c r="P13" i="3"/>
  <c r="O13" i="3"/>
  <c r="N13" i="3"/>
  <c r="M13" i="3"/>
  <c r="L13" i="3"/>
  <c r="T13" i="3" s="1"/>
  <c r="Y12" i="3"/>
  <c r="U12" i="3"/>
  <c r="R12" i="3"/>
  <c r="Q12" i="3"/>
  <c r="P12" i="3"/>
  <c r="N12" i="3"/>
  <c r="M12" i="3"/>
  <c r="L12" i="3"/>
  <c r="S12" i="3" s="1"/>
  <c r="Y11" i="3"/>
  <c r="S11" i="3"/>
  <c r="R11" i="3"/>
  <c r="Q11" i="3"/>
  <c r="P11" i="3"/>
  <c r="O11" i="3"/>
  <c r="N11" i="3"/>
  <c r="M11" i="3"/>
  <c r="L11" i="3"/>
  <c r="T11" i="3" s="1"/>
  <c r="Y10" i="3"/>
  <c r="U10" i="3"/>
  <c r="R10" i="3"/>
  <c r="Q10" i="3"/>
  <c r="P10" i="3"/>
  <c r="N10" i="3"/>
  <c r="M10" i="3"/>
  <c r="L10" i="3"/>
  <c r="T10" i="3" s="1"/>
  <c r="Y9" i="3"/>
  <c r="S9" i="3"/>
  <c r="R9" i="3"/>
  <c r="Q9" i="3"/>
  <c r="P9" i="3"/>
  <c r="O9" i="3"/>
  <c r="N9" i="3"/>
  <c r="M9" i="3"/>
  <c r="L9" i="3"/>
  <c r="T9" i="3" s="1"/>
  <c r="Y8" i="3"/>
  <c r="U8" i="3"/>
  <c r="R8" i="3"/>
  <c r="Q8" i="3"/>
  <c r="P8" i="3"/>
  <c r="N8" i="3"/>
  <c r="M8" i="3"/>
  <c r="L8" i="3"/>
  <c r="S8" i="3" s="1"/>
  <c r="Y7" i="3"/>
  <c r="S7" i="3"/>
  <c r="R7" i="3"/>
  <c r="Q7" i="3"/>
  <c r="P7" i="3"/>
  <c r="O7" i="3"/>
  <c r="N7" i="3"/>
  <c r="M7" i="3"/>
  <c r="L7" i="3"/>
  <c r="T7" i="3" s="1"/>
  <c r="Y6" i="3"/>
  <c r="U6" i="3"/>
  <c r="R6" i="3"/>
  <c r="Q6" i="3"/>
  <c r="P6" i="3"/>
  <c r="N6" i="3"/>
  <c r="M6" i="3"/>
  <c r="L6" i="3"/>
  <c r="S6" i="3" s="1"/>
  <c r="Y5" i="3"/>
  <c r="S5" i="3"/>
  <c r="R5" i="3"/>
  <c r="Q5" i="3"/>
  <c r="P5" i="3"/>
  <c r="O5" i="3"/>
  <c r="N5" i="3"/>
  <c r="M5" i="3"/>
  <c r="L5" i="3"/>
  <c r="T5" i="3" s="1"/>
  <c r="Y4" i="3"/>
  <c r="X4" i="3"/>
  <c r="X5" i="3" s="1"/>
  <c r="X6" i="3" s="1"/>
  <c r="X7" i="3" s="1"/>
  <c r="X8" i="3" s="1"/>
  <c r="X9" i="3" s="1"/>
  <c r="X10" i="3" s="1"/>
  <c r="X11" i="3" s="1"/>
  <c r="X12" i="3" s="1"/>
  <c r="X13" i="3" s="1"/>
  <c r="X14" i="3" s="1"/>
  <c r="X15" i="3" s="1"/>
  <c r="X16" i="3" s="1"/>
  <c r="X17" i="3" s="1"/>
  <c r="X18" i="3" s="1"/>
  <c r="X19" i="3" s="1"/>
  <c r="X20" i="3" s="1"/>
  <c r="X21" i="3" s="1"/>
  <c r="X22" i="3" s="1"/>
  <c r="X23" i="3" s="1"/>
  <c r="X24" i="3" s="1"/>
  <c r="X25" i="3" s="1"/>
  <c r="X26" i="3" s="1"/>
  <c r="X27" i="3" s="1"/>
  <c r="X28" i="3" s="1"/>
  <c r="X29" i="3" s="1"/>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U4" i="3"/>
  <c r="R4" i="3"/>
  <c r="Q4" i="3"/>
  <c r="P4" i="3"/>
  <c r="N4" i="3"/>
  <c r="M4" i="3"/>
  <c r="L4" i="3"/>
  <c r="S4" i="3" s="1"/>
  <c r="Y3" i="3"/>
  <c r="X3" i="3"/>
  <c r="W3" i="3"/>
  <c r="W4" i="3" s="1"/>
  <c r="W5" i="3" s="1"/>
  <c r="W6" i="3" s="1"/>
  <c r="W7" i="3" s="1"/>
  <c r="W8" i="3" s="1"/>
  <c r="W9" i="3" s="1"/>
  <c r="W10" i="3" s="1"/>
  <c r="W11" i="3" s="1"/>
  <c r="W12" i="3" s="1"/>
  <c r="W13" i="3" s="1"/>
  <c r="W14" i="3" s="1"/>
  <c r="W15" i="3" s="1"/>
  <c r="W16" i="3" s="1"/>
  <c r="W17" i="3" s="1"/>
  <c r="W18" i="3" s="1"/>
  <c r="W19" i="3" s="1"/>
  <c r="W20" i="3" s="1"/>
  <c r="W21" i="3" s="1"/>
  <c r="W22" i="3" s="1"/>
  <c r="W23" i="3" s="1"/>
  <c r="W24" i="3" s="1"/>
  <c r="W25" i="3" s="1"/>
  <c r="W26" i="3" s="1"/>
  <c r="W27" i="3" s="1"/>
  <c r="W28" i="3" s="1"/>
  <c r="W29" i="3" s="1"/>
  <c r="W30" i="3" s="1"/>
  <c r="W31" i="3" s="1"/>
  <c r="W32" i="3" s="1"/>
  <c r="W33" i="3" s="1"/>
  <c r="W34" i="3" s="1"/>
  <c r="W35" i="3" s="1"/>
  <c r="W36" i="3" s="1"/>
  <c r="W37" i="3" s="1"/>
  <c r="W38" i="3" s="1"/>
  <c r="W39" i="3" s="1"/>
  <c r="W40" i="3" s="1"/>
  <c r="W41" i="3" s="1"/>
  <c r="W42" i="3" s="1"/>
  <c r="W43" i="3" s="1"/>
  <c r="W44" i="3" s="1"/>
  <c r="W45" i="3" s="1"/>
  <c r="W46" i="3" s="1"/>
  <c r="W47" i="3" s="1"/>
  <c r="W48" i="3" s="1"/>
  <c r="W49" i="3" s="1"/>
  <c r="W50" i="3" s="1"/>
  <c r="W51" i="3" s="1"/>
  <c r="W52" i="3" s="1"/>
  <c r="W53" i="3" s="1"/>
  <c r="W54" i="3" s="1"/>
  <c r="V3" i="3"/>
  <c r="V4" i="3" s="1"/>
  <c r="V5" i="3" s="1"/>
  <c r="V6" i="3" s="1"/>
  <c r="V7" i="3" s="1"/>
  <c r="V8" i="3" s="1"/>
  <c r="V9" i="3" s="1"/>
  <c r="V10" i="3" s="1"/>
  <c r="V11" i="3" s="1"/>
  <c r="V12" i="3" s="1"/>
  <c r="V13" i="3" s="1"/>
  <c r="V14" i="3" s="1"/>
  <c r="V15" i="3" s="1"/>
  <c r="V16" i="3" s="1"/>
  <c r="V17" i="3" s="1"/>
  <c r="V18" i="3" s="1"/>
  <c r="V19" i="3" s="1"/>
  <c r="V20" i="3" s="1"/>
  <c r="V21" i="3" s="1"/>
  <c r="V22" i="3" s="1"/>
  <c r="V23" i="3" s="1"/>
  <c r="V24" i="3" s="1"/>
  <c r="V25" i="3" s="1"/>
  <c r="V26" i="3" s="1"/>
  <c r="V27" i="3" s="1"/>
  <c r="V28" i="3" s="1"/>
  <c r="V29" i="3" s="1"/>
  <c r="V30" i="3" s="1"/>
  <c r="V31" i="3" s="1"/>
  <c r="V32" i="3" s="1"/>
  <c r="V33" i="3" s="1"/>
  <c r="V34" i="3" s="1"/>
  <c r="V35" i="3" s="1"/>
  <c r="V36" i="3" s="1"/>
  <c r="V37" i="3" s="1"/>
  <c r="V38" i="3" s="1"/>
  <c r="V39" i="3" s="1"/>
  <c r="V40" i="3" s="1"/>
  <c r="V41" i="3" s="1"/>
  <c r="V42" i="3" s="1"/>
  <c r="V43" i="3" s="1"/>
  <c r="V44" i="3" s="1"/>
  <c r="V45" i="3" s="1"/>
  <c r="V46" i="3" s="1"/>
  <c r="V47" i="3" s="1"/>
  <c r="V48" i="3" s="1"/>
  <c r="V49" i="3" s="1"/>
  <c r="V50" i="3" s="1"/>
  <c r="V51" i="3" s="1"/>
  <c r="V52" i="3" s="1"/>
  <c r="V53" i="3" s="1"/>
  <c r="V54" i="3" s="1"/>
  <c r="S3" i="3"/>
  <c r="R3" i="3"/>
  <c r="Q3" i="3"/>
  <c r="P3" i="3"/>
  <c r="O3" i="3"/>
  <c r="N3" i="3"/>
  <c r="M3" i="3"/>
  <c r="L3" i="3"/>
  <c r="T3" i="3" s="1"/>
  <c r="AQ3" i="5"/>
  <c r="AQ4" i="5"/>
  <c r="AQ5" i="5"/>
  <c r="AR5" i="5"/>
  <c r="AS5" i="5"/>
  <c r="AV5" i="5"/>
  <c r="AQ6" i="5"/>
  <c r="AT6" i="5"/>
  <c r="AQ7" i="5"/>
  <c r="AR7" i="5"/>
  <c r="AU7" i="5"/>
  <c r="AV7" i="5"/>
  <c r="AQ8" i="5"/>
  <c r="AR8" i="5"/>
  <c r="AS8" i="5"/>
  <c r="AT8" i="5"/>
  <c r="AU8" i="5"/>
  <c r="AV8" i="5"/>
  <c r="AQ9" i="5"/>
  <c r="AR9" i="5"/>
  <c r="AS9" i="5"/>
  <c r="AT9" i="5"/>
  <c r="AU9" i="5"/>
  <c r="AV9" i="5"/>
  <c r="AQ10" i="5"/>
  <c r="AR10" i="5"/>
  <c r="AS10" i="5"/>
  <c r="AT10" i="5"/>
  <c r="AU10" i="5"/>
  <c r="AV10" i="5"/>
  <c r="AQ11" i="5"/>
  <c r="AR11" i="5"/>
  <c r="AS11" i="5"/>
  <c r="AT11" i="5"/>
  <c r="AU11" i="5"/>
  <c r="AV11" i="5"/>
  <c r="AQ12" i="5"/>
  <c r="AR12" i="5"/>
  <c r="AS12" i="5"/>
  <c r="AT12" i="5"/>
  <c r="AU12" i="5"/>
  <c r="AV12" i="5"/>
  <c r="AQ13" i="5"/>
  <c r="AR13" i="5"/>
  <c r="AS13" i="5"/>
  <c r="AT13" i="5"/>
  <c r="AU13" i="5"/>
  <c r="AV13" i="5"/>
  <c r="AQ14" i="5"/>
  <c r="AR14" i="5"/>
  <c r="AS14" i="5"/>
  <c r="AT14" i="5"/>
  <c r="AU14" i="5"/>
  <c r="AV14" i="5"/>
  <c r="AQ1" i="5"/>
  <c r="H4" i="5"/>
  <c r="I4" i="5"/>
  <c r="AE4" i="5" s="1"/>
  <c r="J4" i="5"/>
  <c r="AR4" i="5" s="1"/>
  <c r="K4" i="5"/>
  <c r="AS4" i="5" s="1"/>
  <c r="L4" i="5"/>
  <c r="AT4" i="5" s="1"/>
  <c r="M4" i="5"/>
  <c r="AU4" i="5" s="1"/>
  <c r="N4" i="5"/>
  <c r="AV4" i="5" s="1"/>
  <c r="H5" i="5"/>
  <c r="Q5" i="5" s="1"/>
  <c r="I5" i="5"/>
  <c r="J5" i="5"/>
  <c r="K5" i="5"/>
  <c r="L5" i="5"/>
  <c r="AT5" i="5" s="1"/>
  <c r="M5" i="5"/>
  <c r="AU5" i="5" s="1"/>
  <c r="N5" i="5"/>
  <c r="H6" i="5"/>
  <c r="I6" i="5"/>
  <c r="AE6" i="5" s="1"/>
  <c r="J6" i="5"/>
  <c r="AR6" i="5" s="1"/>
  <c r="K6" i="5"/>
  <c r="AS6" i="5" s="1"/>
  <c r="L6" i="5"/>
  <c r="M6" i="5"/>
  <c r="AU6" i="5" s="1"/>
  <c r="N6" i="5"/>
  <c r="AV6" i="5" s="1"/>
  <c r="H7" i="5"/>
  <c r="Q7" i="5" s="1"/>
  <c r="I7" i="5"/>
  <c r="J7" i="5"/>
  <c r="K7" i="5"/>
  <c r="AS7" i="5" s="1"/>
  <c r="L7" i="5"/>
  <c r="AT7" i="5" s="1"/>
  <c r="M7" i="5"/>
  <c r="N7" i="5"/>
  <c r="H8" i="5"/>
  <c r="I8" i="5"/>
  <c r="J8" i="5"/>
  <c r="K8" i="5"/>
  <c r="L8" i="5"/>
  <c r="M8" i="5"/>
  <c r="N8" i="5"/>
  <c r="H9" i="5"/>
  <c r="I9" i="5"/>
  <c r="J9" i="5"/>
  <c r="K9" i="5"/>
  <c r="L9" i="5"/>
  <c r="M9" i="5"/>
  <c r="N9" i="5"/>
  <c r="H10" i="5"/>
  <c r="I10" i="5"/>
  <c r="J10" i="5"/>
  <c r="K10" i="5"/>
  <c r="L10" i="5"/>
  <c r="M10" i="5"/>
  <c r="N10" i="5"/>
  <c r="H11" i="5"/>
  <c r="I11" i="5"/>
  <c r="J11" i="5"/>
  <c r="K11" i="5"/>
  <c r="L11" i="5"/>
  <c r="M11" i="5"/>
  <c r="N11" i="5"/>
  <c r="H12" i="5"/>
  <c r="I12" i="5"/>
  <c r="J12" i="5"/>
  <c r="K12" i="5"/>
  <c r="L12" i="5"/>
  <c r="M12" i="5"/>
  <c r="N12" i="5"/>
  <c r="H13" i="5"/>
  <c r="I13" i="5"/>
  <c r="J13" i="5"/>
  <c r="K13" i="5"/>
  <c r="L13" i="5"/>
  <c r="M13" i="5"/>
  <c r="N13" i="5"/>
  <c r="H14" i="5"/>
  <c r="I14" i="5"/>
  <c r="J14" i="5"/>
  <c r="K14" i="5"/>
  <c r="L14" i="5"/>
  <c r="M14" i="5"/>
  <c r="N14" i="5"/>
  <c r="P3" i="5"/>
  <c r="P4" i="5"/>
  <c r="Q4" i="5"/>
  <c r="P5" i="5"/>
  <c r="P6" i="5"/>
  <c r="Q6" i="5"/>
  <c r="P7" i="5"/>
  <c r="AD13" i="5"/>
  <c r="AE13" i="5"/>
  <c r="AD14" i="5"/>
  <c r="AE14" i="5"/>
  <c r="AD3" i="5"/>
  <c r="AD4" i="5"/>
  <c r="AD5" i="5"/>
  <c r="AE5" i="5"/>
  <c r="AD6" i="5"/>
  <c r="AD7" i="5"/>
  <c r="AE7" i="5"/>
  <c r="AD8" i="5"/>
  <c r="AE8" i="5"/>
  <c r="AD9" i="5"/>
  <c r="AE9" i="5"/>
  <c r="AD10" i="5"/>
  <c r="AE10" i="5"/>
  <c r="AD11" i="5"/>
  <c r="AE11" i="5"/>
  <c r="AD12" i="5"/>
  <c r="AE12" i="5"/>
  <c r="P14" i="5"/>
  <c r="Q14" i="5"/>
  <c r="P8" i="5"/>
  <c r="Q8" i="5"/>
  <c r="P9" i="5"/>
  <c r="Q9" i="5"/>
  <c r="P10" i="5"/>
  <c r="Q10" i="5"/>
  <c r="P11" i="5"/>
  <c r="Q11" i="5"/>
  <c r="P12" i="5"/>
  <c r="Q12" i="5"/>
  <c r="P13" i="5"/>
  <c r="Q13" i="5"/>
  <c r="T4" i="3" l="1"/>
  <c r="T6" i="3"/>
  <c r="T8" i="3"/>
  <c r="T12" i="3"/>
  <c r="T16" i="3"/>
  <c r="T18" i="3"/>
  <c r="T20" i="3"/>
  <c r="T22" i="3"/>
  <c r="T24" i="3"/>
  <c r="T26" i="3"/>
  <c r="T30" i="3"/>
  <c r="T32" i="3"/>
  <c r="T34" i="3"/>
  <c r="T40" i="3"/>
  <c r="T44" i="3"/>
  <c r="T46" i="3"/>
  <c r="U3" i="3"/>
  <c r="O4" i="3"/>
  <c r="U5" i="3"/>
  <c r="O6" i="3"/>
  <c r="U7" i="3"/>
  <c r="O8" i="3"/>
  <c r="U9" i="3"/>
  <c r="O10" i="3"/>
  <c r="S10" i="3"/>
  <c r="U11" i="3"/>
  <c r="O12" i="3"/>
  <c r="U13" i="3"/>
  <c r="O14" i="3"/>
  <c r="S14" i="3"/>
  <c r="U15" i="3"/>
  <c r="O16" i="3"/>
  <c r="U17" i="3"/>
  <c r="O18" i="3"/>
  <c r="U19" i="3"/>
  <c r="O20" i="3"/>
  <c r="U21" i="3"/>
  <c r="O22" i="3"/>
  <c r="U23" i="3"/>
  <c r="O24" i="3"/>
  <c r="U25" i="3"/>
  <c r="O26" i="3"/>
  <c r="U27" i="3"/>
  <c r="O28" i="3"/>
  <c r="S28" i="3"/>
  <c r="U29" i="3"/>
  <c r="O30" i="3"/>
  <c r="U31" i="3"/>
  <c r="O32" i="3"/>
  <c r="U33" i="3"/>
  <c r="O34" i="3"/>
  <c r="U35" i="3"/>
  <c r="O36" i="3"/>
  <c r="S36" i="3"/>
  <c r="U37" i="3"/>
  <c r="O38" i="3"/>
  <c r="S38" i="3"/>
  <c r="U39" i="3"/>
  <c r="O40" i="3"/>
  <c r="U41" i="3"/>
  <c r="O42" i="3"/>
  <c r="S42" i="3"/>
  <c r="U43" i="3"/>
  <c r="O44" i="3"/>
  <c r="U45" i="3"/>
  <c r="O46" i="3"/>
  <c r="U47" i="3"/>
  <c r="O48" i="3"/>
  <c r="S48" i="3"/>
  <c r="U49" i="3"/>
  <c r="O50" i="3"/>
  <c r="S50" i="3"/>
  <c r="U51" i="3"/>
  <c r="O52" i="3"/>
  <c r="S52" i="3"/>
  <c r="U53" i="3"/>
  <c r="O54" i="3"/>
  <c r="S54" i="3"/>
  <c r="AS2" i="5"/>
  <c r="AR2" i="5"/>
  <c r="J3" i="5"/>
  <c r="AR3" i="5" s="1"/>
  <c r="AT2" i="5" l="1"/>
  <c r="L3" i="5"/>
  <c r="AT3" i="5" s="1"/>
  <c r="AV2" i="5" l="1"/>
  <c r="AU2" i="5"/>
  <c r="N3" i="5"/>
  <c r="AV3" i="5" s="1"/>
  <c r="M3" i="5"/>
  <c r="AU3" i="5" s="1"/>
  <c r="K3" i="5"/>
  <c r="AS3" i="5" s="1"/>
  <c r="I3" i="5"/>
  <c r="AE3" i="5" s="1"/>
  <c r="H3" i="5"/>
  <c r="Q3" i="5" s="1"/>
  <c r="AQ2" i="5" l="1"/>
  <c r="AE2" i="5"/>
  <c r="AD2" i="5"/>
  <c r="Q2" i="5"/>
  <c r="P2" i="5"/>
  <c r="AG2" i="8"/>
  <c r="AT3" i="8"/>
  <c r="AU3" i="8"/>
  <c r="AV3" i="8"/>
  <c r="AW3" i="8"/>
  <c r="AT4" i="8"/>
  <c r="AU4" i="8"/>
  <c r="AV4" i="8"/>
  <c r="AW4" i="8"/>
  <c r="AT5" i="8"/>
  <c r="AU5" i="8"/>
  <c r="AV5" i="8"/>
  <c r="AW5" i="8"/>
  <c r="AT6" i="8"/>
  <c r="AU6" i="8"/>
  <c r="AV6" i="8"/>
  <c r="AW6" i="8"/>
  <c r="AT7" i="8"/>
  <c r="AU7" i="8"/>
  <c r="AV7" i="8"/>
  <c r="AW7" i="8"/>
  <c r="AT8" i="8"/>
  <c r="AU8" i="8"/>
  <c r="AV8" i="8"/>
  <c r="AW8" i="8"/>
  <c r="AT9" i="8"/>
  <c r="AU9" i="8"/>
  <c r="AV9" i="8"/>
  <c r="AW9" i="8"/>
  <c r="AT10" i="8"/>
  <c r="AU10" i="8"/>
  <c r="AV10" i="8"/>
  <c r="AW10" i="8"/>
  <c r="AT11" i="8"/>
  <c r="AU11" i="8"/>
  <c r="AV11" i="8"/>
  <c r="AW11" i="8"/>
  <c r="AT12" i="8"/>
  <c r="AU12" i="8"/>
  <c r="AV12" i="8"/>
  <c r="AW12" i="8"/>
  <c r="AT13" i="8"/>
  <c r="AU13" i="8"/>
  <c r="AV13" i="8"/>
  <c r="AW13" i="8"/>
  <c r="AT14" i="8"/>
  <c r="AU14" i="8"/>
  <c r="AV14" i="8"/>
  <c r="AW14" i="8"/>
  <c r="AT15" i="8"/>
  <c r="AU15" i="8"/>
  <c r="AV15" i="8"/>
  <c r="AW15" i="8"/>
  <c r="AT16" i="8"/>
  <c r="AU16" i="8"/>
  <c r="AV16" i="8"/>
  <c r="AW16" i="8"/>
  <c r="AT17" i="8"/>
  <c r="AU17" i="8"/>
  <c r="AV17" i="8"/>
  <c r="AW17" i="8"/>
  <c r="AT18" i="8"/>
  <c r="AU18" i="8"/>
  <c r="AV18" i="8"/>
  <c r="AW18" i="8"/>
  <c r="AT19" i="8"/>
  <c r="AU19" i="8"/>
  <c r="AV19" i="8"/>
  <c r="AW19" i="8"/>
  <c r="AT20" i="8"/>
  <c r="AU20" i="8"/>
  <c r="AV20" i="8"/>
  <c r="AW20" i="8"/>
  <c r="AT21" i="8"/>
  <c r="AU21" i="8"/>
  <c r="AV21" i="8"/>
  <c r="AW21" i="8"/>
  <c r="AT22" i="8"/>
  <c r="AU22" i="8"/>
  <c r="AV22" i="8"/>
  <c r="AW22" i="8"/>
  <c r="AT23" i="8"/>
  <c r="AU23" i="8"/>
  <c r="AV23" i="8"/>
  <c r="AW23" i="8"/>
  <c r="AT24" i="8"/>
  <c r="AU24" i="8"/>
  <c r="AV24" i="8"/>
  <c r="AW24" i="8"/>
  <c r="AT25" i="8"/>
  <c r="AU25" i="8"/>
  <c r="AV25" i="8"/>
  <c r="AW25" i="8"/>
  <c r="AT26" i="8"/>
  <c r="AU26" i="8"/>
  <c r="AV26" i="8"/>
  <c r="AW26" i="8"/>
  <c r="AT27" i="8"/>
  <c r="AU27" i="8"/>
  <c r="AV27" i="8"/>
  <c r="AW27" i="8"/>
  <c r="AT28" i="8"/>
  <c r="AU28" i="8"/>
  <c r="AV28" i="8"/>
  <c r="AW28" i="8"/>
  <c r="AT29" i="8"/>
  <c r="AU29" i="8"/>
  <c r="AV29" i="8"/>
  <c r="AW29" i="8"/>
  <c r="AT30" i="8"/>
  <c r="AU30" i="8"/>
  <c r="AV30" i="8"/>
  <c r="AW30" i="8"/>
  <c r="AT31" i="8"/>
  <c r="AU31" i="8"/>
  <c r="AV31" i="8"/>
  <c r="AW31" i="8"/>
  <c r="AT32" i="8"/>
  <c r="AU32" i="8"/>
  <c r="AV32" i="8"/>
  <c r="AW32" i="8"/>
  <c r="AT33" i="8"/>
  <c r="AU33" i="8"/>
  <c r="AV33" i="8"/>
  <c r="AW33" i="8"/>
  <c r="AT34" i="8"/>
  <c r="AU34" i="8"/>
  <c r="AV34" i="8"/>
  <c r="AW34" i="8"/>
  <c r="AT35" i="8"/>
  <c r="AU35" i="8"/>
  <c r="AV35" i="8"/>
  <c r="AW35" i="8"/>
  <c r="AT36" i="8"/>
  <c r="AU36" i="8"/>
  <c r="AV36" i="8"/>
  <c r="AW36" i="8"/>
  <c r="AT37" i="8"/>
  <c r="AU37" i="8"/>
  <c r="AV37" i="8"/>
  <c r="AW37" i="8"/>
  <c r="AT38" i="8"/>
  <c r="AU38" i="8"/>
  <c r="AV38" i="8"/>
  <c r="AW38" i="8"/>
  <c r="AT39" i="8"/>
  <c r="AU39" i="8"/>
  <c r="AV39" i="8"/>
  <c r="AW39" i="8"/>
  <c r="AT40" i="8"/>
  <c r="AU40" i="8"/>
  <c r="AV40" i="8"/>
  <c r="AW40" i="8"/>
  <c r="AT41" i="8"/>
  <c r="AU41" i="8"/>
  <c r="AV41" i="8"/>
  <c r="AW41" i="8"/>
  <c r="AT42" i="8"/>
  <c r="AU42" i="8"/>
  <c r="AV42" i="8"/>
  <c r="AW42" i="8"/>
  <c r="AT43" i="8"/>
  <c r="AU43" i="8"/>
  <c r="AV43" i="8"/>
  <c r="AW43" i="8"/>
  <c r="AT44" i="8"/>
  <c r="AU44" i="8"/>
  <c r="AV44" i="8"/>
  <c r="AW44" i="8"/>
  <c r="AT45" i="8"/>
  <c r="AU45" i="8"/>
  <c r="AV45" i="8"/>
  <c r="AW45" i="8"/>
  <c r="AT46" i="8"/>
  <c r="AU46" i="8"/>
  <c r="AV46" i="8"/>
  <c r="AW46" i="8"/>
  <c r="AT47" i="8"/>
  <c r="AU47" i="8"/>
  <c r="AV47" i="8"/>
  <c r="AW47" i="8"/>
  <c r="AT48" i="8"/>
  <c r="AU48" i="8"/>
  <c r="AV48" i="8"/>
  <c r="AW48" i="8"/>
  <c r="AT49" i="8"/>
  <c r="AU49" i="8"/>
  <c r="AV49" i="8"/>
  <c r="AW49" i="8"/>
  <c r="AT50" i="8"/>
  <c r="AU50" i="8"/>
  <c r="AV50" i="8"/>
  <c r="AW50" i="8"/>
  <c r="AT51" i="8"/>
  <c r="AU51" i="8"/>
  <c r="AV51" i="8"/>
  <c r="AW51" i="8"/>
  <c r="AT52" i="8"/>
  <c r="AU52" i="8"/>
  <c r="AV52" i="8"/>
  <c r="AW52" i="8"/>
  <c r="AT53" i="8"/>
  <c r="AU53" i="8"/>
  <c r="AV53" i="8"/>
  <c r="AW53" i="8"/>
  <c r="AT54" i="8"/>
  <c r="AU54" i="8"/>
  <c r="AV54" i="8"/>
  <c r="AW54" i="8"/>
  <c r="AW2" i="8"/>
  <c r="AV2" i="8"/>
  <c r="AU2" i="8"/>
  <c r="AT2" i="8"/>
  <c r="AF2" i="8"/>
  <c r="AE2"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2" i="8"/>
  <c r="O2" i="8"/>
  <c r="AF20" i="8"/>
  <c r="AG21" i="8"/>
  <c r="AF24" i="8"/>
  <c r="AG25" i="8"/>
  <c r="AF28" i="8"/>
  <c r="AG29" i="8"/>
  <c r="AF32" i="8"/>
  <c r="AG33" i="8"/>
  <c r="AF36" i="8"/>
  <c r="AG37" i="8"/>
  <c r="AF40" i="8"/>
  <c r="AG41" i="8"/>
  <c r="AF44" i="8"/>
  <c r="AG45" i="8"/>
  <c r="AF48" i="8"/>
  <c r="AG49" i="8"/>
  <c r="AF52" i="8"/>
  <c r="AG53" i="8"/>
  <c r="AG20" i="8"/>
  <c r="AG24" i="8"/>
  <c r="AG28" i="8"/>
  <c r="AG32" i="8"/>
  <c r="AG36" i="8"/>
  <c r="AG40" i="8"/>
  <c r="AG44" i="8"/>
  <c r="AG48" i="8"/>
  <c r="AG52" i="8"/>
  <c r="O4" i="8"/>
  <c r="O5" i="8"/>
  <c r="P5" i="8" s="1"/>
  <c r="O6" i="8"/>
  <c r="O7" i="8"/>
  <c r="P7" i="8" s="1"/>
  <c r="O8" i="8"/>
  <c r="O9" i="8"/>
  <c r="P9" i="8" s="1"/>
  <c r="O10" i="8"/>
  <c r="O11" i="8"/>
  <c r="P11" i="8" s="1"/>
  <c r="O12" i="8"/>
  <c r="O13" i="8"/>
  <c r="P13" i="8" s="1"/>
  <c r="O14" i="8"/>
  <c r="P14" i="8" s="1"/>
  <c r="O15" i="8"/>
  <c r="P15" i="8" s="1"/>
  <c r="O16" i="8"/>
  <c r="O17" i="8"/>
  <c r="P17" i="8" s="1"/>
  <c r="O18" i="8"/>
  <c r="P18" i="8" s="1"/>
  <c r="O19" i="8"/>
  <c r="P19" i="8" s="1"/>
  <c r="O20" i="8"/>
  <c r="O21" i="8"/>
  <c r="P21" i="8" s="1"/>
  <c r="O22" i="8"/>
  <c r="P22" i="8" s="1"/>
  <c r="O23" i="8"/>
  <c r="P23" i="8" s="1"/>
  <c r="O24" i="8"/>
  <c r="O25" i="8"/>
  <c r="P25" i="8" s="1"/>
  <c r="O26" i="8"/>
  <c r="P26" i="8" s="1"/>
  <c r="O27" i="8"/>
  <c r="P27" i="8" s="1"/>
  <c r="O28" i="8"/>
  <c r="O29" i="8"/>
  <c r="P29" i="8" s="1"/>
  <c r="O30" i="8"/>
  <c r="P30" i="8" s="1"/>
  <c r="O31" i="8"/>
  <c r="P31" i="8" s="1"/>
  <c r="O32" i="8"/>
  <c r="O33" i="8"/>
  <c r="P33" i="8" s="1"/>
  <c r="O34" i="8"/>
  <c r="O35" i="8"/>
  <c r="P35" i="8" s="1"/>
  <c r="O36" i="8"/>
  <c r="O37" i="8"/>
  <c r="P37" i="8" s="1"/>
  <c r="O38" i="8"/>
  <c r="O39" i="8"/>
  <c r="P39" i="8" s="1"/>
  <c r="O40" i="8"/>
  <c r="O41" i="8"/>
  <c r="P41" i="8" s="1"/>
  <c r="O42" i="8"/>
  <c r="O43" i="8"/>
  <c r="P43" i="8" s="1"/>
  <c r="O44" i="8"/>
  <c r="O45" i="8"/>
  <c r="P45" i="8" s="1"/>
  <c r="O46" i="8"/>
  <c r="P46" i="8" s="1"/>
  <c r="O47" i="8"/>
  <c r="P47" i="8" s="1"/>
  <c r="O48" i="8"/>
  <c r="O49" i="8"/>
  <c r="P49" i="8" s="1"/>
  <c r="O50" i="8"/>
  <c r="O51" i="8"/>
  <c r="P51" i="8" s="1"/>
  <c r="O52" i="8"/>
  <c r="O53" i="8"/>
  <c r="P53" i="8" s="1"/>
  <c r="O54" i="8"/>
  <c r="P54" i="8" s="1"/>
  <c r="O3" i="8"/>
  <c r="B2"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2" i="8"/>
  <c r="A3" i="8"/>
  <c r="AF51" i="8" l="1"/>
  <c r="AG51" i="8"/>
  <c r="AF47" i="8"/>
  <c r="AG47" i="8"/>
  <c r="AF43" i="8"/>
  <c r="AG43" i="8"/>
  <c r="AF39" i="8"/>
  <c r="AG39" i="8"/>
  <c r="AF35" i="8"/>
  <c r="AG35" i="8"/>
  <c r="AF31" i="8"/>
  <c r="AG31" i="8"/>
  <c r="AF27" i="8"/>
  <c r="AG27" i="8"/>
  <c r="AF23" i="8"/>
  <c r="AG23" i="8"/>
  <c r="AF19" i="8"/>
  <c r="AG19" i="8"/>
  <c r="AE51" i="8"/>
  <c r="AE47" i="8"/>
  <c r="AE43" i="8"/>
  <c r="AE39" i="8"/>
  <c r="AE35" i="8"/>
  <c r="AE31" i="8"/>
  <c r="AE27" i="8"/>
  <c r="AE23" i="8"/>
  <c r="AE19" i="8"/>
  <c r="AG54" i="8"/>
  <c r="AF53" i="8"/>
  <c r="AE52" i="8"/>
  <c r="AG50" i="8"/>
  <c r="AF49" i="8"/>
  <c r="AE48" i="8"/>
  <c r="AG46" i="8"/>
  <c r="AF45" i="8"/>
  <c r="AE44" i="8"/>
  <c r="AG42" i="8"/>
  <c r="AF41" i="8"/>
  <c r="AE40" i="8"/>
  <c r="AG38" i="8"/>
  <c r="AF37" i="8"/>
  <c r="AE36" i="8"/>
  <c r="AG34" i="8"/>
  <c r="AF33" i="8"/>
  <c r="AE32" i="8"/>
  <c r="AG30" i="8"/>
  <c r="AF29" i="8"/>
  <c r="AE28" i="8"/>
  <c r="AG26" i="8"/>
  <c r="AF25" i="8"/>
  <c r="AE24" i="8"/>
  <c r="AG22" i="8"/>
  <c r="AF21" i="8"/>
  <c r="AE20" i="8"/>
  <c r="AF54" i="8"/>
  <c r="AE53" i="8"/>
  <c r="AF50" i="8"/>
  <c r="AE49" i="8"/>
  <c r="AF46" i="8"/>
  <c r="AE45" i="8"/>
  <c r="AF42" i="8"/>
  <c r="AE41" i="8"/>
  <c r="AF38" i="8"/>
  <c r="AE37" i="8"/>
  <c r="AF34" i="8"/>
  <c r="AE33" i="8"/>
  <c r="AF30" i="8"/>
  <c r="AE29" i="8"/>
  <c r="AF26" i="8"/>
  <c r="AE25" i="8"/>
  <c r="AF22" i="8"/>
  <c r="AE21" i="8"/>
  <c r="P52" i="8"/>
  <c r="P48" i="8"/>
  <c r="P44" i="8"/>
  <c r="P40" i="8"/>
  <c r="P36" i="8"/>
  <c r="P32" i="8"/>
  <c r="P28" i="8"/>
  <c r="P24" i="8"/>
  <c r="P20" i="8"/>
  <c r="P16" i="8"/>
  <c r="P12" i="8"/>
  <c r="P8" i="8"/>
  <c r="P4" i="8"/>
  <c r="AE54" i="8"/>
  <c r="AE50" i="8"/>
  <c r="AE46" i="8"/>
  <c r="AE42" i="8"/>
  <c r="AE38" i="8"/>
  <c r="AE34" i="8"/>
  <c r="AE30" i="8"/>
  <c r="AE26" i="8"/>
  <c r="AE22" i="8"/>
  <c r="P50" i="8"/>
  <c r="P42" i="8"/>
  <c r="P38" i="8"/>
  <c r="P34" i="8"/>
  <c r="P10" i="8"/>
  <c r="P6" i="8"/>
  <c r="AE18" i="8" l="1"/>
  <c r="AF18" i="8"/>
  <c r="AG18" i="8"/>
  <c r="AE6" i="8"/>
  <c r="AF6" i="8"/>
  <c r="AG6" i="8"/>
  <c r="AE17" i="8"/>
  <c r="AF17" i="8"/>
  <c r="AG17" i="8"/>
  <c r="AE13" i="8"/>
  <c r="AF13" i="8"/>
  <c r="AG13" i="8"/>
  <c r="AE9" i="8"/>
  <c r="AF9" i="8"/>
  <c r="AG9" i="8"/>
  <c r="AE5" i="8"/>
  <c r="AF5" i="8"/>
  <c r="AG5" i="8"/>
  <c r="AE10" i="8"/>
  <c r="AF10" i="8"/>
  <c r="AG10" i="8"/>
  <c r="AG16" i="8"/>
  <c r="AE16" i="8"/>
  <c r="AF16" i="8"/>
  <c r="AG12" i="8"/>
  <c r="AE12" i="8"/>
  <c r="AF12" i="8"/>
  <c r="AG8" i="8"/>
  <c r="AE8" i="8"/>
  <c r="AF8" i="8"/>
  <c r="AG4" i="8"/>
  <c r="AE4" i="8"/>
  <c r="AF4" i="8"/>
  <c r="AE14" i="8"/>
  <c r="AF14" i="8"/>
  <c r="AG14" i="8"/>
  <c r="AF15" i="8"/>
  <c r="AG15" i="8"/>
  <c r="AE15" i="8"/>
  <c r="AF11" i="8"/>
  <c r="AG11" i="8"/>
  <c r="AE11" i="8"/>
  <c r="AF7" i="8"/>
  <c r="AG7" i="8"/>
  <c r="AE7" i="8"/>
  <c r="P3" i="8"/>
  <c r="B3" i="8" l="1"/>
  <c r="AE3" i="8"/>
  <c r="AG3" i="8"/>
  <c r="AF3" i="8"/>
  <c r="B4" i="8" l="1"/>
  <c r="B5" i="8" l="1"/>
  <c r="B6" i="8" l="1"/>
  <c r="B7" i="8" l="1"/>
  <c r="B8" i="8" l="1"/>
  <c r="B9" i="8" l="1"/>
  <c r="B10" i="8" l="1"/>
  <c r="B11" i="8" l="1"/>
  <c r="B12" i="8" l="1"/>
  <c r="B13" i="8" l="1"/>
  <c r="B14" i="8" l="1"/>
  <c r="B15" i="8" l="1"/>
  <c r="B16" i="8" l="1"/>
  <c r="B17" i="8" l="1"/>
  <c r="B18" i="8" l="1"/>
  <c r="B19" i="8" l="1"/>
  <c r="B20" i="8" l="1"/>
  <c r="B21" i="8" l="1"/>
  <c r="B22" i="8" l="1"/>
  <c r="B23" i="8" l="1"/>
  <c r="B24" i="8" l="1"/>
  <c r="B25" i="8" l="1"/>
  <c r="B26" i="8" l="1"/>
  <c r="B27" i="8" l="1"/>
  <c r="B28" i="8" l="1"/>
  <c r="B29" i="8" l="1"/>
  <c r="B30" i="8" l="1"/>
  <c r="B31" i="8" l="1"/>
  <c r="B32" i="8" l="1"/>
  <c r="B33" i="8" l="1"/>
  <c r="B34" i="8" l="1"/>
  <c r="B35" i="8" l="1"/>
  <c r="B36" i="8" l="1"/>
  <c r="B37" i="8" l="1"/>
  <c r="B38" i="8" l="1"/>
  <c r="B39" i="8" l="1"/>
  <c r="B40" i="8" l="1"/>
  <c r="B41" i="8" l="1"/>
  <c r="B42" i="8" l="1"/>
  <c r="B43" i="8" l="1"/>
  <c r="B44" i="8" l="1"/>
  <c r="B45" i="8" l="1"/>
  <c r="B46" i="8" l="1"/>
  <c r="B47" i="8" l="1"/>
  <c r="B48" i="8" l="1"/>
  <c r="B49" i="8" l="1"/>
  <c r="B50" i="8" l="1"/>
  <c r="B51" i="8" l="1"/>
  <c r="B52" i="8" l="1"/>
  <c r="B53" i="8" l="1"/>
  <c r="B5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Happy Chen</author>
  </authors>
  <commentList>
    <comment ref="BH1" authorId="0" shapeId="0" xr:uid="{00000000-0006-0000-0300-000001000000}">
      <text>
        <r>
          <rPr>
            <b/>
            <sz val="9"/>
            <color indexed="81"/>
            <rFont val="宋体"/>
            <family val="3"/>
            <charset val="134"/>
          </rPr>
          <t>每个迭代手工填写数据 生成图标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Happy Chen</author>
  </authors>
  <commentList>
    <comment ref="A1" authorId="0" shapeId="0" xr:uid="{00000000-0006-0000-0400-000001000000}">
      <text>
        <r>
          <rPr>
            <b/>
            <sz val="9"/>
            <color indexed="81"/>
            <rFont val="宋体"/>
            <family val="3"/>
            <charset val="134"/>
          </rPr>
          <t>针对产品，每季度手工填写</t>
        </r>
      </text>
    </comment>
  </commentList>
</comments>
</file>

<file path=xl/sharedStrings.xml><?xml version="1.0" encoding="utf-8"?>
<sst xmlns="http://schemas.openxmlformats.org/spreadsheetml/2006/main" count="1168" uniqueCount="501">
  <si>
    <t>网元</t>
    <phoneticPr fontId="1" type="noConversion"/>
  </si>
  <si>
    <t>备注</t>
    <phoneticPr fontId="1" type="noConversion"/>
  </si>
  <si>
    <t>版本名称</t>
    <phoneticPr fontId="1" type="noConversion"/>
  </si>
  <si>
    <t>数据分析</t>
    <phoneticPr fontId="1" type="noConversion"/>
  </si>
  <si>
    <t>任务总数</t>
    <phoneticPr fontId="1" type="noConversion"/>
  </si>
  <si>
    <t>完成总数</t>
    <phoneticPr fontId="1" type="noConversion"/>
  </si>
  <si>
    <t>延时总数</t>
    <phoneticPr fontId="1" type="noConversion"/>
  </si>
  <si>
    <t>计划任务总数</t>
    <phoneticPr fontId="1" type="noConversion"/>
  </si>
  <si>
    <t>计划任务完成数</t>
    <phoneticPr fontId="1" type="noConversion"/>
  </si>
  <si>
    <t>计划任务延时数</t>
    <phoneticPr fontId="1" type="noConversion"/>
  </si>
  <si>
    <t>临时任务总数</t>
    <phoneticPr fontId="1" type="noConversion"/>
  </si>
  <si>
    <t>临时任务完成数</t>
    <phoneticPr fontId="1" type="noConversion"/>
  </si>
  <si>
    <t>临时任务延时数</t>
    <phoneticPr fontId="1" type="noConversion"/>
  </si>
  <si>
    <t>疑难问题总数</t>
    <phoneticPr fontId="1" type="noConversion"/>
  </si>
  <si>
    <t>疑难问题完成数</t>
    <phoneticPr fontId="1" type="noConversion"/>
  </si>
  <si>
    <t>疑难问题延时数</t>
    <phoneticPr fontId="1" type="noConversion"/>
  </si>
  <si>
    <t>记录时间</t>
    <phoneticPr fontId="1" type="noConversion"/>
  </si>
  <si>
    <t>计划完成率</t>
    <phoneticPr fontId="1" type="noConversion"/>
  </si>
  <si>
    <t>临时任务占比率</t>
    <phoneticPr fontId="1" type="noConversion"/>
  </si>
  <si>
    <t>计划任务占比率</t>
    <phoneticPr fontId="1" type="noConversion"/>
  </si>
  <si>
    <t>临时任务完成率</t>
    <phoneticPr fontId="1" type="noConversion"/>
  </si>
  <si>
    <t>疑难问题完成率</t>
    <phoneticPr fontId="1" type="noConversion"/>
  </si>
  <si>
    <t>疑难问题占比率</t>
    <phoneticPr fontId="1" type="noConversion"/>
  </si>
  <si>
    <t>总任务完成率</t>
    <phoneticPr fontId="1" type="noConversion"/>
  </si>
  <si>
    <t>迭代序号</t>
    <phoneticPr fontId="1" type="noConversion"/>
  </si>
  <si>
    <t>基础数据</t>
    <phoneticPr fontId="1" type="noConversion"/>
  </si>
  <si>
    <t>数据汇总</t>
    <phoneticPr fontId="1" type="noConversion"/>
  </si>
  <si>
    <t>任务叠加总数</t>
    <phoneticPr fontId="1" type="noConversion"/>
  </si>
  <si>
    <t>任务增长趋势</t>
    <phoneticPr fontId="1" type="noConversion"/>
  </si>
  <si>
    <t>任务占比率</t>
    <phoneticPr fontId="1" type="noConversion"/>
  </si>
  <si>
    <t>计划任务叠加总数</t>
    <phoneticPr fontId="1" type="noConversion"/>
  </si>
  <si>
    <t>临时任务叠加总数</t>
    <phoneticPr fontId="1" type="noConversion"/>
  </si>
  <si>
    <t>疑难任务叠加总数</t>
    <phoneticPr fontId="1" type="noConversion"/>
  </si>
  <si>
    <t>记录时间</t>
    <phoneticPr fontId="1" type="noConversion"/>
  </si>
  <si>
    <t>版本通过率</t>
    <phoneticPr fontId="1" type="noConversion"/>
  </si>
  <si>
    <t>任务组成</t>
    <phoneticPr fontId="1" type="noConversion"/>
  </si>
  <si>
    <t>项目</t>
    <phoneticPr fontId="1" type="noConversion"/>
  </si>
  <si>
    <t>预发布时间</t>
    <phoneticPr fontId="1" type="noConversion"/>
  </si>
  <si>
    <t>正式发布时间</t>
    <phoneticPr fontId="1" type="noConversion"/>
  </si>
  <si>
    <t>预发布人</t>
    <phoneticPr fontId="1" type="noConversion"/>
  </si>
  <si>
    <t>解决问题</t>
    <phoneticPr fontId="1" type="noConversion"/>
  </si>
  <si>
    <t>测试结果</t>
    <phoneticPr fontId="1" type="noConversion"/>
  </si>
  <si>
    <t>测试人</t>
    <phoneticPr fontId="1" type="noConversion"/>
  </si>
  <si>
    <t>1W</t>
    <phoneticPr fontId="1" type="noConversion"/>
  </si>
  <si>
    <t>2W</t>
    <phoneticPr fontId="1" type="noConversion"/>
  </si>
  <si>
    <t>3W</t>
  </si>
  <si>
    <t>4W</t>
  </si>
  <si>
    <t>5W</t>
  </si>
  <si>
    <t>6W</t>
  </si>
  <si>
    <t>7W</t>
  </si>
  <si>
    <t>8W</t>
  </si>
  <si>
    <t>9W</t>
  </si>
  <si>
    <t>10W</t>
  </si>
  <si>
    <t>11W</t>
  </si>
  <si>
    <t>12W</t>
  </si>
  <si>
    <t>13W</t>
  </si>
  <si>
    <t>14W</t>
  </si>
  <si>
    <t>15W</t>
  </si>
  <si>
    <t>16W</t>
  </si>
  <si>
    <t>17W</t>
  </si>
  <si>
    <t>18W</t>
  </si>
  <si>
    <t>19W</t>
  </si>
  <si>
    <t>20W</t>
  </si>
  <si>
    <t>21W</t>
  </si>
  <si>
    <t>22W</t>
  </si>
  <si>
    <t>23W</t>
  </si>
  <si>
    <t>24W</t>
  </si>
  <si>
    <t>25W</t>
  </si>
  <si>
    <t>26W</t>
  </si>
  <si>
    <t>27W</t>
  </si>
  <si>
    <t>28W</t>
  </si>
  <si>
    <t>29W</t>
  </si>
  <si>
    <t>30W</t>
  </si>
  <si>
    <t>31W</t>
  </si>
  <si>
    <t>32W</t>
  </si>
  <si>
    <t>33W</t>
  </si>
  <si>
    <t>34W</t>
  </si>
  <si>
    <t>35W</t>
  </si>
  <si>
    <t>36W</t>
  </si>
  <si>
    <t>37W</t>
  </si>
  <si>
    <t>38W</t>
  </si>
  <si>
    <t>39W</t>
  </si>
  <si>
    <t>40W</t>
  </si>
  <si>
    <t>41W</t>
  </si>
  <si>
    <t>42W</t>
  </si>
  <si>
    <t>43W</t>
  </si>
  <si>
    <t>44W</t>
  </si>
  <si>
    <t>45W</t>
  </si>
  <si>
    <t>46W</t>
  </si>
  <si>
    <t>47W</t>
  </si>
  <si>
    <t>48W</t>
  </si>
  <si>
    <t>49W</t>
  </si>
  <si>
    <t>50W</t>
  </si>
  <si>
    <t>51W</t>
  </si>
  <si>
    <t>52W</t>
  </si>
  <si>
    <t>任务叠加</t>
    <phoneticPr fontId="1" type="noConversion"/>
  </si>
  <si>
    <t>本迭代任务汇总</t>
    <phoneticPr fontId="1" type="noConversion"/>
  </si>
  <si>
    <t>疑难任务完成数</t>
    <phoneticPr fontId="1" type="noConversion"/>
  </si>
  <si>
    <t>临时任务完成数</t>
    <phoneticPr fontId="1" type="noConversion"/>
  </si>
  <si>
    <t>计划任务完成数</t>
    <phoneticPr fontId="1" type="noConversion"/>
  </si>
  <si>
    <t>延时任务数（计划+临时+延时）</t>
    <phoneticPr fontId="1" type="noConversion"/>
  </si>
  <si>
    <t>产品计划完成率=计划任务完成数量/计划任务总数</t>
    <phoneticPr fontId="1" type="noConversion"/>
  </si>
  <si>
    <t>迭代</t>
    <phoneticPr fontId="1" type="noConversion"/>
  </si>
  <si>
    <t>产品/网元</t>
    <phoneticPr fontId="1" type="noConversion"/>
  </si>
  <si>
    <t>版本通过率=测试发布版本数量/预发布版本总数</t>
    <phoneticPr fontId="1" type="noConversion"/>
  </si>
  <si>
    <t>版本准时交付比率=准时交付版本数量/交付版本总数</t>
    <phoneticPr fontId="1" type="noConversion"/>
  </si>
  <si>
    <t>计划交付版本总数</t>
    <phoneticPr fontId="1" type="noConversion"/>
  </si>
  <si>
    <t>测试发布版本总数</t>
    <phoneticPr fontId="1" type="noConversion"/>
  </si>
  <si>
    <t>准时交付版本总数</t>
    <phoneticPr fontId="1" type="noConversion"/>
  </si>
  <si>
    <t>预发布测试版本总数</t>
    <phoneticPr fontId="1" type="noConversion"/>
  </si>
  <si>
    <t>预发布版本总数</t>
    <phoneticPr fontId="1" type="noConversion"/>
  </si>
  <si>
    <t>版本基础数据</t>
    <phoneticPr fontId="1" type="noConversion"/>
  </si>
  <si>
    <t>Jan.</t>
    <phoneticPr fontId="7" type="noConversion"/>
  </si>
  <si>
    <t>Feb.</t>
    <phoneticPr fontId="7" type="noConversion"/>
  </si>
  <si>
    <t xml:space="preserve">Mar. </t>
    <phoneticPr fontId="7" type="noConversion"/>
  </si>
  <si>
    <t>Apr.</t>
    <phoneticPr fontId="7" type="noConversion"/>
  </si>
  <si>
    <t>May.</t>
    <phoneticPr fontId="7" type="noConversion"/>
  </si>
  <si>
    <t>Jun.</t>
    <phoneticPr fontId="7" type="noConversion"/>
  </si>
  <si>
    <t xml:space="preserve">Jul. </t>
    <phoneticPr fontId="7" type="noConversion"/>
  </si>
  <si>
    <t>Aug.</t>
    <phoneticPr fontId="7" type="noConversion"/>
  </si>
  <si>
    <t>Sept.</t>
    <phoneticPr fontId="7" type="noConversion"/>
  </si>
  <si>
    <t>Oct.</t>
    <phoneticPr fontId="7" type="noConversion"/>
  </si>
  <si>
    <t>Nov.</t>
    <phoneticPr fontId="7" type="noConversion"/>
  </si>
  <si>
    <t>Dec.</t>
    <phoneticPr fontId="7" type="noConversion"/>
  </si>
  <si>
    <t>月份</t>
    <phoneticPr fontId="1" type="noConversion"/>
  </si>
  <si>
    <t>版本数据分析</t>
    <phoneticPr fontId="1" type="noConversion"/>
  </si>
  <si>
    <t>版本数量叠加</t>
    <phoneticPr fontId="1" type="noConversion"/>
  </si>
  <si>
    <t>预发布版本叠加</t>
    <phoneticPr fontId="1" type="noConversion"/>
  </si>
  <si>
    <t>预发布测试版本叠加</t>
    <phoneticPr fontId="1" type="noConversion"/>
  </si>
  <si>
    <t>测试发布版本叠加</t>
    <phoneticPr fontId="1" type="noConversion"/>
  </si>
  <si>
    <t>计划交付版本叠加</t>
    <phoneticPr fontId="1" type="noConversion"/>
  </si>
  <si>
    <t>准时交付版本叠加</t>
    <phoneticPr fontId="1" type="noConversion"/>
  </si>
  <si>
    <t>版本准时交付比率趋势</t>
    <phoneticPr fontId="1" type="noConversion"/>
  </si>
  <si>
    <t>版本准时交付率</t>
    <phoneticPr fontId="1" type="noConversion"/>
  </si>
  <si>
    <t>分类</t>
    <phoneticPr fontId="1" type="noConversion"/>
  </si>
  <si>
    <t>要求</t>
    <phoneticPr fontId="1" type="noConversion"/>
  </si>
  <si>
    <t>参考文档</t>
    <phoneticPr fontId="1" type="noConversion"/>
  </si>
  <si>
    <t>资源要求</t>
    <phoneticPr fontId="1" type="noConversion"/>
  </si>
  <si>
    <t>分支/主线</t>
    <phoneticPr fontId="1" type="noConversion"/>
  </si>
  <si>
    <t>是否执行执行签字单流程</t>
    <phoneticPr fontId="7" type="noConversion"/>
  </si>
  <si>
    <t>是否涉及用例更新</t>
    <phoneticPr fontId="7" type="noConversion"/>
  </si>
  <si>
    <t>上海电信-开放式平台</t>
  </si>
  <si>
    <t>新需求</t>
  </si>
  <si>
    <t>正式发布</t>
  </si>
  <si>
    <t>是</t>
  </si>
  <si>
    <t>ok</t>
  </si>
  <si>
    <t>序号</t>
    <phoneticPr fontId="1" type="noConversion"/>
  </si>
  <si>
    <t>状态</t>
    <phoneticPr fontId="1" type="noConversion"/>
  </si>
  <si>
    <t>处理人</t>
    <phoneticPr fontId="1" type="noConversion"/>
  </si>
  <si>
    <t>计划预发布时间</t>
    <phoneticPr fontId="1" type="noConversion"/>
  </si>
  <si>
    <t>实际预发布时间</t>
    <phoneticPr fontId="1" type="noConversion"/>
  </si>
  <si>
    <t>计划交付现场时间</t>
    <phoneticPr fontId="1" type="noConversion"/>
  </si>
  <si>
    <t>实际交付现场时间</t>
    <phoneticPr fontId="1" type="noConversion"/>
  </si>
  <si>
    <t>版本实现（新需求/MR）</t>
    <phoneticPr fontId="1" type="noConversion"/>
  </si>
  <si>
    <t>是否进行测试用例评审</t>
    <phoneticPr fontId="7" type="noConversion"/>
  </si>
  <si>
    <t>台湾中嘉cms300版本</t>
    <phoneticPr fontId="7" type="noConversion"/>
  </si>
  <si>
    <t>完成</t>
  </si>
  <si>
    <t>台湾中嘉</t>
  </si>
  <si>
    <t>开发、sit测试</t>
  </si>
  <si>
    <t>null</t>
    <phoneticPr fontId="1" type="noConversion"/>
  </si>
  <si>
    <t>null</t>
  </si>
  <si>
    <t>问题及需求</t>
  </si>
  <si>
    <t>CMS</t>
  </si>
  <si>
    <t xml:space="preserve">            实现20170122需求</t>
  </si>
  <si>
    <t>参考台湾需求文档</t>
    <phoneticPr fontId="1" type="noConversion"/>
  </si>
  <si>
    <t>cms300分支</t>
    <phoneticPr fontId="1" type="noConversion"/>
  </si>
  <si>
    <t>集成测试版本已正式发布，延迟2天</t>
    <phoneticPr fontId="7" type="noConversion"/>
  </si>
  <si>
    <t>是</t>
    <phoneticPr fontId="1" type="noConversion"/>
  </si>
  <si>
    <t>cms300四川版本</t>
  </si>
  <si>
    <t>四川电信</t>
  </si>
  <si>
    <t>hoob、pray</t>
    <phoneticPr fontId="1" type="noConversion"/>
  </si>
  <si>
    <t xml:space="preserve">0031442CMS的网页需要具备“自动弹出提醒更换密码（3个月为周期）”功能            </t>
  </si>
  <si>
    <t>参考四川电信需求</t>
    <phoneticPr fontId="1" type="noConversion"/>
  </si>
  <si>
    <t>cms300分支</t>
  </si>
  <si>
    <t>版本已如期发布到现场；</t>
    <phoneticPr fontId="7" type="noConversion"/>
  </si>
  <si>
    <t>cms300湖南版本</t>
    <phoneticPr fontId="1" type="noConversion"/>
  </si>
  <si>
    <t>芒果TV-湖南移动</t>
  </si>
  <si>
    <t>hoob/doman/ziven、allen</t>
    <phoneticPr fontId="1" type="noConversion"/>
  </si>
  <si>
    <t>预发布</t>
  </si>
  <si>
    <t xml:space="preserve">【湖南移动IPTV/OTT】CMS优化需求            
1、 栏目增加、修改、删除、取消发布，集成接口文档《二级CMS下游消息说明V2.6.3》
2、 栏目消息里的&lt;order&gt;序号&lt;/order&gt; 字段规则，由小到大
3、 媒资与物理栏目绑定 关系增加、修改、删除接口
4、 媒资与物理栏目绑定关系里的&lt;order&gt;序号&lt;/order&gt; 字段规则，越大越前面，二级媒资包含浮点型 3位小数点，三级媒资需更新入库。
APK 按照大到小显示。
5、 三级栏目先创建的栏目: 要跟二级映射 比如 4K , 4K 电影
6、数据上报 channel_id 使用栏目 id ，从具体栏目下进入 传值，从推荐 搜索进
优化首页海报调整功能，目前只能显示前五个频道，后面频道的调整需拖动滑块选择，操作不便，需在导航栏显示所有频道名称
合集应该按单集推送时间排序；
现所有未上线媒资上线状态均为“已下线”，需细化上线状态，新推送媒资为“未上线”，操作下线媒资为“已下线”。
IPTV CMS版本需要能够直观反应合集下分集注入大视频状态。
附加信息                  </t>
    <phoneticPr fontId="7" type="noConversion"/>
  </si>
  <si>
    <t>参考湖南需求文档</t>
    <phoneticPr fontId="1" type="noConversion"/>
  </si>
  <si>
    <t>优化需求预发布版本已交付</t>
    <phoneticPr fontId="7" type="noConversion"/>
  </si>
  <si>
    <t>否</t>
  </si>
  <si>
    <t>cms300安徽移动测试版本</t>
    <phoneticPr fontId="7" type="noConversion"/>
  </si>
  <si>
    <t>安徽移动</t>
  </si>
  <si>
    <t>damon</t>
    <phoneticPr fontId="7" type="noConversion"/>
  </si>
  <si>
    <t>内容管理第10项支持提取直播和点播节目信息与列表（含节目清单、类别、时长等信息）
具体需求参考附件内容管理第10项,参考文档《安徽移动IPTV业务平台软件项目测试要求说明》</t>
    <phoneticPr fontId="7" type="noConversion"/>
  </si>
  <si>
    <t>《安徽移动IPTV业务平台软件项目测试要求说明》</t>
    <phoneticPr fontId="1" type="noConversion"/>
  </si>
  <si>
    <t>版本已如期发布到现场测试</t>
    <phoneticPr fontId="7" type="noConversion"/>
  </si>
  <si>
    <t>cms310IM2版本</t>
    <phoneticPr fontId="7" type="noConversion"/>
  </si>
  <si>
    <t>IM2</t>
  </si>
  <si>
    <t>damon、sit测试</t>
  </si>
  <si>
    <t>IM2节目单导入需求-支持IM2格式的节目单手工导入</t>
  </si>
  <si>
    <t>参考IM2需求文档</t>
    <phoneticPr fontId="1" type="noConversion"/>
  </si>
  <si>
    <t>cms310主线</t>
    <phoneticPr fontId="1" type="noConversion"/>
  </si>
  <si>
    <t>3月23日版本已交付现场</t>
    <phoneticPr fontId="7" type="noConversion"/>
  </si>
  <si>
    <t>epg310IM2版本</t>
  </si>
  <si>
    <t>damon、hoob、sit测试</t>
  </si>
  <si>
    <t>EPG</t>
    <phoneticPr fontId="1" type="noConversion"/>
  </si>
  <si>
    <t>epg基本接口开发</t>
  </si>
  <si>
    <t>参考IM2需求文档</t>
  </si>
  <si>
    <t>cms310主线</t>
  </si>
  <si>
    <t>hoob/doman</t>
    <phoneticPr fontId="7" type="noConversion"/>
  </si>
  <si>
    <t>CMS</t>
    <phoneticPr fontId="1" type="noConversion"/>
  </si>
  <si>
    <t xml:space="preserve">内部迭代版本；                                                          </t>
    <phoneticPr fontId="7" type="noConversion"/>
  </si>
  <si>
    <t>epg310IM2版本</t>
    <phoneticPr fontId="7" type="noConversion"/>
  </si>
  <si>
    <t>hoob</t>
    <phoneticPr fontId="7" type="noConversion"/>
  </si>
  <si>
    <t>内部迭代版本；                                                          模板页元素删除重建后，添加图片无显示问题修正；EPG国际化</t>
    <phoneticPr fontId="7" type="noConversion"/>
  </si>
  <si>
    <t>台湾三大项目cms300版本</t>
    <phoneticPr fontId="1" type="noConversion"/>
  </si>
  <si>
    <t>台湾三大</t>
  </si>
  <si>
    <t>hoob</t>
    <phoneticPr fontId="1" type="noConversion"/>
  </si>
  <si>
    <t>拉项目分支。
采用中嘉更新问题后的cms版本，在此版本基础上做些屏蔽及开启功能的工作。如1、屏蔽图片广告，广告域；2、开启“首页配置“及”首页模板”</t>
    <phoneticPr fontId="1" type="noConversion"/>
  </si>
  <si>
    <t>参考台湾三大需求</t>
    <phoneticPr fontId="1" type="noConversion"/>
  </si>
  <si>
    <t>湖南移动cms300版本</t>
    <phoneticPr fontId="1" type="noConversion"/>
  </si>
  <si>
    <t>faker</t>
    <phoneticPr fontId="1" type="noConversion"/>
  </si>
  <si>
    <t xml:space="preserve">0031870 【湖南移动需求】栏目和合集（多种关联关系时、未全部删除关联关系）删除关联关系、合集不做下线操作                                               0031872 【湖南移动需求】栏目和合集（多种关联关系时、删除全部关联关系）删除关联关系、合集做下线操作                                                      0031869  【湖南移动需求】栏目和合集（一种关联关系时）删除关联关系、同时合集下线操作       0031868 【湖南移动需求】栏目和合集新增或者修改关系下发、默认将合集上线                </t>
    <phoneticPr fontId="1" type="noConversion"/>
  </si>
  <si>
    <t>湖南移动</t>
    <phoneticPr fontId="1" type="noConversion"/>
  </si>
  <si>
    <t>cms/epg310IM2版本</t>
    <phoneticPr fontId="7" type="noConversion"/>
  </si>
  <si>
    <t>CMS/EPG</t>
    <phoneticPr fontId="1" type="noConversion"/>
  </si>
  <si>
    <t>cms国际化需求：UI界面都为英文显示，不能出现中文；                                                                      新增IM2项目DRM需求；                                        IM2节目单导入，新增配置，是否进行UTC时间转换</t>
    <phoneticPr fontId="1" type="noConversion"/>
  </si>
  <si>
    <t>参考需求说明</t>
    <phoneticPr fontId="1" type="noConversion"/>
  </si>
  <si>
    <t>延迟发布</t>
    <phoneticPr fontId="1" type="noConversion"/>
  </si>
  <si>
    <t>台湾三大cms300版本</t>
    <phoneticPr fontId="1" type="noConversion"/>
  </si>
  <si>
    <t>sit测试</t>
    <phoneticPr fontId="1" type="noConversion"/>
  </si>
  <si>
    <t>问题修复：0031948【台湾三大】首页今日关注，偶发点击页面显示空白
0031969【台湾三大】媒体内容产生CB工单中FileURL字段为空，movie的CB任务失败
0031943【台湾三大】EPG管理和广告管理模块，部分功能需屏蔽或开发
0031939【台湾三大】系统创建的CP缺省服务名称，建议为中文繁体
0031955【台湾三大】批量操作合集或分集上下线，页面显示的上下线状态不会刷新</t>
    <phoneticPr fontId="1" type="noConversion"/>
  </si>
  <si>
    <t>参考台湾三大需求</t>
  </si>
  <si>
    <t>测试中</t>
    <phoneticPr fontId="1" type="noConversion"/>
  </si>
  <si>
    <t>damon/hoob/allen</t>
    <phoneticPr fontId="1" type="noConversion"/>
  </si>
  <si>
    <t>问题</t>
  </si>
  <si>
    <t>0031622: 【台湾中嘉】新版本CMS上父栏目没办法进行内容排序 --CMS/WEBEPG
0031624: 【台湾中嘉】部分新上架时间在角标设定范围内的内容在终端无法显示新上架的角标 --CMS/WEBEPG
0031850: 【台湾中嘉】海报url格式错误，无法修改合集但无错误提示的问题 --CMS</t>
    <phoneticPr fontId="1" type="noConversion"/>
  </si>
  <si>
    <t>四川移动cms310版本</t>
    <phoneticPr fontId="1" type="noConversion"/>
  </si>
  <si>
    <t>四川移动</t>
  </si>
  <si>
    <t>faker/pray</t>
    <phoneticPr fontId="1" type="noConversion"/>
  </si>
  <si>
    <t>cms310替换ma系统</t>
    <phoneticPr fontId="1" type="noConversion"/>
  </si>
  <si>
    <t>湖南有线cms300补丁</t>
    <phoneticPr fontId="1" type="noConversion"/>
  </si>
  <si>
    <t>芒果TV-湖南有线</t>
  </si>
  <si>
    <t>hoob/allen</t>
    <phoneticPr fontId="1" type="noConversion"/>
  </si>
  <si>
    <t>问题：回收站的合集被同步到了minimetadata表里，合集列表已回收的内容在Webepg中仍能搜索出来</t>
    <phoneticPr fontId="1" type="noConversion"/>
  </si>
  <si>
    <t>CMS新增功能“栏目与内容编排影响合集上下线”</t>
    <phoneticPr fontId="1" type="noConversion"/>
  </si>
  <si>
    <t>西藏联通cms300补丁</t>
    <phoneticPr fontId="1" type="noConversion"/>
  </si>
  <si>
    <t>damon</t>
    <phoneticPr fontId="1" type="noConversion"/>
  </si>
  <si>
    <t>死锁和actor错误日志修改及测试</t>
    <phoneticPr fontId="1" type="noConversion"/>
  </si>
  <si>
    <t>上海cms310</t>
    <phoneticPr fontId="1" type="noConversion"/>
  </si>
  <si>
    <t>damon/hoob/faker/nancy</t>
    <phoneticPr fontId="1" type="noConversion"/>
  </si>
  <si>
    <t xml:space="preserve">1）需支持企业云直播、数据转换、根据cp查询频道列表功能
2）需支持C2+分发功能、离线转码协议功能
</t>
    <phoneticPr fontId="1" type="noConversion"/>
  </si>
  <si>
    <t>参考上海需求</t>
    <phoneticPr fontId="1" type="noConversion"/>
  </si>
  <si>
    <t>已正式发布现场</t>
    <phoneticPr fontId="1" type="noConversion"/>
  </si>
  <si>
    <t>上海cms260</t>
    <phoneticPr fontId="1" type="noConversion"/>
  </si>
  <si>
    <t>nancy/james</t>
    <phoneticPr fontId="1" type="noConversion"/>
  </si>
  <si>
    <t>解决测试对接问题</t>
    <phoneticPr fontId="1" type="noConversion"/>
  </si>
  <si>
    <t>cms260主线</t>
    <phoneticPr fontId="1" type="noConversion"/>
  </si>
  <si>
    <t>已正式发布现场</t>
  </si>
  <si>
    <t>IM2 cms310+epg310版本</t>
    <phoneticPr fontId="1" type="noConversion"/>
  </si>
  <si>
    <t>测试中</t>
  </si>
  <si>
    <t>faker、hoob、sit测试</t>
    <phoneticPr fontId="1" type="noConversion"/>
  </si>
  <si>
    <t>CMS、EPG</t>
    <phoneticPr fontId="1" type="noConversion"/>
  </si>
  <si>
    <t>appstore需求</t>
    <phoneticPr fontId="1" type="noConversion"/>
  </si>
  <si>
    <t>cms、epg310主线</t>
    <phoneticPr fontId="1" type="noConversion"/>
  </si>
  <si>
    <t>上海电信cms脚本</t>
    <phoneticPr fontId="1" type="noConversion"/>
  </si>
  <si>
    <t>上海电信-4K平台</t>
  </si>
  <si>
    <t>nancy、cynthia</t>
    <phoneticPr fontId="1" type="noConversion"/>
  </si>
  <si>
    <t>QoE功能，提供脚本实现</t>
    <phoneticPr fontId="1" type="noConversion"/>
  </si>
  <si>
    <t>IM2临时epg补丁</t>
    <phoneticPr fontId="1" type="noConversion"/>
  </si>
  <si>
    <t>nancy</t>
    <phoneticPr fontId="1" type="noConversion"/>
  </si>
  <si>
    <t>0032518【印尼im2】epg内容鉴权接口（172.16.199.220:9968/）并发10，每秒访问量54时，系统内存，磁盘，cpu占用很少（10%以下）时，报错返回值100异常，只能重启解决</t>
    <phoneticPr fontId="1" type="noConversion"/>
  </si>
  <si>
    <t>上海cms310版本</t>
    <phoneticPr fontId="1" type="noConversion"/>
  </si>
  <si>
    <t>上海电信-云化内容库</t>
  </si>
  <si>
    <t xml:space="preserve">damon、banny              </t>
    <phoneticPr fontId="1" type="noConversion"/>
  </si>
  <si>
    <t>0032552: 增加cms对应sealib接口可选项为CD接口</t>
    <phoneticPr fontId="1" type="noConversion"/>
  </si>
  <si>
    <t>上海cms310版本</t>
  </si>
  <si>
    <t xml:space="preserve">damon、banny     </t>
  </si>
  <si>
    <t xml:space="preserve"> sealib和cdn同时通过cd接口上载和分发时，不能返回cdn分发地址</t>
    <phoneticPr fontId="1" type="noConversion"/>
  </si>
  <si>
    <t>江苏专题补丁</t>
    <phoneticPr fontId="1" type="noConversion"/>
  </si>
  <si>
    <t>江苏联通</t>
  </si>
  <si>
    <t>faker、ziven、allen</t>
    <phoneticPr fontId="1" type="noConversion"/>
  </si>
  <si>
    <t>新需求</t>
    <phoneticPr fontId="1" type="noConversion"/>
  </si>
  <si>
    <t>1、专题工具自定义专题关联版本需绑定EPG模板以及具体的模板号，每次EPG更新，专题需要全部重新绑定一遍，广电希望每次EPG模板更新后实现对存量专题的自动读取，即去掉列表里的版本号，只留版本每次绑定都默认绑定到最新模板。                                                   2、自定义专题配置里，模板页元素界面，链接类型默认情况下，选择EPG模板后，手动输入的直播链接不需要全路径，目前直播链接必须手动输入带上ip和模板等字段的全路径。是否可实现电影和电视剧类型的直接查找内容的方式添加链接，或者可以优化默认类型下的链接格式，即在当前模板下无需输入全路径链接</t>
    <phoneticPr fontId="1" type="noConversion"/>
  </si>
  <si>
    <t>hoob、damon、faker、allen</t>
    <phoneticPr fontId="1" type="noConversion"/>
  </si>
  <si>
    <t>cms_3.1.0_67356</t>
    <phoneticPr fontId="1" type="noConversion"/>
  </si>
  <si>
    <t>faker、nancy</t>
    <phoneticPr fontId="1" type="noConversion"/>
  </si>
  <si>
    <t>0032755: 【研究院开放式平台】百视通C1/C2消息体格式一样，spring-ws无法通过url区分</t>
    <phoneticPr fontId="1" type="noConversion"/>
  </si>
  <si>
    <t>四川移动cms310版本及迁移脚本</t>
    <phoneticPr fontId="1" type="noConversion"/>
  </si>
  <si>
    <t>faker、pray</t>
    <phoneticPr fontId="1" type="noConversion"/>
  </si>
  <si>
    <t>解决movie没有关联关系时，无法回收问题</t>
    <phoneticPr fontId="1" type="noConversion"/>
  </si>
  <si>
    <t>上海开放式平台补丁</t>
    <phoneticPr fontId="1" type="noConversion"/>
  </si>
  <si>
    <t>0032778: 【上海电信开放式平台】c2反馈异常
c1反馈异常</t>
    <phoneticPr fontId="1" type="noConversion"/>
  </si>
  <si>
    <t>cms_300_61923补丁</t>
    <phoneticPr fontId="7" type="noConversion"/>
  </si>
  <si>
    <t>ziven</t>
    <phoneticPr fontId="7" type="noConversion"/>
  </si>
  <si>
    <t>广告内容修改时，动作未初始化，导致部分选项框不显示</t>
    <phoneticPr fontId="7" type="noConversion"/>
  </si>
  <si>
    <t>台湾中嘉</t>
    <phoneticPr fontId="7" type="noConversion"/>
  </si>
  <si>
    <t>ok</t>
    <phoneticPr fontId="7" type="noConversion"/>
  </si>
  <si>
    <t>allen</t>
    <phoneticPr fontId="7" type="noConversion"/>
  </si>
  <si>
    <t>正式发布</t>
    <phoneticPr fontId="7" type="noConversion"/>
  </si>
  <si>
    <t>cms_58549补丁</t>
    <phoneticPr fontId="7" type="noConversion"/>
  </si>
  <si>
    <t>1、tvgw失败，导致分发流程异常问题
2、movie创建cdn分发任务没有等待tvgw成功就创建
3、tvgw失败，合集和分集cdn状态不变</t>
    <phoneticPr fontId="7" type="noConversion"/>
  </si>
  <si>
    <t>cms_61923补丁</t>
    <phoneticPr fontId="7" type="noConversion"/>
  </si>
  <si>
    <t>1、媒体内容cdn分发成功之后，时长修改错误
2、广告内容关联动作作为媒资包时，未正确赋值样式
3、重构广告内容同步定时器逻辑，根据更新时间处理是否进行数据同步</t>
    <phoneticPr fontId="7" type="noConversion"/>
  </si>
  <si>
    <t>cms_mango_3.0.0_62825</t>
    <phoneticPr fontId="7" type="noConversion"/>
  </si>
  <si>
    <t xml:space="preserve">
2018/1/9</t>
    <phoneticPr fontId="7" type="noConversion"/>
  </si>
  <si>
    <t>null</t>
    <phoneticPr fontId="7" type="noConversion"/>
  </si>
  <si>
    <t>nancy</t>
    <phoneticPr fontId="7" type="noConversion"/>
  </si>
  <si>
    <t>0030951movie 一键重试选择TVGW和CDN时，只有TVGW任务会生成，CDN任务不会生成
0030998本地上传图片新增最大为2M的限制
0030878修改首页模板，点击“保存”按钮，总是提示“有单页的名字重复了！”两遍，且修改失败
0030875版本管理，web版本添加页面，点击“取消”按钮，页面跳转至空白
0030899服务管理，服务关联内容页面，分发状态框显示空白，需优化
0030828【台湾中嘉】在CMS页面上，合集清单中的分集管理进去，添加分集，不管选择什么ftp，ftp的路径和下面的文件都显示的是本地ftp
0030829【湖南移动】 cb-同步series待处理任务卡住问题
0030744【台湾中嘉】统计分析模块下的点播统计和点播增量统计显示异常问题
0030743【台湾中嘉】审核管理模块的数据加载慢
0030716【台湾中嘉】排行榜脚本过滤价格为0的影片
0030712【台湾中嘉】栏目下内容排序 增加取消置顶，取消置顶初始化排序号。页面禁用未置顶内容移动。页面加个置顶标记。
0030734【台湾中嘉】预览今日关注页面，默认会多出一条统计数据
0030166【台湾中嘉-ads】台湾中嘉广告系统需要屏蔽以下项
0030228【芒果tv】cms点播合集新增标签时，新增的标签和原有标签没有用逗号隔开。
0030437【台湾中嘉】广告位—&gt;投放内容—&gt;栏目，顶级sp栏目显示为null
0030319【芒果tv】cms明星列表中的搜索框，建议将姓名搜索框放在最上面。
0030465【台湾中嘉】角色添加页面国际化错误
0030549【台湾中嘉】合集下的媒体内容CDN部分成功，合集CDN状态为失败
0030689【湖南移动】湖南移动CB-任务series卡住问题，严重，需协助现场先解决，定位问题
0030723【台湾中嘉】页面新添加一个合集未上线，预览分集清单，上线时间取值显示为创建时间
0030590【台湾中嘉】新增剧集，新上架角标需过滤类型；且新上架应按照分集的上架时间（validtime）来过滤
0030389【台湾中嘉】栏目下内容排序规则需根据二元素进行排序（置顶（top）及排序号（sortnum））
0030594【台湾中嘉】cms没有根据validtime生成sortNum值
0030583【湖南移动】CMS添加频道后数据库不产生时移地址--湖南移动现场频道不需要分发，分发配置不勾选channel类型，只要界面添加，直接将cdn状态置为可用，拼接好playURLh和timeshifturl
0030584【湖南移动】现场CMS添加频道后CDN状态不会变为可用问题--湖南移动现场频道不需要分发，分发配置不勾选channel类型，只要界面添加，直接将cdn状态置为可用，拼接好playURLh和timeshifturl
0030628【台湾中嘉】更新内容信息重新注入，合集的审核状态未重置为待审核状态
0030522【湖南移动】现场问题：在基础数据-电影下新建子分类 专题汇总，关联了专题后，重启tomcat重启盒子，分类分屏下无法获取到内容，接口报错//James排查 为category表categoryIds字段值前有“,”，转义识别有问题， cms或epg兼容
0030503【自定义专题】定义焦点框太小时，左移、右移和置顶三个按钮会覆盖焦点框的点击位置，将三个功能按钮隐藏
0030404【台湾中嘉】从修改页面进入片源添加页面，点击链接后面的“选择”按钮页面操作异常
0029400【台湾中嘉】点播管理的合集列表中，选中某条内容进行上线、下线、BMS重试等操作后，按钮会消失
0030502【自定义专题】边框颜色目前是白色，专辑页使用白色或浅色底图时会不易识别，建议使用黄色焦点框</t>
    <phoneticPr fontId="7" type="noConversion"/>
  </si>
  <si>
    <t>nok</t>
    <phoneticPr fontId="7" type="noConversion"/>
  </si>
  <si>
    <t>未正式发布</t>
    <phoneticPr fontId="7" type="noConversion"/>
  </si>
  <si>
    <t>cms_3.1.0_63030</t>
    <phoneticPr fontId="7" type="noConversion"/>
  </si>
  <si>
    <t>0030965取消用所关联的cp失败
0030939修改密码，旧密码输入错误时，提示信息错误
0030816媒体内容页面，以“发布状态”过滤，查询结果错误
0030857直播列表，页面预览合集详情无内容ID显示且扩展价格的输入方式应去掉json格式
0030813媒体内容页面，部分查询条件功能异常
0030279分发配置VOD预处理（DRM）、LIVE预处理（DRM）中地址名称错误和网络域配置项排版优化问题
0030304FTP服务器页面，查询条件提示信息为“内容名称”
0030274图片管理添加海报和缩略图时 删除和提交按钮重叠了一部分
0030265【CMS310】系统参数FILEPATH修改不成功
0030815媒体内容页面，发布状态“处理中”可以与其他发布状态复选
0030860直播列表，以“预约上线时间”条件，查询问题
0030901合集关联栏目，SP用户对应的CP的内容，应该只能关联自己的CP栏目
0030972普通专题，列表条目后，点击关联栏目，栏目树建议默认为展开样式
0030996城市与天气，新建提交后，页面预览无数据
0030991排序规则页面，对排序规则条目修改，提交后保存失败
0030941分集预览显示问题
0030990过滤规则页面，以“内容名称”为条件，查询结果错误
0031004合集删除内容后切换页码，切换到回收站后返回，页面分页异常
0030973明星列表，非SP关联的CP内容会展示
0030966分集列表和媒体内容列表，点击contentID进入，预览显示问题
0030975明星列表，页面预览，CP字段显示优化问题
0030999服务列表，预览服务条目显示问题
0030930分发管理中的BMS分发CB接口名称显示错误
0030989审核状态开启，注入的内容上线Status状态取值为1合集未审核已上线
0030970普通专题，关联内容操作页面，关联和未关联标签切换时，页码未重置
0030971普通专题，关联内容操作页面，关联和未关联标签切换时，页码未重置
0030969专题关联内容页面，预览页面数据显示问题
0030967分集管理，进入添加片源和图片管理操作，不会重置对应分集审核状态
0030963普通专题，SP未关联的CP创建的专题条目仍可以显示
0030962栏目列表，子栏目有关联内容，父栏目仍可以被删除
0030960审核管理列表页面，查询功能问题
0030953合集审核不通过，待审核的分集也变为审核不通过
0030937重置账号密码后登陆，页面加载慢且提示密码修改信息会出现3次
0030946新建合集并添加海报和缩略图，异常问题
0030774CP列表非key信息“联系人名称”取值错误
0030943栏目管理中对栏目进行置顶、置尾、移动等操作后，栏目树中该栏目的顺序没有做相应改变
0030928添加服务界面，内容提供商没有做过滤
0030934服务关联内容界面，通过内容ID查询已关联的内容会查询出多条相同的数据                                                               0030879基础数据下标签里各分类的权重无法设置，只能为0
0030866基础数据的城市与天气中，添加时没有服务CDN 可以选择，而且填完名称后点提交没有生成记录
0030870服务管理的批量打角标失败
0030882预览明星列表，页面数据显示问题</t>
    <phoneticPr fontId="7" type="noConversion"/>
  </si>
  <si>
    <t>内部版本</t>
    <phoneticPr fontId="7" type="noConversion"/>
  </si>
  <si>
    <t>未测试</t>
    <phoneticPr fontId="7" type="noConversion"/>
  </si>
  <si>
    <t>20180117cms补丁发布</t>
    <phoneticPr fontId="7" type="noConversion"/>
  </si>
  <si>
    <t>faker</t>
    <phoneticPr fontId="7" type="noConversion"/>
  </si>
  <si>
    <t>更新媒体内容名称，当SQL中存在多个转义字符时，hibernate解析存在问题</t>
    <phoneticPr fontId="7" type="noConversion"/>
  </si>
  <si>
    <t>黑龙江联通</t>
  </si>
  <si>
    <t>pray/eason</t>
    <phoneticPr fontId="7" type="noConversion"/>
  </si>
  <si>
    <t xml:space="preserve">上海补丁版本cms.war </t>
    <phoneticPr fontId="7" type="noConversion"/>
  </si>
  <si>
    <t>1、虚拟频道CD工单增加垫片cmsid属性DefaultCMSId:
   如： &lt;Property Name="DefaultCMSId"&gt;iseema&lt;/Property&gt;；
   虚拟频道节目单CD工单增加媒体内容cmsid属性ContentCMSId：
   如：&lt;Property Name="ContentCMSId"&gt;iseema&lt;/Property&gt;
2、虚拟频道添加节目单过滤出可用的媒体内容</t>
    <phoneticPr fontId="7" type="noConversion"/>
  </si>
  <si>
    <t>cms-patch-20180126</t>
    <phoneticPr fontId="7" type="noConversion"/>
  </si>
  <si>
    <t>1、通过页面操作把内容挂到某个栏目下会把合集内容的审核状态和上下线状态  恢复初始值，但是分集还是已审核和上线的
2、合集的评级修改成 成人级，提交后再进入修改界面这个评级变为普通了，会恢复初始值
3、广告位预览</t>
    <phoneticPr fontId="7" type="noConversion"/>
  </si>
  <si>
    <t>cms_3.1.0_63499</t>
    <phoneticPr fontId="7" type="noConversion"/>
  </si>
  <si>
    <t>0031162合集,分集应过滤对象没有的分发状态（如附件的中 tcgs）
0031039建议分发历史，分发任务表格titel 和分发配置保持一致（分发流程的顺序）
0030940CP/SP模块下，搜索条件不支持对应字段信息中含有“%”的查询
0030771CP的contentID可以修改而且未做唯一性的约束
0030851基础数据中的城市与天气，点击进入时会闪一下json数据的界面
0030786基础数据模块下的各功能中，有内容名称查询条件的查询界面均未实现对中文名称进行查询
0031037点播直播分类建议列表显示 映射值这一列
0030997点播分类关联内容，操作UI优化问题
0030779分发任务详情页中的最后更新时间格式显示错误
0030945合集列表，预览合集后，返回应处于预览合集条目所处的页面，而不是首页
0030858直播列表，频道添加时，页面显示问题
0030929合集列表界面显示的标签信息是角标的标识，应显示角标的内容名称
0030859直播列表，发布状态颜色和文字颜色显示不一致
0030861直播列表，建议修改“上/下线状态”显示与合集列表一致
0030862直播列表，频道详情页面，返回操作，按钮名称应该显示为“返回”
0030938角色关联部分分集管理的权限，对应的SP用户会获取分集管理的所有权限</t>
    <phoneticPr fontId="7" type="noConversion"/>
  </si>
  <si>
    <t>pray</t>
    <phoneticPr fontId="7" type="noConversion"/>
  </si>
  <si>
    <t>cms_3.1.0_63499测试不通过，本轮测试共发现MR45个，其中一般错误27个，次要错误13个</t>
    <phoneticPr fontId="7" type="noConversion"/>
  </si>
  <si>
    <t>cms-patch-20180129</t>
    <phoneticPr fontId="7" type="noConversion"/>
  </si>
  <si>
    <t>0031198修改合集关联的栏目，只有合集的审核状态和上下线状态会初始化，分集不会
0031229合集的评级修改成成人级，提交后再次进入修改界面这个评级变为普通了，会恢复初始值
0031243广告位缺少预览功能
0031244广告内容关联不了策略</t>
    <phoneticPr fontId="7" type="noConversion"/>
  </si>
  <si>
    <t>cms_mango_3.0.0_63585</t>
    <phoneticPr fontId="7" type="noConversion"/>
  </si>
  <si>
    <t>之前版本mr合入</t>
    <phoneticPr fontId="7" type="noConversion"/>
  </si>
  <si>
    <t>未正式发布，现场对接测试版本</t>
    <phoneticPr fontId="7" type="noConversion"/>
  </si>
  <si>
    <t>cms-patch-20180209</t>
    <phoneticPr fontId="7" type="noConversion"/>
  </si>
  <si>
    <t xml:space="preserve"> 0031305: 自动创建合集时，没有将分集的栏目信息带到创建的合集上</t>
    <phoneticPr fontId="7" type="noConversion"/>
  </si>
  <si>
    <t>该补丁已合入补丁版本，未测试</t>
    <phoneticPr fontId="7" type="noConversion"/>
  </si>
  <si>
    <t>cms_mango_3.0.0_63925</t>
    <phoneticPr fontId="7" type="noConversion"/>
  </si>
  <si>
    <t>0031320台湾中嘉CMS添加分集只能选择显示本地ftp服务器问题
0029483【mango】注入任务详情界面，列表中列名与实际显示的不符
0030754注入管理-注入配置-C3接口 配置完信息提交键无法点击，提交不成功
0031305自动创建合集时，没有将分集的栏目信息带到创建的合集上
0030669【台湾中嘉】页面删除合集或重新注入合集时，会偶发产生REGIST任务，且任务处理失败
0031243广告位缺少预览功能
0031244广告内容关联不了策略
0031229合集的评级修改成成人级，提交后再次进入修改界面这个评级变为普通了，会恢复初始值
0031198修改合集关联的栏目，只有合集的审核状态和上下线状态会初始化，分集不会
0029476【ALL】drm内容分集显示问题
0029634【mango】cms上线的图标要统一
0027020【mango】媒体内容预览页面，浏览器日志抛异常。
0030638【湖南移动】minimetadata表中的categories字段改存选中栏目的编号--请阅读“附件信息”
0031056【湖南移动】cms电视精选-节目列表页，建议在结束时间后增加一列日期。
0030668从页面或注入的方式添加含有中文源地址的 媒体内容时，需要将地址转码再入库0030064FTP下载工具，当遇到地址中含有!时会下载失败，抛出异常</t>
    <phoneticPr fontId="7" type="noConversion"/>
  </si>
  <si>
    <t>allen     sunny</t>
    <phoneticPr fontId="7" type="noConversion"/>
  </si>
  <si>
    <t>未正式发布，测试不通过</t>
    <phoneticPr fontId="7" type="noConversion"/>
  </si>
  <si>
    <t>CMSEntity.class</t>
    <phoneticPr fontId="7" type="noConversion"/>
  </si>
  <si>
    <t>0031507 :注入时，地区如果没有给值，不需要给默认值</t>
    <phoneticPr fontId="7" type="noConversion"/>
  </si>
  <si>
    <t>黑龙江联通</t>
    <phoneticPr fontId="7" type="noConversion"/>
  </si>
  <si>
    <t>针对黑龙江测试环境</t>
    <phoneticPr fontId="7" type="noConversion"/>
  </si>
  <si>
    <t>cms_mango_3.0.0_64260</t>
    <phoneticPr fontId="7" type="noConversion"/>
  </si>
  <si>
    <t>0031442【四川电信需求】CMS的网页需要具备“自动弹出提醒更换密码（3个月为周期）”功能</t>
    <phoneticPr fontId="7" type="noConversion"/>
  </si>
  <si>
    <t>四川电信</t>
    <phoneticPr fontId="7" type="noConversion"/>
  </si>
  <si>
    <t>sit和现场同步测试验证</t>
    <phoneticPr fontId="7" type="noConversion"/>
  </si>
  <si>
    <t>cms_mango_3.0.0_64270</t>
    <phoneticPr fontId="7" type="noConversion"/>
  </si>
  <si>
    <t>0031329 台湾中嘉无法预览广告位详情
0031513 【台湾中嘉】广告位页面，导航处进入第n页对内容条目操作后返回，页面总会跳转至首页
0031525 【台湾中嘉】tcgs分发配置中不配置CP，创建tcgs任务抛异常
0029799 【台湾中嘉】C2工单注入分集和预告片，分集中内容类型显示：正片、预告片，但是在媒体内容中内容类型显示：正片、片花
0031322 台湾中嘉CMS媒体内容只产生一个OTT域的播放地址
0031321 台湾中嘉CMS的tcgs分发CP配置问题
0031512 【台湾中嘉】审核列表界面全选一页数据操作完后，全选框的勾选不会去掉
0030429 【安徽】修改TCGS的配置界面，以及实现CP的过滤
0029536 CMS合集清单，首播时间可以手动输入字符、数字，并保存成功
0030155 【台湾中嘉】当流程结束后，cms不支持发删除消息到tvgw
0030292 【台湾中嘉】CMS新增合集页面，填写IOS价格时，必须输入json格式，界面不友好
0030460 【内蒙古联通】删除频道后，tvgw处理失败了任务结束，重新在回收站中还原该频道后，tvgw分发任务没有生成新增的任务；
0030411 【台湾中嘉】TCGS分发任务页面，数据与对应的栏位列不匹配</t>
    <phoneticPr fontId="7" type="noConversion"/>
  </si>
  <si>
    <t>sunny</t>
    <phoneticPr fontId="7" type="noConversion"/>
  </si>
  <si>
    <t>补丁版本</t>
    <phoneticPr fontId="7" type="noConversion"/>
  </si>
  <si>
    <t>cms_mango_3.0.0_64405</t>
    <phoneticPr fontId="7" type="noConversion"/>
  </si>
  <si>
    <t>031487【湖南移动OTT】 CMS优化 需求
0031477【湖南移动IPTV】CMS优化
0031550上传图片大小限制为300K
0031294分发管理模块中。模块的功能列表名称：历史分发任务 建议修改成：分发历史                                                                0031526 【安徽移动招标】cms需要支持提取直播和点播节目信息与列表（含节目清单、类别、时长等信息）</t>
    <phoneticPr fontId="7" type="noConversion"/>
  </si>
  <si>
    <t>安徽移动&amp;湖南移动</t>
    <phoneticPr fontId="7" type="noConversion"/>
  </si>
  <si>
    <t>未正式发布，测试不通过新注入的s-p-m内容，分集的cms总状态不会计算的问题；经与开发沟通是定时器扫描cms总状态需要计算的数据时，游标控制没有做好，导致扫描不到新注入的内容，影响到这次的主要需求优化功能，版本测试不通过</t>
    <phoneticPr fontId="7" type="noConversion"/>
  </si>
  <si>
    <t>cms_3.1.0_64612</t>
    <phoneticPr fontId="7" type="noConversion"/>
  </si>
  <si>
    <t>0031529310cms需支持IM2格式的节目单手工导入0031340
分发任务列表界面中同一个任务的contentID同一行显示两个一样的
0031380分发任务，页面导航显示为1/0,显示不合理
0031417媒体内容页面，“更多查询条件”应该默认为关闭状态
0031418点击直播条目预览，建议添加字段“服务”、“栏目”和“预约上下线”字段显示                                                     0031545点播直播配置多个语言选项卡测试
0031436epg管理-----业务号----内容管理------点播（分页异常）
0031415服务关联内容操作页面，“标签”和“角标”字段前后的逗号应该去掉
0031299对已经注入过的S-P-M工单只修改其中的片源地址后再注入，注入失败
0031490直播列表直播上线还能进行修改，建议和合集列表保持一致，上线不让修改
0031393注入series、program、movie工单，S-P的关联关系在数据库中没有生成
0031414注入任务列表页面，勾选条目进行重试，弹出框需优化显示
0031370c2注入，工单字段LicensingWindowStart&amp;LicensingWindowEnd解析失败
0031374对已被启用的广告位关联的广告内容，进行修改操作，提示信息文字需修改
0031373点击查看广告内容关联的广告位，广告类型字段显示异常
0031369EPG管理模块中业务号无法关联内容
0031362EPG管理中的图片介绍功能，在图片主题添加页面中点击取消按钮会返回空白页面
0031406图片主题关联页面，搜索框文字提示应该为“内容名称”
0031404修改图片主题操作时，页面预览更新时间字段未同步更新
0031403问题帮助页面，以“标题”为条件进行查询无效
0031402屏保管理页面，异常问题
0031371建议广告位列表页面，点击广告位条目名称可以进行预览操作
0031332角色权限配置，部分英文显示问题
0031333今日关注页面，cp字段建议取值为cp_name与其他页面保持一致
0031386明星列表，字段描述优化问题
0031408合集列表关联服务操作框，信息显示优化问题
0031409城市与天气页面，地区树建议禁止拖动操作
0031334点击合集列表条目，预览页面显示，分集数据显示优化
0031410点播统计页面，统计维度为“周”时，未获取到数据
0031411点播统计页面，选择CP和资源类型，导出表格的无相关数据
0031412分发成功率，选择“时间区间”和“cp”后，统计表格无数据显示
0031413服务管理页面，勾选服务条目并点击‘内容’进行关联操作，页面导航显示问题
0031331审核管理界面中，全选一页的数据进行操作后跳转到其它列表界面，全选框的√不会去掉
0031387已被关联的普通专题样式，可以被删除
0031395栏目内容页面，部分字段数据获取问题
0031297注入program工单，处理图片和分集的关联关系时报空指针
0031306明星库模块中，添加内容时职业下拉框没有选项可供选择
0030988已关联的样式仍可以被删除
0031005媒体内容，频道，节目单，分发任务列表页面详情页返回无法记住列表页数和查询条件</t>
    <phoneticPr fontId="7" type="noConversion"/>
  </si>
  <si>
    <t>IM2</t>
    <phoneticPr fontId="7" type="noConversion"/>
  </si>
  <si>
    <t>allen   pray</t>
    <phoneticPr fontId="7" type="noConversion"/>
  </si>
  <si>
    <t>epg_3.1.0_64654</t>
    <phoneticPr fontId="7" type="noConversion"/>
  </si>
  <si>
    <t>基线版本发布</t>
    <phoneticPr fontId="7" type="noConversion"/>
  </si>
  <si>
    <t>epg</t>
    <phoneticPr fontId="1" type="noConversion"/>
  </si>
  <si>
    <t>未正式发布，测试不通过,0031727 【印尼IM2】EPG返回栏目列表和栏目内容数据，需完成排序和cms UI保持一致</t>
    <phoneticPr fontId="7" type="noConversion"/>
  </si>
  <si>
    <t>cms_3.1.0_64823</t>
    <phoneticPr fontId="7" type="noConversion"/>
  </si>
  <si>
    <t>0031666CB工单中LicensingWindowStart和LicensingWindowend字段格式需修改
0031637hls直播注入失败，CD工单中的字段ElementType应该传值为："PhysicalChannel”
0031675首页配置，点击“VOD”编辑后，提交失败
0031673EPG首页配置，配置的海报图，预览页面不显示
0031679EPG首页配置，事件选择“点播播放器”，点击关联内容，导航只能选择第一页
0031648预览栏目列表中的权重字段不显示，修改后提交未保存
0031650栏目内容“人物”标签页面，组合类型的字段不显示
0031651栏目内容“普通专题”标签页，普通专题条目会重复显示
0031653服务关联直播标签页，重试CB任务后，应该停留至直播标签页
0031671合集删/分集删除没有产生日志
0031672在bms配置创建前添加的服务（比如cp的默认服务）无法产生分发任务
0031649页面添加合集，分集继承合集图片，不能用同一图片地址
0031578从ftp服务器选择图片上传，页面无法显示图片
0030286【CMS310】图片管理选择服务器只有本地服务器，没有其他ftp服务器
0031696工单删除分集时，合集库表中的nowNumber字段值不会改变</t>
    <phoneticPr fontId="7" type="noConversion"/>
  </si>
  <si>
    <t>allen     pray</t>
    <phoneticPr fontId="7" type="noConversion"/>
  </si>
  <si>
    <t>cms_3.1.0_64836</t>
    <phoneticPr fontId="7" type="noConversion"/>
  </si>
  <si>
    <t>0031666CB工单中LicensingWindowStart和LicensingWindowend字段格式需修改
0031637hls直播注入失败，CD工单中的字段ElementType应该传值为："PhysicalChannel”
0031675首页配置，点击“VOD”编辑后，提交失败
0031673EPG首页配置，配置的海报图，预览页面不显示
0031679EPG首页配置，事件选择“点播播放器”，点击关联内容，导航只能选择第一页
0031648预览栏目列表中的权重字段不显示，修改后提交未保存
0031650栏目内容“人物”标签页面，组合类型的字段不显示
0031651栏目内容“普通专题”标签页，普通专题条目会重复显示
0031653服务关联直播标签页，重试CB任务后，应该停留至直播标签页
0031671合集删/分集删除没有产生日志
0031672在bms配置创建前添加的服务（比如cp的默认服务）无法产生分发任务
0031649页面添加合集，分集继承合集图片，不能用同一图片地址
0031578从ftp服务器选择图片上传，页面无法显示图片
0030286【CMS310】图片管理选择服务器只有本地服务器，没有其他ftp服务器
0031696工单删除分集时，合集库表中的nowNumber字段值不会改变
0031368合集和服务的CB分发任务，UI显示异常问题</t>
    <phoneticPr fontId="7" type="noConversion"/>
  </si>
  <si>
    <t>已正式发布</t>
    <phoneticPr fontId="7" type="noConversion"/>
  </si>
  <si>
    <t>epg_3.1.0_64856</t>
    <phoneticPr fontId="7" type="noConversion"/>
  </si>
  <si>
    <t>1、返回的epg模板id不正确
2、playurl  格式解析错误                                                              3、免费的内容默认鉴权通过</t>
    <phoneticPr fontId="7" type="noConversion"/>
  </si>
  <si>
    <t>cms_mango_3.0.0_64867补丁版本</t>
    <phoneticPr fontId="7" type="noConversion"/>
  </si>
  <si>
    <t>0031734【江苏联通】组件配置多页面不能删除</t>
    <phoneticPr fontId="7" type="noConversion"/>
  </si>
  <si>
    <t>江苏联通</t>
    <phoneticPr fontId="7" type="noConversion"/>
  </si>
  <si>
    <t>为补丁版本，现场不愿意升级，要求提供补丁文件，该版本不测试</t>
    <phoneticPr fontId="7" type="noConversion"/>
  </si>
  <si>
    <t>controller.js补丁文件</t>
    <phoneticPr fontId="7" type="noConversion"/>
  </si>
  <si>
    <t>eason</t>
    <phoneticPr fontId="7" type="noConversion"/>
  </si>
  <si>
    <t>cms_mango_3.0.0_65054</t>
    <phoneticPr fontId="7" type="noConversion"/>
  </si>
  <si>
    <t>0030710【湖南移动现场】program删除工单处理成功，但是实际列表中没有删除program，工单和日志已线下提供
0031552【湖南移动】建议cms分发的详情页 附件加上链接
0031538湖南移动IPTV项目CMS分发策略存在问题
0030690【湖南移动】注入完成后合集列表存在nownum显示异常的现象 影响现场运维，需定位原因，给出补丁
0031601【湖南移动】初始状态的分集删除进回收站后会变成已下线
0031587湖南移动OTT项目cms演员表中附带了编剧的信息
0031633【湖南移动】分集列表界面中，查询不出cms状态是发布中的数据
0031588【湖南移动】湖南移动C2处理加上对字段adaptor处理，不能将该字段处理到演员字段
0031551【湖南移动】下发program delete工单至上级cms后，上级cms不产生program删除的cms分发任务，导致下级cms 分集无法回收
0031810【湖南移动】新注入的s-p-m内容，分集的cms总状态不会计算
0031632【湖南移动】合集和分集列表界面的查询条件中，分发类型缺少CMS总状态</t>
    <phoneticPr fontId="7" type="noConversion"/>
  </si>
  <si>
    <t>allen</t>
    <phoneticPr fontId="1" type="noConversion"/>
  </si>
  <si>
    <t>版本测试通过，版本对上版本提交MR中较严重的问题已修复好，且该版本发现的问题及重新打开的MR对cms整体业务流程影响较小，可以提供给现场商用环境使用，版本测试通过</t>
    <phoneticPr fontId="1" type="noConversion"/>
  </si>
  <si>
    <t>cms_mango_3.0.0_65363</t>
    <phoneticPr fontId="1" type="noConversion"/>
  </si>
  <si>
    <t>0031786: 【台湾SDTV】CMS需要在中嘉版本的基础上屏蔽及开启个别功能</t>
    <phoneticPr fontId="1" type="noConversion"/>
  </si>
  <si>
    <t>台湾三大</t>
    <phoneticPr fontId="1" type="noConversion"/>
  </si>
  <si>
    <t>nok</t>
  </si>
  <si>
    <t>pray</t>
    <phoneticPr fontId="1" type="noConversion"/>
  </si>
  <si>
    <t>测试不通过</t>
    <phoneticPr fontId="1" type="noConversion"/>
  </si>
  <si>
    <t>cms_mango_3.0.0_65500</t>
    <phoneticPr fontId="1" type="noConversion"/>
  </si>
  <si>
    <t>0031926【湖南移动需求】增加配置项，可配置指定栏目下及其子栏目，关联内容或取消关联内容时，可以控制合集上下线
0031870【湖南移动需求】栏目和合集（多种关联关系时、未全部删除关联关系）删除关联关系、合集不做下线操作
0031872【湖南移动需求】栏目和合集（多种关联关系时、删除全部关联关系）删除关联关系、合集做下线操作
0031869【湖南移动需求】栏目和合集（一种关联关系时）删除关联关系、同时合集下线操作
0031868【湖南移动需求】栏目和合集新增或者修改关系下发、默认将合集上线
0031614 湖南移动首页配置更换海报，偶尔出现无法提交，需要删除参数，重新关联内容后也偶尔出现无法提交</t>
    <phoneticPr fontId="1" type="noConversion"/>
  </si>
  <si>
    <t>iptv联调测试版本，不需要测试</t>
    <phoneticPr fontId="1" type="noConversion"/>
  </si>
  <si>
    <t>cms_3.1.0_65629</t>
    <phoneticPr fontId="1" type="noConversion"/>
  </si>
  <si>
    <t>0031847  1、点播，直播，入流版权类型和出流版权类型改为“版权保护（入流）”“版权保护（出流）” 2、直播编辑页面，版权保护（入流）选择drm相关时，增加“直播源清流地址”，input可手动输入
0031858  对于采用DRM加密的频道（出流），节目单需要能够分发到TVGW（DRM）进行加密，加密后，将加密节目注入到CDN0031872【湖南移动需求】栏目和合集（多种关联关系时、删除全部关联关系）删除关联关系、合集做下线操作
0031963 【印尼IM2】节目单支持rating功能
30306系统配置ContentId管理标签，“批次”搜索不支持模糊查询
31372对已被启用的广告位关联的广告策略，进行修改操作，没有提示信息“广告被关联且已上线，更新失败!.”
31377新增图片广告，图片上传应该为必填项
31513【台湾中嘉】广告位页面，导航处进入第n页对内容条目操作后返回，页面总会跳转至首页
31652筛选条件页面，手动关联栏目的add框需要屏蔽
31670C2注入进来的明星没有关键字
31683已被关联且已上线的apk版本可以被删除
31684合集列表内容类型不显示
31689EPG管理的图片介绍添加页面中，添加主题图片时无法预览图片
31690当合集名称全部为数字时，movie标题未补上，显示为空
31691广告投放内容 切换已关联为关联会记住 之前页数
31711节目单预览，切换日期后，导航处页面未重置
31712C2工单还原直播内容时，生成的CB任务是删除任务
31714操作频道上下线后，页面总是跳转至第一页
31715频道详情预览入口，建议从频道名称进入，便于操作
31796登录cms的用户名应该区分大小写
31797勾选分发任务条目重试，提示“请选择一项”，提示有误，无法重试
31800语言配置：in_ID,en_US，新增合集仅添加in_ID标签下的图片，提交后预览无图片显示
31805version.sh 查询当前cms版本失败
318471、点播，直播，入流版权类型和出流版权类型改为“版权保护（入流）”“版权保护（出流）” 2、直播编辑页面，版权保护（入流）选择drm相关时，增加“直播源清流地址”，input可手动输入
31858对于采用DRM加密的频道（出流），节目单需要能够分发到TVGW（DRM）进行加密，加密后，将加密节目注入到CDN
31876epg管理-----通知与公告---新增修改界面绑定动作下拉框 空白
31877epg管理-----epg版本管理--应用管理列表---已回收的但还是上线状态
31905【印尼IM2】EPG首页配置显示多层重叠，无法修改
31924合集列表，进入第二页重试CB分发，页面导航显示0/3。
31925复制频道节目单，无法直接复制到今天，需从时间控件中重新选择
31929从其他FTP服务器添加片源，上传失败
31930关联服务时候，切换“已关联”、“未关联”的标签，页码导航未重置</t>
    <phoneticPr fontId="1" type="noConversion"/>
  </si>
  <si>
    <t>IM2</t>
    <phoneticPr fontId="1" type="noConversion"/>
  </si>
  <si>
    <t>测试通过未正式发布</t>
    <phoneticPr fontId="1" type="noConversion"/>
  </si>
  <si>
    <t>epg_3.1.0_65632</t>
    <phoneticPr fontId="1" type="noConversion"/>
  </si>
  <si>
    <t>0031960 【印尼IM2】获取频道栏目详情接口，需要反馈频道号thirdName字段
0031963 【印尼IM2】节目单支持rating功能                                   0031904【印尼IM2】EPG返回的apk版本下载路径错误
0031932【印尼IM2】EPG返回剧集的index字段为0
0031802优化配置文件datasource.properties中，数据库连接配置
0031746【印尼IM2】EPG返回合集的playURL格式错误
0031748【印尼IM2】version.sh脚本无法查看当前版本号
0031757【印尼IM2】播放记录和收藏记录中，点击已下线的合集海报进入，可以正常播放</t>
    <phoneticPr fontId="1" type="noConversion"/>
  </si>
  <si>
    <t>EPG</t>
  </si>
  <si>
    <t>已正式发布</t>
    <phoneticPr fontId="1" type="noConversion"/>
  </si>
  <si>
    <t>cms_3.1.0_65799</t>
    <phoneticPr fontId="1" type="noConversion"/>
  </si>
  <si>
    <t>0032020 【印尼IM2】CMS节目单rating映射匹配现场需求
0032023 CD分发任务需要显示CDN任务处理反馈的工单
0031364 UI操作按钮显示问题优化
0031990 增加分发配置协议的系统常量，分发列表查询条件“协议”修改</t>
    <phoneticPr fontId="1" type="noConversion"/>
  </si>
  <si>
    <t>epg_3.1.0_65912</t>
    <phoneticPr fontId="1" type="noConversion"/>
  </si>
  <si>
    <t>0032086 Im2 需要支持pull方式对设备内容进行校验
0031968 【印尼现场】EPG返回数据支持默认语言配置</t>
    <phoneticPr fontId="1" type="noConversion"/>
  </si>
  <si>
    <t>pray、eason</t>
    <phoneticPr fontId="1" type="noConversion"/>
  </si>
  <si>
    <t>按照测试版本同步提供给现场验证，现场已部署</t>
    <phoneticPr fontId="1" type="noConversion"/>
  </si>
  <si>
    <t>cms_3.0.0_65984</t>
    <phoneticPr fontId="1" type="noConversion"/>
  </si>
  <si>
    <t>0031622: 【台湾中嘉】新版本CMS上父栏目没办法进行内容排序 --CMS/WEBEPG
0031624: 【台湾中嘉】部分新上架时间在角标设定范围内的内容在终端无法显示新上架的角标 --CMS/WEBEPG
0031850: 【台湾中嘉】海报url格式错误，无法修改合集但无错误提示的问题 --CMS
0031910：【台湾中嘉】CP配置中提供默认栏目、提供默认服务选项“否”点击成“是”，无法再从“是”修改为“否”
0031935: 【台湾中嘉】畅销榜、排行榜和最新上架栏目内容列表的数据应根据filterrules表的sql语句查询的结果进行逆序排序。</t>
    <phoneticPr fontId="1" type="noConversion"/>
  </si>
  <si>
    <t>台湾中嘉</t>
    <phoneticPr fontId="1" type="noConversion"/>
  </si>
  <si>
    <t>测试不通过，未正式发布</t>
  </si>
  <si>
    <t>cms_3.1.0_66033</t>
    <phoneticPr fontId="1" type="noConversion"/>
  </si>
  <si>
    <t xml:space="preserve">0031858 对于采用DRM加密的频道（出流），节目单需要能够分发到TVGW（DRM）进行加密，加密后，将加密节目注入到CDN
0032139 【印尼现场】CMS中apk上传后建议默认‘下线’；
0032140 【印尼现场】epg_apkversion表中versionCode字段需要改成int类型
0032142 C2注入，LicensingWindow字段日期处理方式需优化
0032135 【印尼现场】CMS中apk版本页面取消‘发布’按钮
0032024 【印尼IM2】EPG首页配置，可关联的点播、直播内容建议筛选已上线的状态
0031966 【印尼现场】模板页元素删除重建后，添加图片无显示
0031962 【印尼IM2】CMS 国际化UI显示优化
0031979 【印尼IM2】点播\直播分类提供国际化脚本
0031978 【印尼IM2】英文界面，栏目内容UI显示需要优化
0032041 栏目内容移动操作时，偶现移动位置不正确的情况
0030298 创建SP时，如果已经存在相同的CP ID，可以直接做判断并提示“标识已经存在!”
0032040 合集关联服务时，会出现缺省服务未被剔除的情况
0031379 已被删除的广告分组还可以被关联
 </t>
    <phoneticPr fontId="1" type="noConversion"/>
  </si>
  <si>
    <t>新增需求，该版本跳过不测试</t>
    <phoneticPr fontId="1" type="noConversion"/>
  </si>
  <si>
    <t>cms_3.1.0_66036</t>
    <phoneticPr fontId="1" type="noConversion"/>
  </si>
  <si>
    <t>0032158 IM2节目单导入，新增配置，是否进行UTC时间转换</t>
    <phoneticPr fontId="1" type="noConversion"/>
  </si>
  <si>
    <t>测试不通过，未正式发布</t>
    <phoneticPr fontId="1" type="noConversion"/>
  </si>
  <si>
    <t>四川移动cms310替换ma</t>
    <phoneticPr fontId="1" type="noConversion"/>
  </si>
  <si>
    <t>四川移动</t>
    <phoneticPr fontId="1" type="noConversion"/>
  </si>
  <si>
    <t>cms_3.0.0_66050</t>
    <phoneticPr fontId="1" type="noConversion"/>
  </si>
  <si>
    <t>0031948【台湾三大】首页今日关注，偶发点击页面显示空白
0031969【台湾三大】媒体内容产生CB工单中FileURL字段为空，movie的CB任务失败
0031943【台湾三大】EPG管理和广告管理模块，部分功能需屏蔽或开发
0031939【台湾三大】系统创建的CP缺省服务名称，建议为中文繁体
0031955【台湾三大】批量操作合集或分集上下线，页面显示的上下线状态不会刷新</t>
    <phoneticPr fontId="1" type="noConversion"/>
  </si>
  <si>
    <t>cms_mango_3.0.0_66105</t>
    <phoneticPr fontId="1" type="noConversion"/>
  </si>
  <si>
    <t>0031886【湖南移动】C2注入修改分集工单处理成功后，series表中的nownum字段值不会改变
0031947【湖南移动】合集绑定栏目自动上线后，合集列表界面的上下线时间显示空白
0030377【湖南移动-大视频对接版本】分集做CMS重试，还下发合集增加的工单                                                                             0031575【湖南移动】修改合集信息或进行上下线操作后，合集的更新时间显示不对
0031949【湖南移动】合集列表界面手动取消合集与栏目的关联关系，会直接删除掉数据库中的关联关系记录
0031944【湖南移动】合集解绑完栏目后再重新关联栏目，合集不会自动上线</t>
    <phoneticPr fontId="1" type="noConversion"/>
  </si>
  <si>
    <t>eason</t>
    <phoneticPr fontId="1" type="noConversion"/>
  </si>
  <si>
    <t>安徽联通58549补丁</t>
    <phoneticPr fontId="1" type="noConversion"/>
  </si>
  <si>
    <t xml:space="preserve"> 0032214 contentId含有特殊字符，比如：“/”,":" cb同步失败</t>
    <phoneticPr fontId="1" type="noConversion"/>
  </si>
  <si>
    <t>安徽联通</t>
  </si>
  <si>
    <t>现场升级当天已部署该脚本，跳过不测试</t>
    <phoneticPr fontId="1" type="noConversion"/>
  </si>
  <si>
    <t>cms_3.1.0_66248</t>
    <phoneticPr fontId="1" type="noConversion"/>
  </si>
  <si>
    <t>【新需求和新功能】
0032254 IM2节目单导入，每一个频道可配置不同时区，导入之后的时间为对应时区的时间。
0032256 频道入流为drm，出流为drm时，cd工单DestDRMType为0
【解决的问题】
0032220【印尼IM2】频道节目单tvgw处理完成后，没有生成CD任务
0032231复制当天的节目单到最近七天失败
0032210【印尼IM2】EPG首页配置新添加组件后，编辑失败
0032206epg管理-----通知与公告---新增标识建议默认生成一个
0032201【印尼IM2】epg模板首页配置，需要国际化处理
0032200【印尼IM2】英文语言下，屏保添加页面文字显示异常
0032199【印尼IM2】CMS UI英文显示，可操作性优化
0032122movie的url中含有中文或路径中有空格时，CD分发处理失败
0032129cms 未处理CDN返回的movie时长
0032126修改媒体内容的drm属性 drm改为no drm, drm cdn分发状态不会重置
0032149drm类型的vod cdn分发失败</t>
    <phoneticPr fontId="1" type="noConversion"/>
  </si>
  <si>
    <t>epg_3.1.0_66263</t>
    <phoneticPr fontId="1" type="noConversion"/>
  </si>
  <si>
    <t>【新需求和新功能】
0032261 增加了向stsc提供cms数据的接口
0032262 节目单接口需返回cdn是否可用状态
0032263 支持通知与公告配合不同的epg使用</t>
    <phoneticPr fontId="1" type="noConversion"/>
  </si>
  <si>
    <t>湖南有线51595补丁</t>
    <phoneticPr fontId="1" type="noConversion"/>
  </si>
  <si>
    <t>0032227: 【湖南有线】合集列表已回收的内容在Webepg中仍能搜索出来</t>
    <phoneticPr fontId="1" type="noConversion"/>
  </si>
  <si>
    <t>epg_310_66349</t>
    <phoneticPr fontId="1" type="noConversion"/>
  </si>
  <si>
    <t>0032295【上海开放式平台】epg向stsc传series的status为上线状态时，到stsc的es上status的值变为8，搜索没有返回结果数据；
0032298 【印尼IM2】apk升级检测请求携带epgIdentifier参数，epg返回数据异常
0032297 【印尼IM2】建议epg 升级检测接口校验apk的上下线状态</t>
    <phoneticPr fontId="1" type="noConversion"/>
  </si>
  <si>
    <t>西藏联通54319补丁</t>
    <phoneticPr fontId="1" type="noConversion"/>
  </si>
  <si>
    <t>c2注入更新任务时出现死锁；日志一直提示actor错误</t>
    <phoneticPr fontId="1" type="noConversion"/>
  </si>
  <si>
    <t>zhiwei</t>
    <phoneticPr fontId="1" type="noConversion"/>
  </si>
  <si>
    <t>cms_mango_3.0.0_66404</t>
    <phoneticPr fontId="1" type="noConversion"/>
  </si>
  <si>
    <t>0032302 【湖南移动】继承版本中分屏横标题超出区域的标题不能切换，不能点击具体内容编辑
0032300 进入首页模板修改界面时，分辨率显示不全
0032320 【湖南移动】未上线合集在已关联未指定（配置）栏目后，未上线（正常现像），再关联指定（配置）栏目后，上线（正常现像），但是取消关联指定栏目，还是上线（不正常现像）</t>
    <phoneticPr fontId="1" type="noConversion"/>
  </si>
  <si>
    <t>cms_mango_3.0.0_66406</t>
    <phoneticPr fontId="1" type="noConversion"/>
  </si>
  <si>
    <t>0032302 【湖南移动】继承版本中分屏横标题超出区域的标题不能切换，不能点击具体内容编辑
0032300 进入首页模板修改界面时，分辨率显示不全
0032320 【湖南移动】未上线合集在已关联未指定（配置）栏目后，未上线（正常现像），再关联指定（配置）栏目后，上线（正常现像），但是取消关联指定栏目，还是上线（不正常现像）
0032330 界面导入&amp;自动拉取节目单时，没有填充ChannelContentId，导致注入时无法判断节目单是否已存在，出现节目单重复问题</t>
    <phoneticPr fontId="1" type="noConversion"/>
  </si>
  <si>
    <t>cms_mango_3.0.0_66417</t>
    <phoneticPr fontId="1" type="noConversion"/>
  </si>
  <si>
    <t>0032338 【湖南移动】湖南移动节目单以工单形式注入后，会存在部分节目单不入库，需要重复注入才会全部入库</t>
    <phoneticPr fontId="1" type="noConversion"/>
  </si>
  <si>
    <t>黑龙江联通58549补丁</t>
    <phoneticPr fontId="1" type="noConversion"/>
  </si>
  <si>
    <t xml:space="preserve"> 0032373: 注入大量节目单时，反馈时会出现等待所有节目单处理完成再开始反馈的现象 </t>
    <phoneticPr fontId="1" type="noConversion"/>
  </si>
  <si>
    <t>cynthia</t>
    <phoneticPr fontId="1" type="noConversion"/>
  </si>
  <si>
    <t>cms_3.0.0_66481</t>
    <phoneticPr fontId="1" type="noConversion"/>
  </si>
  <si>
    <t>0032369: 【台湾中嘉】tcgs转码配置配了预告片转码时长后没有生效
0032346: 【台湾中嘉】父栏目下的内容存在内容无法置顶的问题
0032347: 【台湾中嘉】榜单栏目下的内容发生变化后，刷新榜单无法改变排序</t>
    <phoneticPr fontId="1" type="noConversion"/>
  </si>
  <si>
    <t>cms_3.0.0_66517</t>
    <phoneticPr fontId="1" type="noConversion"/>
  </si>
  <si>
    <t>0032390【台湾中嘉】EPG管理中的通知与公告，修改通知的时间时格式会变化导致无法提交
0032389: 【台湾中嘉】父栏目内容置顶操作后再取消置顶，内容会不显示出来</t>
    <phoneticPr fontId="1" type="noConversion"/>
  </si>
  <si>
    <t>cms_2.6.0_66556</t>
    <phoneticPr fontId="1" type="noConversion"/>
  </si>
  <si>
    <t>C2接口支持c2plus协议注入</t>
    <phoneticPr fontId="1" type="noConversion"/>
  </si>
  <si>
    <t>jessie</t>
    <phoneticPr fontId="1" type="noConversion"/>
  </si>
  <si>
    <t>测试不通过,2018/5/21回复测试结果</t>
    <phoneticPr fontId="1" type="noConversion"/>
  </si>
  <si>
    <t>cms_3.1.0_66558</t>
    <phoneticPr fontId="1" type="noConversion"/>
  </si>
  <si>
    <t>支持cms c2plus分发（点播、服务）</t>
    <phoneticPr fontId="1" type="noConversion"/>
  </si>
  <si>
    <t>测试不通过,2018/5/21回复测试结果</t>
  </si>
  <si>
    <t>cms_2.6.0_66750</t>
    <phoneticPr fontId="1" type="noConversion"/>
  </si>
  <si>
    <t xml:space="preserve"> 0032498: 【上海开放式】cms310通过C2+下发电影时，分集和合集contenid一样，cms260处理失败；
0032499: 【上海开放式】通过C2+下发服务与内容的关联关系时，任务处理成功，但是数据库表中关联关系没有解绑；</t>
    <phoneticPr fontId="1" type="noConversion"/>
  </si>
  <si>
    <t>cms_3.1.0_66753</t>
    <phoneticPr fontId="1" type="noConversion"/>
  </si>
  <si>
    <t>0032491: 【上海电信】C2注入合集中有图片时，入库的PosterPicUrl字段为null，cms分发合集会失败；</t>
    <phoneticPr fontId="1" type="noConversion"/>
  </si>
  <si>
    <t>cms_3.0.0_66775</t>
    <phoneticPr fontId="1" type="noConversion"/>
  </si>
  <si>
    <t>0031624: 【台湾中嘉】部分新上架时间在角标设定范围内的内容在终端无法显示新上架的角标
0031850: 【台湾中嘉】海报url格式错误，无法修改合集但无错误提示的问题
0032369: 【台湾中嘉】tcgs转码配置配了预告片转码时长后没有生效
0031910：【台湾中嘉】CP配置中提供默认栏目、提供默认服务选项“否”点击成“是”，无法再从“是”修改为“否”
0031935: 【台湾中嘉】畅销榜、排行榜和最新上架栏目内容列表的数据应根据filterrules表的sql语句查询的结果进行逆序排序。
0032347: 【台湾中嘉】榜单栏目下的内容发生变化后，刷新榜单无法改变排序
0032390【台湾中嘉】EPG管理中的通知与公告，修改通知的时间时格式会变化导致无法提交
0032476: 【台湾三大】C2注入带有特殊字符的图片工单，注入任务处理失败
0032523:【台湾三大】首页配置的推荐位 修改界面，绑定动作下拉框选项：“打开电视精选列表页” 显示成了英文
0032521:【台湾三大】EPG管理模块需开放“全局配置”功能</t>
    <phoneticPr fontId="1" type="noConversion"/>
  </si>
  <si>
    <t>IM2 epg补丁</t>
    <phoneticPr fontId="1" type="noConversion"/>
  </si>
  <si>
    <t>临时补丁发布现场</t>
    <phoneticPr fontId="1" type="noConversion"/>
  </si>
  <si>
    <t>cms_3.1.0_66965</t>
    <phoneticPr fontId="1" type="noConversion"/>
  </si>
  <si>
    <t>banny</t>
    <phoneticPr fontId="1" type="noConversion"/>
  </si>
  <si>
    <t>cms_3.1.0_67010</t>
    <phoneticPr fontId="1" type="noConversion"/>
  </si>
  <si>
    <t>0032643: cms需增加app管理
0032644: cms增加epg接口配置功能                                              0032594服务与内容的关联关系从回收站还原或者加入回收站时，updateTime没有更新
0032530【印尼IM2】定时删除历史节目单时，应该同步产生节目单CD删除任务
0032531进入合集列表非首页，点击重置按钮，页面导航显示0/n
0032500角标目前支持配置角标图片以及文字，配置成文字需增加配置 角标背景颜色
0032426栏目cms分发（c2plus）失败
0032232节目单查询操作，总能查到0:00的节目单条目
0032207epg管理-----通知与公告--添加后列表不显示名称
0032235建议已经过期的节目单不给tvgw下发drm消息，直接修改drm状态为失败即可
0032245【印尼IM2】预览节目单页面显示，播放地址被遮挡</t>
    <phoneticPr fontId="1" type="noConversion"/>
  </si>
  <si>
    <t>测试通过，不需要正式发布现场</t>
    <phoneticPr fontId="1" type="noConversion"/>
  </si>
  <si>
    <t>epg_3.1.0_67026</t>
    <phoneticPr fontId="1" type="noConversion"/>
  </si>
  <si>
    <t>0032649 epgserver需支持指定内容类型全局搜索
0032652 epgserver需支持apk升级
0032651 epgserver需支持搜索栏目下的指定类型的内容                0032528【印尼IM2】版本关联的升级策略已停用，apk接入仍会有升级提示
0032529【印尼IM2】版本关联的升级策略开始时间和结束时间为空，apk接入没有升级提示
0032519【印尼im2】epg内容鉴权接口（172.16.199.220:9968/）并发10，每秒访问量54时，系统内存，磁盘，cpu占用很少（10%以下）时，报错返回值100异常，只能重启解决</t>
    <phoneticPr fontId="1" type="noConversion"/>
  </si>
  <si>
    <t>测试通过，不需要正式发布现场</t>
  </si>
  <si>
    <t>cms_3.1.0_67096</t>
    <phoneticPr fontId="1" type="noConversion"/>
  </si>
  <si>
    <t>0032623: sealib和cdn同时通过cd接口上载和分发时，不能返回cdn分发地址</t>
    <phoneticPr fontId="1" type="noConversion"/>
  </si>
  <si>
    <t>Banny</t>
    <phoneticPr fontId="1" type="noConversion"/>
  </si>
  <si>
    <t>sh_vod_statistics.tar.gz</t>
    <phoneticPr fontId="1" type="noConversion"/>
  </si>
  <si>
    <t>《集团QOE系统对接省IPTV数据接口规范（各外围系统）-21080509commented.docx》（2.4.1-2.4.5）</t>
    <phoneticPr fontId="1" type="noConversion"/>
  </si>
  <si>
    <t>cms_mango_3.0.0_67162</t>
    <phoneticPr fontId="1" type="noConversion"/>
  </si>
  <si>
    <t>1、【江苏联通】自定义专题配置模板页元素界面中，链接类型默认情况下选择EPG模板后，需手动输入直播链接的全路径
2、【江苏联通】EPG模板更新后，专题管理中自定义专题关联版本时不能自动获取到最新的EPG模板
3、【江苏联通】自定义专题配置模板页元素界面中，链接类型为自定义专题时无法生效</t>
    <phoneticPr fontId="1" type="noConversion"/>
  </si>
  <si>
    <t>现场要求提供补丁文件，该版本跳过不测试</t>
    <phoneticPr fontId="1" type="noConversion"/>
  </si>
  <si>
    <t>cms_patch_20180608.tar.gz</t>
    <phoneticPr fontId="1" type="noConversion"/>
  </si>
  <si>
    <t>临时补丁，现场测试</t>
    <phoneticPr fontId="1" type="noConversion"/>
  </si>
  <si>
    <t>ma2cms310MovieUpgradeScript.py</t>
    <phoneticPr fontId="1" type="noConversion"/>
  </si>
  <si>
    <t>0032745: 【四川移动】提供ma中movie数据迁移至cms310的脚本</t>
    <phoneticPr fontId="1" type="noConversion"/>
  </si>
  <si>
    <t>临时版本，现场测试</t>
    <phoneticPr fontId="1" type="noConversion"/>
  </si>
  <si>
    <t>cms_3.1.0_67391</t>
    <phoneticPr fontId="1" type="noConversion"/>
  </si>
  <si>
    <t>0032768【上海电信】注入单播云直播内容，CD分发工单UnicastUrl为空
0032729【印尼IM2】新添加栏目，标识提示已存在，可以完成提交
0032724【印尼IM2】定时器删除过期的节目单，重试次数两次，删除失败时重试产生3次任务
0032692【印尼IM2】页面修改节目单的名称、描述和评级，会重新创建tvgw任务
0032680【印尼IM2】节目单更新注入，舍弃新节目中小于当前时间的数据，且把当前tvgw录制中的节目单的结束时间作为新节目单的开始时间
0032679【印尼IM2】节目单xml中，如果相邻的节目单时间有重合部分，cms应去掉重合部分注入
0032678【印尼IM2】节目单注入CDN成功后，才向tvgw发删除消息
0032595分发状态查询，配置多个分发，部分启用，查询结果错误。
0032193已被关联且已上线的广告分组，仍可以被删除
0032264【印尼IM2】EPG版本关联内容页面显示有错位
0032332注入指定时长类型的节目单会注入失败
0032730: 【印尼IM2】app应用列表，同一cp添加相同标识的条目时，应该提示“标识已存在”且禁止提交</t>
    <phoneticPr fontId="1" type="noConversion"/>
  </si>
  <si>
    <t>epg_3.1.0_67392</t>
    <phoneticPr fontId="1" type="noConversion"/>
  </si>
  <si>
    <t>0032725 【印尼IM2】EPG返回的release 字段需转换整型</t>
    <phoneticPr fontId="1" type="noConversion"/>
  </si>
  <si>
    <t>cms_patch_20180619.tar.gz</t>
    <phoneticPr fontId="1" type="noConversion"/>
  </si>
  <si>
    <t>0032674: 【江苏联通】自定义专题配置模板页元素界面中，链接类型默认情况下选择EPG模板后，需手动输入直播链接的全路径</t>
    <phoneticPr fontId="1" type="noConversion"/>
  </si>
  <si>
    <t>张迪</t>
    <phoneticPr fontId="1" type="noConversion"/>
  </si>
  <si>
    <t>现场测试完成，已正式发布</t>
    <phoneticPr fontId="1" type="noConversion"/>
  </si>
  <si>
    <t>cms_patch_20180619_for_sh.tar.gz</t>
    <phoneticPr fontId="1" type="noConversion"/>
  </si>
  <si>
    <t>0032778: 【上海电信开放式平台】c2反馈异常
        c1反馈异常</t>
    <phoneticPr fontId="1" type="noConversion"/>
  </si>
  <si>
    <t>临时补丁，现场测试</t>
  </si>
  <si>
    <t>cms_patch_20180620_for_sh.tar.gz</t>
    <phoneticPr fontId="1" type="noConversion"/>
  </si>
  <si>
    <t>cms_mango_3.0.0_67491</t>
    <phoneticPr fontId="1" type="noConversion"/>
  </si>
  <si>
    <t xml:space="preserve"> 0032764: 剧集模板 （栏目，合集剧集模板配置需求，具体的请看对应的需求文档）
 0032765: 搜索优化（明星库，基础数据---标签---内容）；合集排序
 0032763: 产品配置中心 产品分类，产品分类关联产品
 0032762: 【湖南移动】新增虚拟注入（MIGU分发）</t>
    <phoneticPr fontId="1" type="noConversion"/>
  </si>
  <si>
    <t>临时调测版本，现场测试</t>
    <phoneticPr fontId="1" type="noConversion"/>
  </si>
  <si>
    <t>待定
CMS版本（如上行版本联调无问题，则去掉此条计划、在上行版本计划中合并此条交付时间信息即可）</t>
    <phoneticPr fontId="1" type="noConversion"/>
  </si>
  <si>
    <t>湖南移动cms300联调版本</t>
    <phoneticPr fontId="1" type="noConversion"/>
  </si>
  <si>
    <t>1、5a.5需求
2、问题0032329: TVGW切片失败后，点击TVGW重试成功后无法自动下发新增的C2工单</t>
    <phoneticPr fontId="1" type="noConversion"/>
  </si>
  <si>
    <t>5a.5需求</t>
    <phoneticPr fontId="1" type="noConversion"/>
  </si>
  <si>
    <t>hoob、damon、faker、allen</t>
  </si>
  <si>
    <t>CMS</t>
    <phoneticPr fontId="1" type="noConversion"/>
  </si>
  <si>
    <t>未启动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</si>
</sst>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charset val="134"/>
      <scheme val="minor"/>
    </font>
    <font>
      <sz val="9"/>
      <name val="等线"/>
      <family val="2"/>
      <charset val="134"/>
      <scheme val="minor"/>
    </font>
    <font>
      <sz val="9"/>
      <color theme="1"/>
      <name val="宋体"/>
      <family val="3"/>
      <charset val="134"/>
    </font>
    <font>
      <sz val="10"/>
      <color theme="1"/>
      <name val="微软雅黑"/>
      <family val="2"/>
      <charset val="134"/>
    </font>
    <font>
      <b/>
      <sz val="9"/>
      <color indexed="81"/>
      <name val="宋体"/>
      <family val="3"/>
      <charset val="134"/>
    </font>
    <font>
      <b/>
      <sz val="9"/>
      <color theme="1"/>
      <name val="宋体"/>
      <family val="3"/>
      <charset val="134"/>
    </font>
    <font>
      <sz val="10"/>
      <color theme="1"/>
      <name val="宋体"/>
      <family val="3"/>
      <charset val="134"/>
    </font>
    <font>
      <sz val="9"/>
      <name val="等线"/>
      <family val="3"/>
      <charset val="134"/>
      <scheme val="minor"/>
    </font>
    <font>
      <b/>
      <sz val="10"/>
      <color theme="1"/>
      <name val="微软雅黑"/>
      <family val="2"/>
      <charset val="134"/>
    </font>
    <font>
      <sz val="10"/>
      <color rgb="FFFF0000"/>
      <name val="微软雅黑"/>
      <family val="2"/>
      <charset val="134"/>
    </font>
    <font>
      <sz val="10"/>
      <name val="微软雅黑"/>
      <family val="2"/>
      <charset val="134"/>
    </font>
    <font>
      <sz val="11"/>
      <color theme="1"/>
      <name val="微软雅黑"/>
      <family val="2"/>
      <charset val="134"/>
    </font>
  </fonts>
  <fills count="13">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02">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2" fillId="0" borderId="1" xfId="0" applyFont="1" applyBorder="1" applyAlignment="1">
      <alignment vertical="center" wrapText="1"/>
    </xf>
    <xf numFmtId="10" fontId="2" fillId="0" borderId="0" xfId="0" applyNumberFormat="1" applyFont="1">
      <alignment vertical="center"/>
    </xf>
    <xf numFmtId="10" fontId="2" fillId="0" borderId="0" xfId="0" applyNumberFormat="1" applyFont="1" applyAlignment="1">
      <alignment vertical="center" wrapText="1"/>
    </xf>
    <xf numFmtId="0" fontId="3" fillId="0" borderId="0" xfId="0" applyFont="1" applyAlignment="1">
      <alignment horizontal="left" vertical="center" wrapText="1"/>
    </xf>
    <xf numFmtId="0" fontId="3" fillId="0" borderId="1" xfId="0" applyFont="1" applyBorder="1" applyAlignment="1">
      <alignment vertical="center" wrapText="1"/>
    </xf>
    <xf numFmtId="0" fontId="0" fillId="0" borderId="0" xfId="0" applyAlignment="1">
      <alignment vertical="center" wrapText="1"/>
    </xf>
    <xf numFmtId="0" fontId="3" fillId="0" borderId="1" xfId="0" applyFont="1" applyBorder="1" applyAlignment="1">
      <alignment horizontal="left" vertical="center" wrapText="1"/>
    </xf>
    <xf numFmtId="0" fontId="5" fillId="0" borderId="0" xfId="0" applyFont="1">
      <alignment vertical="center"/>
    </xf>
    <xf numFmtId="0" fontId="5" fillId="0" borderId="0" xfId="0" applyFont="1" applyAlignment="1">
      <alignment vertical="center" wrapText="1"/>
    </xf>
    <xf numFmtId="0" fontId="3" fillId="0" borderId="0" xfId="0" applyFont="1">
      <alignment vertical="center"/>
    </xf>
    <xf numFmtId="10" fontId="2" fillId="4" borderId="0" xfId="0" applyNumberFormat="1" applyFont="1" applyFill="1" applyAlignment="1">
      <alignment vertical="center" wrapText="1"/>
    </xf>
    <xf numFmtId="0" fontId="5" fillId="0" borderId="1" xfId="0" applyFont="1" applyBorder="1" applyAlignment="1">
      <alignment vertical="center" wrapText="1"/>
    </xf>
    <xf numFmtId="0" fontId="2" fillId="3" borderId="0" xfId="0" applyFont="1" applyFill="1" applyAlignment="1">
      <alignment vertical="center" wrapText="1"/>
    </xf>
    <xf numFmtId="10" fontId="5" fillId="4" borderId="0" xfId="0" applyNumberFormat="1" applyFont="1" applyFill="1" applyBorder="1" applyAlignment="1">
      <alignment vertical="center" wrapText="1"/>
    </xf>
    <xf numFmtId="10" fontId="2" fillId="4" borderId="0" xfId="0" applyNumberFormat="1" applyFont="1" applyFill="1" applyBorder="1" applyAlignment="1">
      <alignment vertical="center" wrapText="1"/>
    </xf>
    <xf numFmtId="0" fontId="5" fillId="3" borderId="0" xfId="0" applyFont="1" applyFill="1" applyBorder="1" applyAlignment="1">
      <alignment vertical="center" wrapText="1"/>
    </xf>
    <xf numFmtId="0" fontId="2" fillId="3" borderId="0" xfId="0" applyFont="1" applyFill="1" applyBorder="1" applyAlignment="1">
      <alignment vertical="center" wrapText="1"/>
    </xf>
    <xf numFmtId="0" fontId="2" fillId="5" borderId="0" xfId="0" applyNumberFormat="1" applyFont="1" applyFill="1" applyBorder="1" applyAlignment="1">
      <alignment vertical="center" wrapText="1"/>
    </xf>
    <xf numFmtId="0" fontId="2" fillId="5" borderId="0" xfId="0" applyNumberFormat="1" applyFont="1" applyFill="1" applyAlignment="1">
      <alignment vertical="center" wrapText="1"/>
    </xf>
    <xf numFmtId="0" fontId="2" fillId="0" borderId="1" xfId="0" applyFont="1" applyFill="1" applyBorder="1" applyAlignment="1">
      <alignment vertical="center" wrapText="1"/>
    </xf>
    <xf numFmtId="0" fontId="2" fillId="0" borderId="0" xfId="0" applyFont="1" applyFill="1" applyAlignment="1">
      <alignment vertical="center" wrapText="1"/>
    </xf>
    <xf numFmtId="0" fontId="6" fillId="0" borderId="1" xfId="0" applyFont="1" applyBorder="1" applyAlignment="1">
      <alignment vertical="center" wrapText="1"/>
    </xf>
    <xf numFmtId="0" fontId="3" fillId="0" borderId="1" xfId="0" applyFont="1" applyBorder="1">
      <alignment vertical="center"/>
    </xf>
    <xf numFmtId="0" fontId="5" fillId="5" borderId="0" xfId="0" applyNumberFormat="1" applyFont="1" applyFill="1" applyBorder="1" applyAlignment="1">
      <alignment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left" vertical="top" wrapText="1"/>
    </xf>
    <xf numFmtId="0" fontId="3" fillId="0" borderId="1" xfId="0" applyFont="1" applyFill="1" applyBorder="1" applyAlignment="1">
      <alignment horizontal="left" vertical="top"/>
    </xf>
    <xf numFmtId="14" fontId="3" fillId="0" borderId="1" xfId="0" applyNumberFormat="1" applyFont="1" applyBorder="1" applyAlignment="1">
      <alignment horizontal="left" vertical="center" wrapText="1"/>
    </xf>
    <xf numFmtId="0" fontId="8" fillId="2" borderId="1" xfId="0" applyFont="1" applyFill="1" applyBorder="1" applyAlignment="1">
      <alignment horizontal="center" vertical="center" wrapText="1"/>
    </xf>
    <xf numFmtId="0" fontId="8" fillId="0" borderId="0" xfId="0" applyFont="1" applyAlignment="1">
      <alignment horizontal="left" vertical="center" wrapText="1"/>
    </xf>
    <xf numFmtId="0" fontId="3" fillId="0" borderId="1" xfId="0" applyFont="1" applyBorder="1" applyAlignment="1">
      <alignment vertical="top" wrapText="1"/>
    </xf>
    <xf numFmtId="0" fontId="3" fillId="6" borderId="1" xfId="0" applyFont="1" applyFill="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xf>
    <xf numFmtId="14" fontId="3" fillId="2" borderId="1" xfId="0" applyNumberFormat="1" applyFont="1" applyFill="1" applyBorder="1" applyAlignment="1">
      <alignment horizontal="center" vertical="center"/>
    </xf>
    <xf numFmtId="0" fontId="3" fillId="7" borderId="1" xfId="0" applyFont="1" applyFill="1" applyBorder="1" applyAlignment="1">
      <alignment vertical="top" wrapText="1"/>
    </xf>
    <xf numFmtId="0" fontId="3" fillId="7" borderId="1" xfId="0" applyFont="1" applyFill="1" applyBorder="1" applyAlignment="1">
      <alignment horizontal="center" vertical="center" wrapText="1"/>
    </xf>
    <xf numFmtId="14" fontId="3" fillId="7" borderId="1" xfId="0" applyNumberFormat="1" applyFont="1" applyFill="1" applyBorder="1" applyAlignment="1">
      <alignment horizontal="center" vertical="center"/>
    </xf>
    <xf numFmtId="0" fontId="9" fillId="0" borderId="1" xfId="0" applyFont="1" applyBorder="1" applyAlignment="1">
      <alignment vertical="top" wrapText="1"/>
    </xf>
    <xf numFmtId="0" fontId="10" fillId="0" borderId="1" xfId="0" applyFont="1" applyBorder="1" applyAlignment="1">
      <alignment vertical="top" wrapText="1"/>
    </xf>
    <xf numFmtId="14"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14" fontId="3" fillId="7" borderId="1" xfId="0" applyNumberFormat="1" applyFont="1" applyFill="1" applyBorder="1" applyAlignment="1">
      <alignment horizontal="left" vertical="center" wrapText="1"/>
    </xf>
    <xf numFmtId="0" fontId="3" fillId="8"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4" fontId="3" fillId="0" borderId="0" xfId="0" applyNumberFormat="1" applyFont="1" applyAlignment="1">
      <alignment horizontal="left" vertical="center" wrapText="1"/>
    </xf>
    <xf numFmtId="0" fontId="3" fillId="0" borderId="0" xfId="0" applyFont="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vertical="top" wrapText="1"/>
    </xf>
    <xf numFmtId="0" fontId="3" fillId="7" borderId="1" xfId="0" applyFont="1" applyFill="1" applyBorder="1" applyAlignment="1">
      <alignment horizontal="center" vertical="center"/>
    </xf>
    <xf numFmtId="0" fontId="3" fillId="7" borderId="1" xfId="0" applyFont="1" applyFill="1" applyBorder="1" applyAlignment="1">
      <alignment vertical="center" wrapText="1"/>
    </xf>
    <xf numFmtId="0" fontId="3" fillId="7" borderId="1" xfId="0" applyFont="1" applyFill="1" applyBorder="1">
      <alignment vertical="center"/>
    </xf>
    <xf numFmtId="0" fontId="3" fillId="6" borderId="1" xfId="0" applyFont="1" applyFill="1" applyBorder="1" applyAlignment="1">
      <alignment horizontal="center" vertical="center"/>
    </xf>
    <xf numFmtId="0" fontId="3" fillId="6" borderId="1" xfId="0" applyFont="1" applyFill="1" applyBorder="1" applyAlignment="1">
      <alignment vertical="top"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top" wrapText="1"/>
    </xf>
    <xf numFmtId="0" fontId="3" fillId="10" borderId="1" xfId="0" applyFont="1" applyFill="1" applyBorder="1" applyAlignment="1">
      <alignment horizontal="center" vertical="center"/>
    </xf>
    <xf numFmtId="0" fontId="3" fillId="10" borderId="1" xfId="0" applyFont="1" applyFill="1" applyBorder="1" applyAlignment="1">
      <alignment vertical="top" wrapText="1"/>
    </xf>
    <xf numFmtId="0" fontId="3" fillId="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0" fillId="6" borderId="1" xfId="0" applyFont="1" applyFill="1" applyBorder="1" applyAlignment="1">
      <alignment vertical="top" wrapText="1"/>
    </xf>
    <xf numFmtId="0" fontId="10" fillId="2" borderId="1" xfId="0" applyFont="1" applyFill="1" applyBorder="1" applyAlignment="1">
      <alignment vertical="top" wrapText="1"/>
    </xf>
    <xf numFmtId="0" fontId="3" fillId="9" borderId="1" xfId="0" applyFont="1" applyFill="1" applyBorder="1" applyAlignment="1">
      <alignment vertical="center" wrapText="1"/>
    </xf>
    <xf numFmtId="0" fontId="3" fillId="11" borderId="1" xfId="0" applyFont="1" applyFill="1" applyBorder="1" applyAlignment="1">
      <alignment horizontal="center" vertical="center" wrapText="1"/>
    </xf>
    <xf numFmtId="0" fontId="3" fillId="11" borderId="1" xfId="0" applyFont="1" applyFill="1" applyBorder="1" applyAlignment="1">
      <alignment vertical="top" wrapText="1"/>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vertical="top" wrapText="1"/>
    </xf>
    <xf numFmtId="0" fontId="0" fillId="0" borderId="0" xfId="0" applyAlignment="1">
      <alignment horizontal="center" vertical="center" wrapText="1"/>
    </xf>
    <xf numFmtId="0" fontId="0" fillId="0" borderId="0" xfId="0" applyAlignment="1">
      <alignment vertical="top" wrapText="1"/>
    </xf>
    <xf numFmtId="0" fontId="2" fillId="0" borderId="2" xfId="0" applyFont="1" applyBorder="1" applyAlignment="1">
      <alignment horizontal="left" vertical="center" wrapText="1"/>
    </xf>
    <xf numFmtId="0" fontId="5" fillId="0" borderId="2" xfId="0" applyFont="1" applyBorder="1" applyAlignment="1">
      <alignment horizontal="left" vertical="center" wrapText="1"/>
    </xf>
    <xf numFmtId="0" fontId="5"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10" fontId="5" fillId="3" borderId="0" xfId="0" applyNumberFormat="1" applyFont="1" applyFill="1" applyBorder="1" applyAlignment="1">
      <alignment horizontal="left" vertical="center" wrapText="1"/>
    </xf>
    <xf numFmtId="10" fontId="2" fillId="3" borderId="0" xfId="0" applyNumberFormat="1" applyFont="1" applyFill="1" applyBorder="1" applyAlignment="1">
      <alignment horizontal="left" vertical="center" wrapText="1"/>
    </xf>
    <xf numFmtId="0" fontId="2" fillId="3" borderId="0" xfId="0" applyFont="1" applyFill="1" applyBorder="1" applyAlignment="1">
      <alignment horizontal="left" vertical="center" wrapText="1"/>
    </xf>
    <xf numFmtId="0" fontId="5" fillId="12" borderId="0" xfId="0" applyFont="1" applyFill="1">
      <alignment vertical="center"/>
    </xf>
    <xf numFmtId="0" fontId="2" fillId="12" borderId="0" xfId="0" applyFont="1" applyFill="1">
      <alignment vertical="center"/>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10" fontId="2" fillId="3" borderId="4" xfId="0" applyNumberFormat="1" applyFont="1" applyFill="1" applyBorder="1" applyAlignment="1">
      <alignment horizontal="left" vertical="center" wrapText="1"/>
    </xf>
    <xf numFmtId="10"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1" xfId="0" applyFont="1" applyBorder="1" applyAlignment="1">
      <alignment horizontal="left" vertical="center"/>
    </xf>
    <xf numFmtId="0" fontId="2" fillId="0" borderId="3" xfId="0" applyFont="1" applyBorder="1" applyAlignment="1">
      <alignment horizontal="left" vertical="center"/>
    </xf>
    <xf numFmtId="0" fontId="2" fillId="4" borderId="0" xfId="0" applyFont="1" applyFill="1" applyBorder="1" applyAlignment="1">
      <alignment horizontal="left" vertical="center"/>
    </xf>
    <xf numFmtId="10" fontId="2" fillId="3" borderId="4" xfId="0" applyNumberFormat="1" applyFont="1" applyFill="1" applyBorder="1" applyAlignment="1">
      <alignment horizontal="left" vertical="center"/>
    </xf>
    <xf numFmtId="10" fontId="2" fillId="3"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0" xfId="0" applyFont="1" applyFill="1" applyAlignment="1">
      <alignment horizontal="left" vertical="center"/>
    </xf>
    <xf numFmtId="0" fontId="2" fillId="0" borderId="0" xfId="0" applyFont="1" applyAlignment="1">
      <alignment horizontal="left" vertical="center"/>
    </xf>
    <xf numFmtId="0" fontId="2" fillId="4" borderId="0" xfId="0" applyFont="1" applyFill="1" applyAlignment="1">
      <alignment horizontal="left" vertical="center"/>
    </xf>
    <xf numFmtId="10" fontId="2" fillId="3" borderId="0" xfId="0" applyNumberFormat="1" applyFont="1" applyFill="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任务分析图表!$A$1</c:f>
          <c:strCache>
            <c:ptCount val="1"/>
            <c:pt idx="0">
              <c:v>任务增长趋势</c:v>
            </c:pt>
          </c:strCache>
        </c:strRef>
      </c:tx>
      <c:overlay val="0"/>
      <c:spPr>
        <a:noFill/>
        <a:ln>
          <a:noFill/>
        </a:ln>
        <a:effectLst/>
      </c:spPr>
      <c:txPr>
        <a:bodyPr rot="0" spcFirstLastPara="1" vertOverflow="ellipsis" vert="horz" wrap="square" anchor="ctr" anchorCtr="1"/>
        <a:lstStyle/>
        <a:p>
          <a:pPr>
            <a:defRPr sz="1400" b="0" i="1" u="none" strike="noStrike" kern="1200" cap="none" spc="20" baseline="0">
              <a:solidFill>
                <a:schemeClr val="dk1">
                  <a:lumMod val="50000"/>
                  <a:lumOff val="50000"/>
                </a:schemeClr>
              </a:solidFill>
              <a:latin typeface="宋体" panose="02010600030101010101" pitchFamily="2" charset="-122"/>
              <a:ea typeface="宋体" panose="02010600030101010101" pitchFamily="2" charset="-122"/>
              <a:cs typeface="+mn-cs"/>
            </a:defRPr>
          </a:pPr>
          <a:endParaRPr lang="zh-CN"/>
        </a:p>
      </c:txPr>
    </c:title>
    <c:autoTitleDeleted val="0"/>
    <c:plotArea>
      <c:layout/>
      <c:lineChart>
        <c:grouping val="standard"/>
        <c:varyColors val="0"/>
        <c:ser>
          <c:idx val="0"/>
          <c:order val="0"/>
          <c:tx>
            <c:strRef>
              <c:f>任务分析图表!$B$2</c:f>
              <c:strCache>
                <c:ptCount val="1"/>
                <c:pt idx="0">
                  <c:v>任务叠加总数</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任务分析图表!$A$3:$A$26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任务分析图表!$B$3:$B$26</c:f>
              <c:numCache>
                <c:formatCode>General</c:formatCode>
                <c:ptCount val="24"/>
                <c:pt idx="0">
                  <c:v>52</c:v>
                </c:pt>
                <c:pt idx="1">
                  <c:v>102</c:v>
                </c:pt>
                <c:pt idx="2">
                  <c:v>157</c:v>
                </c:pt>
                <c:pt idx="3">
                  <c:v>202</c:v>
                </c:pt>
                <c:pt idx="4">
                  <c:v>249</c:v>
                </c:pt>
                <c:pt idx="5">
                  <c:v>287</c:v>
                </c:pt>
                <c:pt idx="6">
                  <c:v>320</c:v>
                </c:pt>
                <c:pt idx="7">
                  <c:v>363</c:v>
                </c:pt>
                <c:pt idx="8">
                  <c:v>409</c:v>
                </c:pt>
                <c:pt idx="9">
                  <c:v>450</c:v>
                </c:pt>
                <c:pt idx="10">
                  <c:v>492</c:v>
                </c:pt>
                <c:pt idx="11">
                  <c:v>537</c:v>
                </c:pt>
                <c:pt idx="12">
                  <c:v>574</c:v>
                </c:pt>
                <c:pt idx="13">
                  <c:v>595</c:v>
                </c:pt>
                <c:pt idx="14">
                  <c:v>630</c:v>
                </c:pt>
                <c:pt idx="15">
                  <c:v>668</c:v>
                </c:pt>
                <c:pt idx="16">
                  <c:v>697</c:v>
                </c:pt>
                <c:pt idx="17">
                  <c:v>723</c:v>
                </c:pt>
                <c:pt idx="18">
                  <c:v>755</c:v>
                </c:pt>
                <c:pt idx="19">
                  <c:v>783</c:v>
                </c:pt>
                <c:pt idx="20">
                  <c:v>821</c:v>
                </c:pt>
                <c:pt idx="21">
                  <c:v>857</c:v>
                </c:pt>
                <c:pt idx="22">
                  <c:v>891</c:v>
                </c:pt>
                <c:pt idx="23">
                  <c:v>920</c:v>
                </c:pt>
              </c:numCache>
            </c:numRef>
          </c:val>
          <c:smooth val="0"/>
          <c:extLst>
            <c:ext xmlns:c16="http://schemas.microsoft.com/office/drawing/2014/chart" uri="{C3380CC4-5D6E-409C-BE32-E72D297353CC}">
              <c16:uniqueId val="{00000000-D9B7-40DD-BF12-84E3DB2D7CEF}"/>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5029888"/>
        <c:axId val="75032064"/>
      </c:lineChart>
      <c:catAx>
        <c:axId val="75029888"/>
        <c:scaling>
          <c:orientation val="minMax"/>
        </c:scaling>
        <c:delete val="0"/>
        <c:axPos val="b"/>
        <c:title>
          <c:tx>
            <c:strRef>
              <c:f>任务分析图表!$A$2</c:f>
              <c:strCache>
                <c:ptCount val="1"/>
                <c:pt idx="0">
                  <c:v>迭代序号</c:v>
                </c:pt>
              </c:strCache>
            </c:strRef>
          </c:tx>
          <c:overlay val="0"/>
          <c:spPr>
            <a:noFill/>
            <a:ln>
              <a:noFill/>
            </a:ln>
            <a:effectLst/>
          </c:spPr>
          <c:txPr>
            <a:bodyPr rot="0" spcFirstLastPara="1" vertOverflow="ellipsis" vert="horz" wrap="square" anchor="ctr" anchorCtr="1"/>
            <a:lstStyle/>
            <a:p>
              <a:pPr>
                <a:defRPr sz="900" b="0" i="1"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700000" spcFirstLastPara="1" vertOverflow="ellipsis"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zh-CN"/>
          </a:p>
        </c:txPr>
        <c:crossAx val="75032064"/>
        <c:crosses val="autoZero"/>
        <c:auto val="1"/>
        <c:lblAlgn val="ctr"/>
        <c:lblOffset val="100"/>
        <c:noMultiLvlLbl val="0"/>
      </c:catAx>
      <c:valAx>
        <c:axId val="75032064"/>
        <c:scaling>
          <c:orientation val="minMax"/>
        </c:scaling>
        <c:delete val="0"/>
        <c:axPos val="l"/>
        <c:title>
          <c:tx>
            <c:strRef>
              <c:f>任务分析图表!$B$2</c:f>
              <c:strCache>
                <c:ptCount val="1"/>
                <c:pt idx="0">
                  <c:v>任务叠加总数</c:v>
                </c:pt>
              </c:strCache>
            </c:strRef>
          </c:tx>
          <c:overlay val="0"/>
          <c:spPr>
            <a:noFill/>
            <a:ln>
              <a:noFill/>
            </a:ln>
            <a:effectLst/>
          </c:spPr>
          <c:txPr>
            <a:bodyPr rot="-5400000" spcFirstLastPara="1" vertOverflow="ellipsis" vert="horz" wrap="square" anchor="ctr" anchorCtr="1"/>
            <a:lstStyle/>
            <a:p>
              <a:pPr>
                <a:defRPr sz="900" b="0" i="1" u="none" strike="noStrike" kern="1200" cap="all"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zh-CN"/>
          </a:p>
        </c:txPr>
        <c:crossAx val="750298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i="1"/>
      </a:pPr>
      <a:endParaRPr lang="zh-CN"/>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任务分析图表!$O$1</c:f>
          <c:strCache>
            <c:ptCount val="1"/>
            <c:pt idx="0">
              <c:v>计划完成率</c:v>
            </c:pt>
          </c:strCache>
        </c:strRef>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plotArea>
      <c:layout/>
      <c:barChart>
        <c:barDir val="col"/>
        <c:grouping val="clustered"/>
        <c:varyColors val="0"/>
        <c:ser>
          <c:idx val="0"/>
          <c:order val="0"/>
          <c:tx>
            <c:strRef>
              <c:f>任务分析图表!$P$2</c:f>
              <c:strCache>
                <c:ptCount val="1"/>
                <c:pt idx="0">
                  <c:v>计划完成率</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任务分析图表!$O$3:$O$26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任务分析图表!$P$3:$P$26</c:f>
              <c:numCache>
                <c:formatCode>0.00%</c:formatCode>
                <c:ptCount val="24"/>
                <c:pt idx="0">
                  <c:v>0.73809523809523814</c:v>
                </c:pt>
                <c:pt idx="1">
                  <c:v>0.75</c:v>
                </c:pt>
                <c:pt idx="2">
                  <c:v>0.91428571428571426</c:v>
                </c:pt>
                <c:pt idx="3">
                  <c:v>0.83333333333333337</c:v>
                </c:pt>
                <c:pt idx="4">
                  <c:v>0.88571428571428568</c:v>
                </c:pt>
                <c:pt idx="5">
                  <c:v>0.91666666666666663</c:v>
                </c:pt>
                <c:pt idx="6">
                  <c:v>0.85185185185185186</c:v>
                </c:pt>
                <c:pt idx="7">
                  <c:v>0.93939393939393945</c:v>
                </c:pt>
                <c:pt idx="8">
                  <c:v>0.82857142857142863</c:v>
                </c:pt>
                <c:pt idx="9">
                  <c:v>0.7142857142857143</c:v>
                </c:pt>
                <c:pt idx="10">
                  <c:v>0.88235294117647056</c:v>
                </c:pt>
                <c:pt idx="11">
                  <c:v>0.8529411764705882</c:v>
                </c:pt>
                <c:pt idx="12">
                  <c:v>0.96</c:v>
                </c:pt>
                <c:pt idx="13">
                  <c:v>0.89473684210526316</c:v>
                </c:pt>
                <c:pt idx="14">
                  <c:v>0.86206896551724133</c:v>
                </c:pt>
                <c:pt idx="15">
                  <c:v>1</c:v>
                </c:pt>
                <c:pt idx="16">
                  <c:v>0.88888888888888884</c:v>
                </c:pt>
                <c:pt idx="17">
                  <c:v>0.875</c:v>
                </c:pt>
                <c:pt idx="18">
                  <c:v>0.95833333333333337</c:v>
                </c:pt>
                <c:pt idx="19">
                  <c:v>0.94444444444444442</c:v>
                </c:pt>
                <c:pt idx="20">
                  <c:v>0.96153846153846156</c:v>
                </c:pt>
                <c:pt idx="21">
                  <c:v>0.92592592592592593</c:v>
                </c:pt>
                <c:pt idx="22">
                  <c:v>0.82608695652173914</c:v>
                </c:pt>
                <c:pt idx="23">
                  <c:v>0.89473684210526316</c:v>
                </c:pt>
              </c:numCache>
            </c:numRef>
          </c:val>
          <c:extLst>
            <c:ext xmlns:c16="http://schemas.microsoft.com/office/drawing/2014/chart" uri="{C3380CC4-5D6E-409C-BE32-E72D297353CC}">
              <c16:uniqueId val="{00000000-13F5-4102-B0C5-95B954B2AB0F}"/>
            </c:ext>
          </c:extLst>
        </c:ser>
        <c:dLbls>
          <c:showLegendKey val="0"/>
          <c:showVal val="1"/>
          <c:showCatName val="0"/>
          <c:showSerName val="0"/>
          <c:showPercent val="0"/>
          <c:showBubbleSize val="0"/>
        </c:dLbls>
        <c:gapWidth val="100"/>
        <c:overlap val="-24"/>
        <c:axId val="75102080"/>
        <c:axId val="75116544"/>
      </c:barChart>
      <c:catAx>
        <c:axId val="75102080"/>
        <c:scaling>
          <c:orientation val="minMax"/>
        </c:scaling>
        <c:delete val="0"/>
        <c:axPos val="b"/>
        <c:title>
          <c:tx>
            <c:strRef>
              <c:f>任务分析图表!$O$2</c:f>
              <c:strCache>
                <c:ptCount val="1"/>
                <c:pt idx="0">
                  <c:v>迭代序号</c:v>
                </c:pt>
              </c:strCache>
            </c:strRef>
          </c:tx>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1" u="none" strike="noStrike" kern="1200" baseline="0">
                <a:solidFill>
                  <a:schemeClr val="tx1">
                    <a:lumMod val="65000"/>
                    <a:lumOff val="35000"/>
                  </a:schemeClr>
                </a:solidFill>
                <a:latin typeface="+mn-lt"/>
                <a:ea typeface="+mn-ea"/>
                <a:cs typeface="+mn-cs"/>
              </a:defRPr>
            </a:pPr>
            <a:endParaRPr lang="zh-CN"/>
          </a:p>
        </c:txPr>
        <c:crossAx val="75116544"/>
        <c:crosses val="autoZero"/>
        <c:auto val="1"/>
        <c:lblAlgn val="ctr"/>
        <c:lblOffset val="100"/>
        <c:noMultiLvlLbl val="0"/>
      </c:catAx>
      <c:valAx>
        <c:axId val="75116544"/>
        <c:scaling>
          <c:orientation val="minMax"/>
        </c:scaling>
        <c:delete val="0"/>
        <c:axPos val="l"/>
        <c:majorGridlines>
          <c:spPr>
            <a:ln w="9525" cap="flat" cmpd="sng" algn="ctr">
              <a:solidFill>
                <a:schemeClr val="tx1">
                  <a:lumMod val="15000"/>
                  <a:lumOff val="85000"/>
                </a:schemeClr>
              </a:solidFill>
              <a:round/>
            </a:ln>
            <a:effectLst/>
          </c:spPr>
        </c:majorGridlines>
        <c:title>
          <c:tx>
            <c:strRef>
              <c:f>任务分析图表!$P$2</c:f>
              <c:strCache>
                <c:ptCount val="1"/>
                <c:pt idx="0">
                  <c:v>计划完成率</c:v>
                </c:pt>
              </c:strCache>
            </c:strRef>
          </c:tx>
          <c:overlay val="0"/>
          <c:spPr>
            <a:noFill/>
            <a:ln>
              <a:noFill/>
            </a:ln>
            <a:effectLst/>
          </c:spPr>
          <c:txPr>
            <a:bodyPr rot="-54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zh-CN"/>
          </a:p>
        </c:txPr>
        <c:crossAx val="7510208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i="1"/>
      </a:pPr>
      <a:endParaRPr lang="zh-CN"/>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任务分析图表!$AD$1</c:f>
          <c:strCache>
            <c:ptCount val="1"/>
            <c:pt idx="0">
              <c:v>任务占比率</c:v>
            </c:pt>
          </c:strCache>
        </c:strRef>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plotArea>
      <c:layout/>
      <c:barChart>
        <c:barDir val="col"/>
        <c:grouping val="percentStacked"/>
        <c:varyColors val="0"/>
        <c:ser>
          <c:idx val="0"/>
          <c:order val="0"/>
          <c:tx>
            <c:strRef>
              <c:f>任务分析图表!$AE$2</c:f>
              <c:strCache>
                <c:ptCount val="1"/>
                <c:pt idx="0">
                  <c:v>计划任务占比率</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任务分析图表!$AD$3:$AD$26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任务分析图表!$AE$3:$AE$26</c:f>
              <c:numCache>
                <c:formatCode>0.00%</c:formatCode>
                <c:ptCount val="24"/>
                <c:pt idx="0">
                  <c:v>0.80769230769230771</c:v>
                </c:pt>
                <c:pt idx="1">
                  <c:v>0.64</c:v>
                </c:pt>
                <c:pt idx="2">
                  <c:v>0.63636363636363635</c:v>
                </c:pt>
                <c:pt idx="3">
                  <c:v>0.8</c:v>
                </c:pt>
                <c:pt idx="4">
                  <c:v>0.74468085106382975</c:v>
                </c:pt>
                <c:pt idx="5">
                  <c:v>0.63157894736842102</c:v>
                </c:pt>
                <c:pt idx="6">
                  <c:v>0.81818181818181823</c:v>
                </c:pt>
                <c:pt idx="7">
                  <c:v>0.76744186046511631</c:v>
                </c:pt>
                <c:pt idx="8">
                  <c:v>0.76086956521739135</c:v>
                </c:pt>
                <c:pt idx="9">
                  <c:v>0.85365853658536583</c:v>
                </c:pt>
                <c:pt idx="10">
                  <c:v>0.80952380952380953</c:v>
                </c:pt>
                <c:pt idx="11">
                  <c:v>0.75555555555555554</c:v>
                </c:pt>
                <c:pt idx="12">
                  <c:v>0.67567567567567566</c:v>
                </c:pt>
                <c:pt idx="13">
                  <c:v>0.90476190476190477</c:v>
                </c:pt>
                <c:pt idx="14">
                  <c:v>0.82857142857142863</c:v>
                </c:pt>
                <c:pt idx="15">
                  <c:v>0.68421052631578949</c:v>
                </c:pt>
                <c:pt idx="16">
                  <c:v>0.62068965517241381</c:v>
                </c:pt>
                <c:pt idx="17">
                  <c:v>0.61538461538461542</c:v>
                </c:pt>
                <c:pt idx="18">
                  <c:v>0.75</c:v>
                </c:pt>
                <c:pt idx="19">
                  <c:v>0.6428571428571429</c:v>
                </c:pt>
                <c:pt idx="20">
                  <c:v>0.68421052631578949</c:v>
                </c:pt>
                <c:pt idx="21">
                  <c:v>0.75</c:v>
                </c:pt>
                <c:pt idx="22">
                  <c:v>0.67647058823529416</c:v>
                </c:pt>
                <c:pt idx="23">
                  <c:v>0.65517241379310343</c:v>
                </c:pt>
              </c:numCache>
            </c:numRef>
          </c:val>
          <c:extLst>
            <c:ext xmlns:c16="http://schemas.microsoft.com/office/drawing/2014/chart" uri="{C3380CC4-5D6E-409C-BE32-E72D297353CC}">
              <c16:uniqueId val="{00000000-74ED-40B3-B097-101BF597339E}"/>
            </c:ext>
          </c:extLst>
        </c:ser>
        <c:ser>
          <c:idx val="1"/>
          <c:order val="1"/>
          <c:tx>
            <c:strRef>
              <c:f>任务分析图表!$AF$2</c:f>
              <c:strCache>
                <c:ptCount val="1"/>
                <c:pt idx="0">
                  <c:v>临时任务占比率</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任务分析图表!$AD$3:$AD$26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任务分析图表!$AF$3:$AF$26</c:f>
              <c:numCache>
                <c:formatCode>0.00%</c:formatCode>
                <c:ptCount val="24"/>
                <c:pt idx="0">
                  <c:v>0.19230769230769232</c:v>
                </c:pt>
                <c:pt idx="1">
                  <c:v>0.36</c:v>
                </c:pt>
                <c:pt idx="2">
                  <c:v>0.36363636363636365</c:v>
                </c:pt>
                <c:pt idx="3">
                  <c:v>0.2</c:v>
                </c:pt>
                <c:pt idx="4">
                  <c:v>0.25531914893617019</c:v>
                </c:pt>
                <c:pt idx="5">
                  <c:v>0.36842105263157893</c:v>
                </c:pt>
                <c:pt idx="6">
                  <c:v>0.18181818181818182</c:v>
                </c:pt>
                <c:pt idx="7">
                  <c:v>0.23255813953488372</c:v>
                </c:pt>
                <c:pt idx="8">
                  <c:v>0.2391304347826087</c:v>
                </c:pt>
                <c:pt idx="9">
                  <c:v>0.14634146341463414</c:v>
                </c:pt>
                <c:pt idx="10">
                  <c:v>0.19047619047619047</c:v>
                </c:pt>
                <c:pt idx="11">
                  <c:v>0.24444444444444444</c:v>
                </c:pt>
                <c:pt idx="12">
                  <c:v>0.32432432432432434</c:v>
                </c:pt>
                <c:pt idx="13">
                  <c:v>9.5238095238095233E-2</c:v>
                </c:pt>
                <c:pt idx="14">
                  <c:v>0.17142857142857143</c:v>
                </c:pt>
                <c:pt idx="15">
                  <c:v>0.31578947368421051</c:v>
                </c:pt>
                <c:pt idx="16">
                  <c:v>0.37931034482758619</c:v>
                </c:pt>
                <c:pt idx="17">
                  <c:v>0.38461538461538464</c:v>
                </c:pt>
                <c:pt idx="18">
                  <c:v>0.25</c:v>
                </c:pt>
                <c:pt idx="19">
                  <c:v>0.35714285714285715</c:v>
                </c:pt>
                <c:pt idx="20">
                  <c:v>0.31578947368421051</c:v>
                </c:pt>
                <c:pt idx="21">
                  <c:v>0.25</c:v>
                </c:pt>
                <c:pt idx="22">
                  <c:v>0.3235294117647059</c:v>
                </c:pt>
                <c:pt idx="23">
                  <c:v>0.34482758620689657</c:v>
                </c:pt>
              </c:numCache>
            </c:numRef>
          </c:val>
          <c:extLst>
            <c:ext xmlns:c16="http://schemas.microsoft.com/office/drawing/2014/chart" uri="{C3380CC4-5D6E-409C-BE32-E72D297353CC}">
              <c16:uniqueId val="{00000001-74ED-40B3-B097-101BF597339E}"/>
            </c:ext>
          </c:extLst>
        </c:ser>
        <c:ser>
          <c:idx val="2"/>
          <c:order val="2"/>
          <c:tx>
            <c:strRef>
              <c:f>任务分析图表!$AG$2</c:f>
              <c:strCache>
                <c:ptCount val="1"/>
                <c:pt idx="0">
                  <c:v>疑难问题占比率</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任务分析图表!$AD$3:$AD$26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任务分析图表!$AG$3:$AG$26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3-74ED-40B3-B097-101BF597339E}"/>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5481088"/>
        <c:axId val="75483008"/>
      </c:barChart>
      <c:catAx>
        <c:axId val="75481088"/>
        <c:scaling>
          <c:orientation val="minMax"/>
        </c:scaling>
        <c:delete val="0"/>
        <c:axPos val="b"/>
        <c:title>
          <c:tx>
            <c:strRef>
              <c:f>任务分析图表!$AD$2</c:f>
              <c:strCache>
                <c:ptCount val="1"/>
                <c:pt idx="0">
                  <c:v>迭代序号</c:v>
                </c:pt>
              </c:strCache>
            </c:strRef>
          </c:tx>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5483008"/>
        <c:crosses val="autoZero"/>
        <c:auto val="1"/>
        <c:lblAlgn val="ctr"/>
        <c:lblOffset val="100"/>
        <c:noMultiLvlLbl val="0"/>
      </c:catAx>
      <c:valAx>
        <c:axId val="7548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r>
                  <a:rPr lang="zh-CN"/>
                  <a:t>任务占比</a:t>
                </a:r>
              </a:p>
            </c:rich>
          </c:tx>
          <c:overlay val="0"/>
          <c:spPr>
            <a:noFill/>
            <a:ln>
              <a:noFill/>
            </a:ln>
            <a:effectLst/>
          </c:spPr>
          <c:txPr>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548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任务分析图表!$AT$1</c:f>
          <c:strCache>
            <c:ptCount val="1"/>
            <c:pt idx="0">
              <c:v>任务组成</c:v>
            </c:pt>
          </c:strCache>
        </c:strRef>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plotArea>
      <c:layout/>
      <c:barChart>
        <c:barDir val="col"/>
        <c:grouping val="clustered"/>
        <c:varyColors val="0"/>
        <c:ser>
          <c:idx val="0"/>
          <c:order val="0"/>
          <c:tx>
            <c:strRef>
              <c:f>任务分析图表!$AU$2</c:f>
              <c:strCache>
                <c:ptCount val="1"/>
                <c:pt idx="0">
                  <c:v>计划任务总数</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任务分析图表!$AT$3:$AT$26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任务分析图表!$AU$3:$AU$26</c:f>
              <c:numCache>
                <c:formatCode>General</c:formatCode>
                <c:ptCount val="24"/>
                <c:pt idx="0">
                  <c:v>42</c:v>
                </c:pt>
                <c:pt idx="1">
                  <c:v>32</c:v>
                </c:pt>
                <c:pt idx="2">
                  <c:v>35</c:v>
                </c:pt>
                <c:pt idx="3">
                  <c:v>36</c:v>
                </c:pt>
                <c:pt idx="4">
                  <c:v>35</c:v>
                </c:pt>
                <c:pt idx="5">
                  <c:v>24</c:v>
                </c:pt>
                <c:pt idx="6">
                  <c:v>27</c:v>
                </c:pt>
                <c:pt idx="7">
                  <c:v>33</c:v>
                </c:pt>
                <c:pt idx="8">
                  <c:v>35</c:v>
                </c:pt>
                <c:pt idx="9">
                  <c:v>35</c:v>
                </c:pt>
                <c:pt idx="10">
                  <c:v>34</c:v>
                </c:pt>
                <c:pt idx="11">
                  <c:v>34</c:v>
                </c:pt>
                <c:pt idx="12">
                  <c:v>25</c:v>
                </c:pt>
                <c:pt idx="13">
                  <c:v>19</c:v>
                </c:pt>
                <c:pt idx="14">
                  <c:v>29</c:v>
                </c:pt>
                <c:pt idx="15">
                  <c:v>26</c:v>
                </c:pt>
                <c:pt idx="16">
                  <c:v>18</c:v>
                </c:pt>
                <c:pt idx="17">
                  <c:v>16</c:v>
                </c:pt>
                <c:pt idx="18">
                  <c:v>24</c:v>
                </c:pt>
                <c:pt idx="19">
                  <c:v>18</c:v>
                </c:pt>
                <c:pt idx="20">
                  <c:v>26</c:v>
                </c:pt>
                <c:pt idx="21">
                  <c:v>27</c:v>
                </c:pt>
                <c:pt idx="22">
                  <c:v>23</c:v>
                </c:pt>
                <c:pt idx="23">
                  <c:v>19</c:v>
                </c:pt>
              </c:numCache>
            </c:numRef>
          </c:val>
          <c:extLst>
            <c:ext xmlns:c16="http://schemas.microsoft.com/office/drawing/2014/chart" uri="{C3380CC4-5D6E-409C-BE32-E72D297353CC}">
              <c16:uniqueId val="{00000000-8F75-442D-BC9C-8EE097683BF7}"/>
            </c:ext>
          </c:extLst>
        </c:ser>
        <c:ser>
          <c:idx val="1"/>
          <c:order val="1"/>
          <c:tx>
            <c:strRef>
              <c:f>任务分析图表!$AV$2</c:f>
              <c:strCache>
                <c:ptCount val="1"/>
                <c:pt idx="0">
                  <c:v>临时任务总数</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任务分析图表!$AT$3:$AT$26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任务分析图表!$AV$3:$AV$26</c:f>
              <c:numCache>
                <c:formatCode>General</c:formatCode>
                <c:ptCount val="24"/>
                <c:pt idx="0">
                  <c:v>10</c:v>
                </c:pt>
                <c:pt idx="1">
                  <c:v>18</c:v>
                </c:pt>
                <c:pt idx="2">
                  <c:v>20</c:v>
                </c:pt>
                <c:pt idx="3">
                  <c:v>9</c:v>
                </c:pt>
                <c:pt idx="4">
                  <c:v>12</c:v>
                </c:pt>
                <c:pt idx="5">
                  <c:v>14</c:v>
                </c:pt>
                <c:pt idx="6">
                  <c:v>6</c:v>
                </c:pt>
                <c:pt idx="7">
                  <c:v>10</c:v>
                </c:pt>
                <c:pt idx="8">
                  <c:v>11</c:v>
                </c:pt>
                <c:pt idx="9">
                  <c:v>6</c:v>
                </c:pt>
                <c:pt idx="10">
                  <c:v>8</c:v>
                </c:pt>
                <c:pt idx="11">
                  <c:v>11</c:v>
                </c:pt>
                <c:pt idx="12">
                  <c:v>12</c:v>
                </c:pt>
                <c:pt idx="13">
                  <c:v>2</c:v>
                </c:pt>
                <c:pt idx="14">
                  <c:v>6</c:v>
                </c:pt>
                <c:pt idx="15">
                  <c:v>12</c:v>
                </c:pt>
                <c:pt idx="16">
                  <c:v>11</c:v>
                </c:pt>
                <c:pt idx="17">
                  <c:v>10</c:v>
                </c:pt>
                <c:pt idx="18">
                  <c:v>8</c:v>
                </c:pt>
                <c:pt idx="19">
                  <c:v>10</c:v>
                </c:pt>
                <c:pt idx="20">
                  <c:v>12</c:v>
                </c:pt>
                <c:pt idx="21">
                  <c:v>9</c:v>
                </c:pt>
                <c:pt idx="22">
                  <c:v>11</c:v>
                </c:pt>
                <c:pt idx="23">
                  <c:v>10</c:v>
                </c:pt>
              </c:numCache>
            </c:numRef>
          </c:val>
          <c:extLst>
            <c:ext xmlns:c16="http://schemas.microsoft.com/office/drawing/2014/chart" uri="{C3380CC4-5D6E-409C-BE32-E72D297353CC}">
              <c16:uniqueId val="{00000001-8F75-442D-BC9C-8EE097683BF7}"/>
            </c:ext>
          </c:extLst>
        </c:ser>
        <c:ser>
          <c:idx val="2"/>
          <c:order val="2"/>
          <c:tx>
            <c:strRef>
              <c:f>任务分析图表!$AW$2</c:f>
              <c:strCache>
                <c:ptCount val="1"/>
                <c:pt idx="0">
                  <c:v>疑难问题总数</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任务分析图表!$AT$3:$AT$26</c:f>
              <c:strCache>
                <c:ptCount val="24"/>
                <c:pt idx="0">
                  <c:v>1W</c:v>
                </c:pt>
                <c:pt idx="1">
                  <c:v>2W</c:v>
                </c:pt>
                <c:pt idx="2">
                  <c:v>3W</c:v>
                </c:pt>
                <c:pt idx="3">
                  <c:v>4W</c:v>
                </c:pt>
                <c:pt idx="4">
                  <c:v>5W</c:v>
                </c:pt>
                <c:pt idx="5">
                  <c:v>6W</c:v>
                </c:pt>
                <c:pt idx="6">
                  <c:v>7W</c:v>
                </c:pt>
                <c:pt idx="7">
                  <c:v>8W</c:v>
                </c:pt>
                <c:pt idx="8">
                  <c:v>9W</c:v>
                </c:pt>
                <c:pt idx="9">
                  <c:v>10W</c:v>
                </c:pt>
                <c:pt idx="10">
                  <c:v>11W</c:v>
                </c:pt>
                <c:pt idx="11">
                  <c:v>12W</c:v>
                </c:pt>
                <c:pt idx="12">
                  <c:v>13W</c:v>
                </c:pt>
                <c:pt idx="13">
                  <c:v>14W</c:v>
                </c:pt>
                <c:pt idx="14">
                  <c:v>15W</c:v>
                </c:pt>
                <c:pt idx="15">
                  <c:v>16W</c:v>
                </c:pt>
                <c:pt idx="16">
                  <c:v>17W</c:v>
                </c:pt>
                <c:pt idx="17">
                  <c:v>18W</c:v>
                </c:pt>
                <c:pt idx="18">
                  <c:v>19W</c:v>
                </c:pt>
                <c:pt idx="19">
                  <c:v>20W</c:v>
                </c:pt>
                <c:pt idx="20">
                  <c:v>21W</c:v>
                </c:pt>
                <c:pt idx="21">
                  <c:v>22W</c:v>
                </c:pt>
                <c:pt idx="22">
                  <c:v>23W</c:v>
                </c:pt>
                <c:pt idx="23">
                  <c:v>24W</c:v>
                </c:pt>
              </c:strCache>
            </c:strRef>
          </c:cat>
          <c:val>
            <c:numRef>
              <c:f>任务分析图表!$AW$3:$AW$26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2-8F75-442D-BC9C-8EE097683BF7}"/>
            </c:ext>
          </c:extLst>
        </c:ser>
        <c:dLbls>
          <c:showLegendKey val="0"/>
          <c:showVal val="1"/>
          <c:showCatName val="0"/>
          <c:showSerName val="0"/>
          <c:showPercent val="0"/>
          <c:showBubbleSize val="0"/>
        </c:dLbls>
        <c:gapWidth val="100"/>
        <c:overlap val="-24"/>
        <c:axId val="75921280"/>
        <c:axId val="75931648"/>
      </c:barChart>
      <c:catAx>
        <c:axId val="75921280"/>
        <c:scaling>
          <c:orientation val="minMax"/>
        </c:scaling>
        <c:delete val="0"/>
        <c:axPos val="b"/>
        <c:title>
          <c:tx>
            <c:strRef>
              <c:f>任务分析图表!$AT$2</c:f>
              <c:strCache>
                <c:ptCount val="1"/>
                <c:pt idx="0">
                  <c:v>迭代序号</c:v>
                </c:pt>
              </c:strCache>
            </c:strRef>
          </c:tx>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5931648"/>
        <c:crosses val="autoZero"/>
        <c:auto val="1"/>
        <c:lblAlgn val="ctr"/>
        <c:lblOffset val="100"/>
        <c:noMultiLvlLbl val="0"/>
      </c:catAx>
      <c:valAx>
        <c:axId val="75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r>
                  <a:rPr lang="zh-CN"/>
                  <a:t>任务数</a:t>
                </a:r>
              </a:p>
            </c:rich>
          </c:tx>
          <c:overlay val="0"/>
          <c:spPr>
            <a:noFill/>
            <a:ln>
              <a:noFill/>
            </a:ln>
            <a:effectLst/>
          </c:spPr>
          <c:txPr>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592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任务分析图表!$BH$1</c:f>
          <c:strCache>
            <c:ptCount val="1"/>
            <c:pt idx="0">
              <c:v>本迭代任务汇总</c:v>
            </c:pt>
          </c:strCache>
        </c:strRef>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B32-47A9-9D0E-68CDDCC73A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B32-47A9-9D0E-68CDDCC73AA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B32-47A9-9D0E-68CDDCC73AA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6-5E5D-4B07-882B-8F746D2C6B7E}"/>
              </c:ext>
            </c:extLst>
          </c:dPt>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任务分析图表!$BH$2:$BK$2</c:f>
              <c:strCache>
                <c:ptCount val="4"/>
                <c:pt idx="0">
                  <c:v>计划任务完成数</c:v>
                </c:pt>
                <c:pt idx="1">
                  <c:v>临时任务完成数</c:v>
                </c:pt>
                <c:pt idx="2">
                  <c:v>疑难任务完成数</c:v>
                </c:pt>
                <c:pt idx="3">
                  <c:v>延时任务数（计划+临时+延时）</c:v>
                </c:pt>
              </c:strCache>
            </c:strRef>
          </c:cat>
          <c:val>
            <c:numRef>
              <c:f>任务分析图表!$BH$3:$BK$3</c:f>
              <c:numCache>
                <c:formatCode>General</c:formatCode>
                <c:ptCount val="4"/>
                <c:pt idx="0">
                  <c:v>23</c:v>
                </c:pt>
                <c:pt idx="1">
                  <c:v>10</c:v>
                </c:pt>
                <c:pt idx="2">
                  <c:v>2</c:v>
                </c:pt>
                <c:pt idx="3">
                  <c:v>6</c:v>
                </c:pt>
              </c:numCache>
            </c:numRef>
          </c:val>
          <c:extLst>
            <c:ext xmlns:c16="http://schemas.microsoft.com/office/drawing/2014/chart" uri="{C3380CC4-5D6E-409C-BE32-E72D297353CC}">
              <c16:uniqueId val="{00000000-3B97-4A8F-B278-C8A61A16E8F8}"/>
            </c:ext>
          </c:extLst>
        </c:ser>
        <c:dLbls>
          <c:showLegendKey val="0"/>
          <c:showVal val="0"/>
          <c:showCatName val="1"/>
          <c:showSerName val="0"/>
          <c:showPercent val="0"/>
          <c:showBubbleSize val="0"/>
          <c:showLeaderLines val="1"/>
        </c:dLbls>
      </c:pie3D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版本数据及分析图表!$P$1</c:f>
          <c:strCache>
            <c:ptCount val="1"/>
            <c:pt idx="0">
              <c:v>版本准时交付比率趋势</c:v>
            </c:pt>
          </c:strCache>
        </c:strRef>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plotArea>
      <c:layout/>
      <c:barChart>
        <c:barDir val="col"/>
        <c:grouping val="clustered"/>
        <c:varyColors val="0"/>
        <c:ser>
          <c:idx val="0"/>
          <c:order val="0"/>
          <c:tx>
            <c:strRef>
              <c:f>版本数据及分析图表!$Q$2</c:f>
              <c:strCache>
                <c:ptCount val="1"/>
                <c:pt idx="0">
                  <c:v>版本准时交付率</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宋体" panose="02010600030101010101" pitchFamily="2" charset="-122"/>
                    <a:ea typeface="宋体" panose="02010600030101010101" pitchFamily="2" charset="-122"/>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版本数据及分析图表!$P$3:$P$14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版本数据及分析图表!$Q$3:$Q$14</c:f>
              <c:numCache>
                <c:formatCode>0.00%</c:formatCode>
                <c:ptCount val="12"/>
                <c:pt idx="0">
                  <c:v>0.8571428571428571</c:v>
                </c:pt>
                <c:pt idx="1">
                  <c:v>0</c:v>
                </c:pt>
                <c:pt idx="2">
                  <c:v>0.5</c:v>
                </c:pt>
                <c:pt idx="3">
                  <c:v>0.83333333333333337</c:v>
                </c:pt>
                <c:pt idx="4">
                  <c:v>0.77777777777777779</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486-4D5C-BA2E-66208D1FAEF6}"/>
            </c:ext>
          </c:extLst>
        </c:ser>
        <c:dLbls>
          <c:showLegendKey val="0"/>
          <c:showVal val="1"/>
          <c:showCatName val="0"/>
          <c:showSerName val="0"/>
          <c:showPercent val="0"/>
          <c:showBubbleSize val="0"/>
        </c:dLbls>
        <c:gapWidth val="100"/>
        <c:overlap val="-24"/>
        <c:axId val="76470144"/>
        <c:axId val="76471680"/>
      </c:barChart>
      <c:catAx>
        <c:axId val="764701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6471680"/>
        <c:crosses val="autoZero"/>
        <c:auto val="1"/>
        <c:lblAlgn val="ctr"/>
        <c:lblOffset val="100"/>
        <c:noMultiLvlLbl val="0"/>
      </c:catAx>
      <c:valAx>
        <c:axId val="76471680"/>
        <c:scaling>
          <c:orientation val="minMax"/>
        </c:scaling>
        <c:delete val="0"/>
        <c:axPos val="l"/>
        <c:majorGridlines>
          <c:spPr>
            <a:ln w="9525" cap="flat" cmpd="sng" algn="ctr">
              <a:solidFill>
                <a:schemeClr val="tx1">
                  <a:lumMod val="15000"/>
                  <a:lumOff val="85000"/>
                </a:schemeClr>
              </a:solidFill>
              <a:round/>
            </a:ln>
            <a:effectLst/>
          </c:spPr>
        </c:majorGridlines>
        <c:title>
          <c:tx>
            <c:strRef>
              <c:f>版本数据及分析图表!$Q$2</c:f>
              <c:strCache>
                <c:ptCount val="1"/>
                <c:pt idx="0">
                  <c:v>版本准时交付率</c:v>
                </c:pt>
              </c:strCache>
            </c:strRef>
          </c:tx>
          <c:overlay val="0"/>
          <c:spPr>
            <a:noFill/>
            <a:ln>
              <a:noFill/>
            </a:ln>
            <a:effectLst/>
          </c:spPr>
          <c:txPr>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647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版本数据及分析图表!$AD$1</c:f>
          <c:strCache>
            <c:ptCount val="1"/>
            <c:pt idx="0">
              <c:v>版本通过率</c:v>
            </c:pt>
          </c:strCache>
        </c:strRef>
      </c:tx>
      <c:overlay val="0"/>
      <c:spPr>
        <a:noFill/>
        <a:ln>
          <a:noFill/>
        </a:ln>
        <a:effectLst/>
      </c:spPr>
      <c:txPr>
        <a:bodyPr rot="0" spcFirstLastPara="1" vertOverflow="ellipsis" vert="horz" wrap="square" anchor="ctr" anchorCtr="1"/>
        <a:lstStyle/>
        <a:p>
          <a:pPr>
            <a:defRPr sz="1600" b="1"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autoTitleDeleted val="0"/>
    <c:plotArea>
      <c:layout/>
      <c:barChart>
        <c:barDir val="col"/>
        <c:grouping val="clustered"/>
        <c:varyColors val="0"/>
        <c:ser>
          <c:idx val="0"/>
          <c:order val="0"/>
          <c:tx>
            <c:strRef>
              <c:f>版本数据及分析图表!$AE$1:$AE$2</c:f>
              <c:strCache>
                <c:ptCount val="2"/>
                <c:pt idx="0">
                  <c:v>版本通过率</c:v>
                </c:pt>
                <c:pt idx="1">
                  <c:v>版本通过率</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版本数据及分析图表!$AD$3:$AD$14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版本数据及分析图表!$AE$3:$AE$14</c:f>
              <c:numCache>
                <c:formatCode>0.00%</c:formatCode>
                <c:ptCount val="12"/>
                <c:pt idx="0">
                  <c:v>0.77777777777777779</c:v>
                </c:pt>
                <c:pt idx="1">
                  <c:v>0</c:v>
                </c:pt>
                <c:pt idx="2">
                  <c:v>0.63636363636363635</c:v>
                </c:pt>
                <c:pt idx="3">
                  <c:v>0.5</c:v>
                </c:pt>
                <c:pt idx="4">
                  <c:v>0.66666666666666663</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8ED-468E-ADC7-767B1D0E84C3}"/>
            </c:ext>
          </c:extLst>
        </c:ser>
        <c:dLbls>
          <c:showLegendKey val="0"/>
          <c:showVal val="0"/>
          <c:showCatName val="0"/>
          <c:showSerName val="0"/>
          <c:showPercent val="0"/>
          <c:showBubbleSize val="0"/>
        </c:dLbls>
        <c:gapWidth val="100"/>
        <c:overlap val="-24"/>
        <c:axId val="76574080"/>
        <c:axId val="76596352"/>
      </c:barChart>
      <c:catAx>
        <c:axId val="76574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2700000" spcFirstLastPara="1" vertOverflow="ellipsis"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6596352"/>
        <c:crosses val="autoZero"/>
        <c:auto val="1"/>
        <c:lblAlgn val="ctr"/>
        <c:lblOffset val="100"/>
        <c:noMultiLvlLbl val="0"/>
      </c:catAx>
      <c:valAx>
        <c:axId val="76596352"/>
        <c:scaling>
          <c:orientation val="minMax"/>
        </c:scaling>
        <c:delete val="0"/>
        <c:axPos val="l"/>
        <c:majorGridlines>
          <c:spPr>
            <a:ln w="9525" cap="flat" cmpd="sng" algn="ctr">
              <a:solidFill>
                <a:schemeClr val="tx1">
                  <a:lumMod val="15000"/>
                  <a:lumOff val="85000"/>
                </a:schemeClr>
              </a:solidFill>
              <a:round/>
            </a:ln>
            <a:effectLst/>
          </c:spPr>
        </c:majorGridlines>
        <c:title>
          <c:tx>
            <c:strRef>
              <c:f>版本数据及分析图表!$AE$2</c:f>
              <c:strCache>
                <c:ptCount val="1"/>
                <c:pt idx="0">
                  <c:v>版本通过率</c:v>
                </c:pt>
              </c:strCache>
            </c:strRef>
          </c:tx>
          <c:overlay val="0"/>
          <c:spPr>
            <a:noFill/>
            <a:ln>
              <a:noFill/>
            </a:ln>
            <a:effectLst/>
          </c:spPr>
          <c:txPr>
            <a:bodyPr rot="-54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宋体" panose="02010600030101010101" pitchFamily="2" charset="-122"/>
                <a:ea typeface="宋体" panose="02010600030101010101" pitchFamily="2" charset="-122"/>
                <a:cs typeface="+mn-cs"/>
              </a:defRPr>
            </a:pPr>
            <a:endParaRPr lang="zh-CN"/>
          </a:p>
        </c:txPr>
        <c:crossAx val="7657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版本数据及分析图表!$AQ$1</c:f>
          <c:strCache>
            <c:ptCount val="1"/>
            <c:pt idx="0">
              <c:v>版本数量叠加</c:v>
            </c:pt>
          </c:strCache>
        </c:strRef>
      </c:tx>
      <c:overlay val="0"/>
      <c:spPr>
        <a:noFill/>
        <a:ln>
          <a:noFill/>
        </a:ln>
        <a:effectLst/>
      </c:spPr>
      <c:txPr>
        <a:bodyPr rot="0" spcFirstLastPara="1" vertOverflow="ellipsis" vert="horz" wrap="square" anchor="ctr" anchorCtr="1"/>
        <a:lstStyle/>
        <a:p>
          <a:pPr>
            <a:defRPr sz="1400" b="0" i="1" u="none" strike="noStrike" kern="1200" cap="none" spc="20" baseline="0">
              <a:solidFill>
                <a:schemeClr val="dk1">
                  <a:lumMod val="50000"/>
                  <a:lumOff val="50000"/>
                </a:schemeClr>
              </a:solidFill>
              <a:latin typeface="宋体" panose="02010600030101010101" pitchFamily="2" charset="-122"/>
              <a:ea typeface="宋体" panose="02010600030101010101" pitchFamily="2" charset="-122"/>
              <a:cs typeface="+mn-cs"/>
            </a:defRPr>
          </a:pPr>
          <a:endParaRPr lang="zh-CN"/>
        </a:p>
      </c:txPr>
    </c:title>
    <c:autoTitleDeleted val="0"/>
    <c:plotArea>
      <c:layout/>
      <c:lineChart>
        <c:grouping val="standard"/>
        <c:varyColors val="0"/>
        <c:ser>
          <c:idx val="0"/>
          <c:order val="0"/>
          <c:tx>
            <c:strRef>
              <c:f>版本数据及分析图表!$AR$2</c:f>
              <c:strCache>
                <c:ptCount val="1"/>
                <c:pt idx="0">
                  <c:v>预发布版本叠加</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版本数据及分析图表!$AQ$3:$AQ$14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版本数据及分析图表!$AR$3:$AR$14</c:f>
              <c:numCache>
                <c:formatCode>General</c:formatCode>
                <c:ptCount val="12"/>
                <c:pt idx="0">
                  <c:v>11</c:v>
                </c:pt>
                <c:pt idx="1">
                  <c:v>2</c:v>
                </c:pt>
                <c:pt idx="2">
                  <c:v>12</c:v>
                </c:pt>
                <c:pt idx="3">
                  <c:v>13</c:v>
                </c:pt>
                <c:pt idx="4">
                  <c:v>16</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CF3-49B0-B4FF-75F633E5C9C2}"/>
            </c:ext>
          </c:extLst>
        </c:ser>
        <c:ser>
          <c:idx val="1"/>
          <c:order val="1"/>
          <c:tx>
            <c:strRef>
              <c:f>版本数据及分析图表!$AS$2</c:f>
              <c:strCache>
                <c:ptCount val="1"/>
                <c:pt idx="0">
                  <c:v>预发布测试版本叠加</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版本数据及分析图表!$AQ$3:$AQ$14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版本数据及分析图表!$AS$3:$AS$14</c:f>
              <c:numCache>
                <c:formatCode>General</c:formatCode>
                <c:ptCount val="12"/>
                <c:pt idx="0">
                  <c:v>9</c:v>
                </c:pt>
                <c:pt idx="1">
                  <c:v>1</c:v>
                </c:pt>
                <c:pt idx="2">
                  <c:v>11</c:v>
                </c:pt>
                <c:pt idx="3">
                  <c:v>10</c:v>
                </c:pt>
                <c:pt idx="4">
                  <c:v>15</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CF3-49B0-B4FF-75F633E5C9C2}"/>
            </c:ext>
          </c:extLst>
        </c:ser>
        <c:ser>
          <c:idx val="2"/>
          <c:order val="2"/>
          <c:tx>
            <c:strRef>
              <c:f>版本数据及分析图表!$AT$2</c:f>
              <c:strCache>
                <c:ptCount val="1"/>
                <c:pt idx="0">
                  <c:v>测试发布版本叠加</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版本数据及分析图表!$AQ$3:$AQ$14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版本数据及分析图表!$AT$3:$AT$14</c:f>
              <c:numCache>
                <c:formatCode>General</c:formatCode>
                <c:ptCount val="12"/>
                <c:pt idx="0">
                  <c:v>7</c:v>
                </c:pt>
                <c:pt idx="1">
                  <c:v>0</c:v>
                </c:pt>
                <c:pt idx="2">
                  <c:v>7</c:v>
                </c:pt>
                <c:pt idx="3">
                  <c:v>5</c:v>
                </c:pt>
                <c:pt idx="4">
                  <c:v>10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DCF3-49B0-B4FF-75F633E5C9C2}"/>
            </c:ext>
          </c:extLst>
        </c:ser>
        <c:ser>
          <c:idx val="3"/>
          <c:order val="3"/>
          <c:tx>
            <c:strRef>
              <c:f>版本数据及分析图表!$AU$2</c:f>
              <c:strCache>
                <c:ptCount val="1"/>
                <c:pt idx="0">
                  <c:v>计划交付版本叠加</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版本数据及分析图表!$AQ$3:$AQ$14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版本数据及分析图表!$AU$3:$AU$14</c:f>
              <c:numCache>
                <c:formatCode>General</c:formatCode>
                <c:ptCount val="12"/>
                <c:pt idx="0">
                  <c:v>7</c:v>
                </c:pt>
                <c:pt idx="1">
                  <c:v>0</c:v>
                </c:pt>
                <c:pt idx="2">
                  <c:v>4</c:v>
                </c:pt>
                <c:pt idx="3">
                  <c:v>6</c:v>
                </c:pt>
                <c:pt idx="4">
                  <c:v>9</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CF3-49B0-B4FF-75F633E5C9C2}"/>
            </c:ext>
          </c:extLst>
        </c:ser>
        <c:ser>
          <c:idx val="4"/>
          <c:order val="4"/>
          <c:tx>
            <c:strRef>
              <c:f>版本数据及分析图表!$AV$2</c:f>
              <c:strCache>
                <c:ptCount val="1"/>
                <c:pt idx="0">
                  <c:v>准时交付版本叠加</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版本数据及分析图表!$AQ$3:$AQ$14</c:f>
              <c:strCache>
                <c:ptCount val="12"/>
                <c:pt idx="0">
                  <c:v>Jan.</c:v>
                </c:pt>
                <c:pt idx="1">
                  <c:v>Feb.</c:v>
                </c:pt>
                <c:pt idx="2">
                  <c:v>Mar. </c:v>
                </c:pt>
                <c:pt idx="3">
                  <c:v>Apr.</c:v>
                </c:pt>
                <c:pt idx="4">
                  <c:v>May.</c:v>
                </c:pt>
                <c:pt idx="5">
                  <c:v>Jun.</c:v>
                </c:pt>
                <c:pt idx="6">
                  <c:v>Jul. </c:v>
                </c:pt>
                <c:pt idx="7">
                  <c:v>Aug.</c:v>
                </c:pt>
                <c:pt idx="8">
                  <c:v>Sept.</c:v>
                </c:pt>
                <c:pt idx="9">
                  <c:v>Oct.</c:v>
                </c:pt>
                <c:pt idx="10">
                  <c:v>Nov.</c:v>
                </c:pt>
                <c:pt idx="11">
                  <c:v>Dec.</c:v>
                </c:pt>
              </c:strCache>
            </c:strRef>
          </c:cat>
          <c:val>
            <c:numRef>
              <c:f>版本数据及分析图表!$AV$3:$AV$14</c:f>
              <c:numCache>
                <c:formatCode>General</c:formatCode>
                <c:ptCount val="12"/>
                <c:pt idx="0">
                  <c:v>6</c:v>
                </c:pt>
                <c:pt idx="1">
                  <c:v>0</c:v>
                </c:pt>
                <c:pt idx="2">
                  <c:v>2</c:v>
                </c:pt>
                <c:pt idx="3">
                  <c:v>5</c:v>
                </c:pt>
                <c:pt idx="4">
                  <c:v>7</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EDF0-44DC-92E0-61148965CD76}"/>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7070720"/>
        <c:axId val="77072256"/>
      </c:lineChart>
      <c:catAx>
        <c:axId val="77070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crossAx val="77072256"/>
        <c:crosses val="autoZero"/>
        <c:auto val="1"/>
        <c:lblAlgn val="ctr"/>
        <c:lblOffset val="100"/>
        <c:noMultiLvlLbl val="0"/>
      </c:catAx>
      <c:valAx>
        <c:axId val="77072256"/>
        <c:scaling>
          <c:orientation val="minMax"/>
        </c:scaling>
        <c:delete val="0"/>
        <c:axPos val="l"/>
        <c:title>
          <c:tx>
            <c:rich>
              <a:bodyPr rot="-5400000" spcFirstLastPara="1" vertOverflow="ellipsis" vert="horz" wrap="square" anchor="ctr" anchorCtr="1"/>
              <a:lstStyle/>
              <a:p>
                <a:pPr>
                  <a:defRPr sz="900" b="0" i="1" u="none" strike="noStrike" kern="1200" cap="all" baseline="0">
                    <a:solidFill>
                      <a:schemeClr val="dk1">
                        <a:lumMod val="65000"/>
                        <a:lumOff val="35000"/>
                      </a:schemeClr>
                    </a:solidFill>
                    <a:latin typeface="宋体" panose="02010600030101010101" pitchFamily="2" charset="-122"/>
                    <a:ea typeface="宋体" panose="02010600030101010101" pitchFamily="2" charset="-122"/>
                    <a:cs typeface="+mn-cs"/>
                  </a:defRPr>
                </a:pPr>
                <a:r>
                  <a:rPr lang="zh-CN"/>
                  <a:t>版本数</a:t>
                </a:r>
              </a:p>
            </c:rich>
          </c:tx>
          <c:overlay val="0"/>
          <c:spPr>
            <a:noFill/>
            <a:ln>
              <a:noFill/>
            </a:ln>
            <a:effectLst/>
          </c:spPr>
          <c:txPr>
            <a:bodyPr rot="-5400000" spcFirstLastPara="1" vertOverflow="ellipsis" vert="horz" wrap="square" anchor="ctr" anchorCtr="1"/>
            <a:lstStyle/>
            <a:p>
              <a:pPr>
                <a:defRPr sz="900" b="0" i="1" u="none" strike="noStrike" kern="1200" cap="all"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crossAx val="7707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dk1">
                  <a:lumMod val="65000"/>
                  <a:lumOff val="35000"/>
                </a:schemeClr>
              </a:solidFill>
              <a:latin typeface="宋体" panose="02010600030101010101" pitchFamily="2" charset="-122"/>
              <a:ea typeface="宋体" panose="02010600030101010101" pitchFamily="2" charset="-122"/>
              <a:cs typeface="+mn-cs"/>
            </a:defRPr>
          </a:pPr>
          <a:endParaRPr lang="zh-CN"/>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i="1">
          <a:latin typeface="宋体" panose="02010600030101010101" pitchFamily="2" charset="-122"/>
          <a:ea typeface="宋体" panose="02010600030101010101" pitchFamily="2" charset="-122"/>
        </a:defRPr>
      </a:pPr>
      <a:endParaRPr lang="zh-CN"/>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381000</xdr:colOff>
      <xdr:row>5</xdr:row>
      <xdr:rowOff>100012</xdr:rowOff>
    </xdr:from>
    <xdr:to>
      <xdr:col>9</xdr:col>
      <xdr:colOff>1333500</xdr:colOff>
      <xdr:row>24</xdr:row>
      <xdr:rowOff>114300</xdr:rowOff>
    </xdr:to>
    <xdr:graphicFrame macro="">
      <xdr:nvGraphicFramePr>
        <xdr:cNvPr id="3" name="图表 2">
          <a:extLst>
            <a:ext uri="{FF2B5EF4-FFF2-40B4-BE49-F238E27FC236}">
              <a16:creationId xmlns:a16="http://schemas.microsoft.com/office/drawing/2014/main" id="{E21A312A-FE23-4C47-B015-37B239300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423860</xdr:colOff>
      <xdr:row>5</xdr:row>
      <xdr:rowOff>80962</xdr:rowOff>
    </xdr:from>
    <xdr:to>
      <xdr:col>25</xdr:col>
      <xdr:colOff>323850</xdr:colOff>
      <xdr:row>24</xdr:row>
      <xdr:rowOff>109537</xdr:rowOff>
    </xdr:to>
    <xdr:graphicFrame macro="">
      <xdr:nvGraphicFramePr>
        <xdr:cNvPr id="4" name="图表 3">
          <a:extLst>
            <a:ext uri="{FF2B5EF4-FFF2-40B4-BE49-F238E27FC236}">
              <a16:creationId xmlns:a16="http://schemas.microsoft.com/office/drawing/2014/main" id="{C2C85327-7E8D-40D9-84CF-465947106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642936</xdr:colOff>
      <xdr:row>5</xdr:row>
      <xdr:rowOff>109537</xdr:rowOff>
    </xdr:from>
    <xdr:to>
      <xdr:col>40</xdr:col>
      <xdr:colOff>2028825</xdr:colOff>
      <xdr:row>24</xdr:row>
      <xdr:rowOff>138112</xdr:rowOff>
    </xdr:to>
    <xdr:graphicFrame macro="">
      <xdr:nvGraphicFramePr>
        <xdr:cNvPr id="5" name="图表 4">
          <a:extLst>
            <a:ext uri="{FF2B5EF4-FFF2-40B4-BE49-F238E27FC236}">
              <a16:creationId xmlns:a16="http://schemas.microsoft.com/office/drawing/2014/main" id="{06D2929A-1610-45A4-8E4C-61E09CAAD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557211</xdr:colOff>
      <xdr:row>5</xdr:row>
      <xdr:rowOff>90487</xdr:rowOff>
    </xdr:from>
    <xdr:to>
      <xdr:col>56</xdr:col>
      <xdr:colOff>1190624</xdr:colOff>
      <xdr:row>24</xdr:row>
      <xdr:rowOff>119062</xdr:rowOff>
    </xdr:to>
    <xdr:graphicFrame macro="">
      <xdr:nvGraphicFramePr>
        <xdr:cNvPr id="6" name="图表 5">
          <a:extLst>
            <a:ext uri="{FF2B5EF4-FFF2-40B4-BE49-F238E27FC236}">
              <a16:creationId xmlns:a16="http://schemas.microsoft.com/office/drawing/2014/main" id="{9EAA7B7D-C42D-47B8-B260-2131ABA62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781050</xdr:colOff>
      <xdr:row>6</xdr:row>
      <xdr:rowOff>100012</xdr:rowOff>
    </xdr:from>
    <xdr:to>
      <xdr:col>65</xdr:col>
      <xdr:colOff>666750</xdr:colOff>
      <xdr:row>25</xdr:row>
      <xdr:rowOff>128587</xdr:rowOff>
    </xdr:to>
    <xdr:graphicFrame macro="">
      <xdr:nvGraphicFramePr>
        <xdr:cNvPr id="8" name="图表 7">
          <a:extLst>
            <a:ext uri="{FF2B5EF4-FFF2-40B4-BE49-F238E27FC236}">
              <a16:creationId xmlns:a16="http://schemas.microsoft.com/office/drawing/2014/main" id="{F455D819-D305-4776-B6AF-D89D6A1D4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42862</xdr:colOff>
      <xdr:row>1</xdr:row>
      <xdr:rowOff>242887</xdr:rowOff>
    </xdr:from>
    <xdr:to>
      <xdr:col>24</xdr:col>
      <xdr:colOff>628650</xdr:colOff>
      <xdr:row>20</xdr:row>
      <xdr:rowOff>128587</xdr:rowOff>
    </xdr:to>
    <xdr:graphicFrame macro="">
      <xdr:nvGraphicFramePr>
        <xdr:cNvPr id="2" name="图表 1">
          <a:extLst>
            <a:ext uri="{FF2B5EF4-FFF2-40B4-BE49-F238E27FC236}">
              <a16:creationId xmlns:a16="http://schemas.microsoft.com/office/drawing/2014/main" id="{263B4D21-1F3A-4B66-83FA-57CBA2367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414337</xdr:colOff>
      <xdr:row>6</xdr:row>
      <xdr:rowOff>33337</xdr:rowOff>
    </xdr:from>
    <xdr:to>
      <xdr:col>39</xdr:col>
      <xdr:colOff>381000</xdr:colOff>
      <xdr:row>20</xdr:row>
      <xdr:rowOff>109537</xdr:rowOff>
    </xdr:to>
    <xdr:graphicFrame macro="">
      <xdr:nvGraphicFramePr>
        <xdr:cNvPr id="6" name="图表 5">
          <a:extLst>
            <a:ext uri="{FF2B5EF4-FFF2-40B4-BE49-F238E27FC236}">
              <a16:creationId xmlns:a16="http://schemas.microsoft.com/office/drawing/2014/main" id="{1256984B-BA7F-479A-B165-8BF24AD7F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519112</xdr:colOff>
      <xdr:row>3</xdr:row>
      <xdr:rowOff>123825</xdr:rowOff>
    </xdr:from>
    <xdr:to>
      <xdr:col>59</xdr:col>
      <xdr:colOff>0</xdr:colOff>
      <xdr:row>21</xdr:row>
      <xdr:rowOff>28575</xdr:rowOff>
    </xdr:to>
    <xdr:graphicFrame macro="">
      <xdr:nvGraphicFramePr>
        <xdr:cNvPr id="4" name="图表 3">
          <a:extLst>
            <a:ext uri="{FF2B5EF4-FFF2-40B4-BE49-F238E27FC236}">
              <a16:creationId xmlns:a16="http://schemas.microsoft.com/office/drawing/2014/main" id="{E32E11DB-FD63-451C-8B10-A10E244FC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2"/>
  <sheetViews>
    <sheetView tabSelected="1" zoomScaleNormal="100" workbookViewId="0">
      <selection activeCell="I4" sqref="I4"/>
    </sheetView>
  </sheetViews>
  <sheetFormatPr defaultRowHeight="16.5" x14ac:dyDescent="0.2"/>
  <cols>
    <col min="1" max="1" width="4.75" style="6" customWidth="1"/>
    <col min="2" max="2" width="13.5" style="6" customWidth="1"/>
    <col min="3" max="3" width="6.875" style="6" customWidth="1"/>
    <col min="4" max="4" width="10.125" style="50" customWidth="1"/>
    <col min="5" max="5" width="9.375" style="6" customWidth="1"/>
    <col min="6" max="6" width="10.125" style="6" customWidth="1"/>
    <col min="7" max="7" width="10" style="6" customWidth="1"/>
    <col min="8" max="9" width="11" style="6" customWidth="1"/>
    <col min="10" max="10" width="7.75" style="6" customWidth="1"/>
    <col min="11" max="11" width="7.5" style="6" customWidth="1"/>
    <col min="12" max="12" width="6" style="6" customWidth="1"/>
    <col min="13" max="13" width="36.75" style="6" customWidth="1"/>
    <col min="14" max="14" width="8.125" style="6" customWidth="1"/>
    <col min="15" max="15" width="8.25" style="6" customWidth="1"/>
    <col min="16" max="16" width="8.625" style="6" customWidth="1"/>
    <col min="17" max="17" width="10.25" style="6" customWidth="1"/>
    <col min="18" max="16384" width="9" style="6"/>
  </cols>
  <sheetData>
    <row r="1" spans="1:20" s="32" customFormat="1" ht="39" customHeight="1" x14ac:dyDescent="0.2">
      <c r="A1" s="27" t="s">
        <v>146</v>
      </c>
      <c r="B1" s="27" t="s">
        <v>2</v>
      </c>
      <c r="C1" s="27" t="s">
        <v>147</v>
      </c>
      <c r="D1" s="31" t="s">
        <v>36</v>
      </c>
      <c r="E1" s="27" t="s">
        <v>148</v>
      </c>
      <c r="F1" s="27" t="s">
        <v>149</v>
      </c>
      <c r="G1" s="27" t="s">
        <v>150</v>
      </c>
      <c r="H1" s="27" t="s">
        <v>151</v>
      </c>
      <c r="I1" s="27" t="s">
        <v>152</v>
      </c>
      <c r="J1" s="27" t="s">
        <v>134</v>
      </c>
      <c r="K1" s="27" t="s">
        <v>135</v>
      </c>
      <c r="L1" s="27" t="s">
        <v>0</v>
      </c>
      <c r="M1" s="27" t="s">
        <v>153</v>
      </c>
      <c r="N1" s="27" t="s">
        <v>136</v>
      </c>
      <c r="O1" s="27" t="s">
        <v>137</v>
      </c>
      <c r="P1" s="27" t="s">
        <v>138</v>
      </c>
      <c r="Q1" s="27" t="s">
        <v>1</v>
      </c>
      <c r="R1" s="28" t="s">
        <v>139</v>
      </c>
      <c r="S1" s="28" t="s">
        <v>154</v>
      </c>
      <c r="T1" s="28" t="s">
        <v>140</v>
      </c>
    </row>
    <row r="2" spans="1:20" ht="49.5" x14ac:dyDescent="0.2">
      <c r="A2" s="9">
        <v>1</v>
      </c>
      <c r="B2" s="33" t="s">
        <v>155</v>
      </c>
      <c r="C2" s="34" t="s">
        <v>156</v>
      </c>
      <c r="D2" s="35" t="s">
        <v>157</v>
      </c>
      <c r="E2" s="33" t="s">
        <v>158</v>
      </c>
      <c r="F2" s="33" t="s">
        <v>159</v>
      </c>
      <c r="G2" s="33" t="s">
        <v>160</v>
      </c>
      <c r="H2" s="36">
        <v>43169</v>
      </c>
      <c r="I2" s="37">
        <v>43171</v>
      </c>
      <c r="J2" s="9" t="s">
        <v>161</v>
      </c>
      <c r="K2" s="9" t="s">
        <v>143</v>
      </c>
      <c r="L2" s="9" t="s">
        <v>162</v>
      </c>
      <c r="M2" s="33" t="s">
        <v>163</v>
      </c>
      <c r="N2" s="9" t="s">
        <v>164</v>
      </c>
      <c r="O2" s="9" t="s">
        <v>159</v>
      </c>
      <c r="P2" s="9" t="s">
        <v>165</v>
      </c>
      <c r="Q2" s="33" t="s">
        <v>166</v>
      </c>
      <c r="R2" s="29" t="s">
        <v>167</v>
      </c>
      <c r="S2" s="29" t="s">
        <v>144</v>
      </c>
      <c r="T2" s="29" t="s">
        <v>144</v>
      </c>
    </row>
    <row r="3" spans="1:20" ht="49.5" x14ac:dyDescent="0.2">
      <c r="A3" s="9">
        <v>2</v>
      </c>
      <c r="B3" s="38" t="s">
        <v>168</v>
      </c>
      <c r="C3" s="34" t="s">
        <v>156</v>
      </c>
      <c r="D3" s="39" t="s">
        <v>169</v>
      </c>
      <c r="E3" s="38" t="s">
        <v>170</v>
      </c>
      <c r="F3" s="38" t="s">
        <v>160</v>
      </c>
      <c r="G3" s="38" t="s">
        <v>160</v>
      </c>
      <c r="H3" s="40">
        <v>43174</v>
      </c>
      <c r="I3" s="40">
        <v>43166</v>
      </c>
      <c r="J3" s="9" t="s">
        <v>142</v>
      </c>
      <c r="K3" s="9" t="s">
        <v>143</v>
      </c>
      <c r="L3" s="9" t="s">
        <v>162</v>
      </c>
      <c r="M3" s="38" t="s">
        <v>171</v>
      </c>
      <c r="N3" s="9" t="s">
        <v>172</v>
      </c>
      <c r="O3" s="9" t="s">
        <v>159</v>
      </c>
      <c r="P3" s="9" t="s">
        <v>173</v>
      </c>
      <c r="Q3" s="38" t="s">
        <v>174</v>
      </c>
      <c r="R3" s="9" t="s">
        <v>144</v>
      </c>
      <c r="S3" s="9" t="s">
        <v>144</v>
      </c>
      <c r="T3" s="9" t="s">
        <v>144</v>
      </c>
    </row>
    <row r="4" spans="1:20" ht="51" customHeight="1" x14ac:dyDescent="0.2">
      <c r="A4" s="9">
        <v>3</v>
      </c>
      <c r="B4" s="33" t="s">
        <v>175</v>
      </c>
      <c r="C4" s="34" t="s">
        <v>156</v>
      </c>
      <c r="D4" s="35" t="s">
        <v>176</v>
      </c>
      <c r="E4" s="33" t="s">
        <v>177</v>
      </c>
      <c r="F4" s="36">
        <v>43189</v>
      </c>
      <c r="G4" s="36">
        <v>43182</v>
      </c>
      <c r="H4" s="36" t="s">
        <v>160</v>
      </c>
      <c r="I4" s="36" t="s">
        <v>160</v>
      </c>
      <c r="J4" s="9" t="s">
        <v>142</v>
      </c>
      <c r="K4" s="9" t="s">
        <v>178</v>
      </c>
      <c r="L4" s="9" t="s">
        <v>162</v>
      </c>
      <c r="M4" s="33" t="s">
        <v>179</v>
      </c>
      <c r="N4" s="9" t="s">
        <v>180</v>
      </c>
      <c r="O4" s="9" t="s">
        <v>159</v>
      </c>
      <c r="P4" s="9" t="s">
        <v>165</v>
      </c>
      <c r="Q4" s="41" t="s">
        <v>181</v>
      </c>
      <c r="R4" s="9" t="s">
        <v>182</v>
      </c>
      <c r="S4" s="9" t="s">
        <v>144</v>
      </c>
      <c r="T4" s="9" t="s">
        <v>144</v>
      </c>
    </row>
    <row r="5" spans="1:20" ht="52.5" customHeight="1" x14ac:dyDescent="0.2">
      <c r="A5" s="9">
        <v>4</v>
      </c>
      <c r="B5" s="38" t="s">
        <v>183</v>
      </c>
      <c r="C5" s="34" t="s">
        <v>156</v>
      </c>
      <c r="D5" s="39" t="s">
        <v>184</v>
      </c>
      <c r="E5" s="38" t="s">
        <v>185</v>
      </c>
      <c r="F5" s="40">
        <v>43168</v>
      </c>
      <c r="G5" s="40">
        <v>43168</v>
      </c>
      <c r="H5" s="40" t="s">
        <v>160</v>
      </c>
      <c r="I5" s="40" t="s">
        <v>160</v>
      </c>
      <c r="J5" s="9" t="s">
        <v>142</v>
      </c>
      <c r="K5" s="9" t="s">
        <v>178</v>
      </c>
      <c r="L5" s="9" t="s">
        <v>162</v>
      </c>
      <c r="M5" s="38" t="s">
        <v>186</v>
      </c>
      <c r="N5" s="9" t="s">
        <v>187</v>
      </c>
      <c r="O5" s="9" t="s">
        <v>159</v>
      </c>
      <c r="P5" s="9" t="s">
        <v>165</v>
      </c>
      <c r="Q5" s="38" t="s">
        <v>188</v>
      </c>
      <c r="R5" s="9" t="s">
        <v>182</v>
      </c>
      <c r="S5" s="9" t="s">
        <v>144</v>
      </c>
      <c r="T5" s="9" t="s">
        <v>144</v>
      </c>
    </row>
    <row r="6" spans="1:20" ht="33" x14ac:dyDescent="0.2">
      <c r="A6" s="9">
        <v>5</v>
      </c>
      <c r="B6" s="33" t="s">
        <v>189</v>
      </c>
      <c r="C6" s="34" t="s">
        <v>156</v>
      </c>
      <c r="D6" s="35" t="s">
        <v>190</v>
      </c>
      <c r="E6" s="33" t="s">
        <v>191</v>
      </c>
      <c r="F6" s="33" t="s">
        <v>160</v>
      </c>
      <c r="G6" s="33" t="s">
        <v>160</v>
      </c>
      <c r="H6" s="36">
        <v>43179</v>
      </c>
      <c r="I6" s="37">
        <v>43182</v>
      </c>
      <c r="J6" s="9" t="s">
        <v>142</v>
      </c>
      <c r="K6" s="9" t="s">
        <v>143</v>
      </c>
      <c r="L6" s="9" t="s">
        <v>162</v>
      </c>
      <c r="M6" s="33" t="s">
        <v>192</v>
      </c>
      <c r="N6" s="9" t="s">
        <v>193</v>
      </c>
      <c r="O6" s="9" t="s">
        <v>159</v>
      </c>
      <c r="P6" s="9" t="s">
        <v>194</v>
      </c>
      <c r="Q6" s="42" t="s">
        <v>195</v>
      </c>
      <c r="R6" s="9" t="s">
        <v>144</v>
      </c>
      <c r="S6" s="9" t="s">
        <v>144</v>
      </c>
      <c r="T6" s="9" t="s">
        <v>144</v>
      </c>
    </row>
    <row r="7" spans="1:20" ht="29.25" customHeight="1" x14ac:dyDescent="0.2">
      <c r="A7" s="9">
        <v>6</v>
      </c>
      <c r="B7" s="33" t="s">
        <v>196</v>
      </c>
      <c r="C7" s="34" t="s">
        <v>156</v>
      </c>
      <c r="D7" s="35" t="s">
        <v>190</v>
      </c>
      <c r="E7" s="33" t="s">
        <v>197</v>
      </c>
      <c r="F7" s="33" t="s">
        <v>160</v>
      </c>
      <c r="G7" s="33" t="s">
        <v>160</v>
      </c>
      <c r="H7" s="36">
        <v>43179</v>
      </c>
      <c r="I7" s="37">
        <v>43182</v>
      </c>
      <c r="J7" s="9" t="s">
        <v>142</v>
      </c>
      <c r="K7" s="9" t="s">
        <v>143</v>
      </c>
      <c r="L7" s="9" t="s">
        <v>198</v>
      </c>
      <c r="M7" s="33" t="s">
        <v>199</v>
      </c>
      <c r="N7" s="9" t="s">
        <v>200</v>
      </c>
      <c r="O7" s="9" t="s">
        <v>160</v>
      </c>
      <c r="P7" s="9" t="s">
        <v>201</v>
      </c>
      <c r="Q7" s="33" t="s">
        <v>195</v>
      </c>
      <c r="R7" s="9" t="s">
        <v>144</v>
      </c>
      <c r="S7" s="9" t="s">
        <v>144</v>
      </c>
      <c r="T7" s="9" t="s">
        <v>144</v>
      </c>
    </row>
    <row r="8" spans="1:20" ht="33" x14ac:dyDescent="0.2">
      <c r="A8" s="9">
        <v>7</v>
      </c>
      <c r="B8" s="33" t="s">
        <v>189</v>
      </c>
      <c r="C8" s="34" t="s">
        <v>156</v>
      </c>
      <c r="D8" s="35" t="s">
        <v>190</v>
      </c>
      <c r="E8" s="33" t="s">
        <v>202</v>
      </c>
      <c r="F8" s="33" t="s">
        <v>160</v>
      </c>
      <c r="G8" s="33" t="s">
        <v>160</v>
      </c>
      <c r="H8" s="40">
        <v>43206</v>
      </c>
      <c r="I8" s="36">
        <v>43206</v>
      </c>
      <c r="J8" s="9" t="s">
        <v>142</v>
      </c>
      <c r="K8" s="9" t="s">
        <v>143</v>
      </c>
      <c r="L8" s="9" t="s">
        <v>203</v>
      </c>
      <c r="M8" s="33" t="s">
        <v>204</v>
      </c>
      <c r="N8" s="9" t="s">
        <v>193</v>
      </c>
      <c r="O8" s="9" t="s">
        <v>160</v>
      </c>
      <c r="P8" s="9" t="s">
        <v>201</v>
      </c>
      <c r="Q8" s="33"/>
      <c r="R8" s="9" t="s">
        <v>144</v>
      </c>
      <c r="S8" s="9" t="s">
        <v>144</v>
      </c>
      <c r="T8" s="9" t="s">
        <v>144</v>
      </c>
    </row>
    <row r="9" spans="1:20" ht="49.5" x14ac:dyDescent="0.2">
      <c r="A9" s="9">
        <v>8</v>
      </c>
      <c r="B9" s="33" t="s">
        <v>205</v>
      </c>
      <c r="C9" s="34" t="s">
        <v>156</v>
      </c>
      <c r="D9" s="35" t="s">
        <v>190</v>
      </c>
      <c r="E9" s="33" t="s">
        <v>206</v>
      </c>
      <c r="F9" s="33" t="s">
        <v>160</v>
      </c>
      <c r="G9" s="33" t="s">
        <v>160</v>
      </c>
      <c r="H9" s="40">
        <v>43206</v>
      </c>
      <c r="I9" s="36">
        <v>43206</v>
      </c>
      <c r="J9" s="9" t="s">
        <v>142</v>
      </c>
      <c r="K9" s="9" t="s">
        <v>143</v>
      </c>
      <c r="L9" s="9" t="s">
        <v>198</v>
      </c>
      <c r="M9" s="33" t="s">
        <v>207</v>
      </c>
      <c r="N9" s="9" t="s">
        <v>193</v>
      </c>
      <c r="O9" s="9" t="s">
        <v>160</v>
      </c>
      <c r="P9" s="9" t="s">
        <v>194</v>
      </c>
      <c r="Q9" s="33"/>
      <c r="R9" s="9" t="s">
        <v>144</v>
      </c>
      <c r="S9" s="9" t="s">
        <v>144</v>
      </c>
      <c r="T9" s="9" t="s">
        <v>144</v>
      </c>
    </row>
    <row r="10" spans="1:20" ht="53.25" customHeight="1" x14ac:dyDescent="0.2">
      <c r="A10" s="9">
        <v>9</v>
      </c>
      <c r="B10" s="9" t="s">
        <v>208</v>
      </c>
      <c r="C10" s="34" t="s">
        <v>156</v>
      </c>
      <c r="D10" s="35" t="s">
        <v>209</v>
      </c>
      <c r="E10" s="9" t="s">
        <v>210</v>
      </c>
      <c r="F10" s="30">
        <v>43194</v>
      </c>
      <c r="G10" s="30">
        <v>43192</v>
      </c>
      <c r="H10" s="30" t="s">
        <v>160</v>
      </c>
      <c r="I10" s="30" t="s">
        <v>160</v>
      </c>
      <c r="J10" s="9" t="s">
        <v>142</v>
      </c>
      <c r="K10" s="9" t="s">
        <v>178</v>
      </c>
      <c r="L10" s="9" t="s">
        <v>162</v>
      </c>
      <c r="M10" s="9" t="s">
        <v>211</v>
      </c>
      <c r="N10" s="9" t="s">
        <v>212</v>
      </c>
      <c r="O10" s="9" t="s">
        <v>159</v>
      </c>
      <c r="P10" s="9" t="s">
        <v>165</v>
      </c>
      <c r="Q10" s="9"/>
      <c r="R10" s="9" t="s">
        <v>144</v>
      </c>
      <c r="S10" s="9" t="s">
        <v>182</v>
      </c>
      <c r="T10" s="9" t="s">
        <v>182</v>
      </c>
    </row>
    <row r="11" spans="1:20" ht="53.25" customHeight="1" x14ac:dyDescent="0.2">
      <c r="A11" s="9">
        <v>10</v>
      </c>
      <c r="B11" s="9" t="s">
        <v>213</v>
      </c>
      <c r="C11" s="34" t="s">
        <v>156</v>
      </c>
      <c r="D11" s="35" t="s">
        <v>176</v>
      </c>
      <c r="E11" s="9" t="s">
        <v>214</v>
      </c>
      <c r="F11" s="30">
        <v>43194</v>
      </c>
      <c r="G11" s="30">
        <v>43194</v>
      </c>
      <c r="H11" s="30" t="s">
        <v>160</v>
      </c>
      <c r="I11" s="30" t="s">
        <v>160</v>
      </c>
      <c r="J11" s="9" t="s">
        <v>142</v>
      </c>
      <c r="K11" s="9" t="s">
        <v>178</v>
      </c>
      <c r="L11" s="9" t="s">
        <v>162</v>
      </c>
      <c r="M11" s="9" t="s">
        <v>215</v>
      </c>
      <c r="N11" s="9" t="s">
        <v>216</v>
      </c>
      <c r="O11" s="9" t="s">
        <v>159</v>
      </c>
      <c r="P11" s="9" t="s">
        <v>165</v>
      </c>
      <c r="Q11" s="9"/>
      <c r="R11" s="9" t="s">
        <v>182</v>
      </c>
      <c r="S11" s="9" t="s">
        <v>144</v>
      </c>
      <c r="T11" s="9" t="s">
        <v>144</v>
      </c>
    </row>
    <row r="12" spans="1:20" ht="52.5" customHeight="1" x14ac:dyDescent="0.2">
      <c r="A12" s="9">
        <v>11</v>
      </c>
      <c r="B12" s="9" t="s">
        <v>217</v>
      </c>
      <c r="C12" s="34" t="s">
        <v>156</v>
      </c>
      <c r="D12" s="35" t="s">
        <v>190</v>
      </c>
      <c r="E12" s="9" t="s">
        <v>210</v>
      </c>
      <c r="F12" s="9" t="s">
        <v>159</v>
      </c>
      <c r="G12" s="30">
        <v>43210</v>
      </c>
      <c r="H12" s="30">
        <v>43220</v>
      </c>
      <c r="I12" s="43">
        <v>43227</v>
      </c>
      <c r="J12" s="9" t="s">
        <v>142</v>
      </c>
      <c r="K12" s="9" t="s">
        <v>143</v>
      </c>
      <c r="L12" s="9" t="s">
        <v>218</v>
      </c>
      <c r="M12" s="9" t="s">
        <v>219</v>
      </c>
      <c r="N12" s="9" t="s">
        <v>220</v>
      </c>
      <c r="O12" s="9" t="s">
        <v>159</v>
      </c>
      <c r="P12" s="9" t="s">
        <v>194</v>
      </c>
      <c r="Q12" s="44" t="s">
        <v>221</v>
      </c>
      <c r="R12" s="9" t="s">
        <v>144</v>
      </c>
      <c r="S12" s="9" t="s">
        <v>144</v>
      </c>
      <c r="T12" s="9" t="s">
        <v>144</v>
      </c>
    </row>
    <row r="13" spans="1:20" ht="45.75" customHeight="1" x14ac:dyDescent="0.2">
      <c r="A13" s="9">
        <v>12</v>
      </c>
      <c r="B13" s="9" t="s">
        <v>222</v>
      </c>
      <c r="C13" s="34" t="s">
        <v>156</v>
      </c>
      <c r="D13" s="35" t="s">
        <v>209</v>
      </c>
      <c r="E13" s="9" t="s">
        <v>223</v>
      </c>
      <c r="F13" s="9" t="s">
        <v>159</v>
      </c>
      <c r="G13" s="30">
        <v>43213</v>
      </c>
      <c r="H13" s="45">
        <v>43266</v>
      </c>
      <c r="I13" s="9"/>
      <c r="J13" s="9" t="s">
        <v>161</v>
      </c>
      <c r="K13" s="9" t="s">
        <v>143</v>
      </c>
      <c r="L13" s="9" t="s">
        <v>162</v>
      </c>
      <c r="M13" s="9" t="s">
        <v>224</v>
      </c>
      <c r="N13" s="9" t="s">
        <v>225</v>
      </c>
      <c r="O13" s="9" t="s">
        <v>159</v>
      </c>
      <c r="P13" s="9" t="s">
        <v>165</v>
      </c>
      <c r="Q13" s="46" t="s">
        <v>226</v>
      </c>
      <c r="R13" s="9" t="s">
        <v>144</v>
      </c>
      <c r="S13" s="9" t="s">
        <v>144</v>
      </c>
      <c r="T13" s="9" t="s">
        <v>144</v>
      </c>
    </row>
    <row r="14" spans="1:20" ht="64.5" customHeight="1" x14ac:dyDescent="0.2">
      <c r="A14" s="9">
        <v>14</v>
      </c>
      <c r="B14" s="9" t="s">
        <v>155</v>
      </c>
      <c r="C14" s="34" t="s">
        <v>156</v>
      </c>
      <c r="D14" s="35" t="s">
        <v>157</v>
      </c>
      <c r="E14" s="9" t="s">
        <v>227</v>
      </c>
      <c r="F14" s="30">
        <v>43210</v>
      </c>
      <c r="G14" s="30">
        <v>43209</v>
      </c>
      <c r="H14" s="30">
        <v>43231</v>
      </c>
      <c r="I14" s="43">
        <v>43234</v>
      </c>
      <c r="J14" s="9" t="s">
        <v>228</v>
      </c>
      <c r="K14" s="9" t="s">
        <v>143</v>
      </c>
      <c r="L14" s="9" t="s">
        <v>162</v>
      </c>
      <c r="M14" s="9" t="s">
        <v>229</v>
      </c>
      <c r="N14" s="9" t="s">
        <v>159</v>
      </c>
      <c r="O14" s="9" t="s">
        <v>159</v>
      </c>
      <c r="P14" s="9" t="s">
        <v>173</v>
      </c>
      <c r="Q14" s="44" t="s">
        <v>221</v>
      </c>
      <c r="R14" s="9" t="s">
        <v>144</v>
      </c>
      <c r="S14" s="9" t="s">
        <v>182</v>
      </c>
      <c r="T14" s="9" t="s">
        <v>182</v>
      </c>
    </row>
    <row r="15" spans="1:20" ht="33" x14ac:dyDescent="0.2">
      <c r="A15" s="9">
        <v>15</v>
      </c>
      <c r="B15" s="9" t="s">
        <v>230</v>
      </c>
      <c r="C15" s="34" t="s">
        <v>156</v>
      </c>
      <c r="D15" s="35" t="s">
        <v>231</v>
      </c>
      <c r="E15" s="9" t="s">
        <v>232</v>
      </c>
      <c r="F15" s="9" t="s">
        <v>159</v>
      </c>
      <c r="G15" s="9" t="s">
        <v>159</v>
      </c>
      <c r="H15" s="30">
        <v>43220</v>
      </c>
      <c r="I15" s="30">
        <v>43210</v>
      </c>
      <c r="J15" s="9" t="s">
        <v>142</v>
      </c>
      <c r="K15" s="9" t="s">
        <v>143</v>
      </c>
      <c r="L15" s="9" t="s">
        <v>203</v>
      </c>
      <c r="M15" s="9" t="s">
        <v>233</v>
      </c>
      <c r="N15" s="9" t="s">
        <v>159</v>
      </c>
      <c r="O15" s="9" t="s">
        <v>159</v>
      </c>
      <c r="P15" s="9"/>
      <c r="Q15" s="9"/>
      <c r="R15" s="9" t="s">
        <v>144</v>
      </c>
      <c r="S15" s="9" t="s">
        <v>182</v>
      </c>
      <c r="T15" s="9" t="s">
        <v>182</v>
      </c>
    </row>
    <row r="16" spans="1:20" ht="49.5" x14ac:dyDescent="0.2">
      <c r="A16" s="9">
        <v>16</v>
      </c>
      <c r="B16" s="47" t="s">
        <v>234</v>
      </c>
      <c r="C16" s="34" t="s">
        <v>156</v>
      </c>
      <c r="D16" s="35" t="s">
        <v>235</v>
      </c>
      <c r="E16" s="9" t="s">
        <v>236</v>
      </c>
      <c r="F16" s="30">
        <v>43220</v>
      </c>
      <c r="G16" s="30">
        <v>43217</v>
      </c>
      <c r="H16" s="46" t="s">
        <v>159</v>
      </c>
      <c r="I16" s="30">
        <v>43224</v>
      </c>
      <c r="J16" s="9" t="s">
        <v>228</v>
      </c>
      <c r="K16" s="9" t="s">
        <v>143</v>
      </c>
      <c r="L16" s="9" t="s">
        <v>203</v>
      </c>
      <c r="M16" s="9" t="s">
        <v>237</v>
      </c>
      <c r="N16" s="9" t="s">
        <v>159</v>
      </c>
      <c r="O16" s="9" t="s">
        <v>159</v>
      </c>
      <c r="P16" s="9" t="s">
        <v>173</v>
      </c>
      <c r="Q16" s="48"/>
      <c r="R16" s="9" t="s">
        <v>144</v>
      </c>
      <c r="S16" s="9" t="s">
        <v>182</v>
      </c>
      <c r="T16" s="9" t="s">
        <v>182</v>
      </c>
    </row>
    <row r="17" spans="1:20" ht="33" x14ac:dyDescent="0.2">
      <c r="A17" s="9">
        <v>17</v>
      </c>
      <c r="B17" s="9" t="s">
        <v>213</v>
      </c>
      <c r="C17" s="34" t="s">
        <v>156</v>
      </c>
      <c r="D17" s="35" t="s">
        <v>176</v>
      </c>
      <c r="E17" s="9" t="s">
        <v>214</v>
      </c>
      <c r="F17" s="30">
        <v>43215</v>
      </c>
      <c r="G17" s="30">
        <v>43215</v>
      </c>
      <c r="H17" s="30">
        <v>43227</v>
      </c>
      <c r="I17" s="30">
        <v>43227</v>
      </c>
      <c r="J17" s="9" t="s">
        <v>142</v>
      </c>
      <c r="K17" s="9" t="s">
        <v>143</v>
      </c>
      <c r="L17" s="9" t="s">
        <v>203</v>
      </c>
      <c r="M17" s="9" t="s">
        <v>238</v>
      </c>
      <c r="N17" s="9" t="s">
        <v>220</v>
      </c>
      <c r="O17" s="9" t="s">
        <v>159</v>
      </c>
      <c r="P17" s="9" t="s">
        <v>165</v>
      </c>
      <c r="Q17" s="48"/>
      <c r="R17" s="9" t="s">
        <v>144</v>
      </c>
      <c r="S17" s="9" t="s">
        <v>144</v>
      </c>
      <c r="T17" s="9" t="s">
        <v>144</v>
      </c>
    </row>
    <row r="18" spans="1:20" ht="33" x14ac:dyDescent="0.2">
      <c r="A18" s="9">
        <v>18</v>
      </c>
      <c r="B18" s="47" t="s">
        <v>239</v>
      </c>
      <c r="C18" s="34" t="s">
        <v>156</v>
      </c>
      <c r="D18" s="35"/>
      <c r="E18" s="9" t="s">
        <v>240</v>
      </c>
      <c r="F18" s="48" t="s">
        <v>159</v>
      </c>
      <c r="G18" s="30">
        <v>43223</v>
      </c>
      <c r="H18" s="48" t="s">
        <v>159</v>
      </c>
      <c r="I18" s="49">
        <v>43231</v>
      </c>
      <c r="J18" s="9" t="s">
        <v>228</v>
      </c>
      <c r="K18" s="9" t="s">
        <v>143</v>
      </c>
      <c r="L18" s="9" t="s">
        <v>203</v>
      </c>
      <c r="M18" s="9" t="s">
        <v>241</v>
      </c>
      <c r="N18" s="9" t="s">
        <v>159</v>
      </c>
      <c r="O18" s="9" t="s">
        <v>159</v>
      </c>
      <c r="P18" s="9" t="s">
        <v>165</v>
      </c>
      <c r="Q18" s="9"/>
      <c r="R18" s="9" t="s">
        <v>144</v>
      </c>
      <c r="S18" s="9" t="s">
        <v>182</v>
      </c>
      <c r="T18" s="9" t="s">
        <v>182</v>
      </c>
    </row>
    <row r="19" spans="1:20" ht="66" x14ac:dyDescent="0.2">
      <c r="A19" s="9">
        <v>19</v>
      </c>
      <c r="B19" s="9" t="s">
        <v>242</v>
      </c>
      <c r="C19" s="34" t="s">
        <v>156</v>
      </c>
      <c r="D19" s="35" t="s">
        <v>141</v>
      </c>
      <c r="E19" s="9" t="s">
        <v>243</v>
      </c>
      <c r="F19" s="30">
        <v>43231</v>
      </c>
      <c r="G19" s="30">
        <v>43231</v>
      </c>
      <c r="H19" s="45">
        <v>42149</v>
      </c>
      <c r="I19" s="30">
        <v>42149</v>
      </c>
      <c r="J19" s="9" t="s">
        <v>228</v>
      </c>
      <c r="K19" s="9" t="s">
        <v>143</v>
      </c>
      <c r="L19" s="9" t="s">
        <v>203</v>
      </c>
      <c r="M19" s="9" t="s">
        <v>244</v>
      </c>
      <c r="N19" s="9" t="s">
        <v>245</v>
      </c>
      <c r="O19" s="9" t="s">
        <v>159</v>
      </c>
      <c r="P19" s="9" t="s">
        <v>194</v>
      </c>
      <c r="Q19" s="9" t="s">
        <v>246</v>
      </c>
      <c r="R19" s="9" t="s">
        <v>144</v>
      </c>
      <c r="S19" s="9" t="s">
        <v>182</v>
      </c>
      <c r="T19" s="9" t="s">
        <v>182</v>
      </c>
    </row>
    <row r="20" spans="1:20" ht="33" x14ac:dyDescent="0.2">
      <c r="A20" s="9">
        <v>20</v>
      </c>
      <c r="B20" s="9" t="s">
        <v>247</v>
      </c>
      <c r="C20" s="34" t="s">
        <v>156</v>
      </c>
      <c r="D20" s="35" t="s">
        <v>141</v>
      </c>
      <c r="E20" s="9" t="s">
        <v>248</v>
      </c>
      <c r="F20" s="30">
        <v>43231</v>
      </c>
      <c r="G20" s="30">
        <v>43231</v>
      </c>
      <c r="H20" s="45">
        <v>42149</v>
      </c>
      <c r="I20" s="30">
        <v>42149</v>
      </c>
      <c r="J20" s="9" t="s">
        <v>228</v>
      </c>
      <c r="K20" s="9" t="s">
        <v>143</v>
      </c>
      <c r="L20" s="9" t="s">
        <v>203</v>
      </c>
      <c r="M20" s="9" t="s">
        <v>249</v>
      </c>
      <c r="N20" s="9" t="s">
        <v>159</v>
      </c>
      <c r="O20" s="9" t="s">
        <v>159</v>
      </c>
      <c r="P20" s="9" t="s">
        <v>250</v>
      </c>
      <c r="Q20" s="9" t="s">
        <v>251</v>
      </c>
      <c r="R20" s="9" t="s">
        <v>144</v>
      </c>
      <c r="S20" s="9" t="s">
        <v>182</v>
      </c>
      <c r="T20" s="9" t="s">
        <v>182</v>
      </c>
    </row>
    <row r="21" spans="1:20" ht="49.5" x14ac:dyDescent="0.2">
      <c r="A21" s="9">
        <v>21</v>
      </c>
      <c r="B21" s="9" t="s">
        <v>252</v>
      </c>
      <c r="C21" s="9" t="s">
        <v>253</v>
      </c>
      <c r="D21" s="35" t="s">
        <v>190</v>
      </c>
      <c r="E21" s="9" t="s">
        <v>254</v>
      </c>
      <c r="F21" s="9" t="s">
        <v>159</v>
      </c>
      <c r="G21" s="9" t="s">
        <v>160</v>
      </c>
      <c r="H21" s="45">
        <v>43373</v>
      </c>
      <c r="I21" s="9"/>
      <c r="J21" s="9" t="s">
        <v>142</v>
      </c>
      <c r="K21" s="9" t="s">
        <v>143</v>
      </c>
      <c r="L21" s="9" t="s">
        <v>255</v>
      </c>
      <c r="M21" s="9" t="s">
        <v>256</v>
      </c>
      <c r="N21" s="9" t="s">
        <v>193</v>
      </c>
      <c r="O21" s="9" t="s">
        <v>159</v>
      </c>
      <c r="P21" s="9" t="s">
        <v>257</v>
      </c>
      <c r="Q21" s="9"/>
      <c r="R21" s="9"/>
      <c r="S21" s="9"/>
      <c r="T21" s="9"/>
    </row>
    <row r="22" spans="1:20" ht="33" x14ac:dyDescent="0.2">
      <c r="A22" s="9">
        <v>22</v>
      </c>
      <c r="B22" s="9" t="s">
        <v>258</v>
      </c>
      <c r="C22" s="9" t="s">
        <v>253</v>
      </c>
      <c r="D22" s="35" t="s">
        <v>259</v>
      </c>
      <c r="E22" s="9" t="s">
        <v>260</v>
      </c>
      <c r="F22" s="30" t="s">
        <v>159</v>
      </c>
      <c r="G22" s="30">
        <v>43256</v>
      </c>
      <c r="H22" s="45">
        <v>43281</v>
      </c>
      <c r="I22" s="9"/>
      <c r="J22" s="9" t="s">
        <v>142</v>
      </c>
      <c r="K22" s="9" t="s">
        <v>143</v>
      </c>
      <c r="L22" s="9" t="s">
        <v>203</v>
      </c>
      <c r="M22" s="9" t="s">
        <v>261</v>
      </c>
      <c r="N22" s="9" t="s">
        <v>159</v>
      </c>
      <c r="O22" s="9" t="s">
        <v>159</v>
      </c>
      <c r="P22" s="9"/>
      <c r="Q22" s="9"/>
      <c r="R22" s="9"/>
      <c r="S22" s="9"/>
      <c r="T22" s="9"/>
    </row>
    <row r="23" spans="1:20" ht="66" x14ac:dyDescent="0.2">
      <c r="A23" s="9">
        <v>23</v>
      </c>
      <c r="B23" s="47" t="s">
        <v>262</v>
      </c>
      <c r="C23" s="34" t="s">
        <v>156</v>
      </c>
      <c r="D23" s="35" t="s">
        <v>190</v>
      </c>
      <c r="E23" s="9" t="s">
        <v>263</v>
      </c>
      <c r="F23" s="30" t="s">
        <v>159</v>
      </c>
      <c r="G23" s="30">
        <v>43244</v>
      </c>
      <c r="H23" s="48" t="s">
        <v>159</v>
      </c>
      <c r="I23" s="30" t="s">
        <v>160</v>
      </c>
      <c r="J23" s="9" t="s">
        <v>228</v>
      </c>
      <c r="K23" s="9" t="s">
        <v>178</v>
      </c>
      <c r="L23" s="9" t="s">
        <v>198</v>
      </c>
      <c r="M23" s="9" t="s">
        <v>264</v>
      </c>
      <c r="N23" s="9" t="s">
        <v>159</v>
      </c>
      <c r="O23" s="9" t="s">
        <v>159</v>
      </c>
      <c r="P23" s="9"/>
      <c r="Q23" s="9"/>
      <c r="R23" s="9" t="s">
        <v>144</v>
      </c>
      <c r="S23" s="9" t="s">
        <v>182</v>
      </c>
      <c r="T23" s="9" t="s">
        <v>182</v>
      </c>
    </row>
    <row r="24" spans="1:20" ht="33" x14ac:dyDescent="0.2">
      <c r="A24" s="9">
        <v>24</v>
      </c>
      <c r="B24" s="9" t="s">
        <v>265</v>
      </c>
      <c r="C24" s="34" t="s">
        <v>156</v>
      </c>
      <c r="D24" s="35" t="s">
        <v>266</v>
      </c>
      <c r="E24" s="9" t="s">
        <v>267</v>
      </c>
      <c r="F24" s="30" t="s">
        <v>159</v>
      </c>
      <c r="G24" s="30" t="s">
        <v>160</v>
      </c>
      <c r="H24" s="45">
        <v>43250</v>
      </c>
      <c r="I24" s="30">
        <v>43250</v>
      </c>
      <c r="J24" s="9" t="s">
        <v>228</v>
      </c>
      <c r="K24" s="9" t="s">
        <v>143</v>
      </c>
      <c r="L24" s="9" t="s">
        <v>203</v>
      </c>
      <c r="M24" s="9" t="s">
        <v>268</v>
      </c>
      <c r="N24" s="9" t="s">
        <v>159</v>
      </c>
      <c r="O24" s="9" t="s">
        <v>159</v>
      </c>
      <c r="P24" s="9" t="s">
        <v>194</v>
      </c>
      <c r="Q24" s="9"/>
      <c r="R24" s="9"/>
      <c r="S24" s="9"/>
      <c r="T24" s="9"/>
    </row>
    <row r="25" spans="1:20" ht="33" x14ac:dyDescent="0.2">
      <c r="A25" s="9">
        <v>25</v>
      </c>
      <c r="B25" s="9" t="s">
        <v>269</v>
      </c>
      <c r="C25" s="34" t="s">
        <v>156</v>
      </c>
      <c r="D25" s="35" t="s">
        <v>266</v>
      </c>
      <c r="E25" s="9" t="s">
        <v>270</v>
      </c>
      <c r="F25" s="30" t="s">
        <v>159</v>
      </c>
      <c r="G25" s="30" t="s">
        <v>159</v>
      </c>
      <c r="H25" s="45">
        <v>43266</v>
      </c>
      <c r="I25" s="30">
        <v>43259</v>
      </c>
      <c r="J25" s="9" t="s">
        <v>228</v>
      </c>
      <c r="K25" s="9" t="s">
        <v>143</v>
      </c>
      <c r="L25" s="9" t="s">
        <v>203</v>
      </c>
      <c r="M25" s="9" t="s">
        <v>271</v>
      </c>
      <c r="N25" s="9" t="s">
        <v>159</v>
      </c>
      <c r="O25" s="9" t="s">
        <v>159</v>
      </c>
      <c r="P25" s="9" t="s">
        <v>194</v>
      </c>
      <c r="Q25" s="9"/>
      <c r="R25" s="9"/>
      <c r="S25" s="9"/>
      <c r="T25" s="9"/>
    </row>
    <row r="26" spans="1:20" ht="63.75" customHeight="1" x14ac:dyDescent="0.2">
      <c r="A26" s="9">
        <v>26</v>
      </c>
      <c r="B26" s="9" t="s">
        <v>272</v>
      </c>
      <c r="C26" s="34" t="s">
        <v>156</v>
      </c>
      <c r="D26" s="35" t="s">
        <v>273</v>
      </c>
      <c r="E26" s="9" t="s">
        <v>274</v>
      </c>
      <c r="F26" s="30">
        <v>43263</v>
      </c>
      <c r="G26" s="30">
        <v>43263</v>
      </c>
      <c r="H26" s="45" t="s">
        <v>159</v>
      </c>
      <c r="I26" s="9" t="s">
        <v>159</v>
      </c>
      <c r="J26" s="9" t="s">
        <v>275</v>
      </c>
      <c r="K26" s="9" t="s">
        <v>178</v>
      </c>
      <c r="L26" s="9" t="s">
        <v>203</v>
      </c>
      <c r="M26" s="9" t="s">
        <v>276</v>
      </c>
      <c r="N26" s="9" t="s">
        <v>159</v>
      </c>
      <c r="O26" s="9" t="s">
        <v>159</v>
      </c>
      <c r="P26" s="9" t="s">
        <v>201</v>
      </c>
      <c r="Q26" s="9"/>
      <c r="R26" s="9"/>
      <c r="S26" s="9"/>
      <c r="T26" s="9"/>
    </row>
    <row r="27" spans="1:20" ht="66" x14ac:dyDescent="0.2">
      <c r="A27" s="9">
        <v>27</v>
      </c>
      <c r="B27" s="9" t="s">
        <v>495</v>
      </c>
      <c r="C27" s="34" t="s">
        <v>156</v>
      </c>
      <c r="D27" s="35" t="s">
        <v>176</v>
      </c>
      <c r="E27" s="9" t="s">
        <v>277</v>
      </c>
      <c r="F27" s="30">
        <v>43271</v>
      </c>
      <c r="G27" s="30">
        <v>43271</v>
      </c>
      <c r="H27" s="45"/>
      <c r="I27" s="9"/>
      <c r="J27" s="9" t="s">
        <v>142</v>
      </c>
      <c r="K27" s="9" t="s">
        <v>178</v>
      </c>
      <c r="L27" s="9" t="s">
        <v>203</v>
      </c>
      <c r="M27" s="9" t="s">
        <v>497</v>
      </c>
      <c r="N27" s="9" t="s">
        <v>180</v>
      </c>
      <c r="O27" s="9" t="s">
        <v>159</v>
      </c>
      <c r="P27" s="9" t="s">
        <v>173</v>
      </c>
      <c r="Q27" s="9"/>
      <c r="R27" s="9"/>
      <c r="S27" s="9"/>
      <c r="T27" s="9"/>
    </row>
    <row r="28" spans="1:20" ht="84" customHeight="1" x14ac:dyDescent="0.2">
      <c r="A28" s="9">
        <v>28</v>
      </c>
      <c r="B28" s="9" t="s">
        <v>494</v>
      </c>
      <c r="C28" s="48" t="s">
        <v>500</v>
      </c>
      <c r="D28" s="35" t="s">
        <v>176</v>
      </c>
      <c r="E28" s="9" t="s">
        <v>498</v>
      </c>
      <c r="F28" s="30">
        <v>43275</v>
      </c>
      <c r="G28" s="30"/>
      <c r="H28" s="45">
        <v>43280</v>
      </c>
      <c r="I28" s="9"/>
      <c r="J28" s="9" t="s">
        <v>161</v>
      </c>
      <c r="K28" s="9" t="s">
        <v>143</v>
      </c>
      <c r="L28" s="9" t="s">
        <v>499</v>
      </c>
      <c r="M28" s="9" t="s">
        <v>496</v>
      </c>
      <c r="N28" s="9"/>
      <c r="O28" s="9"/>
      <c r="P28" s="9"/>
      <c r="Q28" s="9"/>
      <c r="R28" s="9"/>
      <c r="S28" s="9"/>
      <c r="T28" s="9"/>
    </row>
    <row r="29" spans="1:20" ht="33" x14ac:dyDescent="0.2">
      <c r="A29" s="9">
        <v>29</v>
      </c>
      <c r="B29" s="9" t="s">
        <v>278</v>
      </c>
      <c r="C29" s="34" t="s">
        <v>156</v>
      </c>
      <c r="D29" s="35" t="s">
        <v>141</v>
      </c>
      <c r="E29" s="9" t="s">
        <v>279</v>
      </c>
      <c r="F29" s="30">
        <v>43265</v>
      </c>
      <c r="G29" s="30">
        <v>43265</v>
      </c>
      <c r="H29" s="45"/>
      <c r="I29" s="9"/>
      <c r="J29" s="9"/>
      <c r="K29" s="9" t="s">
        <v>178</v>
      </c>
      <c r="L29" s="9" t="s">
        <v>203</v>
      </c>
      <c r="M29" s="9" t="s">
        <v>280</v>
      </c>
      <c r="N29" s="9"/>
      <c r="O29" s="9"/>
      <c r="P29" s="9"/>
      <c r="Q29" s="9"/>
      <c r="R29" s="9"/>
      <c r="S29" s="9"/>
      <c r="T29" s="9"/>
    </row>
    <row r="30" spans="1:20" ht="33" x14ac:dyDescent="0.2">
      <c r="A30" s="9">
        <v>30</v>
      </c>
      <c r="B30" s="9" t="s">
        <v>281</v>
      </c>
      <c r="C30" s="9" t="s">
        <v>253</v>
      </c>
      <c r="D30" s="35" t="s">
        <v>231</v>
      </c>
      <c r="E30" s="9" t="s">
        <v>282</v>
      </c>
      <c r="F30" s="9" t="s">
        <v>159</v>
      </c>
      <c r="G30" s="30">
        <v>43266</v>
      </c>
      <c r="H30" s="30">
        <v>43275</v>
      </c>
      <c r="I30" s="9"/>
      <c r="J30" s="9" t="s">
        <v>228</v>
      </c>
      <c r="K30" s="9" t="s">
        <v>143</v>
      </c>
      <c r="L30" s="9" t="s">
        <v>203</v>
      </c>
      <c r="M30" s="9" t="s">
        <v>283</v>
      </c>
      <c r="N30" s="9" t="s">
        <v>159</v>
      </c>
      <c r="O30" s="9" t="s">
        <v>159</v>
      </c>
      <c r="P30" s="9" t="s">
        <v>194</v>
      </c>
      <c r="Q30" s="9"/>
      <c r="R30" s="9"/>
      <c r="S30" s="9"/>
      <c r="T30" s="9"/>
    </row>
    <row r="31" spans="1:20" ht="33" x14ac:dyDescent="0.2">
      <c r="A31" s="9">
        <v>31</v>
      </c>
      <c r="B31" s="9" t="s">
        <v>284</v>
      </c>
      <c r="C31" s="34" t="s">
        <v>156</v>
      </c>
      <c r="D31" s="35" t="s">
        <v>141</v>
      </c>
      <c r="E31" s="9" t="s">
        <v>214</v>
      </c>
      <c r="F31" s="9" t="s">
        <v>159</v>
      </c>
      <c r="G31" s="30">
        <v>43271</v>
      </c>
      <c r="H31" s="9"/>
      <c r="I31" s="30"/>
      <c r="J31" s="9" t="s">
        <v>228</v>
      </c>
      <c r="K31" s="9" t="s">
        <v>178</v>
      </c>
      <c r="L31" s="9" t="s">
        <v>203</v>
      </c>
      <c r="M31" s="9" t="s">
        <v>285</v>
      </c>
      <c r="N31" s="9"/>
      <c r="O31" s="9"/>
      <c r="P31" s="9"/>
      <c r="Q31" s="9"/>
      <c r="R31" s="9"/>
      <c r="S31" s="9"/>
      <c r="T31" s="9"/>
    </row>
    <row r="32" spans="1:20" x14ac:dyDescent="0.2">
      <c r="A32" s="9"/>
      <c r="B32" s="9"/>
      <c r="C32" s="9"/>
      <c r="D32" s="35"/>
      <c r="E32" s="9"/>
      <c r="F32" s="9"/>
      <c r="G32" s="9"/>
      <c r="H32" s="9"/>
      <c r="I32" s="9"/>
      <c r="J32" s="9"/>
      <c r="K32" s="9"/>
      <c r="L32" s="9"/>
      <c r="M32" s="9"/>
      <c r="N32" s="9"/>
      <c r="O32" s="9"/>
      <c r="P32" s="9"/>
      <c r="Q32" s="9"/>
      <c r="R32" s="9"/>
      <c r="S32" s="9"/>
      <c r="T32" s="9"/>
    </row>
    <row r="33" spans="1:20" x14ac:dyDescent="0.2">
      <c r="A33" s="9"/>
      <c r="B33" s="9"/>
      <c r="C33" s="9"/>
      <c r="D33" s="35"/>
      <c r="E33" s="9"/>
      <c r="F33" s="9"/>
      <c r="G33" s="9"/>
      <c r="H33" s="9"/>
      <c r="I33" s="9"/>
      <c r="J33" s="9"/>
      <c r="K33" s="9"/>
      <c r="L33" s="9"/>
      <c r="M33" s="9"/>
      <c r="N33" s="9"/>
      <c r="O33" s="9"/>
      <c r="P33" s="9"/>
      <c r="Q33" s="9"/>
      <c r="R33" s="9"/>
      <c r="S33" s="9"/>
      <c r="T33" s="9"/>
    </row>
    <row r="34" spans="1:20" x14ac:dyDescent="0.2">
      <c r="A34" s="9"/>
      <c r="B34" s="9"/>
      <c r="C34" s="9"/>
      <c r="D34" s="35"/>
      <c r="E34" s="9"/>
      <c r="F34" s="9"/>
      <c r="G34" s="9"/>
      <c r="H34" s="9"/>
      <c r="I34" s="9"/>
      <c r="J34" s="9"/>
      <c r="K34" s="9"/>
      <c r="L34" s="9"/>
      <c r="M34" s="9"/>
      <c r="N34" s="9"/>
      <c r="O34" s="9"/>
      <c r="P34" s="9"/>
      <c r="Q34" s="9"/>
      <c r="R34" s="9"/>
      <c r="S34" s="9"/>
      <c r="T34" s="9"/>
    </row>
    <row r="35" spans="1:20" x14ac:dyDescent="0.2">
      <c r="A35" s="9"/>
      <c r="B35" s="9"/>
      <c r="C35" s="9"/>
      <c r="D35" s="35"/>
      <c r="E35" s="9"/>
      <c r="F35" s="9"/>
      <c r="G35" s="9"/>
      <c r="H35" s="9"/>
      <c r="I35" s="9"/>
      <c r="J35" s="9"/>
      <c r="K35" s="9"/>
      <c r="L35" s="9"/>
      <c r="M35" s="9"/>
      <c r="N35" s="9"/>
      <c r="O35" s="9"/>
      <c r="P35" s="9"/>
      <c r="Q35" s="9"/>
      <c r="R35" s="9"/>
      <c r="S35" s="9"/>
      <c r="T35" s="9"/>
    </row>
    <row r="36" spans="1:20" x14ac:dyDescent="0.2">
      <c r="A36" s="9"/>
      <c r="B36" s="9"/>
      <c r="C36" s="9"/>
      <c r="D36" s="35"/>
      <c r="E36" s="9"/>
      <c r="F36" s="9"/>
      <c r="G36" s="9"/>
      <c r="H36" s="9"/>
      <c r="I36" s="9"/>
      <c r="J36" s="9"/>
      <c r="K36" s="9"/>
      <c r="L36" s="9"/>
      <c r="M36" s="9"/>
      <c r="N36" s="9"/>
      <c r="O36" s="9"/>
      <c r="P36" s="9"/>
      <c r="Q36" s="9"/>
      <c r="R36" s="9"/>
      <c r="S36" s="9"/>
      <c r="T36" s="9"/>
    </row>
    <row r="37" spans="1:20" x14ac:dyDescent="0.2">
      <c r="A37" s="9"/>
      <c r="B37" s="9"/>
      <c r="C37" s="9"/>
      <c r="D37" s="35"/>
      <c r="E37" s="9"/>
      <c r="F37" s="9"/>
      <c r="G37" s="9"/>
      <c r="H37" s="9"/>
      <c r="I37" s="9"/>
      <c r="J37" s="9"/>
      <c r="K37" s="9"/>
      <c r="L37" s="9"/>
      <c r="M37" s="9"/>
      <c r="N37" s="9"/>
      <c r="O37" s="9"/>
      <c r="P37" s="9"/>
      <c r="Q37" s="9"/>
      <c r="R37" s="9"/>
      <c r="S37" s="9"/>
      <c r="T37" s="9"/>
    </row>
    <row r="38" spans="1:20" x14ac:dyDescent="0.2">
      <c r="A38" s="9"/>
      <c r="B38" s="9"/>
      <c r="C38" s="9"/>
      <c r="D38" s="35"/>
      <c r="E38" s="9"/>
      <c r="F38" s="9"/>
      <c r="G38" s="9"/>
      <c r="H38" s="9"/>
      <c r="I38" s="9"/>
      <c r="J38" s="9"/>
      <c r="K38" s="9"/>
      <c r="L38" s="9"/>
      <c r="M38" s="9"/>
      <c r="N38" s="9"/>
      <c r="O38" s="9"/>
      <c r="P38" s="9"/>
      <c r="Q38" s="9"/>
      <c r="R38" s="9"/>
      <c r="S38" s="9"/>
      <c r="T38" s="9"/>
    </row>
    <row r="39" spans="1:20" x14ac:dyDescent="0.2">
      <c r="A39" s="9"/>
      <c r="B39" s="9"/>
      <c r="C39" s="9"/>
      <c r="D39" s="35"/>
      <c r="E39" s="9"/>
      <c r="F39" s="9"/>
      <c r="G39" s="9"/>
      <c r="H39" s="9"/>
      <c r="I39" s="9"/>
      <c r="J39" s="9"/>
      <c r="K39" s="9"/>
      <c r="L39" s="9"/>
      <c r="M39" s="9"/>
      <c r="N39" s="9"/>
      <c r="O39" s="9"/>
      <c r="P39" s="9"/>
      <c r="Q39" s="9"/>
      <c r="R39" s="9"/>
      <c r="S39" s="9"/>
      <c r="T39" s="9"/>
    </row>
    <row r="40" spans="1:20" x14ac:dyDescent="0.2">
      <c r="A40" s="9"/>
      <c r="B40" s="9"/>
      <c r="C40" s="9"/>
      <c r="D40" s="35"/>
      <c r="E40" s="9"/>
      <c r="F40" s="9"/>
      <c r="G40" s="9"/>
      <c r="H40" s="9"/>
      <c r="I40" s="9"/>
      <c r="J40" s="9"/>
      <c r="K40" s="9"/>
      <c r="L40" s="9"/>
      <c r="M40" s="9"/>
      <c r="N40" s="9"/>
      <c r="O40" s="9"/>
      <c r="P40" s="9"/>
      <c r="Q40" s="9"/>
      <c r="R40" s="9"/>
      <c r="S40" s="9"/>
      <c r="T40" s="9"/>
    </row>
    <row r="41" spans="1:20" x14ac:dyDescent="0.2">
      <c r="A41" s="9"/>
      <c r="B41" s="9"/>
      <c r="C41" s="9"/>
      <c r="D41" s="35"/>
      <c r="E41" s="9"/>
      <c r="F41" s="9"/>
      <c r="G41" s="9"/>
      <c r="H41" s="9"/>
      <c r="I41" s="9"/>
      <c r="J41" s="9"/>
      <c r="K41" s="9"/>
      <c r="L41" s="9"/>
      <c r="M41" s="9"/>
      <c r="N41" s="9"/>
      <c r="O41" s="9"/>
      <c r="P41" s="9"/>
      <c r="Q41" s="9"/>
      <c r="R41" s="9"/>
      <c r="S41" s="9"/>
      <c r="T41" s="9"/>
    </row>
    <row r="42" spans="1:20" x14ac:dyDescent="0.2">
      <c r="A42" s="9"/>
      <c r="B42" s="9"/>
      <c r="C42" s="9"/>
      <c r="D42" s="35"/>
      <c r="E42" s="9"/>
      <c r="F42" s="9"/>
      <c r="G42" s="9"/>
      <c r="H42" s="9"/>
      <c r="I42" s="9"/>
      <c r="J42" s="9"/>
      <c r="K42" s="9"/>
      <c r="L42" s="9"/>
      <c r="M42" s="9"/>
      <c r="N42" s="9"/>
      <c r="O42" s="9"/>
      <c r="P42" s="9"/>
      <c r="Q42" s="9"/>
      <c r="R42" s="9"/>
      <c r="S42" s="9"/>
      <c r="T42" s="9"/>
    </row>
    <row r="43" spans="1:20" x14ac:dyDescent="0.2">
      <c r="A43" s="9"/>
      <c r="B43" s="9"/>
      <c r="C43" s="9"/>
      <c r="D43" s="35"/>
      <c r="E43" s="9"/>
      <c r="F43" s="9"/>
      <c r="G43" s="9"/>
      <c r="H43" s="9"/>
      <c r="I43" s="9"/>
      <c r="J43" s="9"/>
      <c r="K43" s="9"/>
      <c r="L43" s="9"/>
      <c r="M43" s="9"/>
      <c r="N43" s="9"/>
      <c r="O43" s="9"/>
      <c r="P43" s="9"/>
      <c r="Q43" s="9"/>
      <c r="R43" s="9"/>
      <c r="S43" s="9"/>
      <c r="T43" s="9"/>
    </row>
    <row r="44" spans="1:20" x14ac:dyDescent="0.2">
      <c r="A44" s="9"/>
      <c r="B44" s="9"/>
      <c r="C44" s="9"/>
      <c r="D44" s="35"/>
      <c r="E44" s="9"/>
      <c r="F44" s="9"/>
      <c r="G44" s="9"/>
      <c r="H44" s="9"/>
      <c r="I44" s="9"/>
      <c r="J44" s="9"/>
      <c r="K44" s="9"/>
      <c r="L44" s="9"/>
      <c r="M44" s="9"/>
      <c r="N44" s="9"/>
      <c r="O44" s="9"/>
      <c r="P44" s="9"/>
      <c r="Q44" s="9"/>
      <c r="R44" s="9"/>
      <c r="S44" s="9"/>
      <c r="T44" s="9"/>
    </row>
    <row r="45" spans="1:20" x14ac:dyDescent="0.2">
      <c r="A45" s="9"/>
      <c r="B45" s="9"/>
      <c r="C45" s="9"/>
      <c r="D45" s="35"/>
      <c r="E45" s="9"/>
      <c r="F45" s="9"/>
      <c r="G45" s="9"/>
      <c r="H45" s="9"/>
      <c r="I45" s="9"/>
      <c r="J45" s="9"/>
      <c r="K45" s="9"/>
      <c r="L45" s="9"/>
      <c r="M45" s="9"/>
      <c r="N45" s="9"/>
      <c r="O45" s="9"/>
      <c r="P45" s="9"/>
      <c r="Q45" s="9"/>
      <c r="R45" s="9"/>
      <c r="S45" s="9"/>
      <c r="T45" s="9"/>
    </row>
    <row r="46" spans="1:20" x14ac:dyDescent="0.2">
      <c r="A46" s="9"/>
      <c r="B46" s="9"/>
      <c r="C46" s="9"/>
      <c r="D46" s="35"/>
      <c r="E46" s="9"/>
      <c r="F46" s="9"/>
      <c r="G46" s="9"/>
      <c r="H46" s="9"/>
      <c r="I46" s="9"/>
      <c r="J46" s="9"/>
      <c r="K46" s="9"/>
      <c r="L46" s="9"/>
      <c r="M46" s="9"/>
      <c r="N46" s="9"/>
      <c r="O46" s="9"/>
      <c r="P46" s="9"/>
      <c r="Q46" s="9"/>
      <c r="R46" s="9"/>
      <c r="S46" s="9"/>
      <c r="T46" s="9"/>
    </row>
    <row r="47" spans="1:20" x14ac:dyDescent="0.2">
      <c r="A47" s="9"/>
      <c r="B47" s="9"/>
      <c r="C47" s="9"/>
      <c r="D47" s="35"/>
      <c r="E47" s="9"/>
      <c r="F47" s="9"/>
      <c r="G47" s="9"/>
      <c r="H47" s="9"/>
      <c r="I47" s="9"/>
      <c r="J47" s="9"/>
      <c r="K47" s="9"/>
      <c r="L47" s="9"/>
      <c r="M47" s="9"/>
      <c r="N47" s="9"/>
      <c r="O47" s="9"/>
      <c r="P47" s="9"/>
      <c r="Q47" s="9"/>
      <c r="R47" s="9"/>
      <c r="S47" s="9"/>
      <c r="T47" s="9"/>
    </row>
    <row r="48" spans="1:20" x14ac:dyDescent="0.2">
      <c r="A48" s="9"/>
      <c r="B48" s="9"/>
      <c r="C48" s="9"/>
      <c r="D48" s="35"/>
      <c r="E48" s="9"/>
      <c r="F48" s="9"/>
      <c r="G48" s="9"/>
      <c r="H48" s="9"/>
      <c r="I48" s="9"/>
      <c r="J48" s="9"/>
      <c r="K48" s="9"/>
      <c r="L48" s="9"/>
      <c r="M48" s="9"/>
      <c r="N48" s="9"/>
      <c r="O48" s="9"/>
      <c r="P48" s="9"/>
      <c r="Q48" s="9"/>
      <c r="R48" s="9"/>
      <c r="S48" s="9"/>
      <c r="T48" s="9"/>
    </row>
    <row r="49" spans="1:20" x14ac:dyDescent="0.2">
      <c r="A49" s="9"/>
      <c r="B49" s="9"/>
      <c r="C49" s="9"/>
      <c r="D49" s="35"/>
      <c r="E49" s="9"/>
      <c r="F49" s="9"/>
      <c r="G49" s="9"/>
      <c r="H49" s="9"/>
      <c r="I49" s="9"/>
      <c r="J49" s="9"/>
      <c r="K49" s="9"/>
      <c r="L49" s="9"/>
      <c r="M49" s="9"/>
      <c r="N49" s="9"/>
      <c r="O49" s="9"/>
      <c r="P49" s="9"/>
      <c r="Q49" s="9"/>
      <c r="R49" s="9"/>
      <c r="S49" s="9"/>
      <c r="T49" s="9"/>
    </row>
    <row r="50" spans="1:20" x14ac:dyDescent="0.2">
      <c r="A50" s="9"/>
      <c r="B50" s="9"/>
      <c r="C50" s="9"/>
      <c r="D50" s="35"/>
      <c r="E50" s="9"/>
      <c r="F50" s="9"/>
      <c r="G50" s="9"/>
      <c r="H50" s="9"/>
      <c r="I50" s="9"/>
      <c r="J50" s="9"/>
      <c r="K50" s="9"/>
      <c r="L50" s="9"/>
      <c r="M50" s="9"/>
      <c r="N50" s="9"/>
      <c r="O50" s="9"/>
      <c r="P50" s="9"/>
      <c r="Q50" s="9"/>
    </row>
    <row r="51" spans="1:20" x14ac:dyDescent="0.2">
      <c r="A51" s="9"/>
      <c r="B51" s="9"/>
      <c r="C51" s="9"/>
      <c r="D51" s="35"/>
      <c r="E51" s="9"/>
      <c r="F51" s="9"/>
      <c r="G51" s="9"/>
      <c r="H51" s="9"/>
      <c r="I51" s="9"/>
      <c r="J51" s="9"/>
      <c r="K51" s="9"/>
      <c r="L51" s="9"/>
      <c r="M51" s="9"/>
      <c r="N51" s="9"/>
      <c r="O51" s="9"/>
      <c r="P51" s="9"/>
      <c r="Q51" s="9"/>
    </row>
    <row r="52" spans="1:20" x14ac:dyDescent="0.2">
      <c r="A52" s="9"/>
    </row>
  </sheetData>
  <phoneticPr fontId="1" type="noConversion"/>
  <dataValidations count="7">
    <dataValidation type="list" allowBlank="1" showInputMessage="1" showErrorMessage="1" sqref="C2:C1048576" xr:uid="{00000000-0002-0000-0000-000000000000}">
      <formula1>"未启动,开发中,测试中,完成"</formula1>
    </dataValidation>
    <dataValidation type="list" allowBlank="1" showInputMessage="1" showErrorMessage="1" sqref="D2:D47" xr:uid="{00000000-0002-0000-0000-000001000000}">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 type="list" allowBlank="1" showInputMessage="1" showErrorMessage="1" sqref="R2:T40" xr:uid="{00000000-0002-0000-0000-000002000000}">
      <formula1>"是,否"</formula1>
    </dataValidation>
    <dataValidation type="list" allowBlank="1" showInputMessage="1" showErrorMessage="1" sqref="K2:K25" xr:uid="{00000000-0002-0000-0000-000003000000}">
      <formula1>"预发布,正式发布"</formula1>
    </dataValidation>
    <dataValidation type="list" allowBlank="1" showInputMessage="1" showErrorMessage="1" sqref="K26:K51" xr:uid="{00000000-0002-0000-0000-000004000000}">
      <formula1>"正式发布,预发布"</formula1>
    </dataValidation>
    <dataValidation type="list" allowBlank="1" showInputMessage="1" showErrorMessage="1" sqref="J2:J13 J21:J51" xr:uid="{00000000-0002-0000-0000-000005000000}">
      <formula1>"问题,新需求,产品新特性,其他,问题及需求"</formula1>
    </dataValidation>
    <dataValidation type="list" allowBlank="1" showInputMessage="1" showErrorMessage="1" sqref="J14:J20" xr:uid="{00000000-0002-0000-0000-000006000000}">
      <formula1>"问题,新需求,产品新特性,其他"</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3"/>
  <sheetViews>
    <sheetView topLeftCell="A64" workbookViewId="0">
      <selection activeCell="K71" sqref="K71"/>
    </sheetView>
  </sheetViews>
  <sheetFormatPr defaultRowHeight="14.25" x14ac:dyDescent="0.2"/>
  <cols>
    <col min="1" max="1" width="5.625" style="75" customWidth="1"/>
    <col min="2" max="2" width="17.25" style="8" customWidth="1"/>
    <col min="3" max="3" width="10" style="75" bestFit="1" customWidth="1"/>
    <col min="4" max="4" width="11.375" style="75" customWidth="1"/>
    <col min="5" max="5" width="8.125" style="8" customWidth="1"/>
    <col min="6" max="6" width="48.875" style="76" customWidth="1"/>
    <col min="7" max="7" width="6.75" style="76" customWidth="1"/>
    <col min="8" max="8" width="9.625" style="75" customWidth="1"/>
    <col min="9" max="9" width="7.375" style="75" customWidth="1"/>
    <col min="10" max="10" width="7.75" style="8" customWidth="1"/>
    <col min="11" max="11" width="19.25" style="76" customWidth="1"/>
    <col min="12" max="16384" width="9" style="8"/>
  </cols>
  <sheetData>
    <row r="1" spans="1:11" ht="16.5" x14ac:dyDescent="0.2">
      <c r="A1" s="31" t="s">
        <v>146</v>
      </c>
      <c r="B1" s="51" t="s">
        <v>2</v>
      </c>
      <c r="C1" s="31" t="s">
        <v>37</v>
      </c>
      <c r="D1" s="31" t="s">
        <v>38</v>
      </c>
      <c r="E1" s="51" t="s">
        <v>39</v>
      </c>
      <c r="F1" s="52" t="s">
        <v>40</v>
      </c>
      <c r="G1" s="52" t="s">
        <v>0</v>
      </c>
      <c r="H1" s="31" t="s">
        <v>36</v>
      </c>
      <c r="I1" s="31" t="s">
        <v>41</v>
      </c>
      <c r="J1" s="51" t="s">
        <v>42</v>
      </c>
      <c r="K1" s="52" t="s">
        <v>1</v>
      </c>
    </row>
    <row r="2" spans="1:11" ht="23.25" customHeight="1" x14ac:dyDescent="0.2">
      <c r="A2" s="53">
        <v>1</v>
      </c>
      <c r="B2" s="54" t="s">
        <v>286</v>
      </c>
      <c r="C2" s="40">
        <v>43102</v>
      </c>
      <c r="D2" s="40">
        <v>43103</v>
      </c>
      <c r="E2" s="55" t="s">
        <v>287</v>
      </c>
      <c r="F2" s="38" t="s">
        <v>288</v>
      </c>
      <c r="G2" s="33" t="s">
        <v>162</v>
      </c>
      <c r="H2" s="39" t="s">
        <v>289</v>
      </c>
      <c r="I2" s="56" t="s">
        <v>290</v>
      </c>
      <c r="J2" s="54" t="s">
        <v>291</v>
      </c>
      <c r="K2" s="57" t="s">
        <v>292</v>
      </c>
    </row>
    <row r="3" spans="1:11" ht="36.75" customHeight="1" x14ac:dyDescent="0.2">
      <c r="A3" s="53">
        <v>2</v>
      </c>
      <c r="B3" s="54" t="s">
        <v>293</v>
      </c>
      <c r="C3" s="40">
        <v>43104</v>
      </c>
      <c r="D3" s="40">
        <v>43105</v>
      </c>
      <c r="E3" s="55" t="s">
        <v>185</v>
      </c>
      <c r="F3" s="38" t="s">
        <v>294</v>
      </c>
      <c r="G3" s="33" t="s">
        <v>162</v>
      </c>
      <c r="H3" s="39" t="s">
        <v>289</v>
      </c>
      <c r="I3" s="56" t="s">
        <v>290</v>
      </c>
      <c r="J3" s="54" t="s">
        <v>291</v>
      </c>
      <c r="K3" s="57" t="s">
        <v>292</v>
      </c>
    </row>
    <row r="4" spans="1:11" ht="29.25" customHeight="1" x14ac:dyDescent="0.2">
      <c r="A4" s="53">
        <v>3</v>
      </c>
      <c r="B4" s="54" t="s">
        <v>295</v>
      </c>
      <c r="C4" s="40">
        <v>43109</v>
      </c>
      <c r="D4" s="40">
        <v>43109</v>
      </c>
      <c r="E4" s="55" t="s">
        <v>287</v>
      </c>
      <c r="F4" s="38" t="s">
        <v>296</v>
      </c>
      <c r="G4" s="33" t="s">
        <v>162</v>
      </c>
      <c r="H4" s="39" t="s">
        <v>289</v>
      </c>
      <c r="I4" s="56" t="s">
        <v>290</v>
      </c>
      <c r="J4" s="54" t="s">
        <v>291</v>
      </c>
      <c r="K4" s="57" t="s">
        <v>292</v>
      </c>
    </row>
    <row r="5" spans="1:11" ht="30.75" customHeight="1" x14ac:dyDescent="0.2">
      <c r="A5" s="58">
        <v>4</v>
      </c>
      <c r="B5" s="7" t="s">
        <v>297</v>
      </c>
      <c r="C5" s="59" t="s">
        <v>298</v>
      </c>
      <c r="D5" s="36" t="s">
        <v>299</v>
      </c>
      <c r="E5" s="25" t="s">
        <v>300</v>
      </c>
      <c r="F5" s="33" t="s">
        <v>301</v>
      </c>
      <c r="G5" s="33" t="s">
        <v>162</v>
      </c>
      <c r="H5" s="35" t="s">
        <v>289</v>
      </c>
      <c r="I5" s="60" t="s">
        <v>302</v>
      </c>
      <c r="J5" s="54" t="s">
        <v>291</v>
      </c>
      <c r="K5" s="61" t="s">
        <v>303</v>
      </c>
    </row>
    <row r="6" spans="1:11" ht="33" customHeight="1" x14ac:dyDescent="0.2">
      <c r="A6" s="58">
        <v>5</v>
      </c>
      <c r="B6" s="7" t="s">
        <v>304</v>
      </c>
      <c r="C6" s="59">
        <v>43112</v>
      </c>
      <c r="D6" s="36" t="s">
        <v>299</v>
      </c>
      <c r="E6" s="25" t="s">
        <v>300</v>
      </c>
      <c r="F6" s="33" t="s">
        <v>305</v>
      </c>
      <c r="G6" s="33" t="s">
        <v>162</v>
      </c>
      <c r="H6" s="35" t="s">
        <v>306</v>
      </c>
      <c r="I6" s="62" t="s">
        <v>299</v>
      </c>
      <c r="J6" s="54" t="s">
        <v>299</v>
      </c>
      <c r="K6" s="63" t="s">
        <v>307</v>
      </c>
    </row>
    <row r="7" spans="1:11" ht="33.75" customHeight="1" x14ac:dyDescent="0.2">
      <c r="A7" s="58">
        <v>6</v>
      </c>
      <c r="B7" s="7" t="s">
        <v>308</v>
      </c>
      <c r="C7" s="59">
        <v>43116</v>
      </c>
      <c r="D7" s="36">
        <v>43117</v>
      </c>
      <c r="E7" s="25" t="s">
        <v>309</v>
      </c>
      <c r="F7" s="33" t="s">
        <v>310</v>
      </c>
      <c r="G7" s="33" t="s">
        <v>162</v>
      </c>
      <c r="H7" s="35" t="s">
        <v>311</v>
      </c>
      <c r="I7" s="56" t="s">
        <v>290</v>
      </c>
      <c r="J7" s="54" t="s">
        <v>312</v>
      </c>
      <c r="K7" s="57" t="s">
        <v>292</v>
      </c>
    </row>
    <row r="8" spans="1:11" ht="31.5" customHeight="1" x14ac:dyDescent="0.2">
      <c r="A8" s="58">
        <v>7</v>
      </c>
      <c r="B8" s="7" t="s">
        <v>313</v>
      </c>
      <c r="C8" s="36">
        <v>43116</v>
      </c>
      <c r="D8" s="36">
        <v>43116</v>
      </c>
      <c r="E8" s="25" t="s">
        <v>300</v>
      </c>
      <c r="F8" s="33" t="s">
        <v>314</v>
      </c>
      <c r="G8" s="33" t="s">
        <v>162</v>
      </c>
      <c r="H8" s="35" t="s">
        <v>141</v>
      </c>
      <c r="I8" s="56" t="s">
        <v>290</v>
      </c>
      <c r="J8" s="54" t="s">
        <v>300</v>
      </c>
      <c r="K8" s="57" t="s">
        <v>292</v>
      </c>
    </row>
    <row r="9" spans="1:11" ht="30" customHeight="1" x14ac:dyDescent="0.2">
      <c r="A9" s="58">
        <v>8</v>
      </c>
      <c r="B9" s="7" t="s">
        <v>315</v>
      </c>
      <c r="C9" s="36">
        <v>43126</v>
      </c>
      <c r="D9" s="36">
        <v>43126</v>
      </c>
      <c r="E9" s="25" t="s">
        <v>300</v>
      </c>
      <c r="F9" s="33" t="s">
        <v>316</v>
      </c>
      <c r="G9" s="33" t="s">
        <v>162</v>
      </c>
      <c r="H9" s="35" t="s">
        <v>289</v>
      </c>
      <c r="I9" s="56" t="s">
        <v>290</v>
      </c>
      <c r="J9" s="54" t="s">
        <v>291</v>
      </c>
      <c r="K9" s="57" t="s">
        <v>292</v>
      </c>
    </row>
    <row r="10" spans="1:11" ht="36" customHeight="1" x14ac:dyDescent="0.2">
      <c r="A10" s="58">
        <v>9</v>
      </c>
      <c r="B10" s="7" t="s">
        <v>317</v>
      </c>
      <c r="C10" s="36">
        <v>43126</v>
      </c>
      <c r="D10" s="36" t="s">
        <v>299</v>
      </c>
      <c r="E10" s="25" t="s">
        <v>300</v>
      </c>
      <c r="F10" s="33" t="s">
        <v>318</v>
      </c>
      <c r="G10" s="33" t="s">
        <v>162</v>
      </c>
      <c r="H10" s="35" t="s">
        <v>306</v>
      </c>
      <c r="I10" s="60" t="s">
        <v>302</v>
      </c>
      <c r="J10" s="54" t="s">
        <v>319</v>
      </c>
      <c r="K10" s="61" t="s">
        <v>320</v>
      </c>
    </row>
    <row r="11" spans="1:11" ht="34.5" customHeight="1" x14ac:dyDescent="0.2">
      <c r="A11" s="58">
        <v>10</v>
      </c>
      <c r="B11" s="7" t="s">
        <v>321</v>
      </c>
      <c r="C11" s="36">
        <v>43129</v>
      </c>
      <c r="D11" s="36">
        <v>43129</v>
      </c>
      <c r="E11" s="25" t="s">
        <v>300</v>
      </c>
      <c r="F11" s="33" t="s">
        <v>322</v>
      </c>
      <c r="G11" s="33" t="s">
        <v>162</v>
      </c>
      <c r="H11" s="35" t="s">
        <v>289</v>
      </c>
      <c r="I11" s="56" t="s">
        <v>290</v>
      </c>
      <c r="J11" s="54" t="s">
        <v>291</v>
      </c>
      <c r="K11" s="57" t="s">
        <v>292</v>
      </c>
    </row>
    <row r="12" spans="1:11" ht="18.75" customHeight="1" x14ac:dyDescent="0.2">
      <c r="A12" s="58">
        <v>11</v>
      </c>
      <c r="B12" s="7" t="s">
        <v>323</v>
      </c>
      <c r="C12" s="36">
        <v>43131</v>
      </c>
      <c r="D12" s="36" t="s">
        <v>299</v>
      </c>
      <c r="E12" s="25" t="s">
        <v>300</v>
      </c>
      <c r="F12" s="33" t="s">
        <v>324</v>
      </c>
      <c r="G12" s="33" t="s">
        <v>162</v>
      </c>
      <c r="H12" s="35" t="s">
        <v>176</v>
      </c>
      <c r="I12" s="62" t="s">
        <v>299</v>
      </c>
      <c r="J12" s="54" t="s">
        <v>299</v>
      </c>
      <c r="K12" s="63" t="s">
        <v>325</v>
      </c>
    </row>
    <row r="13" spans="1:11" ht="33" x14ac:dyDescent="0.2">
      <c r="A13" s="58">
        <v>12</v>
      </c>
      <c r="B13" s="7" t="s">
        <v>326</v>
      </c>
      <c r="C13" s="36">
        <v>43140</v>
      </c>
      <c r="D13" s="36" t="s">
        <v>299</v>
      </c>
      <c r="E13" s="25" t="s">
        <v>300</v>
      </c>
      <c r="F13" s="33" t="s">
        <v>327</v>
      </c>
      <c r="G13" s="33" t="s">
        <v>162</v>
      </c>
      <c r="H13" s="35" t="s">
        <v>157</v>
      </c>
      <c r="I13" s="62" t="s">
        <v>299</v>
      </c>
      <c r="J13" s="54" t="s">
        <v>299</v>
      </c>
      <c r="K13" s="63" t="s">
        <v>328</v>
      </c>
    </row>
    <row r="14" spans="1:11" ht="35.25" customHeight="1" x14ac:dyDescent="0.2">
      <c r="A14" s="58">
        <v>13</v>
      </c>
      <c r="B14" s="7" t="s">
        <v>329</v>
      </c>
      <c r="C14" s="36">
        <v>43142</v>
      </c>
      <c r="D14" s="58" t="s">
        <v>299</v>
      </c>
      <c r="E14" s="25" t="s">
        <v>300</v>
      </c>
      <c r="F14" s="33" t="s">
        <v>330</v>
      </c>
      <c r="G14" s="33" t="s">
        <v>162</v>
      </c>
      <c r="H14" s="35" t="s">
        <v>289</v>
      </c>
      <c r="I14" s="60" t="s">
        <v>302</v>
      </c>
      <c r="J14" s="54" t="s">
        <v>331</v>
      </c>
      <c r="K14" s="61" t="s">
        <v>332</v>
      </c>
    </row>
    <row r="15" spans="1:11" ht="16.5" x14ac:dyDescent="0.2">
      <c r="A15" s="58">
        <v>14</v>
      </c>
      <c r="B15" s="7" t="s">
        <v>333</v>
      </c>
      <c r="C15" s="36">
        <v>43164</v>
      </c>
      <c r="D15" s="36">
        <v>43165</v>
      </c>
      <c r="E15" s="25" t="s">
        <v>300</v>
      </c>
      <c r="F15" s="33" t="s">
        <v>334</v>
      </c>
      <c r="G15" s="33" t="s">
        <v>162</v>
      </c>
      <c r="H15" s="35" t="s">
        <v>335</v>
      </c>
      <c r="I15" s="56" t="s">
        <v>290</v>
      </c>
      <c r="J15" s="54" t="s">
        <v>319</v>
      </c>
      <c r="K15" s="57" t="s">
        <v>336</v>
      </c>
    </row>
    <row r="16" spans="1:11" ht="33" x14ac:dyDescent="0.2">
      <c r="A16" s="58">
        <v>15</v>
      </c>
      <c r="B16" s="7" t="s">
        <v>337</v>
      </c>
      <c r="C16" s="36">
        <v>43166</v>
      </c>
      <c r="D16" s="36">
        <v>43167</v>
      </c>
      <c r="E16" s="25" t="s">
        <v>300</v>
      </c>
      <c r="F16" s="33" t="s">
        <v>338</v>
      </c>
      <c r="G16" s="33" t="s">
        <v>162</v>
      </c>
      <c r="H16" s="35" t="s">
        <v>339</v>
      </c>
      <c r="I16" s="56" t="s">
        <v>290</v>
      </c>
      <c r="J16" s="54" t="s">
        <v>319</v>
      </c>
      <c r="K16" s="57" t="s">
        <v>340</v>
      </c>
    </row>
    <row r="17" spans="1:11" ht="36.75" customHeight="1" x14ac:dyDescent="0.2">
      <c r="A17" s="58">
        <v>16</v>
      </c>
      <c r="B17" s="7" t="s">
        <v>341</v>
      </c>
      <c r="C17" s="36">
        <v>43166</v>
      </c>
      <c r="D17" s="36">
        <v>43171</v>
      </c>
      <c r="E17" s="25" t="s">
        <v>300</v>
      </c>
      <c r="F17" s="33" t="s">
        <v>342</v>
      </c>
      <c r="G17" s="33" t="s">
        <v>162</v>
      </c>
      <c r="H17" s="35" t="s">
        <v>289</v>
      </c>
      <c r="I17" s="56" t="s">
        <v>290</v>
      </c>
      <c r="J17" s="7" t="s">
        <v>343</v>
      </c>
      <c r="K17" s="57" t="s">
        <v>344</v>
      </c>
    </row>
    <row r="18" spans="1:11" ht="36.75" customHeight="1" x14ac:dyDescent="0.2">
      <c r="A18" s="58">
        <v>17</v>
      </c>
      <c r="B18" s="7" t="s">
        <v>345</v>
      </c>
      <c r="C18" s="36">
        <v>43168</v>
      </c>
      <c r="D18" s="58" t="s">
        <v>159</v>
      </c>
      <c r="E18" s="25" t="s">
        <v>300</v>
      </c>
      <c r="F18" s="33" t="s">
        <v>346</v>
      </c>
      <c r="G18" s="33" t="s">
        <v>162</v>
      </c>
      <c r="H18" s="35" t="s">
        <v>347</v>
      </c>
      <c r="I18" s="60" t="s">
        <v>302</v>
      </c>
      <c r="J18" s="7" t="s">
        <v>291</v>
      </c>
      <c r="K18" s="61" t="s">
        <v>348</v>
      </c>
    </row>
    <row r="19" spans="1:11" ht="38.25" customHeight="1" x14ac:dyDescent="0.2">
      <c r="A19" s="58">
        <v>18</v>
      </c>
      <c r="B19" s="7" t="s">
        <v>349</v>
      </c>
      <c r="C19" s="36">
        <v>43172</v>
      </c>
      <c r="D19" s="58" t="s">
        <v>299</v>
      </c>
      <c r="E19" s="25" t="s">
        <v>300</v>
      </c>
      <c r="F19" s="33" t="s">
        <v>350</v>
      </c>
      <c r="G19" s="33" t="s">
        <v>162</v>
      </c>
      <c r="H19" s="35" t="s">
        <v>351</v>
      </c>
      <c r="I19" s="60" t="s">
        <v>302</v>
      </c>
      <c r="J19" s="7" t="s">
        <v>352</v>
      </c>
      <c r="K19" s="61" t="s">
        <v>332</v>
      </c>
    </row>
    <row r="20" spans="1:11" ht="19.5" customHeight="1" x14ac:dyDescent="0.2">
      <c r="A20" s="58">
        <v>19</v>
      </c>
      <c r="B20" s="7" t="s">
        <v>353</v>
      </c>
      <c r="C20" s="36">
        <v>43173</v>
      </c>
      <c r="D20" s="58" t="s">
        <v>299</v>
      </c>
      <c r="E20" s="25" t="s">
        <v>300</v>
      </c>
      <c r="F20" s="33" t="s">
        <v>354</v>
      </c>
      <c r="G20" s="33" t="s">
        <v>355</v>
      </c>
      <c r="H20" s="35" t="s">
        <v>351</v>
      </c>
      <c r="I20" s="60" t="s">
        <v>302</v>
      </c>
      <c r="J20" s="7" t="s">
        <v>319</v>
      </c>
      <c r="K20" s="61" t="s">
        <v>356</v>
      </c>
    </row>
    <row r="21" spans="1:11" ht="34.5" customHeight="1" x14ac:dyDescent="0.2">
      <c r="A21" s="58">
        <v>20</v>
      </c>
      <c r="B21" s="7" t="s">
        <v>357</v>
      </c>
      <c r="C21" s="36">
        <v>43178</v>
      </c>
      <c r="D21" s="58" t="s">
        <v>299</v>
      </c>
      <c r="E21" s="25" t="s">
        <v>300</v>
      </c>
      <c r="F21" s="33" t="s">
        <v>358</v>
      </c>
      <c r="G21" s="33" t="s">
        <v>162</v>
      </c>
      <c r="H21" s="35" t="s">
        <v>351</v>
      </c>
      <c r="I21" s="60" t="s">
        <v>302</v>
      </c>
      <c r="J21" s="7" t="s">
        <v>359</v>
      </c>
      <c r="K21" s="61" t="s">
        <v>332</v>
      </c>
    </row>
    <row r="22" spans="1:11" ht="32.25" customHeight="1" x14ac:dyDescent="0.2">
      <c r="A22" s="58">
        <v>21</v>
      </c>
      <c r="B22" s="7" t="s">
        <v>360</v>
      </c>
      <c r="C22" s="36">
        <v>43179</v>
      </c>
      <c r="D22" s="36">
        <v>43182</v>
      </c>
      <c r="E22" s="25" t="s">
        <v>300</v>
      </c>
      <c r="F22" s="33" t="s">
        <v>361</v>
      </c>
      <c r="G22" s="33" t="s">
        <v>162</v>
      </c>
      <c r="H22" s="35" t="s">
        <v>351</v>
      </c>
      <c r="I22" s="56" t="s">
        <v>290</v>
      </c>
      <c r="J22" s="7" t="s">
        <v>291</v>
      </c>
      <c r="K22" s="57" t="s">
        <v>362</v>
      </c>
    </row>
    <row r="23" spans="1:11" ht="24.75" customHeight="1" x14ac:dyDescent="0.2">
      <c r="A23" s="58">
        <v>22</v>
      </c>
      <c r="B23" s="7" t="s">
        <v>363</v>
      </c>
      <c r="C23" s="36">
        <v>43179</v>
      </c>
      <c r="D23" s="36">
        <v>43182</v>
      </c>
      <c r="E23" s="25" t="s">
        <v>300</v>
      </c>
      <c r="F23" s="33" t="s">
        <v>364</v>
      </c>
      <c r="G23" s="33" t="s">
        <v>198</v>
      </c>
      <c r="H23" s="35" t="s">
        <v>351</v>
      </c>
      <c r="I23" s="56" t="s">
        <v>290</v>
      </c>
      <c r="J23" s="7" t="s">
        <v>319</v>
      </c>
      <c r="K23" s="57" t="s">
        <v>362</v>
      </c>
    </row>
    <row r="24" spans="1:11" ht="36.75" customHeight="1" x14ac:dyDescent="0.2">
      <c r="A24" s="58">
        <v>23</v>
      </c>
      <c r="B24" s="7" t="s">
        <v>365</v>
      </c>
      <c r="C24" s="36">
        <v>43180</v>
      </c>
      <c r="D24" s="58" t="s">
        <v>299</v>
      </c>
      <c r="E24" s="25" t="s">
        <v>300</v>
      </c>
      <c r="F24" s="33" t="s">
        <v>366</v>
      </c>
      <c r="G24" s="33" t="s">
        <v>162</v>
      </c>
      <c r="H24" s="35" t="s">
        <v>367</v>
      </c>
      <c r="I24" s="62" t="s">
        <v>299</v>
      </c>
      <c r="J24" s="7" t="s">
        <v>299</v>
      </c>
      <c r="K24" s="63" t="s">
        <v>368</v>
      </c>
    </row>
    <row r="25" spans="1:11" ht="16.5" x14ac:dyDescent="0.2">
      <c r="A25" s="58">
        <v>24</v>
      </c>
      <c r="B25" s="7" t="s">
        <v>369</v>
      </c>
      <c r="C25" s="36">
        <v>43181</v>
      </c>
      <c r="D25" s="36">
        <v>43181</v>
      </c>
      <c r="E25" s="25" t="s">
        <v>300</v>
      </c>
      <c r="F25" s="33" t="s">
        <v>366</v>
      </c>
      <c r="G25" s="33" t="s">
        <v>162</v>
      </c>
      <c r="H25" s="35" t="s">
        <v>367</v>
      </c>
      <c r="I25" s="56" t="s">
        <v>290</v>
      </c>
      <c r="J25" s="7" t="s">
        <v>370</v>
      </c>
      <c r="K25" s="57" t="s">
        <v>362</v>
      </c>
    </row>
    <row r="26" spans="1:11" ht="36" customHeight="1" x14ac:dyDescent="0.2">
      <c r="A26" s="58">
        <v>25</v>
      </c>
      <c r="B26" s="7" t="s">
        <v>371</v>
      </c>
      <c r="C26" s="36">
        <v>43182</v>
      </c>
      <c r="D26" s="58" t="s">
        <v>159</v>
      </c>
      <c r="E26" s="25" t="s">
        <v>300</v>
      </c>
      <c r="F26" s="33" t="s">
        <v>372</v>
      </c>
      <c r="G26" s="33" t="s">
        <v>162</v>
      </c>
      <c r="H26" s="35" t="s">
        <v>176</v>
      </c>
      <c r="I26" s="56" t="s">
        <v>145</v>
      </c>
      <c r="J26" s="7" t="s">
        <v>373</v>
      </c>
      <c r="K26" s="57" t="s">
        <v>374</v>
      </c>
    </row>
    <row r="27" spans="1:11" ht="33" x14ac:dyDescent="0.2">
      <c r="A27" s="58">
        <v>26</v>
      </c>
      <c r="B27" s="7" t="s">
        <v>375</v>
      </c>
      <c r="C27" s="59">
        <v>43192</v>
      </c>
      <c r="D27" s="35" t="s">
        <v>159</v>
      </c>
      <c r="E27" s="7" t="s">
        <v>263</v>
      </c>
      <c r="F27" s="33" t="s">
        <v>376</v>
      </c>
      <c r="G27" s="33" t="s">
        <v>203</v>
      </c>
      <c r="H27" s="35" t="s">
        <v>377</v>
      </c>
      <c r="I27" s="64" t="s">
        <v>378</v>
      </c>
      <c r="J27" s="7" t="s">
        <v>379</v>
      </c>
      <c r="K27" s="61" t="s">
        <v>380</v>
      </c>
    </row>
    <row r="28" spans="1:11" ht="48.75" customHeight="1" x14ac:dyDescent="0.2">
      <c r="A28" s="58">
        <v>27</v>
      </c>
      <c r="B28" s="7" t="s">
        <v>381</v>
      </c>
      <c r="C28" s="59">
        <v>43194</v>
      </c>
      <c r="D28" s="35" t="s">
        <v>159</v>
      </c>
      <c r="E28" s="7" t="s">
        <v>263</v>
      </c>
      <c r="F28" s="33" t="s">
        <v>382</v>
      </c>
      <c r="G28" s="33" t="s">
        <v>162</v>
      </c>
      <c r="H28" s="35" t="s">
        <v>176</v>
      </c>
      <c r="I28" s="65" t="s">
        <v>160</v>
      </c>
      <c r="J28" s="7"/>
      <c r="K28" s="63" t="s">
        <v>383</v>
      </c>
    </row>
    <row r="29" spans="1:11" ht="54" customHeight="1" x14ac:dyDescent="0.2">
      <c r="A29" s="58">
        <v>28</v>
      </c>
      <c r="B29" s="7" t="s">
        <v>384</v>
      </c>
      <c r="C29" s="59">
        <v>43200</v>
      </c>
      <c r="D29" s="35" t="s">
        <v>159</v>
      </c>
      <c r="E29" s="7" t="s">
        <v>263</v>
      </c>
      <c r="F29" s="33" t="s">
        <v>385</v>
      </c>
      <c r="G29" s="33" t="s">
        <v>162</v>
      </c>
      <c r="H29" s="35" t="s">
        <v>386</v>
      </c>
      <c r="I29" s="66" t="s">
        <v>145</v>
      </c>
      <c r="J29" s="7" t="s">
        <v>379</v>
      </c>
      <c r="K29" s="57" t="s">
        <v>387</v>
      </c>
    </row>
    <row r="30" spans="1:11" ht="60" customHeight="1" x14ac:dyDescent="0.2">
      <c r="A30" s="58">
        <v>29</v>
      </c>
      <c r="B30" s="7" t="s">
        <v>388</v>
      </c>
      <c r="C30" s="59">
        <v>43200</v>
      </c>
      <c r="D30" s="59">
        <v>43206</v>
      </c>
      <c r="E30" s="7" t="s">
        <v>263</v>
      </c>
      <c r="F30" s="33" t="s">
        <v>389</v>
      </c>
      <c r="G30" s="33" t="s">
        <v>390</v>
      </c>
      <c r="H30" s="35" t="s">
        <v>386</v>
      </c>
      <c r="I30" s="66" t="s">
        <v>145</v>
      </c>
      <c r="J30" s="7" t="s">
        <v>379</v>
      </c>
      <c r="K30" s="57" t="s">
        <v>391</v>
      </c>
    </row>
    <row r="31" spans="1:11" ht="35.25" customHeight="1" x14ac:dyDescent="0.2">
      <c r="A31" s="58">
        <v>30</v>
      </c>
      <c r="B31" s="7" t="s">
        <v>392</v>
      </c>
      <c r="C31" s="59">
        <v>43203</v>
      </c>
      <c r="D31" s="59">
        <v>43206</v>
      </c>
      <c r="E31" s="7" t="s">
        <v>300</v>
      </c>
      <c r="F31" s="33" t="s">
        <v>393</v>
      </c>
      <c r="G31" s="33" t="s">
        <v>203</v>
      </c>
      <c r="H31" s="35" t="s">
        <v>386</v>
      </c>
      <c r="I31" s="66" t="s">
        <v>145</v>
      </c>
      <c r="J31" s="7" t="s">
        <v>379</v>
      </c>
      <c r="K31" s="57" t="s">
        <v>391</v>
      </c>
    </row>
    <row r="32" spans="1:11" ht="33" x14ac:dyDescent="0.2">
      <c r="A32" s="58">
        <v>31</v>
      </c>
      <c r="B32" s="7" t="s">
        <v>394</v>
      </c>
      <c r="C32" s="59">
        <v>43207</v>
      </c>
      <c r="D32" s="35" t="s">
        <v>159</v>
      </c>
      <c r="E32" s="7" t="s">
        <v>263</v>
      </c>
      <c r="F32" s="33" t="s">
        <v>395</v>
      </c>
      <c r="G32" s="33" t="s">
        <v>198</v>
      </c>
      <c r="H32" s="35" t="s">
        <v>386</v>
      </c>
      <c r="I32" s="66" t="s">
        <v>145</v>
      </c>
      <c r="J32" s="7" t="s">
        <v>396</v>
      </c>
      <c r="K32" s="67" t="s">
        <v>397</v>
      </c>
    </row>
    <row r="33" spans="1:11" ht="53.25" customHeight="1" x14ac:dyDescent="0.2">
      <c r="A33" s="58">
        <v>32</v>
      </c>
      <c r="B33" s="7" t="s">
        <v>398</v>
      </c>
      <c r="C33" s="59">
        <v>43209</v>
      </c>
      <c r="D33" s="35"/>
      <c r="E33" s="7" t="s">
        <v>263</v>
      </c>
      <c r="F33" s="33" t="s">
        <v>399</v>
      </c>
      <c r="G33" s="33" t="s">
        <v>203</v>
      </c>
      <c r="H33" s="35" t="s">
        <v>400</v>
      </c>
      <c r="I33" s="64" t="s">
        <v>378</v>
      </c>
      <c r="J33" s="7" t="s">
        <v>373</v>
      </c>
      <c r="K33" s="68" t="s">
        <v>401</v>
      </c>
    </row>
    <row r="34" spans="1:11" ht="51.75" customHeight="1" x14ac:dyDescent="0.2">
      <c r="A34" s="58">
        <v>33</v>
      </c>
      <c r="B34" s="7" t="s">
        <v>402</v>
      </c>
      <c r="C34" s="59">
        <v>43210</v>
      </c>
      <c r="D34" s="35" t="s">
        <v>159</v>
      </c>
      <c r="E34" s="7" t="s">
        <v>263</v>
      </c>
      <c r="F34" s="33" t="s">
        <v>403</v>
      </c>
      <c r="G34" s="33" t="s">
        <v>203</v>
      </c>
      <c r="H34" s="35" t="s">
        <v>386</v>
      </c>
      <c r="I34" s="65" t="s">
        <v>160</v>
      </c>
      <c r="J34" s="7" t="s">
        <v>379</v>
      </c>
      <c r="K34" s="63" t="s">
        <v>404</v>
      </c>
    </row>
    <row r="35" spans="1:11" ht="16.5" x14ac:dyDescent="0.2">
      <c r="A35" s="58">
        <v>34</v>
      </c>
      <c r="B35" s="7" t="s">
        <v>405</v>
      </c>
      <c r="C35" s="59">
        <v>43210</v>
      </c>
      <c r="D35" s="35" t="s">
        <v>159</v>
      </c>
      <c r="E35" s="7" t="s">
        <v>263</v>
      </c>
      <c r="F35" s="33" t="s">
        <v>406</v>
      </c>
      <c r="G35" s="33" t="s">
        <v>203</v>
      </c>
      <c r="H35" s="35" t="s">
        <v>386</v>
      </c>
      <c r="I35" s="64" t="s">
        <v>378</v>
      </c>
      <c r="J35" s="7" t="s">
        <v>379</v>
      </c>
      <c r="K35" s="68" t="s">
        <v>407</v>
      </c>
    </row>
    <row r="36" spans="1:11" ht="16.5" x14ac:dyDescent="0.2">
      <c r="A36" s="58">
        <v>35</v>
      </c>
      <c r="B36" s="7" t="s">
        <v>392</v>
      </c>
      <c r="C36" s="59">
        <v>43203</v>
      </c>
      <c r="D36" s="59">
        <v>43210</v>
      </c>
      <c r="E36" s="7" t="s">
        <v>263</v>
      </c>
      <c r="F36" s="33" t="s">
        <v>408</v>
      </c>
      <c r="G36" s="33" t="s">
        <v>203</v>
      </c>
      <c r="H36" s="35" t="s">
        <v>409</v>
      </c>
      <c r="I36" s="66" t="s">
        <v>145</v>
      </c>
      <c r="J36" s="7" t="s">
        <v>379</v>
      </c>
      <c r="K36" s="57" t="s">
        <v>391</v>
      </c>
    </row>
    <row r="37" spans="1:11" ht="49.5" customHeight="1" x14ac:dyDescent="0.2">
      <c r="A37" s="35">
        <v>36</v>
      </c>
      <c r="B37" s="7" t="s">
        <v>410</v>
      </c>
      <c r="C37" s="59">
        <v>43213</v>
      </c>
      <c r="D37" s="35" t="s">
        <v>159</v>
      </c>
      <c r="E37" s="7" t="s">
        <v>263</v>
      </c>
      <c r="F37" s="33" t="s">
        <v>411</v>
      </c>
      <c r="G37" s="33" t="s">
        <v>203</v>
      </c>
      <c r="H37" s="35" t="s">
        <v>209</v>
      </c>
      <c r="I37" s="64" t="s">
        <v>378</v>
      </c>
      <c r="J37" s="7" t="s">
        <v>373</v>
      </c>
      <c r="K37" s="68" t="s">
        <v>407</v>
      </c>
    </row>
    <row r="38" spans="1:11" ht="52.5" customHeight="1" x14ac:dyDescent="0.2">
      <c r="A38" s="35">
        <v>37</v>
      </c>
      <c r="B38" s="7" t="s">
        <v>412</v>
      </c>
      <c r="C38" s="59">
        <v>43215</v>
      </c>
      <c r="D38" s="35" t="s">
        <v>159</v>
      </c>
      <c r="E38" s="7" t="s">
        <v>263</v>
      </c>
      <c r="F38" s="33" t="s">
        <v>413</v>
      </c>
      <c r="G38" s="33" t="s">
        <v>203</v>
      </c>
      <c r="H38" s="35" t="s">
        <v>176</v>
      </c>
      <c r="I38" s="64" t="s">
        <v>378</v>
      </c>
      <c r="J38" s="7" t="s">
        <v>414</v>
      </c>
      <c r="K38" s="61" t="s">
        <v>401</v>
      </c>
    </row>
    <row r="39" spans="1:11" ht="33" x14ac:dyDescent="0.2">
      <c r="A39" s="35">
        <v>38</v>
      </c>
      <c r="B39" s="69" t="s">
        <v>415</v>
      </c>
      <c r="C39" s="59">
        <v>43216</v>
      </c>
      <c r="D39" s="35" t="s">
        <v>159</v>
      </c>
      <c r="E39" s="7" t="s">
        <v>263</v>
      </c>
      <c r="F39" s="33" t="s">
        <v>416</v>
      </c>
      <c r="G39" s="33" t="s">
        <v>203</v>
      </c>
      <c r="H39" s="35" t="s">
        <v>417</v>
      </c>
      <c r="I39" s="65" t="s">
        <v>160</v>
      </c>
      <c r="J39" s="7" t="s">
        <v>159</v>
      </c>
      <c r="K39" s="63" t="s">
        <v>418</v>
      </c>
    </row>
    <row r="40" spans="1:11" ht="48.75" customHeight="1" x14ac:dyDescent="0.2">
      <c r="A40" s="35">
        <v>39</v>
      </c>
      <c r="B40" s="7" t="s">
        <v>419</v>
      </c>
      <c r="C40" s="59">
        <v>43217</v>
      </c>
      <c r="D40" s="59">
        <v>43227</v>
      </c>
      <c r="E40" s="7" t="s">
        <v>263</v>
      </c>
      <c r="F40" s="33" t="s">
        <v>420</v>
      </c>
      <c r="G40" s="33" t="s">
        <v>203</v>
      </c>
      <c r="H40" s="35" t="s">
        <v>190</v>
      </c>
      <c r="I40" s="66" t="s">
        <v>145</v>
      </c>
      <c r="J40" s="7" t="s">
        <v>379</v>
      </c>
      <c r="K40" s="57" t="s">
        <v>391</v>
      </c>
    </row>
    <row r="41" spans="1:11" ht="31.5" customHeight="1" x14ac:dyDescent="0.2">
      <c r="A41" s="35">
        <v>40</v>
      </c>
      <c r="B41" s="7" t="s">
        <v>421</v>
      </c>
      <c r="C41" s="59">
        <v>43217</v>
      </c>
      <c r="D41" s="35" t="s">
        <v>159</v>
      </c>
      <c r="E41" s="7" t="s">
        <v>263</v>
      </c>
      <c r="F41" s="33" t="s">
        <v>422</v>
      </c>
      <c r="G41" s="33" t="s">
        <v>198</v>
      </c>
      <c r="H41" s="35" t="s">
        <v>190</v>
      </c>
      <c r="I41" s="64" t="s">
        <v>378</v>
      </c>
      <c r="J41" s="7" t="s">
        <v>379</v>
      </c>
      <c r="K41" s="61" t="s">
        <v>401</v>
      </c>
    </row>
    <row r="42" spans="1:11" ht="33" x14ac:dyDescent="0.2">
      <c r="A42" s="35">
        <v>41</v>
      </c>
      <c r="B42" s="69" t="s">
        <v>423</v>
      </c>
      <c r="C42" s="59">
        <v>43217</v>
      </c>
      <c r="D42" s="59">
        <v>43224</v>
      </c>
      <c r="E42" s="7" t="s">
        <v>210</v>
      </c>
      <c r="F42" s="33" t="s">
        <v>424</v>
      </c>
      <c r="G42" s="33" t="s">
        <v>203</v>
      </c>
      <c r="H42" s="35" t="s">
        <v>235</v>
      </c>
      <c r="I42" s="66" t="s">
        <v>145</v>
      </c>
      <c r="J42" s="7" t="s">
        <v>373</v>
      </c>
      <c r="K42" s="57" t="s">
        <v>391</v>
      </c>
    </row>
    <row r="43" spans="1:11" ht="38.25" customHeight="1" x14ac:dyDescent="0.2">
      <c r="A43" s="35">
        <v>42</v>
      </c>
      <c r="B43" s="54" t="s">
        <v>425</v>
      </c>
      <c r="C43" s="59">
        <v>43223</v>
      </c>
      <c r="D43" s="59">
        <v>43227</v>
      </c>
      <c r="E43" s="7" t="s">
        <v>263</v>
      </c>
      <c r="F43" s="33" t="s">
        <v>426</v>
      </c>
      <c r="G43" s="33" t="s">
        <v>198</v>
      </c>
      <c r="H43" s="35" t="s">
        <v>190</v>
      </c>
      <c r="I43" s="66" t="s">
        <v>145</v>
      </c>
      <c r="J43" s="7" t="s">
        <v>379</v>
      </c>
      <c r="K43" s="57" t="s">
        <v>391</v>
      </c>
    </row>
    <row r="44" spans="1:11" ht="24" customHeight="1" x14ac:dyDescent="0.2">
      <c r="A44" s="35">
        <v>43</v>
      </c>
      <c r="B44" s="69" t="s">
        <v>427</v>
      </c>
      <c r="C44" s="59">
        <v>43223</v>
      </c>
      <c r="D44" s="59">
        <v>43231</v>
      </c>
      <c r="E44" s="7" t="s">
        <v>300</v>
      </c>
      <c r="F44" s="33" t="s">
        <v>428</v>
      </c>
      <c r="G44" s="33" t="s">
        <v>203</v>
      </c>
      <c r="H44" s="35"/>
      <c r="I44" s="66" t="s">
        <v>145</v>
      </c>
      <c r="J44" s="7" t="s">
        <v>429</v>
      </c>
      <c r="K44" s="57" t="s">
        <v>391</v>
      </c>
    </row>
    <row r="45" spans="1:11" ht="33.75" customHeight="1" x14ac:dyDescent="0.2">
      <c r="A45" s="35">
        <v>44</v>
      </c>
      <c r="B45" s="54" t="s">
        <v>430</v>
      </c>
      <c r="C45" s="59">
        <v>43227</v>
      </c>
      <c r="D45" s="35" t="s">
        <v>159</v>
      </c>
      <c r="E45" s="7" t="s">
        <v>263</v>
      </c>
      <c r="F45" s="33" t="s">
        <v>431</v>
      </c>
      <c r="G45" s="33" t="s">
        <v>162</v>
      </c>
      <c r="H45" s="35" t="s">
        <v>176</v>
      </c>
      <c r="I45" s="64" t="s">
        <v>378</v>
      </c>
      <c r="J45" s="7" t="s">
        <v>370</v>
      </c>
      <c r="K45" s="61" t="s">
        <v>401</v>
      </c>
    </row>
    <row r="46" spans="1:11" ht="36.75" customHeight="1" x14ac:dyDescent="0.2">
      <c r="A46" s="35">
        <v>45</v>
      </c>
      <c r="B46" s="54" t="s">
        <v>432</v>
      </c>
      <c r="C46" s="59">
        <v>43227</v>
      </c>
      <c r="D46" s="35" t="s">
        <v>159</v>
      </c>
      <c r="E46" s="7" t="s">
        <v>263</v>
      </c>
      <c r="F46" s="33" t="s">
        <v>433</v>
      </c>
      <c r="G46" s="33" t="s">
        <v>162</v>
      </c>
      <c r="H46" s="35" t="s">
        <v>176</v>
      </c>
      <c r="I46" s="64" t="s">
        <v>378</v>
      </c>
      <c r="J46" s="7" t="s">
        <v>414</v>
      </c>
      <c r="K46" s="61" t="s">
        <v>401</v>
      </c>
    </row>
    <row r="47" spans="1:11" ht="33" x14ac:dyDescent="0.2">
      <c r="A47" s="35">
        <v>46</v>
      </c>
      <c r="B47" s="54" t="s">
        <v>434</v>
      </c>
      <c r="C47" s="59">
        <v>43227</v>
      </c>
      <c r="D47" s="59">
        <v>43227</v>
      </c>
      <c r="E47" s="7" t="s">
        <v>263</v>
      </c>
      <c r="F47" s="33" t="s">
        <v>435</v>
      </c>
      <c r="G47" s="33" t="s">
        <v>162</v>
      </c>
      <c r="H47" s="35" t="s">
        <v>176</v>
      </c>
      <c r="I47" s="66" t="s">
        <v>145</v>
      </c>
      <c r="J47" s="7" t="s">
        <v>414</v>
      </c>
      <c r="K47" s="57" t="s">
        <v>391</v>
      </c>
    </row>
    <row r="48" spans="1:11" ht="33" x14ac:dyDescent="0.2">
      <c r="A48" s="35">
        <v>47</v>
      </c>
      <c r="B48" s="69" t="s">
        <v>436</v>
      </c>
      <c r="C48" s="59">
        <v>43229</v>
      </c>
      <c r="D48" s="59">
        <v>43231</v>
      </c>
      <c r="E48" s="7" t="s">
        <v>263</v>
      </c>
      <c r="F48" s="33" t="s">
        <v>437</v>
      </c>
      <c r="G48" s="33" t="s">
        <v>162</v>
      </c>
      <c r="H48" s="35" t="s">
        <v>311</v>
      </c>
      <c r="I48" s="66" t="s">
        <v>145</v>
      </c>
      <c r="J48" s="7" t="s">
        <v>438</v>
      </c>
      <c r="K48" s="57" t="s">
        <v>391</v>
      </c>
    </row>
    <row r="49" spans="1:11" ht="46.5" customHeight="1" x14ac:dyDescent="0.2">
      <c r="A49" s="35">
        <v>48</v>
      </c>
      <c r="B49" s="7" t="s">
        <v>439</v>
      </c>
      <c r="C49" s="59">
        <v>43229</v>
      </c>
      <c r="D49" s="35" t="s">
        <v>159</v>
      </c>
      <c r="E49" s="7" t="s">
        <v>263</v>
      </c>
      <c r="F49" s="33" t="s">
        <v>440</v>
      </c>
      <c r="G49" s="33" t="s">
        <v>162</v>
      </c>
      <c r="H49" s="35" t="s">
        <v>157</v>
      </c>
      <c r="I49" s="64" t="s">
        <v>378</v>
      </c>
      <c r="J49" s="7" t="s">
        <v>373</v>
      </c>
      <c r="K49" s="61" t="s">
        <v>401</v>
      </c>
    </row>
    <row r="50" spans="1:11" ht="35.25" customHeight="1" x14ac:dyDescent="0.2">
      <c r="A50" s="35">
        <v>49</v>
      </c>
      <c r="B50" s="7" t="s">
        <v>441</v>
      </c>
      <c r="C50" s="59">
        <v>43230</v>
      </c>
      <c r="D50" s="59">
        <v>43234</v>
      </c>
      <c r="E50" s="7" t="s">
        <v>263</v>
      </c>
      <c r="F50" s="33" t="s">
        <v>442</v>
      </c>
      <c r="G50" s="33" t="s">
        <v>162</v>
      </c>
      <c r="H50" s="35" t="s">
        <v>157</v>
      </c>
      <c r="I50" s="66" t="s">
        <v>145</v>
      </c>
      <c r="J50" s="7" t="s">
        <v>373</v>
      </c>
      <c r="K50" s="57" t="s">
        <v>391</v>
      </c>
    </row>
    <row r="51" spans="1:11" ht="33" x14ac:dyDescent="0.2">
      <c r="A51" s="35">
        <v>50</v>
      </c>
      <c r="B51" s="7" t="s">
        <v>443</v>
      </c>
      <c r="C51" s="59">
        <v>43231</v>
      </c>
      <c r="D51" s="35" t="s">
        <v>159</v>
      </c>
      <c r="E51" s="7" t="s">
        <v>263</v>
      </c>
      <c r="F51" s="33" t="s">
        <v>444</v>
      </c>
      <c r="G51" s="33" t="s">
        <v>162</v>
      </c>
      <c r="H51" s="35" t="s">
        <v>141</v>
      </c>
      <c r="I51" s="64" t="s">
        <v>378</v>
      </c>
      <c r="J51" s="7" t="s">
        <v>445</v>
      </c>
      <c r="K51" s="61" t="s">
        <v>446</v>
      </c>
    </row>
    <row r="52" spans="1:11" ht="33" x14ac:dyDescent="0.2">
      <c r="A52" s="35">
        <v>51</v>
      </c>
      <c r="B52" s="7" t="s">
        <v>447</v>
      </c>
      <c r="C52" s="59">
        <v>43231</v>
      </c>
      <c r="D52" s="35" t="s">
        <v>159</v>
      </c>
      <c r="E52" s="7" t="s">
        <v>263</v>
      </c>
      <c r="F52" s="33" t="s">
        <v>448</v>
      </c>
      <c r="G52" s="33" t="s">
        <v>162</v>
      </c>
      <c r="H52" s="35" t="s">
        <v>141</v>
      </c>
      <c r="I52" s="64" t="s">
        <v>378</v>
      </c>
      <c r="J52" s="7" t="s">
        <v>445</v>
      </c>
      <c r="K52" s="61" t="s">
        <v>449</v>
      </c>
    </row>
    <row r="53" spans="1:11" ht="39" customHeight="1" x14ac:dyDescent="0.2">
      <c r="A53" s="35">
        <v>52</v>
      </c>
      <c r="B53" s="7" t="s">
        <v>450</v>
      </c>
      <c r="C53" s="59">
        <v>43241</v>
      </c>
      <c r="D53" s="59">
        <v>43245</v>
      </c>
      <c r="E53" s="7" t="s">
        <v>263</v>
      </c>
      <c r="F53" s="33" t="s">
        <v>451</v>
      </c>
      <c r="G53" s="33" t="s">
        <v>203</v>
      </c>
      <c r="H53" s="35" t="s">
        <v>141</v>
      </c>
      <c r="I53" s="66" t="s">
        <v>145</v>
      </c>
      <c r="J53" s="7" t="s">
        <v>445</v>
      </c>
      <c r="K53" s="57" t="s">
        <v>391</v>
      </c>
    </row>
    <row r="54" spans="1:11" ht="33" x14ac:dyDescent="0.2">
      <c r="A54" s="35">
        <v>53</v>
      </c>
      <c r="B54" s="7" t="s">
        <v>452</v>
      </c>
      <c r="C54" s="59">
        <v>43241</v>
      </c>
      <c r="D54" s="59">
        <v>43246</v>
      </c>
      <c r="E54" s="7" t="s">
        <v>263</v>
      </c>
      <c r="F54" s="33" t="s">
        <v>453</v>
      </c>
      <c r="G54" s="33" t="s">
        <v>203</v>
      </c>
      <c r="H54" s="35" t="s">
        <v>141</v>
      </c>
      <c r="I54" s="66" t="s">
        <v>145</v>
      </c>
      <c r="J54" s="54" t="s">
        <v>445</v>
      </c>
      <c r="K54" s="57" t="s">
        <v>391</v>
      </c>
    </row>
    <row r="55" spans="1:11" ht="36.75" customHeight="1" x14ac:dyDescent="0.2">
      <c r="A55" s="35">
        <v>54</v>
      </c>
      <c r="B55" s="7" t="s">
        <v>454</v>
      </c>
      <c r="C55" s="59">
        <v>43242</v>
      </c>
      <c r="D55" s="35"/>
      <c r="E55" s="7" t="s">
        <v>263</v>
      </c>
      <c r="F55" s="33" t="s">
        <v>455</v>
      </c>
      <c r="G55" s="33" t="s">
        <v>203</v>
      </c>
      <c r="H55" s="35" t="s">
        <v>209</v>
      </c>
      <c r="I55" s="66" t="s">
        <v>145</v>
      </c>
      <c r="J55" s="54" t="s">
        <v>373</v>
      </c>
      <c r="K55" s="57" t="s">
        <v>391</v>
      </c>
    </row>
    <row r="56" spans="1:11" ht="33" customHeight="1" x14ac:dyDescent="0.2">
      <c r="A56" s="35">
        <v>55</v>
      </c>
      <c r="B56" s="69" t="s">
        <v>456</v>
      </c>
      <c r="C56" s="59">
        <v>43244</v>
      </c>
      <c r="D56" s="59">
        <v>43244</v>
      </c>
      <c r="E56" s="7" t="s">
        <v>263</v>
      </c>
      <c r="F56" s="33" t="s">
        <v>264</v>
      </c>
      <c r="G56" s="33" t="s">
        <v>198</v>
      </c>
      <c r="H56" s="35" t="s">
        <v>190</v>
      </c>
      <c r="I56" s="70" t="s">
        <v>160</v>
      </c>
      <c r="J56" s="54" t="s">
        <v>159</v>
      </c>
      <c r="K56" s="71" t="s">
        <v>457</v>
      </c>
    </row>
    <row r="57" spans="1:11" ht="33" x14ac:dyDescent="0.2">
      <c r="A57" s="35">
        <v>56</v>
      </c>
      <c r="B57" s="7" t="s">
        <v>458</v>
      </c>
      <c r="C57" s="59">
        <v>43250</v>
      </c>
      <c r="D57" s="59">
        <v>43250</v>
      </c>
      <c r="E57" s="7" t="s">
        <v>263</v>
      </c>
      <c r="F57" s="33" t="s">
        <v>268</v>
      </c>
      <c r="G57" s="33" t="s">
        <v>203</v>
      </c>
      <c r="H57" s="35" t="s">
        <v>266</v>
      </c>
      <c r="I57" s="66" t="s">
        <v>145</v>
      </c>
      <c r="J57" s="54" t="s">
        <v>459</v>
      </c>
      <c r="K57" s="57" t="s">
        <v>391</v>
      </c>
    </row>
    <row r="58" spans="1:11" ht="45.75" customHeight="1" x14ac:dyDescent="0.2">
      <c r="A58" s="35">
        <v>57</v>
      </c>
      <c r="B58" s="7" t="s">
        <v>460</v>
      </c>
      <c r="C58" s="59">
        <v>43251</v>
      </c>
      <c r="D58" s="35"/>
      <c r="E58" s="7" t="s">
        <v>263</v>
      </c>
      <c r="F58" s="33" t="s">
        <v>461</v>
      </c>
      <c r="G58" s="33" t="s">
        <v>203</v>
      </c>
      <c r="H58" s="35" t="s">
        <v>190</v>
      </c>
      <c r="I58" s="66" t="s">
        <v>145</v>
      </c>
      <c r="J58" s="54" t="s">
        <v>379</v>
      </c>
      <c r="K58" s="57" t="s">
        <v>462</v>
      </c>
    </row>
    <row r="59" spans="1:11" ht="40.5" customHeight="1" x14ac:dyDescent="0.2">
      <c r="A59" s="35">
        <v>58</v>
      </c>
      <c r="B59" s="7" t="s">
        <v>463</v>
      </c>
      <c r="C59" s="59">
        <v>43251</v>
      </c>
      <c r="D59" s="35"/>
      <c r="E59" s="7" t="s">
        <v>263</v>
      </c>
      <c r="F59" s="33" t="s">
        <v>464</v>
      </c>
      <c r="G59" s="33" t="s">
        <v>198</v>
      </c>
      <c r="H59" s="35" t="s">
        <v>190</v>
      </c>
      <c r="I59" s="66" t="s">
        <v>145</v>
      </c>
      <c r="J59" s="54" t="s">
        <v>379</v>
      </c>
      <c r="K59" s="57" t="s">
        <v>465</v>
      </c>
    </row>
    <row r="60" spans="1:11" ht="33" x14ac:dyDescent="0.2">
      <c r="A60" s="35">
        <v>59</v>
      </c>
      <c r="B60" s="7" t="s">
        <v>466</v>
      </c>
      <c r="C60" s="59">
        <v>43256</v>
      </c>
      <c r="D60" s="59">
        <v>43259</v>
      </c>
      <c r="E60" s="7" t="s">
        <v>263</v>
      </c>
      <c r="F60" s="33" t="s">
        <v>467</v>
      </c>
      <c r="G60" s="33" t="s">
        <v>203</v>
      </c>
      <c r="H60" s="35" t="s">
        <v>266</v>
      </c>
      <c r="I60" s="66" t="s">
        <v>145</v>
      </c>
      <c r="J60" s="54" t="s">
        <v>468</v>
      </c>
      <c r="K60" s="57" t="s">
        <v>362</v>
      </c>
    </row>
    <row r="61" spans="1:11" ht="33" x14ac:dyDescent="0.2">
      <c r="A61" s="35">
        <v>60</v>
      </c>
      <c r="B61" s="7" t="s">
        <v>469</v>
      </c>
      <c r="C61" s="59">
        <v>43256</v>
      </c>
      <c r="D61" s="35"/>
      <c r="E61" s="7" t="s">
        <v>263</v>
      </c>
      <c r="F61" s="33" t="s">
        <v>470</v>
      </c>
      <c r="G61" s="33" t="s">
        <v>203</v>
      </c>
      <c r="H61" s="35" t="s">
        <v>259</v>
      </c>
      <c r="I61" s="39"/>
      <c r="J61" s="54" t="s">
        <v>438</v>
      </c>
      <c r="K61" s="38" t="s">
        <v>226</v>
      </c>
    </row>
    <row r="62" spans="1:11" ht="46.5" customHeight="1" x14ac:dyDescent="0.2">
      <c r="A62" s="35">
        <v>61</v>
      </c>
      <c r="B62" s="7" t="s">
        <v>471</v>
      </c>
      <c r="C62" s="59">
        <v>43258</v>
      </c>
      <c r="D62" s="35"/>
      <c r="E62" s="7" t="s">
        <v>263</v>
      </c>
      <c r="F62" s="33" t="s">
        <v>472</v>
      </c>
      <c r="G62" s="33" t="s">
        <v>203</v>
      </c>
      <c r="H62" s="35" t="s">
        <v>273</v>
      </c>
      <c r="I62" s="70" t="s">
        <v>160</v>
      </c>
      <c r="J62" s="54" t="s">
        <v>159</v>
      </c>
      <c r="K62" s="71" t="s">
        <v>473</v>
      </c>
    </row>
    <row r="63" spans="1:11" ht="51" customHeight="1" x14ac:dyDescent="0.2">
      <c r="A63" s="35">
        <v>62</v>
      </c>
      <c r="B63" s="7" t="s">
        <v>474</v>
      </c>
      <c r="C63" s="59">
        <v>43259</v>
      </c>
      <c r="D63" s="35"/>
      <c r="E63" s="7" t="s">
        <v>263</v>
      </c>
      <c r="F63" s="33" t="s">
        <v>472</v>
      </c>
      <c r="G63" s="33" t="s">
        <v>203</v>
      </c>
      <c r="H63" s="35" t="s">
        <v>273</v>
      </c>
      <c r="I63" s="70" t="s">
        <v>159</v>
      </c>
      <c r="J63" s="54" t="s">
        <v>159</v>
      </c>
      <c r="K63" s="71" t="s">
        <v>475</v>
      </c>
    </row>
    <row r="64" spans="1:11" ht="33" x14ac:dyDescent="0.2">
      <c r="A64" s="35">
        <v>63</v>
      </c>
      <c r="B64" s="7" t="s">
        <v>476</v>
      </c>
      <c r="C64" s="59">
        <v>43264</v>
      </c>
      <c r="D64" s="35"/>
      <c r="E64" s="7" t="s">
        <v>263</v>
      </c>
      <c r="F64" s="33" t="s">
        <v>477</v>
      </c>
      <c r="G64" s="33" t="s">
        <v>203</v>
      </c>
      <c r="H64" s="35" t="s">
        <v>231</v>
      </c>
      <c r="I64" s="39"/>
      <c r="J64" s="54" t="s">
        <v>379</v>
      </c>
      <c r="K64" s="38" t="s">
        <v>226</v>
      </c>
    </row>
    <row r="65" spans="1:11" ht="33" x14ac:dyDescent="0.2">
      <c r="A65" s="35">
        <v>64</v>
      </c>
      <c r="B65" s="7" t="s">
        <v>278</v>
      </c>
      <c r="C65" s="59">
        <v>43265</v>
      </c>
      <c r="D65" s="35"/>
      <c r="E65" s="7" t="s">
        <v>263</v>
      </c>
      <c r="F65" s="33" t="s">
        <v>280</v>
      </c>
      <c r="G65" s="33" t="s">
        <v>203</v>
      </c>
      <c r="H65" s="35" t="s">
        <v>141</v>
      </c>
      <c r="I65" s="70" t="s">
        <v>160</v>
      </c>
      <c r="J65" s="54" t="s">
        <v>159</v>
      </c>
      <c r="K65" s="71" t="s">
        <v>478</v>
      </c>
    </row>
    <row r="66" spans="1:11" ht="40.5" customHeight="1" x14ac:dyDescent="0.2">
      <c r="A66" s="35">
        <v>65</v>
      </c>
      <c r="B66" s="7" t="s">
        <v>479</v>
      </c>
      <c r="C66" s="59">
        <v>43266</v>
      </c>
      <c r="D66" s="35"/>
      <c r="E66" s="7" t="s">
        <v>263</v>
      </c>
      <c r="F66" s="33" t="s">
        <v>480</v>
      </c>
      <c r="G66" s="33" t="s">
        <v>203</v>
      </c>
      <c r="H66" s="35" t="s">
        <v>231</v>
      </c>
      <c r="I66" s="39"/>
      <c r="J66" s="54" t="s">
        <v>379</v>
      </c>
      <c r="K66" s="38" t="s">
        <v>226</v>
      </c>
    </row>
    <row r="67" spans="1:11" ht="16.5" x14ac:dyDescent="0.2">
      <c r="A67" s="35">
        <v>66</v>
      </c>
      <c r="B67" s="7" t="s">
        <v>481</v>
      </c>
      <c r="C67" s="59">
        <v>43266</v>
      </c>
      <c r="D67" s="35"/>
      <c r="E67" s="7" t="s">
        <v>263</v>
      </c>
      <c r="F67" s="33" t="s">
        <v>482</v>
      </c>
      <c r="G67" s="33" t="s">
        <v>198</v>
      </c>
      <c r="H67" s="35" t="s">
        <v>190</v>
      </c>
      <c r="I67" s="35"/>
      <c r="J67" s="7" t="s">
        <v>379</v>
      </c>
      <c r="K67" s="38" t="s">
        <v>226</v>
      </c>
    </row>
    <row r="68" spans="1:11" ht="33" x14ac:dyDescent="0.2">
      <c r="A68" s="35">
        <v>67</v>
      </c>
      <c r="B68" s="7" t="s">
        <v>483</v>
      </c>
      <c r="C68" s="59">
        <v>43270</v>
      </c>
      <c r="D68" s="35"/>
      <c r="E68" s="7" t="s">
        <v>263</v>
      </c>
      <c r="F68" s="33" t="s">
        <v>484</v>
      </c>
      <c r="G68" s="33" t="s">
        <v>203</v>
      </c>
      <c r="H68" s="35" t="s">
        <v>273</v>
      </c>
      <c r="I68" s="66" t="s">
        <v>145</v>
      </c>
      <c r="J68" s="7" t="s">
        <v>485</v>
      </c>
      <c r="K68" s="57" t="s">
        <v>486</v>
      </c>
    </row>
    <row r="69" spans="1:11" ht="33" x14ac:dyDescent="0.2">
      <c r="A69" s="35">
        <v>68</v>
      </c>
      <c r="B69" s="7" t="s">
        <v>487</v>
      </c>
      <c r="C69" s="59">
        <v>43270</v>
      </c>
      <c r="D69" s="35"/>
      <c r="E69" s="7" t="s">
        <v>263</v>
      </c>
      <c r="F69" s="33" t="s">
        <v>488</v>
      </c>
      <c r="G69" s="33" t="s">
        <v>203</v>
      </c>
      <c r="H69" s="35" t="s">
        <v>141</v>
      </c>
      <c r="I69" s="70" t="s">
        <v>160</v>
      </c>
      <c r="J69" s="7" t="s">
        <v>445</v>
      </c>
      <c r="K69" s="71" t="s">
        <v>489</v>
      </c>
    </row>
    <row r="70" spans="1:11" ht="33" x14ac:dyDescent="0.2">
      <c r="A70" s="35">
        <v>69</v>
      </c>
      <c r="B70" s="7" t="s">
        <v>490</v>
      </c>
      <c r="C70" s="59">
        <v>43271</v>
      </c>
      <c r="D70" s="35"/>
      <c r="E70" s="7" t="s">
        <v>263</v>
      </c>
      <c r="F70" s="33" t="s">
        <v>488</v>
      </c>
      <c r="G70" s="33" t="s">
        <v>203</v>
      </c>
      <c r="H70" s="35" t="s">
        <v>141</v>
      </c>
      <c r="I70" s="70" t="s">
        <v>160</v>
      </c>
      <c r="J70" s="7" t="s">
        <v>445</v>
      </c>
      <c r="K70" s="71" t="s">
        <v>489</v>
      </c>
    </row>
    <row r="71" spans="1:11" ht="42" customHeight="1" x14ac:dyDescent="0.2">
      <c r="A71" s="35">
        <v>70</v>
      </c>
      <c r="B71" s="7" t="s">
        <v>491</v>
      </c>
      <c r="C71" s="59">
        <v>43271</v>
      </c>
      <c r="D71" s="35"/>
      <c r="E71" s="7" t="s">
        <v>263</v>
      </c>
      <c r="F71" s="33" t="s">
        <v>492</v>
      </c>
      <c r="G71" s="33" t="s">
        <v>203</v>
      </c>
      <c r="H71" s="35" t="s">
        <v>176</v>
      </c>
      <c r="I71" s="70" t="s">
        <v>160</v>
      </c>
      <c r="J71" s="7"/>
      <c r="K71" s="71" t="s">
        <v>493</v>
      </c>
    </row>
    <row r="72" spans="1:11" ht="16.5" x14ac:dyDescent="0.2">
      <c r="A72" s="35"/>
      <c r="B72" s="7"/>
      <c r="C72" s="35"/>
      <c r="D72" s="35"/>
      <c r="E72" s="7"/>
      <c r="F72" s="33"/>
      <c r="G72" s="33"/>
      <c r="H72" s="35"/>
      <c r="I72" s="35"/>
      <c r="J72" s="7"/>
      <c r="K72" s="33"/>
    </row>
    <row r="73" spans="1:11" ht="16.5" x14ac:dyDescent="0.2">
      <c r="A73" s="35"/>
      <c r="B73" s="7"/>
      <c r="C73" s="35"/>
      <c r="D73" s="35"/>
      <c r="E73" s="7"/>
      <c r="F73" s="33"/>
      <c r="G73" s="33"/>
      <c r="H73" s="35"/>
      <c r="I73" s="35"/>
      <c r="J73" s="7"/>
      <c r="K73" s="33"/>
    </row>
    <row r="74" spans="1:11" ht="16.5" x14ac:dyDescent="0.2">
      <c r="A74" s="35"/>
      <c r="B74" s="7"/>
      <c r="C74" s="35"/>
      <c r="D74" s="35"/>
      <c r="E74" s="7"/>
      <c r="F74" s="33"/>
      <c r="G74" s="33"/>
      <c r="H74" s="35"/>
      <c r="I74" s="35"/>
      <c r="J74" s="7"/>
      <c r="K74" s="33"/>
    </row>
    <row r="75" spans="1:11" ht="16.5" x14ac:dyDescent="0.2">
      <c r="A75" s="35"/>
      <c r="B75" s="7"/>
      <c r="C75" s="35"/>
      <c r="D75" s="35"/>
      <c r="E75" s="7"/>
      <c r="F75" s="33"/>
      <c r="G75" s="33"/>
      <c r="H75" s="35"/>
      <c r="I75" s="35"/>
      <c r="J75" s="7"/>
      <c r="K75" s="33"/>
    </row>
    <row r="76" spans="1:11" ht="16.5" x14ac:dyDescent="0.2">
      <c r="A76" s="35"/>
      <c r="B76" s="7"/>
      <c r="C76" s="35"/>
      <c r="D76" s="35"/>
      <c r="E76" s="7"/>
      <c r="F76" s="33"/>
      <c r="G76" s="33"/>
      <c r="H76" s="35"/>
      <c r="I76" s="35"/>
      <c r="J76" s="7"/>
      <c r="K76" s="33"/>
    </row>
    <row r="77" spans="1:11" ht="16.5" x14ac:dyDescent="0.2">
      <c r="A77" s="72"/>
      <c r="B77" s="73"/>
      <c r="C77" s="72"/>
      <c r="D77" s="72"/>
      <c r="E77" s="73"/>
      <c r="F77" s="74"/>
      <c r="G77" s="74"/>
      <c r="H77" s="72"/>
      <c r="I77" s="72"/>
      <c r="J77" s="73"/>
      <c r="K77" s="74"/>
    </row>
    <row r="78" spans="1:11" ht="16.5" x14ac:dyDescent="0.2">
      <c r="A78" s="72"/>
      <c r="B78" s="73"/>
      <c r="C78" s="72"/>
      <c r="D78" s="72"/>
      <c r="E78" s="73"/>
      <c r="F78" s="74"/>
      <c r="G78" s="74"/>
      <c r="H78" s="72"/>
      <c r="I78" s="72"/>
      <c r="J78" s="73"/>
      <c r="K78" s="74"/>
    </row>
    <row r="79" spans="1:11" ht="16.5" x14ac:dyDescent="0.2">
      <c r="A79" s="72"/>
      <c r="B79" s="73"/>
      <c r="C79" s="72"/>
      <c r="D79" s="72"/>
      <c r="E79" s="73"/>
      <c r="F79" s="74"/>
      <c r="G79" s="74"/>
      <c r="H79" s="72"/>
      <c r="I79" s="72"/>
      <c r="J79" s="73"/>
      <c r="K79" s="74"/>
    </row>
    <row r="80" spans="1:11" ht="16.5" x14ac:dyDescent="0.2">
      <c r="A80" s="72"/>
      <c r="B80" s="73"/>
      <c r="C80" s="72"/>
      <c r="D80" s="72"/>
      <c r="E80" s="73"/>
      <c r="F80" s="74"/>
      <c r="G80" s="74"/>
      <c r="H80" s="72"/>
      <c r="I80" s="72"/>
      <c r="J80" s="73"/>
      <c r="K80" s="74"/>
    </row>
    <row r="81" spans="1:11" ht="16.5" x14ac:dyDescent="0.2">
      <c r="A81" s="72"/>
      <c r="B81" s="73"/>
      <c r="C81" s="72"/>
      <c r="D81" s="72"/>
      <c r="E81" s="73"/>
      <c r="F81" s="74"/>
      <c r="G81" s="74"/>
      <c r="H81" s="72"/>
      <c r="I81" s="72"/>
      <c r="J81" s="73"/>
      <c r="K81" s="74"/>
    </row>
    <row r="82" spans="1:11" ht="16.5" x14ac:dyDescent="0.2">
      <c r="A82" s="72"/>
      <c r="B82" s="73"/>
      <c r="C82" s="72"/>
      <c r="D82" s="72"/>
      <c r="E82" s="73"/>
      <c r="F82" s="74"/>
      <c r="G82" s="74"/>
      <c r="H82" s="72"/>
      <c r="I82" s="72"/>
      <c r="J82" s="73"/>
      <c r="K82" s="74"/>
    </row>
    <row r="83" spans="1:11" ht="16.5" x14ac:dyDescent="0.2">
      <c r="A83" s="72"/>
      <c r="B83" s="73"/>
      <c r="C83" s="72"/>
      <c r="D83" s="72"/>
      <c r="E83" s="73"/>
      <c r="F83" s="74"/>
      <c r="G83" s="74"/>
      <c r="H83" s="72"/>
      <c r="I83" s="72"/>
      <c r="J83" s="73"/>
      <c r="K83" s="74"/>
    </row>
  </sheetData>
  <phoneticPr fontId="1" type="noConversion"/>
  <dataValidations count="2">
    <dataValidation type="list" allowBlank="1" showInputMessage="1" showErrorMessage="1" sqref="I1:I1048576" xr:uid="{00000000-0002-0000-0100-000000000000}">
      <formula1>"ok,null,nok"</formula1>
    </dataValidation>
    <dataValidation type="list" allowBlank="1" showInputMessage="1" showErrorMessage="1" sqref="H2:H76" xr:uid="{00000000-0002-0000-0100-000001000000}">
      <formula1>"移动大网,安徽移动,四川移动,湖北移动,电信集采,上海电信-开放式平台,上海电信-云化内容库,上海电信-4K平台,上海电信-天翼高清CDN,四川电信,安徽联通,黑龙江联通,江苏联通,内蒙古联通,iSeema,IM2,芒果TV-湖南有线,芒果TV-湖南移动,台湾中嘉,台湾三大,科大,技术开发,HKC,辽台"</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4"/>
  <sheetViews>
    <sheetView workbookViewId="0">
      <selection activeCell="H26" sqref="A3:H26"/>
    </sheetView>
  </sheetViews>
  <sheetFormatPr defaultRowHeight="11.25" x14ac:dyDescent="0.2"/>
  <cols>
    <col min="1" max="2" width="6.875" style="99" customWidth="1"/>
    <col min="3" max="3" width="7.75" style="99" customWidth="1"/>
    <col min="4" max="8" width="6.875" style="99" customWidth="1"/>
    <col min="9" max="11" width="6.875" style="99" hidden="1" customWidth="1"/>
    <col min="12" max="12" width="7.625" style="100" customWidth="1"/>
    <col min="13" max="14" width="6.875" style="100" customWidth="1"/>
    <col min="15" max="15" width="9.25" style="101" customWidth="1"/>
    <col min="16" max="16" width="9.75" style="101" customWidth="1"/>
    <col min="17" max="17" width="6.875" style="101" customWidth="1"/>
    <col min="18" max="18" width="6.875" style="101" hidden="1" customWidth="1"/>
    <col min="19" max="20" width="6.875" style="101" customWidth="1"/>
    <col min="21" max="21" width="6.875" style="98" hidden="1" customWidth="1"/>
    <col min="22" max="22" width="9.75" style="85" customWidth="1"/>
    <col min="23" max="25" width="9" style="85"/>
    <col min="26" max="16384" width="9" style="1"/>
  </cols>
  <sheetData>
    <row r="1" spans="1:25" x14ac:dyDescent="0.2">
      <c r="A1" s="77"/>
      <c r="B1" s="77"/>
      <c r="C1" s="78" t="s">
        <v>25</v>
      </c>
      <c r="D1" s="77"/>
      <c r="E1" s="77"/>
      <c r="F1" s="77"/>
      <c r="G1" s="77"/>
      <c r="H1" s="77"/>
      <c r="I1" s="77"/>
      <c r="J1" s="77"/>
      <c r="K1" s="77"/>
      <c r="L1" s="79" t="s">
        <v>26</v>
      </c>
      <c r="M1" s="80"/>
      <c r="N1" s="80"/>
      <c r="O1" s="81" t="s">
        <v>3</v>
      </c>
      <c r="P1" s="82"/>
      <c r="Q1" s="82"/>
      <c r="R1" s="82"/>
      <c r="S1" s="82"/>
      <c r="T1" s="82"/>
      <c r="U1" s="83"/>
      <c r="V1" s="84" t="s">
        <v>95</v>
      </c>
    </row>
    <row r="2" spans="1:25" ht="22.5" x14ac:dyDescent="0.2">
      <c r="A2" s="86" t="s">
        <v>24</v>
      </c>
      <c r="B2" s="86" t="s">
        <v>16</v>
      </c>
      <c r="C2" s="86" t="s">
        <v>7</v>
      </c>
      <c r="D2" s="86" t="s">
        <v>8</v>
      </c>
      <c r="E2" s="86" t="s">
        <v>9</v>
      </c>
      <c r="F2" s="86" t="s">
        <v>10</v>
      </c>
      <c r="G2" s="86" t="s">
        <v>11</v>
      </c>
      <c r="H2" s="86" t="s">
        <v>12</v>
      </c>
      <c r="I2" s="86" t="s">
        <v>13</v>
      </c>
      <c r="J2" s="86" t="s">
        <v>14</v>
      </c>
      <c r="K2" s="87" t="s">
        <v>15</v>
      </c>
      <c r="L2" s="80" t="s">
        <v>4</v>
      </c>
      <c r="M2" s="80" t="s">
        <v>5</v>
      </c>
      <c r="N2" s="80" t="s">
        <v>6</v>
      </c>
      <c r="O2" s="88" t="s">
        <v>23</v>
      </c>
      <c r="P2" s="89" t="s">
        <v>17</v>
      </c>
      <c r="Q2" s="89" t="s">
        <v>20</v>
      </c>
      <c r="R2" s="89" t="s">
        <v>21</v>
      </c>
      <c r="S2" s="89" t="s">
        <v>19</v>
      </c>
      <c r="T2" s="89" t="s">
        <v>18</v>
      </c>
      <c r="U2" s="90" t="s">
        <v>22</v>
      </c>
      <c r="V2" s="85" t="s">
        <v>27</v>
      </c>
      <c r="W2" s="85" t="s">
        <v>30</v>
      </c>
      <c r="X2" s="85" t="s">
        <v>31</v>
      </c>
      <c r="Y2" s="85" t="s">
        <v>32</v>
      </c>
    </row>
    <row r="3" spans="1:25" x14ac:dyDescent="0.2">
      <c r="A3" s="91" t="s">
        <v>43</v>
      </c>
      <c r="B3" s="91"/>
      <c r="C3" s="91">
        <v>42</v>
      </c>
      <c r="D3" s="91">
        <v>31</v>
      </c>
      <c r="E3" s="91">
        <v>10</v>
      </c>
      <c r="F3" s="91">
        <v>10</v>
      </c>
      <c r="G3" s="91">
        <v>10</v>
      </c>
      <c r="H3" s="91">
        <v>0</v>
      </c>
      <c r="I3" s="91">
        <v>0</v>
      </c>
      <c r="J3" s="91">
        <v>0</v>
      </c>
      <c r="K3" s="92">
        <v>0</v>
      </c>
      <c r="L3" s="93">
        <f>SUM(C3+F3+I3)</f>
        <v>52</v>
      </c>
      <c r="M3" s="93">
        <f>SUM(D3+G3+J3)</f>
        <v>41</v>
      </c>
      <c r="N3" s="93">
        <f>SUM(E3+H3+K3)</f>
        <v>10</v>
      </c>
      <c r="O3" s="94">
        <f t="shared" ref="O3:O54" si="0">IF(L3=0,"",M3/L3)</f>
        <v>0.78846153846153844</v>
      </c>
      <c r="P3" s="95">
        <f>IF(C3=0,"",D3/C3)</f>
        <v>0.73809523809523814</v>
      </c>
      <c r="Q3" s="95">
        <f>IF(F3=0,"",G3/F3)</f>
        <v>1</v>
      </c>
      <c r="R3" s="95" t="str">
        <f>IF(I3=0,"",J3/I3)</f>
        <v/>
      </c>
      <c r="S3" s="95">
        <f>IF(L3=0,"",C3/L3)</f>
        <v>0.80769230769230771</v>
      </c>
      <c r="T3" s="95">
        <f>IF(L3=0,"",F3/L3)</f>
        <v>0.19230769230769232</v>
      </c>
      <c r="U3" s="96">
        <f>IF(L3=0,"",J3/L3)</f>
        <v>0</v>
      </c>
      <c r="V3" s="85">
        <f>L3</f>
        <v>52</v>
      </c>
      <c r="W3" s="85">
        <f>C3</f>
        <v>42</v>
      </c>
      <c r="X3" s="85">
        <f>F3</f>
        <v>10</v>
      </c>
      <c r="Y3" s="85">
        <f t="shared" ref="Y3:Y54" si="1">I3</f>
        <v>0</v>
      </c>
    </row>
    <row r="4" spans="1:25" x14ac:dyDescent="0.2">
      <c r="A4" s="91" t="s">
        <v>44</v>
      </c>
      <c r="B4" s="91"/>
      <c r="C4" s="91">
        <v>32</v>
      </c>
      <c r="D4" s="91">
        <v>24</v>
      </c>
      <c r="E4" s="91">
        <v>8</v>
      </c>
      <c r="F4" s="91">
        <v>18</v>
      </c>
      <c r="G4" s="91">
        <v>0</v>
      </c>
      <c r="H4" s="91">
        <v>0</v>
      </c>
      <c r="I4" s="91">
        <v>0</v>
      </c>
      <c r="J4" s="91">
        <v>0</v>
      </c>
      <c r="K4" s="92">
        <v>0</v>
      </c>
      <c r="L4" s="93">
        <f t="shared" ref="L4:L18" si="2">SUM(C4+F4+I4)</f>
        <v>50</v>
      </c>
      <c r="M4" s="93">
        <f t="shared" ref="M4:N18" si="3">SUM(D4+G4+J4)</f>
        <v>24</v>
      </c>
      <c r="N4" s="93">
        <f t="shared" si="3"/>
        <v>8</v>
      </c>
      <c r="O4" s="94">
        <f t="shared" si="0"/>
        <v>0.48</v>
      </c>
      <c r="P4" s="95">
        <f t="shared" ref="P4:P54" si="4">IF(C4=0,"",D4/C4)</f>
        <v>0.75</v>
      </c>
      <c r="Q4" s="95">
        <f t="shared" ref="Q4:Q54" si="5">IF(F4=0,"",G4/F4)</f>
        <v>0</v>
      </c>
      <c r="R4" s="95" t="str">
        <f t="shared" ref="R4:R54" si="6">IF(I4=0,"",J4/I4)</f>
        <v/>
      </c>
      <c r="S4" s="95">
        <f t="shared" ref="S4:S54" si="7">IF(L4=0,"",C4/L4)</f>
        <v>0.64</v>
      </c>
      <c r="T4" s="95">
        <f t="shared" ref="T4:T54" si="8">IF(L4=0,"",F4/L4)</f>
        <v>0.36</v>
      </c>
      <c r="U4" s="96">
        <f t="shared" ref="U4:U54" si="9">IF(L4=0,"",J4/L4)</f>
        <v>0</v>
      </c>
      <c r="V4" s="85">
        <f t="shared" ref="V4:V54" si="10">V3+L4</f>
        <v>102</v>
      </c>
      <c r="W4" s="85">
        <f t="shared" ref="W4:W54" si="11">W3+C4</f>
        <v>74</v>
      </c>
      <c r="X4" s="85">
        <f t="shared" ref="X4:X54" si="12">X3+F4</f>
        <v>28</v>
      </c>
      <c r="Y4" s="85">
        <f t="shared" si="1"/>
        <v>0</v>
      </c>
    </row>
    <row r="5" spans="1:25" x14ac:dyDescent="0.2">
      <c r="A5" s="91" t="s">
        <v>45</v>
      </c>
      <c r="B5" s="91"/>
      <c r="C5" s="91">
        <v>35</v>
      </c>
      <c r="D5" s="91">
        <v>32</v>
      </c>
      <c r="E5" s="91">
        <v>3</v>
      </c>
      <c r="F5" s="91">
        <v>20</v>
      </c>
      <c r="G5" s="91">
        <v>20</v>
      </c>
      <c r="H5" s="91">
        <v>0</v>
      </c>
      <c r="I5" s="91">
        <v>0</v>
      </c>
      <c r="J5" s="91">
        <v>0</v>
      </c>
      <c r="K5" s="92">
        <v>0</v>
      </c>
      <c r="L5" s="93">
        <f t="shared" si="2"/>
        <v>55</v>
      </c>
      <c r="M5" s="93">
        <f t="shared" si="3"/>
        <v>52</v>
      </c>
      <c r="N5" s="93">
        <f t="shared" si="3"/>
        <v>3</v>
      </c>
      <c r="O5" s="94">
        <f t="shared" si="0"/>
        <v>0.94545454545454544</v>
      </c>
      <c r="P5" s="95">
        <f t="shared" si="4"/>
        <v>0.91428571428571426</v>
      </c>
      <c r="Q5" s="95">
        <f>IF(F5=0,"",G5/F5)</f>
        <v>1</v>
      </c>
      <c r="R5" s="95" t="str">
        <f t="shared" si="6"/>
        <v/>
      </c>
      <c r="S5" s="95">
        <f t="shared" si="7"/>
        <v>0.63636363636363635</v>
      </c>
      <c r="T5" s="95">
        <f t="shared" si="8"/>
        <v>0.36363636363636365</v>
      </c>
      <c r="U5" s="96">
        <f t="shared" si="9"/>
        <v>0</v>
      </c>
      <c r="V5" s="85">
        <f t="shared" si="10"/>
        <v>157</v>
      </c>
      <c r="W5" s="85">
        <f t="shared" si="11"/>
        <v>109</v>
      </c>
      <c r="X5" s="85">
        <f t="shared" si="12"/>
        <v>48</v>
      </c>
      <c r="Y5" s="85">
        <f t="shared" si="1"/>
        <v>0</v>
      </c>
    </row>
    <row r="6" spans="1:25" x14ac:dyDescent="0.2">
      <c r="A6" s="91" t="s">
        <v>46</v>
      </c>
      <c r="B6" s="91"/>
      <c r="C6" s="91">
        <v>36</v>
      </c>
      <c r="D6" s="91">
        <v>30</v>
      </c>
      <c r="E6" s="91">
        <v>6</v>
      </c>
      <c r="F6" s="91">
        <v>9</v>
      </c>
      <c r="G6" s="91">
        <v>9</v>
      </c>
      <c r="H6" s="91">
        <v>0</v>
      </c>
      <c r="I6" s="91">
        <v>0</v>
      </c>
      <c r="J6" s="91">
        <v>0</v>
      </c>
      <c r="K6" s="92">
        <v>0</v>
      </c>
      <c r="L6" s="93">
        <f t="shared" si="2"/>
        <v>45</v>
      </c>
      <c r="M6" s="93">
        <f t="shared" si="3"/>
        <v>39</v>
      </c>
      <c r="N6" s="93">
        <f t="shared" si="3"/>
        <v>6</v>
      </c>
      <c r="O6" s="94">
        <f t="shared" si="0"/>
        <v>0.8666666666666667</v>
      </c>
      <c r="P6" s="95">
        <f t="shared" si="4"/>
        <v>0.83333333333333337</v>
      </c>
      <c r="Q6" s="95">
        <f t="shared" si="5"/>
        <v>1</v>
      </c>
      <c r="R6" s="95" t="str">
        <f t="shared" si="6"/>
        <v/>
      </c>
      <c r="S6" s="95">
        <f t="shared" si="7"/>
        <v>0.8</v>
      </c>
      <c r="T6" s="95">
        <f t="shared" si="8"/>
        <v>0.2</v>
      </c>
      <c r="U6" s="96">
        <f t="shared" si="9"/>
        <v>0</v>
      </c>
      <c r="V6" s="85">
        <f t="shared" si="10"/>
        <v>202</v>
      </c>
      <c r="W6" s="85">
        <f t="shared" si="11"/>
        <v>145</v>
      </c>
      <c r="X6" s="85">
        <f t="shared" si="12"/>
        <v>57</v>
      </c>
      <c r="Y6" s="85">
        <f t="shared" si="1"/>
        <v>0</v>
      </c>
    </row>
    <row r="7" spans="1:25" x14ac:dyDescent="0.2">
      <c r="A7" s="91" t="s">
        <v>47</v>
      </c>
      <c r="B7" s="91"/>
      <c r="C7" s="91">
        <v>35</v>
      </c>
      <c r="D7" s="91">
        <v>31</v>
      </c>
      <c r="E7" s="91">
        <v>4</v>
      </c>
      <c r="F7" s="91">
        <v>12</v>
      </c>
      <c r="G7" s="91">
        <v>12</v>
      </c>
      <c r="H7" s="91">
        <v>0</v>
      </c>
      <c r="I7" s="91">
        <v>0</v>
      </c>
      <c r="J7" s="91">
        <v>0</v>
      </c>
      <c r="K7" s="92">
        <v>0</v>
      </c>
      <c r="L7" s="93">
        <f t="shared" si="2"/>
        <v>47</v>
      </c>
      <c r="M7" s="93">
        <f t="shared" si="3"/>
        <v>43</v>
      </c>
      <c r="N7" s="93">
        <f t="shared" si="3"/>
        <v>4</v>
      </c>
      <c r="O7" s="94">
        <f t="shared" si="0"/>
        <v>0.91489361702127658</v>
      </c>
      <c r="P7" s="95">
        <f t="shared" si="4"/>
        <v>0.88571428571428568</v>
      </c>
      <c r="Q7" s="95">
        <f t="shared" si="5"/>
        <v>1</v>
      </c>
      <c r="R7" s="95" t="str">
        <f t="shared" si="6"/>
        <v/>
      </c>
      <c r="S7" s="95">
        <f t="shared" si="7"/>
        <v>0.74468085106382975</v>
      </c>
      <c r="T7" s="95">
        <f t="shared" si="8"/>
        <v>0.25531914893617019</v>
      </c>
      <c r="U7" s="96">
        <f t="shared" si="9"/>
        <v>0</v>
      </c>
      <c r="V7" s="85">
        <f t="shared" si="10"/>
        <v>249</v>
      </c>
      <c r="W7" s="85">
        <f t="shared" si="11"/>
        <v>180</v>
      </c>
      <c r="X7" s="85">
        <f t="shared" si="12"/>
        <v>69</v>
      </c>
      <c r="Y7" s="85">
        <f t="shared" si="1"/>
        <v>0</v>
      </c>
    </row>
    <row r="8" spans="1:25" x14ac:dyDescent="0.2">
      <c r="A8" s="91" t="s">
        <v>48</v>
      </c>
      <c r="B8" s="91"/>
      <c r="C8" s="91">
        <v>24</v>
      </c>
      <c r="D8" s="91">
        <v>22</v>
      </c>
      <c r="E8" s="91">
        <v>2</v>
      </c>
      <c r="F8" s="91">
        <v>14</v>
      </c>
      <c r="G8" s="91">
        <v>14</v>
      </c>
      <c r="H8" s="91">
        <v>0</v>
      </c>
      <c r="I8" s="91"/>
      <c r="J8" s="91"/>
      <c r="K8" s="92"/>
      <c r="L8" s="93">
        <f t="shared" si="2"/>
        <v>38</v>
      </c>
      <c r="M8" s="93">
        <f t="shared" si="3"/>
        <v>36</v>
      </c>
      <c r="N8" s="93">
        <f t="shared" si="3"/>
        <v>2</v>
      </c>
      <c r="O8" s="94">
        <f t="shared" si="0"/>
        <v>0.94736842105263153</v>
      </c>
      <c r="P8" s="95">
        <f t="shared" si="4"/>
        <v>0.91666666666666663</v>
      </c>
      <c r="Q8" s="95">
        <f t="shared" si="5"/>
        <v>1</v>
      </c>
      <c r="R8" s="95" t="str">
        <f t="shared" si="6"/>
        <v/>
      </c>
      <c r="S8" s="95">
        <f t="shared" si="7"/>
        <v>0.63157894736842102</v>
      </c>
      <c r="T8" s="95">
        <f t="shared" si="8"/>
        <v>0.36842105263157893</v>
      </c>
      <c r="U8" s="96">
        <f t="shared" si="9"/>
        <v>0</v>
      </c>
      <c r="V8" s="85">
        <f t="shared" si="10"/>
        <v>287</v>
      </c>
      <c r="W8" s="85">
        <f t="shared" si="11"/>
        <v>204</v>
      </c>
      <c r="X8" s="85">
        <f t="shared" si="12"/>
        <v>83</v>
      </c>
      <c r="Y8" s="85">
        <f t="shared" si="1"/>
        <v>0</v>
      </c>
    </row>
    <row r="9" spans="1:25" x14ac:dyDescent="0.2">
      <c r="A9" s="91" t="s">
        <v>49</v>
      </c>
      <c r="B9" s="91"/>
      <c r="C9" s="91">
        <v>27</v>
      </c>
      <c r="D9" s="91">
        <v>23</v>
      </c>
      <c r="E9" s="91">
        <v>4</v>
      </c>
      <c r="F9" s="91">
        <v>6</v>
      </c>
      <c r="G9" s="91">
        <v>6</v>
      </c>
      <c r="H9" s="91">
        <v>0</v>
      </c>
      <c r="I9" s="91"/>
      <c r="J9" s="91"/>
      <c r="K9" s="92"/>
      <c r="L9" s="93">
        <f t="shared" si="2"/>
        <v>33</v>
      </c>
      <c r="M9" s="93">
        <f t="shared" si="3"/>
        <v>29</v>
      </c>
      <c r="N9" s="93">
        <f t="shared" si="3"/>
        <v>4</v>
      </c>
      <c r="O9" s="94">
        <f t="shared" si="0"/>
        <v>0.87878787878787878</v>
      </c>
      <c r="P9" s="95">
        <f t="shared" si="4"/>
        <v>0.85185185185185186</v>
      </c>
      <c r="Q9" s="95">
        <f t="shared" si="5"/>
        <v>1</v>
      </c>
      <c r="R9" s="95" t="str">
        <f t="shared" si="6"/>
        <v/>
      </c>
      <c r="S9" s="95">
        <f t="shared" si="7"/>
        <v>0.81818181818181823</v>
      </c>
      <c r="T9" s="95">
        <f t="shared" si="8"/>
        <v>0.18181818181818182</v>
      </c>
      <c r="U9" s="96">
        <f t="shared" si="9"/>
        <v>0</v>
      </c>
      <c r="V9" s="85">
        <f t="shared" si="10"/>
        <v>320</v>
      </c>
      <c r="W9" s="85">
        <f t="shared" si="11"/>
        <v>231</v>
      </c>
      <c r="X9" s="85">
        <f t="shared" si="12"/>
        <v>89</v>
      </c>
      <c r="Y9" s="85">
        <f t="shared" si="1"/>
        <v>0</v>
      </c>
    </row>
    <row r="10" spans="1:25" x14ac:dyDescent="0.2">
      <c r="A10" s="91" t="s">
        <v>50</v>
      </c>
      <c r="B10" s="91"/>
      <c r="C10" s="91">
        <v>33</v>
      </c>
      <c r="D10" s="91">
        <v>31</v>
      </c>
      <c r="E10" s="91">
        <v>2</v>
      </c>
      <c r="F10" s="91">
        <v>10</v>
      </c>
      <c r="G10" s="91">
        <v>10</v>
      </c>
      <c r="H10" s="91">
        <v>0</v>
      </c>
      <c r="I10" s="91"/>
      <c r="J10" s="91"/>
      <c r="K10" s="92"/>
      <c r="L10" s="93">
        <f t="shared" si="2"/>
        <v>43</v>
      </c>
      <c r="M10" s="93">
        <f t="shared" si="3"/>
        <v>41</v>
      </c>
      <c r="N10" s="93">
        <f t="shared" si="3"/>
        <v>2</v>
      </c>
      <c r="O10" s="94">
        <f t="shared" si="0"/>
        <v>0.95348837209302328</v>
      </c>
      <c r="P10" s="95">
        <f t="shared" si="4"/>
        <v>0.93939393939393945</v>
      </c>
      <c r="Q10" s="95">
        <f t="shared" si="5"/>
        <v>1</v>
      </c>
      <c r="R10" s="95" t="str">
        <f t="shared" si="6"/>
        <v/>
      </c>
      <c r="S10" s="95">
        <f t="shared" si="7"/>
        <v>0.76744186046511631</v>
      </c>
      <c r="T10" s="95">
        <f t="shared" si="8"/>
        <v>0.23255813953488372</v>
      </c>
      <c r="U10" s="96">
        <f t="shared" si="9"/>
        <v>0</v>
      </c>
      <c r="V10" s="85">
        <f t="shared" si="10"/>
        <v>363</v>
      </c>
      <c r="W10" s="85">
        <f t="shared" si="11"/>
        <v>264</v>
      </c>
      <c r="X10" s="85">
        <f t="shared" si="12"/>
        <v>99</v>
      </c>
      <c r="Y10" s="85">
        <f t="shared" si="1"/>
        <v>0</v>
      </c>
    </row>
    <row r="11" spans="1:25" x14ac:dyDescent="0.2">
      <c r="A11" s="91" t="s">
        <v>51</v>
      </c>
      <c r="B11" s="91"/>
      <c r="C11" s="91">
        <v>35</v>
      </c>
      <c r="D11" s="91">
        <v>29</v>
      </c>
      <c r="E11" s="91">
        <v>6</v>
      </c>
      <c r="F11" s="91">
        <v>11</v>
      </c>
      <c r="G11" s="91">
        <v>11</v>
      </c>
      <c r="H11" s="91">
        <v>0</v>
      </c>
      <c r="I11" s="91"/>
      <c r="J11" s="91"/>
      <c r="K11" s="92"/>
      <c r="L11" s="93">
        <f t="shared" si="2"/>
        <v>46</v>
      </c>
      <c r="M11" s="93">
        <f t="shared" si="3"/>
        <v>40</v>
      </c>
      <c r="N11" s="93">
        <f t="shared" si="3"/>
        <v>6</v>
      </c>
      <c r="O11" s="94">
        <f t="shared" si="0"/>
        <v>0.86956521739130432</v>
      </c>
      <c r="P11" s="95">
        <f t="shared" si="4"/>
        <v>0.82857142857142863</v>
      </c>
      <c r="Q11" s="95">
        <f t="shared" si="5"/>
        <v>1</v>
      </c>
      <c r="R11" s="95" t="str">
        <f t="shared" si="6"/>
        <v/>
      </c>
      <c r="S11" s="95">
        <f t="shared" si="7"/>
        <v>0.76086956521739135</v>
      </c>
      <c r="T11" s="95">
        <f t="shared" si="8"/>
        <v>0.2391304347826087</v>
      </c>
      <c r="U11" s="96">
        <f t="shared" si="9"/>
        <v>0</v>
      </c>
      <c r="V11" s="85">
        <f t="shared" si="10"/>
        <v>409</v>
      </c>
      <c r="W11" s="85">
        <f t="shared" si="11"/>
        <v>299</v>
      </c>
      <c r="X11" s="85">
        <f t="shared" si="12"/>
        <v>110</v>
      </c>
      <c r="Y11" s="85">
        <f t="shared" si="1"/>
        <v>0</v>
      </c>
    </row>
    <row r="12" spans="1:25" x14ac:dyDescent="0.2">
      <c r="A12" s="91" t="s">
        <v>52</v>
      </c>
      <c r="B12" s="91"/>
      <c r="C12" s="91">
        <v>35</v>
      </c>
      <c r="D12" s="91">
        <v>25</v>
      </c>
      <c r="E12" s="91">
        <v>10</v>
      </c>
      <c r="F12" s="91">
        <v>6</v>
      </c>
      <c r="G12" s="91">
        <v>6</v>
      </c>
      <c r="H12" s="91">
        <v>0</v>
      </c>
      <c r="I12" s="91"/>
      <c r="J12" s="91"/>
      <c r="K12" s="92"/>
      <c r="L12" s="93">
        <f t="shared" si="2"/>
        <v>41</v>
      </c>
      <c r="M12" s="93">
        <f t="shared" si="3"/>
        <v>31</v>
      </c>
      <c r="N12" s="93">
        <f t="shared" si="3"/>
        <v>10</v>
      </c>
      <c r="O12" s="94">
        <f t="shared" si="0"/>
        <v>0.75609756097560976</v>
      </c>
      <c r="P12" s="95">
        <f t="shared" si="4"/>
        <v>0.7142857142857143</v>
      </c>
      <c r="Q12" s="95">
        <f t="shared" si="5"/>
        <v>1</v>
      </c>
      <c r="R12" s="95" t="str">
        <f t="shared" si="6"/>
        <v/>
      </c>
      <c r="S12" s="95">
        <f t="shared" si="7"/>
        <v>0.85365853658536583</v>
      </c>
      <c r="T12" s="95">
        <f t="shared" si="8"/>
        <v>0.14634146341463414</v>
      </c>
      <c r="U12" s="96">
        <f t="shared" si="9"/>
        <v>0</v>
      </c>
      <c r="V12" s="85">
        <f t="shared" si="10"/>
        <v>450</v>
      </c>
      <c r="W12" s="85">
        <f t="shared" si="11"/>
        <v>334</v>
      </c>
      <c r="X12" s="85">
        <f t="shared" si="12"/>
        <v>116</v>
      </c>
      <c r="Y12" s="85">
        <f t="shared" si="1"/>
        <v>0</v>
      </c>
    </row>
    <row r="13" spans="1:25" x14ac:dyDescent="0.2">
      <c r="A13" s="91" t="s">
        <v>53</v>
      </c>
      <c r="B13" s="91"/>
      <c r="C13" s="91">
        <v>34</v>
      </c>
      <c r="D13" s="91">
        <v>30</v>
      </c>
      <c r="E13" s="91">
        <v>4</v>
      </c>
      <c r="F13" s="91">
        <v>8</v>
      </c>
      <c r="G13" s="91">
        <v>8</v>
      </c>
      <c r="H13" s="91">
        <v>0</v>
      </c>
      <c r="I13" s="91"/>
      <c r="J13" s="91"/>
      <c r="K13" s="92"/>
      <c r="L13" s="93">
        <f t="shared" si="2"/>
        <v>42</v>
      </c>
      <c r="M13" s="93">
        <f t="shared" si="3"/>
        <v>38</v>
      </c>
      <c r="N13" s="93">
        <f t="shared" si="3"/>
        <v>4</v>
      </c>
      <c r="O13" s="94">
        <f t="shared" si="0"/>
        <v>0.90476190476190477</v>
      </c>
      <c r="P13" s="95">
        <f t="shared" si="4"/>
        <v>0.88235294117647056</v>
      </c>
      <c r="Q13" s="95">
        <f t="shared" si="5"/>
        <v>1</v>
      </c>
      <c r="R13" s="95" t="str">
        <f t="shared" si="6"/>
        <v/>
      </c>
      <c r="S13" s="95">
        <f t="shared" si="7"/>
        <v>0.80952380952380953</v>
      </c>
      <c r="T13" s="95">
        <f t="shared" si="8"/>
        <v>0.19047619047619047</v>
      </c>
      <c r="U13" s="96">
        <f t="shared" si="9"/>
        <v>0</v>
      </c>
      <c r="V13" s="85">
        <f t="shared" si="10"/>
        <v>492</v>
      </c>
      <c r="W13" s="85">
        <f t="shared" si="11"/>
        <v>368</v>
      </c>
      <c r="X13" s="85">
        <f t="shared" si="12"/>
        <v>124</v>
      </c>
      <c r="Y13" s="85">
        <f t="shared" si="1"/>
        <v>0</v>
      </c>
    </row>
    <row r="14" spans="1:25" x14ac:dyDescent="0.2">
      <c r="A14" s="91" t="s">
        <v>54</v>
      </c>
      <c r="B14" s="91"/>
      <c r="C14" s="91">
        <v>34</v>
      </c>
      <c r="D14" s="91">
        <v>29</v>
      </c>
      <c r="E14" s="91">
        <v>5</v>
      </c>
      <c r="F14" s="91">
        <v>11</v>
      </c>
      <c r="G14" s="91">
        <v>11</v>
      </c>
      <c r="H14" s="91">
        <v>0</v>
      </c>
      <c r="I14" s="91"/>
      <c r="J14" s="91"/>
      <c r="K14" s="92"/>
      <c r="L14" s="93">
        <f t="shared" si="2"/>
        <v>45</v>
      </c>
      <c r="M14" s="93">
        <f t="shared" si="3"/>
        <v>40</v>
      </c>
      <c r="N14" s="93">
        <f t="shared" si="3"/>
        <v>5</v>
      </c>
      <c r="O14" s="94">
        <f t="shared" si="0"/>
        <v>0.88888888888888884</v>
      </c>
      <c r="P14" s="95">
        <f t="shared" si="4"/>
        <v>0.8529411764705882</v>
      </c>
      <c r="Q14" s="95">
        <f t="shared" si="5"/>
        <v>1</v>
      </c>
      <c r="R14" s="95" t="str">
        <f t="shared" si="6"/>
        <v/>
      </c>
      <c r="S14" s="95">
        <f t="shared" si="7"/>
        <v>0.75555555555555554</v>
      </c>
      <c r="T14" s="95">
        <f t="shared" si="8"/>
        <v>0.24444444444444444</v>
      </c>
      <c r="U14" s="96">
        <f t="shared" si="9"/>
        <v>0</v>
      </c>
      <c r="V14" s="85">
        <f t="shared" si="10"/>
        <v>537</v>
      </c>
      <c r="W14" s="85">
        <f t="shared" si="11"/>
        <v>402</v>
      </c>
      <c r="X14" s="85">
        <f t="shared" si="12"/>
        <v>135</v>
      </c>
      <c r="Y14" s="85">
        <f t="shared" si="1"/>
        <v>0</v>
      </c>
    </row>
    <row r="15" spans="1:25" x14ac:dyDescent="0.2">
      <c r="A15" s="91" t="s">
        <v>55</v>
      </c>
      <c r="B15" s="91"/>
      <c r="C15" s="91">
        <v>25</v>
      </c>
      <c r="D15" s="91">
        <v>24</v>
      </c>
      <c r="E15" s="91">
        <v>1</v>
      </c>
      <c r="F15" s="91">
        <v>12</v>
      </c>
      <c r="G15" s="91">
        <v>11</v>
      </c>
      <c r="H15" s="91">
        <v>1</v>
      </c>
      <c r="I15" s="91"/>
      <c r="J15" s="91"/>
      <c r="K15" s="92"/>
      <c r="L15" s="93">
        <f t="shared" si="2"/>
        <v>37</v>
      </c>
      <c r="M15" s="93">
        <f t="shared" si="3"/>
        <v>35</v>
      </c>
      <c r="N15" s="93">
        <f t="shared" si="3"/>
        <v>2</v>
      </c>
      <c r="O15" s="94">
        <f t="shared" si="0"/>
        <v>0.94594594594594594</v>
      </c>
      <c r="P15" s="95">
        <f t="shared" si="4"/>
        <v>0.96</v>
      </c>
      <c r="Q15" s="95">
        <f t="shared" si="5"/>
        <v>0.91666666666666663</v>
      </c>
      <c r="R15" s="95" t="str">
        <f t="shared" si="6"/>
        <v/>
      </c>
      <c r="S15" s="95">
        <f t="shared" si="7"/>
        <v>0.67567567567567566</v>
      </c>
      <c r="T15" s="95">
        <f t="shared" si="8"/>
        <v>0.32432432432432434</v>
      </c>
      <c r="U15" s="97">
        <f t="shared" si="9"/>
        <v>0</v>
      </c>
      <c r="V15" s="85">
        <f t="shared" si="10"/>
        <v>574</v>
      </c>
      <c r="W15" s="85">
        <f t="shared" si="11"/>
        <v>427</v>
      </c>
      <c r="X15" s="85">
        <f t="shared" si="12"/>
        <v>147</v>
      </c>
      <c r="Y15" s="85">
        <f t="shared" si="1"/>
        <v>0</v>
      </c>
    </row>
    <row r="16" spans="1:25" x14ac:dyDescent="0.2">
      <c r="A16" s="91" t="s">
        <v>56</v>
      </c>
      <c r="B16" s="91"/>
      <c r="C16" s="91">
        <v>19</v>
      </c>
      <c r="D16" s="91">
        <v>17</v>
      </c>
      <c r="E16" s="91">
        <v>2</v>
      </c>
      <c r="F16" s="91">
        <v>2</v>
      </c>
      <c r="G16" s="91">
        <v>2</v>
      </c>
      <c r="H16" s="91">
        <v>0</v>
      </c>
      <c r="I16" s="91"/>
      <c r="J16" s="91"/>
      <c r="K16" s="92"/>
      <c r="L16" s="93">
        <f t="shared" si="2"/>
        <v>21</v>
      </c>
      <c r="M16" s="93">
        <f t="shared" si="3"/>
        <v>19</v>
      </c>
      <c r="N16" s="93">
        <f t="shared" si="3"/>
        <v>2</v>
      </c>
      <c r="O16" s="94">
        <f t="shared" si="0"/>
        <v>0.90476190476190477</v>
      </c>
      <c r="P16" s="95">
        <f t="shared" si="4"/>
        <v>0.89473684210526316</v>
      </c>
      <c r="Q16" s="95">
        <f t="shared" si="5"/>
        <v>1</v>
      </c>
      <c r="R16" s="95" t="str">
        <f t="shared" si="6"/>
        <v/>
      </c>
      <c r="S16" s="95">
        <f t="shared" si="7"/>
        <v>0.90476190476190477</v>
      </c>
      <c r="T16" s="95">
        <f t="shared" si="8"/>
        <v>9.5238095238095233E-2</v>
      </c>
      <c r="U16" s="98">
        <f t="shared" si="9"/>
        <v>0</v>
      </c>
      <c r="V16" s="85">
        <f t="shared" si="10"/>
        <v>595</v>
      </c>
      <c r="W16" s="85">
        <f t="shared" si="11"/>
        <v>446</v>
      </c>
      <c r="X16" s="85">
        <f t="shared" si="12"/>
        <v>149</v>
      </c>
      <c r="Y16" s="85">
        <f t="shared" si="1"/>
        <v>0</v>
      </c>
    </row>
    <row r="17" spans="1:25" x14ac:dyDescent="0.2">
      <c r="A17" s="91" t="s">
        <v>57</v>
      </c>
      <c r="B17" s="91"/>
      <c r="C17" s="91">
        <v>29</v>
      </c>
      <c r="D17" s="91">
        <v>25</v>
      </c>
      <c r="E17" s="91">
        <v>4</v>
      </c>
      <c r="F17" s="91">
        <v>6</v>
      </c>
      <c r="G17" s="91">
        <v>6</v>
      </c>
      <c r="H17" s="91">
        <v>0</v>
      </c>
      <c r="I17" s="91"/>
      <c r="J17" s="91"/>
      <c r="K17" s="92"/>
      <c r="L17" s="93">
        <f t="shared" si="2"/>
        <v>35</v>
      </c>
      <c r="M17" s="93">
        <f t="shared" si="3"/>
        <v>31</v>
      </c>
      <c r="N17" s="93">
        <f t="shared" si="3"/>
        <v>4</v>
      </c>
      <c r="O17" s="94">
        <f t="shared" si="0"/>
        <v>0.88571428571428568</v>
      </c>
      <c r="P17" s="95">
        <f t="shared" si="4"/>
        <v>0.86206896551724133</v>
      </c>
      <c r="Q17" s="95">
        <f t="shared" si="5"/>
        <v>1</v>
      </c>
      <c r="R17" s="95" t="str">
        <f t="shared" si="6"/>
        <v/>
      </c>
      <c r="S17" s="95">
        <f t="shared" si="7"/>
        <v>0.82857142857142863</v>
      </c>
      <c r="T17" s="95">
        <f t="shared" si="8"/>
        <v>0.17142857142857143</v>
      </c>
      <c r="U17" s="98">
        <f t="shared" si="9"/>
        <v>0</v>
      </c>
      <c r="V17" s="85">
        <f t="shared" si="10"/>
        <v>630</v>
      </c>
      <c r="W17" s="85">
        <f t="shared" si="11"/>
        <v>475</v>
      </c>
      <c r="X17" s="85">
        <f t="shared" si="12"/>
        <v>155</v>
      </c>
      <c r="Y17" s="85">
        <f t="shared" si="1"/>
        <v>0</v>
      </c>
    </row>
    <row r="18" spans="1:25" x14ac:dyDescent="0.2">
      <c r="A18" s="91" t="s">
        <v>58</v>
      </c>
      <c r="B18" s="91"/>
      <c r="C18" s="91">
        <v>26</v>
      </c>
      <c r="D18" s="91">
        <v>26</v>
      </c>
      <c r="E18" s="91">
        <v>0</v>
      </c>
      <c r="F18" s="91">
        <v>12</v>
      </c>
      <c r="G18" s="91">
        <v>12</v>
      </c>
      <c r="H18" s="91">
        <v>0</v>
      </c>
      <c r="I18" s="91"/>
      <c r="J18" s="91"/>
      <c r="K18" s="92"/>
      <c r="L18" s="93">
        <f t="shared" si="2"/>
        <v>38</v>
      </c>
      <c r="M18" s="93">
        <f t="shared" si="3"/>
        <v>38</v>
      </c>
      <c r="N18" s="93">
        <f t="shared" si="3"/>
        <v>0</v>
      </c>
      <c r="O18" s="94">
        <f t="shared" si="0"/>
        <v>1</v>
      </c>
      <c r="P18" s="95">
        <f t="shared" si="4"/>
        <v>1</v>
      </c>
      <c r="Q18" s="95">
        <f t="shared" si="5"/>
        <v>1</v>
      </c>
      <c r="R18" s="95" t="str">
        <f t="shared" si="6"/>
        <v/>
      </c>
      <c r="S18" s="95">
        <f t="shared" si="7"/>
        <v>0.68421052631578949</v>
      </c>
      <c r="T18" s="95">
        <f t="shared" si="8"/>
        <v>0.31578947368421051</v>
      </c>
      <c r="U18" s="98">
        <f t="shared" si="9"/>
        <v>0</v>
      </c>
      <c r="V18" s="85">
        <f t="shared" si="10"/>
        <v>668</v>
      </c>
      <c r="W18" s="85">
        <f t="shared" si="11"/>
        <v>501</v>
      </c>
      <c r="X18" s="85">
        <f t="shared" si="12"/>
        <v>167</v>
      </c>
      <c r="Y18" s="85">
        <f t="shared" si="1"/>
        <v>0</v>
      </c>
    </row>
    <row r="19" spans="1:25" x14ac:dyDescent="0.2">
      <c r="A19" s="91" t="s">
        <v>59</v>
      </c>
      <c r="B19" s="91"/>
      <c r="C19" s="91">
        <v>18</v>
      </c>
      <c r="D19" s="91">
        <v>16</v>
      </c>
      <c r="E19" s="91">
        <v>2</v>
      </c>
      <c r="F19" s="91">
        <v>11</v>
      </c>
      <c r="G19" s="91">
        <v>11</v>
      </c>
      <c r="H19" s="91">
        <v>0</v>
      </c>
      <c r="I19" s="91"/>
      <c r="J19" s="91"/>
      <c r="K19" s="92"/>
      <c r="L19" s="93">
        <f t="shared" ref="L19:L54" si="13">SUM(C19+F19+I19)</f>
        <v>29</v>
      </c>
      <c r="M19" s="93">
        <f t="shared" ref="M19:N54" si="14">SUM(D19+G19+J19)</f>
        <v>27</v>
      </c>
      <c r="N19" s="93">
        <f t="shared" si="14"/>
        <v>2</v>
      </c>
      <c r="O19" s="94">
        <f t="shared" si="0"/>
        <v>0.93103448275862066</v>
      </c>
      <c r="P19" s="95">
        <f t="shared" si="4"/>
        <v>0.88888888888888884</v>
      </c>
      <c r="Q19" s="95">
        <f t="shared" si="5"/>
        <v>1</v>
      </c>
      <c r="R19" s="95" t="str">
        <f t="shared" si="6"/>
        <v/>
      </c>
      <c r="S19" s="95">
        <f t="shared" si="7"/>
        <v>0.62068965517241381</v>
      </c>
      <c r="T19" s="95">
        <f t="shared" si="8"/>
        <v>0.37931034482758619</v>
      </c>
      <c r="U19" s="98">
        <f t="shared" si="9"/>
        <v>0</v>
      </c>
      <c r="V19" s="85">
        <f t="shared" si="10"/>
        <v>697</v>
      </c>
      <c r="W19" s="85">
        <f t="shared" si="11"/>
        <v>519</v>
      </c>
      <c r="X19" s="85">
        <f t="shared" si="12"/>
        <v>178</v>
      </c>
      <c r="Y19" s="85">
        <f t="shared" si="1"/>
        <v>0</v>
      </c>
    </row>
    <row r="20" spans="1:25" x14ac:dyDescent="0.2">
      <c r="A20" s="91" t="s">
        <v>60</v>
      </c>
      <c r="B20" s="91"/>
      <c r="C20" s="91">
        <v>16</v>
      </c>
      <c r="D20" s="91">
        <v>14</v>
      </c>
      <c r="E20" s="91">
        <v>2</v>
      </c>
      <c r="F20" s="91">
        <v>10</v>
      </c>
      <c r="G20" s="91">
        <v>10</v>
      </c>
      <c r="H20" s="91">
        <v>0</v>
      </c>
      <c r="I20" s="91"/>
      <c r="J20" s="91"/>
      <c r="K20" s="92"/>
      <c r="L20" s="93">
        <f t="shared" si="13"/>
        <v>26</v>
      </c>
      <c r="M20" s="93">
        <f t="shared" si="14"/>
        <v>24</v>
      </c>
      <c r="N20" s="93">
        <f t="shared" si="14"/>
        <v>2</v>
      </c>
      <c r="O20" s="94">
        <f t="shared" si="0"/>
        <v>0.92307692307692313</v>
      </c>
      <c r="P20" s="95">
        <f t="shared" si="4"/>
        <v>0.875</v>
      </c>
      <c r="Q20" s="95">
        <f t="shared" si="5"/>
        <v>1</v>
      </c>
      <c r="R20" s="95" t="str">
        <f t="shared" si="6"/>
        <v/>
      </c>
      <c r="S20" s="95">
        <f t="shared" si="7"/>
        <v>0.61538461538461542</v>
      </c>
      <c r="T20" s="95">
        <f t="shared" si="8"/>
        <v>0.38461538461538464</v>
      </c>
      <c r="U20" s="98">
        <f t="shared" si="9"/>
        <v>0</v>
      </c>
      <c r="V20" s="85">
        <f t="shared" si="10"/>
        <v>723</v>
      </c>
      <c r="W20" s="85">
        <f t="shared" si="11"/>
        <v>535</v>
      </c>
      <c r="X20" s="85">
        <f t="shared" si="12"/>
        <v>188</v>
      </c>
      <c r="Y20" s="85">
        <f t="shared" si="1"/>
        <v>0</v>
      </c>
    </row>
    <row r="21" spans="1:25" x14ac:dyDescent="0.2">
      <c r="A21" s="91" t="s">
        <v>61</v>
      </c>
      <c r="B21" s="91"/>
      <c r="C21" s="91">
        <v>24</v>
      </c>
      <c r="D21" s="91">
        <v>23</v>
      </c>
      <c r="E21" s="91">
        <v>1</v>
      </c>
      <c r="F21" s="91">
        <v>8</v>
      </c>
      <c r="G21" s="91">
        <v>8</v>
      </c>
      <c r="H21" s="91">
        <v>0</v>
      </c>
      <c r="I21" s="91"/>
      <c r="J21" s="91"/>
      <c r="K21" s="92"/>
      <c r="L21" s="93">
        <f t="shared" si="13"/>
        <v>32</v>
      </c>
      <c r="M21" s="93">
        <f t="shared" si="14"/>
        <v>31</v>
      </c>
      <c r="N21" s="93">
        <f t="shared" si="14"/>
        <v>1</v>
      </c>
      <c r="O21" s="94">
        <f t="shared" si="0"/>
        <v>0.96875</v>
      </c>
      <c r="P21" s="95">
        <f t="shared" si="4"/>
        <v>0.95833333333333337</v>
      </c>
      <c r="Q21" s="95">
        <f t="shared" si="5"/>
        <v>1</v>
      </c>
      <c r="R21" s="95" t="str">
        <f t="shared" si="6"/>
        <v/>
      </c>
      <c r="S21" s="95">
        <f t="shared" si="7"/>
        <v>0.75</v>
      </c>
      <c r="T21" s="95">
        <f t="shared" si="8"/>
        <v>0.25</v>
      </c>
      <c r="U21" s="98">
        <f t="shared" si="9"/>
        <v>0</v>
      </c>
      <c r="V21" s="85">
        <f t="shared" si="10"/>
        <v>755</v>
      </c>
      <c r="W21" s="85">
        <f t="shared" si="11"/>
        <v>559</v>
      </c>
      <c r="X21" s="85">
        <f t="shared" si="12"/>
        <v>196</v>
      </c>
      <c r="Y21" s="85">
        <f t="shared" si="1"/>
        <v>0</v>
      </c>
    </row>
    <row r="22" spans="1:25" x14ac:dyDescent="0.2">
      <c r="A22" s="91" t="s">
        <v>62</v>
      </c>
      <c r="B22" s="91"/>
      <c r="C22" s="91">
        <v>18</v>
      </c>
      <c r="D22" s="91">
        <v>17</v>
      </c>
      <c r="E22" s="91">
        <v>1</v>
      </c>
      <c r="F22" s="91">
        <v>10</v>
      </c>
      <c r="G22" s="91">
        <v>10</v>
      </c>
      <c r="H22" s="91">
        <v>0</v>
      </c>
      <c r="I22" s="91"/>
      <c r="J22" s="91"/>
      <c r="K22" s="92"/>
      <c r="L22" s="93">
        <f t="shared" si="13"/>
        <v>28</v>
      </c>
      <c r="M22" s="93">
        <f t="shared" si="14"/>
        <v>27</v>
      </c>
      <c r="N22" s="93">
        <f t="shared" si="14"/>
        <v>1</v>
      </c>
      <c r="O22" s="94">
        <f t="shared" si="0"/>
        <v>0.9642857142857143</v>
      </c>
      <c r="P22" s="95">
        <f t="shared" si="4"/>
        <v>0.94444444444444442</v>
      </c>
      <c r="Q22" s="95">
        <f t="shared" si="5"/>
        <v>1</v>
      </c>
      <c r="R22" s="95" t="str">
        <f t="shared" si="6"/>
        <v/>
      </c>
      <c r="S22" s="95">
        <f t="shared" si="7"/>
        <v>0.6428571428571429</v>
      </c>
      <c r="T22" s="95">
        <f t="shared" si="8"/>
        <v>0.35714285714285715</v>
      </c>
      <c r="U22" s="98">
        <f t="shared" si="9"/>
        <v>0</v>
      </c>
      <c r="V22" s="85">
        <f t="shared" si="10"/>
        <v>783</v>
      </c>
      <c r="W22" s="85">
        <f t="shared" si="11"/>
        <v>577</v>
      </c>
      <c r="X22" s="85">
        <f t="shared" si="12"/>
        <v>206</v>
      </c>
      <c r="Y22" s="85">
        <f t="shared" si="1"/>
        <v>0</v>
      </c>
    </row>
    <row r="23" spans="1:25" x14ac:dyDescent="0.2">
      <c r="A23" s="91" t="s">
        <v>63</v>
      </c>
      <c r="B23" s="91"/>
      <c r="C23" s="91">
        <v>26</v>
      </c>
      <c r="D23" s="91">
        <v>25</v>
      </c>
      <c r="E23" s="91">
        <v>1</v>
      </c>
      <c r="F23" s="91">
        <v>12</v>
      </c>
      <c r="G23" s="91">
        <v>12</v>
      </c>
      <c r="H23" s="91">
        <v>0</v>
      </c>
      <c r="I23" s="91"/>
      <c r="J23" s="91"/>
      <c r="K23" s="92"/>
      <c r="L23" s="93">
        <f t="shared" si="13"/>
        <v>38</v>
      </c>
      <c r="M23" s="93">
        <f t="shared" si="14"/>
        <v>37</v>
      </c>
      <c r="N23" s="93">
        <f t="shared" si="14"/>
        <v>1</v>
      </c>
      <c r="O23" s="94">
        <f t="shared" si="0"/>
        <v>0.97368421052631582</v>
      </c>
      <c r="P23" s="95">
        <f t="shared" si="4"/>
        <v>0.96153846153846156</v>
      </c>
      <c r="Q23" s="95">
        <f t="shared" si="5"/>
        <v>1</v>
      </c>
      <c r="R23" s="95" t="str">
        <f t="shared" si="6"/>
        <v/>
      </c>
      <c r="S23" s="95">
        <f t="shared" si="7"/>
        <v>0.68421052631578949</v>
      </c>
      <c r="T23" s="95">
        <f t="shared" si="8"/>
        <v>0.31578947368421051</v>
      </c>
      <c r="U23" s="98">
        <f t="shared" si="9"/>
        <v>0</v>
      </c>
      <c r="V23" s="85">
        <f t="shared" si="10"/>
        <v>821</v>
      </c>
      <c r="W23" s="85">
        <f t="shared" si="11"/>
        <v>603</v>
      </c>
      <c r="X23" s="85">
        <f t="shared" si="12"/>
        <v>218</v>
      </c>
      <c r="Y23" s="85">
        <f t="shared" si="1"/>
        <v>0</v>
      </c>
    </row>
    <row r="24" spans="1:25" x14ac:dyDescent="0.2">
      <c r="A24" s="91" t="s">
        <v>64</v>
      </c>
      <c r="B24" s="91"/>
      <c r="C24" s="91">
        <v>27</v>
      </c>
      <c r="D24" s="91">
        <v>25</v>
      </c>
      <c r="E24" s="91">
        <v>2</v>
      </c>
      <c r="F24" s="91">
        <v>9</v>
      </c>
      <c r="G24" s="91">
        <v>9</v>
      </c>
      <c r="H24" s="91">
        <v>0</v>
      </c>
      <c r="I24" s="91"/>
      <c r="J24" s="91"/>
      <c r="K24" s="92"/>
      <c r="L24" s="93">
        <f t="shared" si="13"/>
        <v>36</v>
      </c>
      <c r="M24" s="93">
        <f t="shared" si="14"/>
        <v>34</v>
      </c>
      <c r="N24" s="93">
        <f t="shared" si="14"/>
        <v>2</v>
      </c>
      <c r="O24" s="94">
        <f t="shared" si="0"/>
        <v>0.94444444444444442</v>
      </c>
      <c r="P24" s="95">
        <f t="shared" si="4"/>
        <v>0.92592592592592593</v>
      </c>
      <c r="Q24" s="95">
        <f t="shared" si="5"/>
        <v>1</v>
      </c>
      <c r="R24" s="95" t="str">
        <f t="shared" si="6"/>
        <v/>
      </c>
      <c r="S24" s="95">
        <f t="shared" si="7"/>
        <v>0.75</v>
      </c>
      <c r="T24" s="95">
        <f t="shared" si="8"/>
        <v>0.25</v>
      </c>
      <c r="U24" s="98">
        <f t="shared" si="9"/>
        <v>0</v>
      </c>
      <c r="V24" s="85">
        <f t="shared" si="10"/>
        <v>857</v>
      </c>
      <c r="W24" s="85">
        <f t="shared" si="11"/>
        <v>630</v>
      </c>
      <c r="X24" s="85">
        <f t="shared" si="12"/>
        <v>227</v>
      </c>
      <c r="Y24" s="85">
        <f t="shared" si="1"/>
        <v>0</v>
      </c>
    </row>
    <row r="25" spans="1:25" x14ac:dyDescent="0.2">
      <c r="A25" s="91" t="s">
        <v>65</v>
      </c>
      <c r="B25" s="91"/>
      <c r="C25" s="91">
        <v>23</v>
      </c>
      <c r="D25" s="91">
        <v>19</v>
      </c>
      <c r="E25" s="91">
        <v>4</v>
      </c>
      <c r="F25" s="91">
        <v>11</v>
      </c>
      <c r="G25" s="91">
        <v>11</v>
      </c>
      <c r="H25" s="91">
        <v>0</v>
      </c>
      <c r="I25" s="91"/>
      <c r="J25" s="91"/>
      <c r="K25" s="92"/>
      <c r="L25" s="93">
        <f t="shared" si="13"/>
        <v>34</v>
      </c>
      <c r="M25" s="93">
        <f t="shared" si="14"/>
        <v>30</v>
      </c>
      <c r="N25" s="93">
        <f t="shared" si="14"/>
        <v>4</v>
      </c>
      <c r="O25" s="94">
        <f t="shared" si="0"/>
        <v>0.88235294117647056</v>
      </c>
      <c r="P25" s="95">
        <f t="shared" si="4"/>
        <v>0.82608695652173914</v>
      </c>
      <c r="Q25" s="95">
        <f t="shared" si="5"/>
        <v>1</v>
      </c>
      <c r="R25" s="95" t="str">
        <f t="shared" si="6"/>
        <v/>
      </c>
      <c r="S25" s="95">
        <f t="shared" si="7"/>
        <v>0.67647058823529416</v>
      </c>
      <c r="T25" s="95">
        <f t="shared" si="8"/>
        <v>0.3235294117647059</v>
      </c>
      <c r="U25" s="98">
        <f t="shared" si="9"/>
        <v>0</v>
      </c>
      <c r="V25" s="85">
        <f t="shared" si="10"/>
        <v>891</v>
      </c>
      <c r="W25" s="85">
        <f t="shared" si="11"/>
        <v>653</v>
      </c>
      <c r="X25" s="85">
        <f t="shared" si="12"/>
        <v>238</v>
      </c>
      <c r="Y25" s="85">
        <f t="shared" si="1"/>
        <v>0</v>
      </c>
    </row>
    <row r="26" spans="1:25" x14ac:dyDescent="0.2">
      <c r="A26" s="91" t="s">
        <v>66</v>
      </c>
      <c r="B26" s="91"/>
      <c r="C26" s="91">
        <v>19</v>
      </c>
      <c r="D26" s="91">
        <v>17</v>
      </c>
      <c r="E26" s="91">
        <v>2</v>
      </c>
      <c r="F26" s="91">
        <v>10</v>
      </c>
      <c r="G26" s="91">
        <v>10</v>
      </c>
      <c r="H26" s="91">
        <v>0</v>
      </c>
      <c r="I26" s="91"/>
      <c r="J26" s="91"/>
      <c r="K26" s="92"/>
      <c r="L26" s="93">
        <f t="shared" si="13"/>
        <v>29</v>
      </c>
      <c r="M26" s="93">
        <f t="shared" si="14"/>
        <v>27</v>
      </c>
      <c r="N26" s="93">
        <f t="shared" si="14"/>
        <v>2</v>
      </c>
      <c r="O26" s="94">
        <f t="shared" si="0"/>
        <v>0.93103448275862066</v>
      </c>
      <c r="P26" s="95">
        <f t="shared" si="4"/>
        <v>0.89473684210526316</v>
      </c>
      <c r="Q26" s="95">
        <f t="shared" si="5"/>
        <v>1</v>
      </c>
      <c r="R26" s="95" t="str">
        <f t="shared" si="6"/>
        <v/>
      </c>
      <c r="S26" s="95">
        <f t="shared" si="7"/>
        <v>0.65517241379310343</v>
      </c>
      <c r="T26" s="95">
        <f t="shared" si="8"/>
        <v>0.34482758620689657</v>
      </c>
      <c r="U26" s="98">
        <f t="shared" si="9"/>
        <v>0</v>
      </c>
      <c r="V26" s="85">
        <f t="shared" si="10"/>
        <v>920</v>
      </c>
      <c r="W26" s="85">
        <f t="shared" si="11"/>
        <v>672</v>
      </c>
      <c r="X26" s="85">
        <f t="shared" si="12"/>
        <v>248</v>
      </c>
      <c r="Y26" s="85">
        <f t="shared" si="1"/>
        <v>0</v>
      </c>
    </row>
    <row r="27" spans="1:25" x14ac:dyDescent="0.2">
      <c r="A27" s="91" t="s">
        <v>67</v>
      </c>
      <c r="B27" s="91"/>
      <c r="C27" s="91"/>
      <c r="D27" s="91"/>
      <c r="E27" s="91"/>
      <c r="F27" s="91"/>
      <c r="G27" s="91"/>
      <c r="H27" s="91"/>
      <c r="I27" s="91"/>
      <c r="J27" s="91"/>
      <c r="K27" s="92"/>
      <c r="L27" s="93">
        <f t="shared" si="13"/>
        <v>0</v>
      </c>
      <c r="M27" s="93">
        <f t="shared" si="14"/>
        <v>0</v>
      </c>
      <c r="N27" s="93">
        <f t="shared" si="14"/>
        <v>0</v>
      </c>
      <c r="O27" s="94" t="str">
        <f t="shared" si="0"/>
        <v/>
      </c>
      <c r="P27" s="95" t="str">
        <f t="shared" si="4"/>
        <v/>
      </c>
      <c r="Q27" s="95" t="str">
        <f t="shared" si="5"/>
        <v/>
      </c>
      <c r="R27" s="95" t="str">
        <f t="shared" si="6"/>
        <v/>
      </c>
      <c r="S27" s="95" t="str">
        <f t="shared" si="7"/>
        <v/>
      </c>
      <c r="T27" s="95" t="str">
        <f t="shared" si="8"/>
        <v/>
      </c>
      <c r="U27" s="98" t="str">
        <f t="shared" si="9"/>
        <v/>
      </c>
      <c r="V27" s="85">
        <f t="shared" si="10"/>
        <v>920</v>
      </c>
      <c r="W27" s="85">
        <f t="shared" si="11"/>
        <v>672</v>
      </c>
      <c r="X27" s="85">
        <f t="shared" si="12"/>
        <v>248</v>
      </c>
      <c r="Y27" s="85">
        <f t="shared" si="1"/>
        <v>0</v>
      </c>
    </row>
    <row r="28" spans="1:25" x14ac:dyDescent="0.2">
      <c r="A28" s="91" t="s">
        <v>68</v>
      </c>
      <c r="B28" s="91"/>
      <c r="C28" s="91"/>
      <c r="D28" s="91"/>
      <c r="E28" s="91"/>
      <c r="F28" s="91"/>
      <c r="G28" s="91"/>
      <c r="H28" s="91"/>
      <c r="I28" s="91"/>
      <c r="J28" s="91"/>
      <c r="K28" s="92"/>
      <c r="L28" s="93">
        <f t="shared" si="13"/>
        <v>0</v>
      </c>
      <c r="M28" s="93">
        <f t="shared" si="14"/>
        <v>0</v>
      </c>
      <c r="N28" s="93">
        <f t="shared" si="14"/>
        <v>0</v>
      </c>
      <c r="O28" s="94" t="str">
        <f t="shared" si="0"/>
        <v/>
      </c>
      <c r="P28" s="95" t="str">
        <f t="shared" si="4"/>
        <v/>
      </c>
      <c r="Q28" s="95" t="str">
        <f t="shared" si="5"/>
        <v/>
      </c>
      <c r="R28" s="95" t="str">
        <f t="shared" si="6"/>
        <v/>
      </c>
      <c r="S28" s="95" t="str">
        <f t="shared" si="7"/>
        <v/>
      </c>
      <c r="T28" s="95" t="str">
        <f t="shared" si="8"/>
        <v/>
      </c>
      <c r="U28" s="98" t="str">
        <f t="shared" si="9"/>
        <v/>
      </c>
      <c r="V28" s="85">
        <f t="shared" si="10"/>
        <v>920</v>
      </c>
      <c r="W28" s="85">
        <f t="shared" si="11"/>
        <v>672</v>
      </c>
      <c r="X28" s="85">
        <f t="shared" si="12"/>
        <v>248</v>
      </c>
      <c r="Y28" s="85">
        <f t="shared" si="1"/>
        <v>0</v>
      </c>
    </row>
    <row r="29" spans="1:25" x14ac:dyDescent="0.2">
      <c r="A29" s="91" t="s">
        <v>69</v>
      </c>
      <c r="B29" s="91"/>
      <c r="C29" s="91"/>
      <c r="D29" s="91"/>
      <c r="E29" s="91"/>
      <c r="F29" s="91"/>
      <c r="G29" s="91"/>
      <c r="H29" s="91"/>
      <c r="I29" s="91"/>
      <c r="J29" s="91"/>
      <c r="K29" s="92"/>
      <c r="L29" s="93">
        <f t="shared" si="13"/>
        <v>0</v>
      </c>
      <c r="M29" s="93">
        <f t="shared" si="14"/>
        <v>0</v>
      </c>
      <c r="N29" s="93">
        <f t="shared" si="14"/>
        <v>0</v>
      </c>
      <c r="O29" s="94" t="str">
        <f t="shared" si="0"/>
        <v/>
      </c>
      <c r="P29" s="95" t="str">
        <f t="shared" si="4"/>
        <v/>
      </c>
      <c r="Q29" s="95" t="str">
        <f t="shared" si="5"/>
        <v/>
      </c>
      <c r="R29" s="95" t="str">
        <f t="shared" si="6"/>
        <v/>
      </c>
      <c r="S29" s="95" t="str">
        <f t="shared" si="7"/>
        <v/>
      </c>
      <c r="T29" s="95" t="str">
        <f t="shared" si="8"/>
        <v/>
      </c>
      <c r="U29" s="98" t="str">
        <f t="shared" si="9"/>
        <v/>
      </c>
      <c r="V29" s="85">
        <f t="shared" si="10"/>
        <v>920</v>
      </c>
      <c r="W29" s="85">
        <f t="shared" si="11"/>
        <v>672</v>
      </c>
      <c r="X29" s="85">
        <f t="shared" si="12"/>
        <v>248</v>
      </c>
      <c r="Y29" s="85">
        <f t="shared" si="1"/>
        <v>0</v>
      </c>
    </row>
    <row r="30" spans="1:25" x14ac:dyDescent="0.2">
      <c r="A30" s="91" t="s">
        <v>70</v>
      </c>
      <c r="B30" s="91"/>
      <c r="C30" s="91"/>
      <c r="D30" s="91"/>
      <c r="E30" s="91"/>
      <c r="F30" s="91"/>
      <c r="G30" s="91"/>
      <c r="H30" s="91"/>
      <c r="I30" s="91"/>
      <c r="J30" s="91"/>
      <c r="K30" s="92"/>
      <c r="L30" s="93">
        <f t="shared" si="13"/>
        <v>0</v>
      </c>
      <c r="M30" s="93">
        <f t="shared" si="14"/>
        <v>0</v>
      </c>
      <c r="N30" s="93">
        <f t="shared" si="14"/>
        <v>0</v>
      </c>
      <c r="O30" s="94" t="str">
        <f t="shared" si="0"/>
        <v/>
      </c>
      <c r="P30" s="95" t="str">
        <f t="shared" si="4"/>
        <v/>
      </c>
      <c r="Q30" s="95" t="str">
        <f t="shared" si="5"/>
        <v/>
      </c>
      <c r="R30" s="95" t="str">
        <f t="shared" si="6"/>
        <v/>
      </c>
      <c r="S30" s="95" t="str">
        <f t="shared" si="7"/>
        <v/>
      </c>
      <c r="T30" s="95" t="str">
        <f t="shared" si="8"/>
        <v/>
      </c>
      <c r="U30" s="98" t="str">
        <f t="shared" si="9"/>
        <v/>
      </c>
      <c r="V30" s="85">
        <f t="shared" si="10"/>
        <v>920</v>
      </c>
      <c r="W30" s="85">
        <f t="shared" si="11"/>
        <v>672</v>
      </c>
      <c r="X30" s="85">
        <f t="shared" si="12"/>
        <v>248</v>
      </c>
      <c r="Y30" s="85">
        <f t="shared" si="1"/>
        <v>0</v>
      </c>
    </row>
    <row r="31" spans="1:25" x14ac:dyDescent="0.2">
      <c r="A31" s="91" t="s">
        <v>71</v>
      </c>
      <c r="B31" s="91"/>
      <c r="C31" s="91"/>
      <c r="D31" s="91"/>
      <c r="E31" s="91"/>
      <c r="F31" s="91"/>
      <c r="G31" s="91"/>
      <c r="H31" s="91"/>
      <c r="I31" s="91"/>
      <c r="J31" s="91"/>
      <c r="K31" s="92"/>
      <c r="L31" s="93">
        <f t="shared" si="13"/>
        <v>0</v>
      </c>
      <c r="M31" s="93">
        <f t="shared" si="14"/>
        <v>0</v>
      </c>
      <c r="N31" s="93">
        <f t="shared" si="14"/>
        <v>0</v>
      </c>
      <c r="O31" s="94" t="str">
        <f t="shared" si="0"/>
        <v/>
      </c>
      <c r="P31" s="95" t="str">
        <f t="shared" si="4"/>
        <v/>
      </c>
      <c r="Q31" s="95" t="str">
        <f t="shared" si="5"/>
        <v/>
      </c>
      <c r="R31" s="95" t="str">
        <f t="shared" si="6"/>
        <v/>
      </c>
      <c r="S31" s="95" t="str">
        <f t="shared" si="7"/>
        <v/>
      </c>
      <c r="T31" s="95" t="str">
        <f t="shared" si="8"/>
        <v/>
      </c>
      <c r="U31" s="98" t="str">
        <f t="shared" si="9"/>
        <v/>
      </c>
      <c r="V31" s="85">
        <f t="shared" si="10"/>
        <v>920</v>
      </c>
      <c r="W31" s="85">
        <f t="shared" si="11"/>
        <v>672</v>
      </c>
      <c r="X31" s="85">
        <f t="shared" si="12"/>
        <v>248</v>
      </c>
      <c r="Y31" s="85">
        <f t="shared" si="1"/>
        <v>0</v>
      </c>
    </row>
    <row r="32" spans="1:25" x14ac:dyDescent="0.2">
      <c r="A32" s="91" t="s">
        <v>72</v>
      </c>
      <c r="B32" s="91"/>
      <c r="C32" s="91"/>
      <c r="D32" s="91"/>
      <c r="E32" s="91"/>
      <c r="F32" s="91"/>
      <c r="G32" s="91"/>
      <c r="H32" s="91"/>
      <c r="I32" s="91"/>
      <c r="J32" s="91"/>
      <c r="K32" s="92"/>
      <c r="L32" s="93">
        <f t="shared" si="13"/>
        <v>0</v>
      </c>
      <c r="M32" s="93">
        <f t="shared" si="14"/>
        <v>0</v>
      </c>
      <c r="N32" s="93">
        <f t="shared" si="14"/>
        <v>0</v>
      </c>
      <c r="O32" s="94" t="str">
        <f t="shared" si="0"/>
        <v/>
      </c>
      <c r="P32" s="95" t="str">
        <f t="shared" si="4"/>
        <v/>
      </c>
      <c r="Q32" s="95" t="str">
        <f t="shared" si="5"/>
        <v/>
      </c>
      <c r="R32" s="95" t="str">
        <f t="shared" si="6"/>
        <v/>
      </c>
      <c r="S32" s="95" t="str">
        <f t="shared" si="7"/>
        <v/>
      </c>
      <c r="T32" s="95" t="str">
        <f t="shared" si="8"/>
        <v/>
      </c>
      <c r="U32" s="98" t="str">
        <f t="shared" si="9"/>
        <v/>
      </c>
      <c r="V32" s="85">
        <f t="shared" si="10"/>
        <v>920</v>
      </c>
      <c r="W32" s="85">
        <f t="shared" si="11"/>
        <v>672</v>
      </c>
      <c r="X32" s="85">
        <f t="shared" si="12"/>
        <v>248</v>
      </c>
      <c r="Y32" s="85">
        <f t="shared" si="1"/>
        <v>0</v>
      </c>
    </row>
    <row r="33" spans="1:25" x14ac:dyDescent="0.2">
      <c r="A33" s="91" t="s">
        <v>73</v>
      </c>
      <c r="B33" s="91"/>
      <c r="C33" s="91"/>
      <c r="D33" s="91"/>
      <c r="E33" s="91"/>
      <c r="F33" s="91"/>
      <c r="G33" s="91"/>
      <c r="H33" s="91"/>
      <c r="I33" s="91"/>
      <c r="J33" s="91"/>
      <c r="K33" s="92"/>
      <c r="L33" s="93">
        <f t="shared" si="13"/>
        <v>0</v>
      </c>
      <c r="M33" s="93">
        <f t="shared" si="14"/>
        <v>0</v>
      </c>
      <c r="N33" s="93">
        <f t="shared" si="14"/>
        <v>0</v>
      </c>
      <c r="O33" s="94" t="str">
        <f t="shared" si="0"/>
        <v/>
      </c>
      <c r="P33" s="95" t="str">
        <f t="shared" si="4"/>
        <v/>
      </c>
      <c r="Q33" s="95" t="str">
        <f t="shared" si="5"/>
        <v/>
      </c>
      <c r="R33" s="95" t="str">
        <f t="shared" si="6"/>
        <v/>
      </c>
      <c r="S33" s="95" t="str">
        <f t="shared" si="7"/>
        <v/>
      </c>
      <c r="T33" s="95" t="str">
        <f t="shared" si="8"/>
        <v/>
      </c>
      <c r="U33" s="98" t="str">
        <f t="shared" si="9"/>
        <v/>
      </c>
      <c r="V33" s="85">
        <f t="shared" si="10"/>
        <v>920</v>
      </c>
      <c r="W33" s="85">
        <f t="shared" si="11"/>
        <v>672</v>
      </c>
      <c r="X33" s="85">
        <f t="shared" si="12"/>
        <v>248</v>
      </c>
      <c r="Y33" s="85">
        <f t="shared" si="1"/>
        <v>0</v>
      </c>
    </row>
    <row r="34" spans="1:25" x14ac:dyDescent="0.2">
      <c r="A34" s="91" t="s">
        <v>74</v>
      </c>
      <c r="B34" s="91"/>
      <c r="C34" s="91"/>
      <c r="D34" s="91"/>
      <c r="E34" s="91"/>
      <c r="F34" s="91"/>
      <c r="G34" s="91"/>
      <c r="H34" s="91"/>
      <c r="I34" s="91"/>
      <c r="J34" s="91"/>
      <c r="K34" s="92"/>
      <c r="L34" s="93">
        <f t="shared" si="13"/>
        <v>0</v>
      </c>
      <c r="M34" s="93">
        <f t="shared" si="14"/>
        <v>0</v>
      </c>
      <c r="N34" s="93">
        <f t="shared" si="14"/>
        <v>0</v>
      </c>
      <c r="O34" s="94" t="str">
        <f t="shared" si="0"/>
        <v/>
      </c>
      <c r="P34" s="95" t="str">
        <f t="shared" si="4"/>
        <v/>
      </c>
      <c r="Q34" s="95" t="str">
        <f t="shared" si="5"/>
        <v/>
      </c>
      <c r="R34" s="95" t="str">
        <f t="shared" si="6"/>
        <v/>
      </c>
      <c r="S34" s="95" t="str">
        <f t="shared" si="7"/>
        <v/>
      </c>
      <c r="T34" s="95" t="str">
        <f t="shared" si="8"/>
        <v/>
      </c>
      <c r="U34" s="98" t="str">
        <f t="shared" si="9"/>
        <v/>
      </c>
      <c r="V34" s="85">
        <f t="shared" si="10"/>
        <v>920</v>
      </c>
      <c r="W34" s="85">
        <f t="shared" si="11"/>
        <v>672</v>
      </c>
      <c r="X34" s="85">
        <f t="shared" si="12"/>
        <v>248</v>
      </c>
      <c r="Y34" s="85">
        <f t="shared" si="1"/>
        <v>0</v>
      </c>
    </row>
    <row r="35" spans="1:25" x14ac:dyDescent="0.2">
      <c r="A35" s="91" t="s">
        <v>75</v>
      </c>
      <c r="B35" s="91"/>
      <c r="C35" s="91"/>
      <c r="D35" s="91"/>
      <c r="E35" s="91"/>
      <c r="F35" s="91"/>
      <c r="G35" s="91"/>
      <c r="H35" s="91"/>
      <c r="I35" s="91"/>
      <c r="J35" s="91"/>
      <c r="K35" s="92"/>
      <c r="L35" s="93">
        <f t="shared" si="13"/>
        <v>0</v>
      </c>
      <c r="M35" s="93">
        <f t="shared" si="14"/>
        <v>0</v>
      </c>
      <c r="N35" s="93">
        <f t="shared" si="14"/>
        <v>0</v>
      </c>
      <c r="O35" s="94" t="str">
        <f t="shared" si="0"/>
        <v/>
      </c>
      <c r="P35" s="95" t="str">
        <f t="shared" si="4"/>
        <v/>
      </c>
      <c r="Q35" s="95" t="str">
        <f t="shared" si="5"/>
        <v/>
      </c>
      <c r="R35" s="95" t="str">
        <f t="shared" si="6"/>
        <v/>
      </c>
      <c r="S35" s="95" t="str">
        <f t="shared" si="7"/>
        <v/>
      </c>
      <c r="T35" s="95" t="str">
        <f t="shared" si="8"/>
        <v/>
      </c>
      <c r="U35" s="98" t="str">
        <f t="shared" si="9"/>
        <v/>
      </c>
      <c r="V35" s="85">
        <f t="shared" si="10"/>
        <v>920</v>
      </c>
      <c r="W35" s="85">
        <f t="shared" si="11"/>
        <v>672</v>
      </c>
      <c r="X35" s="85">
        <f t="shared" si="12"/>
        <v>248</v>
      </c>
      <c r="Y35" s="85">
        <f t="shared" si="1"/>
        <v>0</v>
      </c>
    </row>
    <row r="36" spans="1:25" x14ac:dyDescent="0.2">
      <c r="A36" s="99" t="s">
        <v>76</v>
      </c>
      <c r="L36" s="100">
        <f t="shared" si="13"/>
        <v>0</v>
      </c>
      <c r="M36" s="100">
        <f t="shared" si="14"/>
        <v>0</v>
      </c>
      <c r="N36" s="100">
        <f t="shared" si="14"/>
        <v>0</v>
      </c>
      <c r="O36" s="101" t="str">
        <f t="shared" si="0"/>
        <v/>
      </c>
      <c r="P36" s="101" t="str">
        <f t="shared" si="4"/>
        <v/>
      </c>
      <c r="Q36" s="101" t="str">
        <f t="shared" si="5"/>
        <v/>
      </c>
      <c r="R36" s="101" t="str">
        <f t="shared" si="6"/>
        <v/>
      </c>
      <c r="S36" s="101" t="str">
        <f t="shared" si="7"/>
        <v/>
      </c>
      <c r="T36" s="101" t="str">
        <f t="shared" si="8"/>
        <v/>
      </c>
      <c r="U36" s="98" t="str">
        <f t="shared" si="9"/>
        <v/>
      </c>
      <c r="V36" s="85">
        <f t="shared" si="10"/>
        <v>920</v>
      </c>
      <c r="W36" s="85">
        <f t="shared" si="11"/>
        <v>672</v>
      </c>
      <c r="X36" s="85">
        <f t="shared" si="12"/>
        <v>248</v>
      </c>
      <c r="Y36" s="85">
        <f t="shared" si="1"/>
        <v>0</v>
      </c>
    </row>
    <row r="37" spans="1:25" x14ac:dyDescent="0.2">
      <c r="A37" s="99" t="s">
        <v>77</v>
      </c>
      <c r="L37" s="100">
        <f t="shared" si="13"/>
        <v>0</v>
      </c>
      <c r="M37" s="100">
        <f t="shared" si="14"/>
        <v>0</v>
      </c>
      <c r="N37" s="100">
        <f t="shared" si="14"/>
        <v>0</v>
      </c>
      <c r="O37" s="101" t="str">
        <f t="shared" si="0"/>
        <v/>
      </c>
      <c r="P37" s="101" t="str">
        <f t="shared" si="4"/>
        <v/>
      </c>
      <c r="Q37" s="101" t="str">
        <f t="shared" si="5"/>
        <v/>
      </c>
      <c r="R37" s="101" t="str">
        <f t="shared" si="6"/>
        <v/>
      </c>
      <c r="S37" s="101" t="str">
        <f t="shared" si="7"/>
        <v/>
      </c>
      <c r="T37" s="101" t="str">
        <f t="shared" si="8"/>
        <v/>
      </c>
      <c r="U37" s="98" t="str">
        <f t="shared" si="9"/>
        <v/>
      </c>
      <c r="V37" s="85">
        <f t="shared" si="10"/>
        <v>920</v>
      </c>
      <c r="W37" s="85">
        <f t="shared" si="11"/>
        <v>672</v>
      </c>
      <c r="X37" s="85">
        <f t="shared" si="12"/>
        <v>248</v>
      </c>
      <c r="Y37" s="85">
        <f t="shared" si="1"/>
        <v>0</v>
      </c>
    </row>
    <row r="38" spans="1:25" x14ac:dyDescent="0.2">
      <c r="A38" s="99" t="s">
        <v>78</v>
      </c>
      <c r="L38" s="100">
        <f t="shared" si="13"/>
        <v>0</v>
      </c>
      <c r="M38" s="100">
        <f t="shared" si="14"/>
        <v>0</v>
      </c>
      <c r="N38" s="100">
        <f t="shared" si="14"/>
        <v>0</v>
      </c>
      <c r="O38" s="101" t="str">
        <f t="shared" si="0"/>
        <v/>
      </c>
      <c r="P38" s="101" t="str">
        <f t="shared" si="4"/>
        <v/>
      </c>
      <c r="Q38" s="101" t="str">
        <f t="shared" si="5"/>
        <v/>
      </c>
      <c r="R38" s="101" t="str">
        <f t="shared" si="6"/>
        <v/>
      </c>
      <c r="S38" s="101" t="str">
        <f t="shared" si="7"/>
        <v/>
      </c>
      <c r="T38" s="101" t="str">
        <f t="shared" si="8"/>
        <v/>
      </c>
      <c r="U38" s="98" t="str">
        <f t="shared" si="9"/>
        <v/>
      </c>
      <c r="V38" s="85">
        <f t="shared" si="10"/>
        <v>920</v>
      </c>
      <c r="W38" s="85">
        <f t="shared" si="11"/>
        <v>672</v>
      </c>
      <c r="X38" s="85">
        <f t="shared" si="12"/>
        <v>248</v>
      </c>
      <c r="Y38" s="85">
        <f t="shared" si="1"/>
        <v>0</v>
      </c>
    </row>
    <row r="39" spans="1:25" x14ac:dyDescent="0.2">
      <c r="A39" s="99" t="s">
        <v>79</v>
      </c>
      <c r="L39" s="100">
        <f t="shared" si="13"/>
        <v>0</v>
      </c>
      <c r="M39" s="100">
        <f t="shared" si="14"/>
        <v>0</v>
      </c>
      <c r="N39" s="100">
        <f t="shared" si="14"/>
        <v>0</v>
      </c>
      <c r="O39" s="101" t="str">
        <f t="shared" si="0"/>
        <v/>
      </c>
      <c r="P39" s="101" t="str">
        <f t="shared" si="4"/>
        <v/>
      </c>
      <c r="Q39" s="101" t="str">
        <f t="shared" si="5"/>
        <v/>
      </c>
      <c r="R39" s="101" t="str">
        <f t="shared" si="6"/>
        <v/>
      </c>
      <c r="S39" s="101" t="str">
        <f t="shared" si="7"/>
        <v/>
      </c>
      <c r="T39" s="101" t="str">
        <f t="shared" si="8"/>
        <v/>
      </c>
      <c r="U39" s="98" t="str">
        <f t="shared" si="9"/>
        <v/>
      </c>
      <c r="V39" s="85">
        <f t="shared" si="10"/>
        <v>920</v>
      </c>
      <c r="W39" s="85">
        <f t="shared" si="11"/>
        <v>672</v>
      </c>
      <c r="X39" s="85">
        <f t="shared" si="12"/>
        <v>248</v>
      </c>
      <c r="Y39" s="85">
        <f t="shared" si="1"/>
        <v>0</v>
      </c>
    </row>
    <row r="40" spans="1:25" x14ac:dyDescent="0.2">
      <c r="A40" s="99" t="s">
        <v>80</v>
      </c>
      <c r="L40" s="100">
        <f t="shared" si="13"/>
        <v>0</v>
      </c>
      <c r="M40" s="100">
        <f t="shared" si="14"/>
        <v>0</v>
      </c>
      <c r="N40" s="100">
        <f t="shared" si="14"/>
        <v>0</v>
      </c>
      <c r="O40" s="101" t="str">
        <f t="shared" si="0"/>
        <v/>
      </c>
      <c r="P40" s="101" t="str">
        <f t="shared" si="4"/>
        <v/>
      </c>
      <c r="Q40" s="101" t="str">
        <f t="shared" si="5"/>
        <v/>
      </c>
      <c r="R40" s="101" t="str">
        <f t="shared" si="6"/>
        <v/>
      </c>
      <c r="S40" s="101" t="str">
        <f t="shared" si="7"/>
        <v/>
      </c>
      <c r="T40" s="101" t="str">
        <f t="shared" si="8"/>
        <v/>
      </c>
      <c r="U40" s="98" t="str">
        <f t="shared" si="9"/>
        <v/>
      </c>
      <c r="V40" s="85">
        <f t="shared" si="10"/>
        <v>920</v>
      </c>
      <c r="W40" s="85">
        <f t="shared" si="11"/>
        <v>672</v>
      </c>
      <c r="X40" s="85">
        <f t="shared" si="12"/>
        <v>248</v>
      </c>
      <c r="Y40" s="85">
        <f t="shared" si="1"/>
        <v>0</v>
      </c>
    </row>
    <row r="41" spans="1:25" x14ac:dyDescent="0.2">
      <c r="A41" s="99" t="s">
        <v>81</v>
      </c>
      <c r="L41" s="100">
        <f t="shared" si="13"/>
        <v>0</v>
      </c>
      <c r="M41" s="100">
        <f t="shared" si="14"/>
        <v>0</v>
      </c>
      <c r="N41" s="100">
        <f t="shared" si="14"/>
        <v>0</v>
      </c>
      <c r="O41" s="101" t="str">
        <f t="shared" si="0"/>
        <v/>
      </c>
      <c r="P41" s="101" t="str">
        <f t="shared" si="4"/>
        <v/>
      </c>
      <c r="Q41" s="101" t="str">
        <f t="shared" si="5"/>
        <v/>
      </c>
      <c r="R41" s="101" t="str">
        <f t="shared" si="6"/>
        <v/>
      </c>
      <c r="S41" s="101" t="str">
        <f t="shared" si="7"/>
        <v/>
      </c>
      <c r="T41" s="101" t="str">
        <f t="shared" si="8"/>
        <v/>
      </c>
      <c r="U41" s="98" t="str">
        <f t="shared" si="9"/>
        <v/>
      </c>
      <c r="V41" s="85">
        <f t="shared" si="10"/>
        <v>920</v>
      </c>
      <c r="W41" s="85">
        <f t="shared" si="11"/>
        <v>672</v>
      </c>
      <c r="X41" s="85">
        <f t="shared" si="12"/>
        <v>248</v>
      </c>
      <c r="Y41" s="85">
        <f t="shared" si="1"/>
        <v>0</v>
      </c>
    </row>
    <row r="42" spans="1:25" x14ac:dyDescent="0.2">
      <c r="A42" s="99" t="s">
        <v>82</v>
      </c>
      <c r="L42" s="100">
        <f t="shared" si="13"/>
        <v>0</v>
      </c>
      <c r="M42" s="100">
        <f t="shared" si="14"/>
        <v>0</v>
      </c>
      <c r="N42" s="100">
        <f t="shared" si="14"/>
        <v>0</v>
      </c>
      <c r="O42" s="101" t="str">
        <f t="shared" si="0"/>
        <v/>
      </c>
      <c r="P42" s="101" t="str">
        <f t="shared" si="4"/>
        <v/>
      </c>
      <c r="Q42" s="101" t="str">
        <f t="shared" si="5"/>
        <v/>
      </c>
      <c r="R42" s="101" t="str">
        <f t="shared" si="6"/>
        <v/>
      </c>
      <c r="S42" s="101" t="str">
        <f t="shared" si="7"/>
        <v/>
      </c>
      <c r="T42" s="101" t="str">
        <f t="shared" si="8"/>
        <v/>
      </c>
      <c r="U42" s="98" t="str">
        <f t="shared" si="9"/>
        <v/>
      </c>
      <c r="V42" s="85">
        <f t="shared" si="10"/>
        <v>920</v>
      </c>
      <c r="W42" s="85">
        <f t="shared" si="11"/>
        <v>672</v>
      </c>
      <c r="X42" s="85">
        <f t="shared" si="12"/>
        <v>248</v>
      </c>
      <c r="Y42" s="85">
        <f t="shared" si="1"/>
        <v>0</v>
      </c>
    </row>
    <row r="43" spans="1:25" x14ac:dyDescent="0.2">
      <c r="A43" s="99" t="s">
        <v>83</v>
      </c>
      <c r="L43" s="100">
        <f t="shared" si="13"/>
        <v>0</v>
      </c>
      <c r="M43" s="100">
        <f t="shared" si="14"/>
        <v>0</v>
      </c>
      <c r="N43" s="100">
        <f t="shared" si="14"/>
        <v>0</v>
      </c>
      <c r="O43" s="101" t="str">
        <f t="shared" si="0"/>
        <v/>
      </c>
      <c r="P43" s="101" t="str">
        <f t="shared" si="4"/>
        <v/>
      </c>
      <c r="Q43" s="101" t="str">
        <f t="shared" si="5"/>
        <v/>
      </c>
      <c r="R43" s="101" t="str">
        <f t="shared" si="6"/>
        <v/>
      </c>
      <c r="S43" s="101" t="str">
        <f t="shared" si="7"/>
        <v/>
      </c>
      <c r="T43" s="101" t="str">
        <f t="shared" si="8"/>
        <v/>
      </c>
      <c r="U43" s="98" t="str">
        <f t="shared" si="9"/>
        <v/>
      </c>
      <c r="V43" s="85">
        <f t="shared" si="10"/>
        <v>920</v>
      </c>
      <c r="W43" s="85">
        <f t="shared" si="11"/>
        <v>672</v>
      </c>
      <c r="X43" s="85">
        <f t="shared" si="12"/>
        <v>248</v>
      </c>
      <c r="Y43" s="85">
        <f t="shared" si="1"/>
        <v>0</v>
      </c>
    </row>
    <row r="44" spans="1:25" x14ac:dyDescent="0.2">
      <c r="A44" s="99" t="s">
        <v>84</v>
      </c>
      <c r="L44" s="100">
        <f t="shared" si="13"/>
        <v>0</v>
      </c>
      <c r="M44" s="100">
        <f t="shared" si="14"/>
        <v>0</v>
      </c>
      <c r="N44" s="100">
        <f t="shared" si="14"/>
        <v>0</v>
      </c>
      <c r="O44" s="101" t="str">
        <f t="shared" si="0"/>
        <v/>
      </c>
      <c r="P44" s="101" t="str">
        <f t="shared" si="4"/>
        <v/>
      </c>
      <c r="Q44" s="101" t="str">
        <f t="shared" si="5"/>
        <v/>
      </c>
      <c r="R44" s="101" t="str">
        <f t="shared" si="6"/>
        <v/>
      </c>
      <c r="S44" s="101" t="str">
        <f t="shared" si="7"/>
        <v/>
      </c>
      <c r="T44" s="101" t="str">
        <f t="shared" si="8"/>
        <v/>
      </c>
      <c r="U44" s="98" t="str">
        <f t="shared" si="9"/>
        <v/>
      </c>
      <c r="V44" s="85">
        <f t="shared" si="10"/>
        <v>920</v>
      </c>
      <c r="W44" s="85">
        <f t="shared" si="11"/>
        <v>672</v>
      </c>
      <c r="X44" s="85">
        <f t="shared" si="12"/>
        <v>248</v>
      </c>
      <c r="Y44" s="85">
        <f t="shared" si="1"/>
        <v>0</v>
      </c>
    </row>
    <row r="45" spans="1:25" x14ac:dyDescent="0.2">
      <c r="A45" s="99" t="s">
        <v>85</v>
      </c>
      <c r="L45" s="100">
        <f t="shared" si="13"/>
        <v>0</v>
      </c>
      <c r="M45" s="100">
        <f t="shared" si="14"/>
        <v>0</v>
      </c>
      <c r="N45" s="100">
        <f t="shared" si="14"/>
        <v>0</v>
      </c>
      <c r="O45" s="101" t="str">
        <f t="shared" si="0"/>
        <v/>
      </c>
      <c r="P45" s="101" t="str">
        <f t="shared" si="4"/>
        <v/>
      </c>
      <c r="Q45" s="101" t="str">
        <f t="shared" si="5"/>
        <v/>
      </c>
      <c r="R45" s="101" t="str">
        <f t="shared" si="6"/>
        <v/>
      </c>
      <c r="S45" s="101" t="str">
        <f t="shared" si="7"/>
        <v/>
      </c>
      <c r="T45" s="101" t="str">
        <f t="shared" si="8"/>
        <v/>
      </c>
      <c r="U45" s="98" t="str">
        <f t="shared" si="9"/>
        <v/>
      </c>
      <c r="V45" s="85">
        <f t="shared" si="10"/>
        <v>920</v>
      </c>
      <c r="W45" s="85">
        <f t="shared" si="11"/>
        <v>672</v>
      </c>
      <c r="X45" s="85">
        <f t="shared" si="12"/>
        <v>248</v>
      </c>
      <c r="Y45" s="85">
        <f t="shared" si="1"/>
        <v>0</v>
      </c>
    </row>
    <row r="46" spans="1:25" x14ac:dyDescent="0.2">
      <c r="A46" s="99" t="s">
        <v>86</v>
      </c>
      <c r="L46" s="100">
        <f t="shared" si="13"/>
        <v>0</v>
      </c>
      <c r="M46" s="100">
        <f t="shared" si="14"/>
        <v>0</v>
      </c>
      <c r="N46" s="100">
        <f t="shared" si="14"/>
        <v>0</v>
      </c>
      <c r="O46" s="101" t="str">
        <f t="shared" si="0"/>
        <v/>
      </c>
      <c r="P46" s="101" t="str">
        <f t="shared" si="4"/>
        <v/>
      </c>
      <c r="Q46" s="101" t="str">
        <f t="shared" si="5"/>
        <v/>
      </c>
      <c r="R46" s="101" t="str">
        <f t="shared" si="6"/>
        <v/>
      </c>
      <c r="S46" s="101" t="str">
        <f t="shared" si="7"/>
        <v/>
      </c>
      <c r="T46" s="101" t="str">
        <f t="shared" si="8"/>
        <v/>
      </c>
      <c r="U46" s="98" t="str">
        <f t="shared" si="9"/>
        <v/>
      </c>
      <c r="V46" s="85">
        <f t="shared" si="10"/>
        <v>920</v>
      </c>
      <c r="W46" s="85">
        <f t="shared" si="11"/>
        <v>672</v>
      </c>
      <c r="X46" s="85">
        <f t="shared" si="12"/>
        <v>248</v>
      </c>
      <c r="Y46" s="85">
        <f t="shared" si="1"/>
        <v>0</v>
      </c>
    </row>
    <row r="47" spans="1:25" x14ac:dyDescent="0.2">
      <c r="A47" s="99" t="s">
        <v>87</v>
      </c>
      <c r="L47" s="100">
        <f t="shared" si="13"/>
        <v>0</v>
      </c>
      <c r="M47" s="100">
        <f t="shared" si="14"/>
        <v>0</v>
      </c>
      <c r="N47" s="100">
        <f t="shared" si="14"/>
        <v>0</v>
      </c>
      <c r="O47" s="101" t="str">
        <f t="shared" si="0"/>
        <v/>
      </c>
      <c r="P47" s="101" t="str">
        <f t="shared" si="4"/>
        <v/>
      </c>
      <c r="Q47" s="101" t="str">
        <f t="shared" si="5"/>
        <v/>
      </c>
      <c r="R47" s="101" t="str">
        <f t="shared" si="6"/>
        <v/>
      </c>
      <c r="S47" s="101" t="str">
        <f t="shared" si="7"/>
        <v/>
      </c>
      <c r="T47" s="101" t="str">
        <f t="shared" si="8"/>
        <v/>
      </c>
      <c r="U47" s="98" t="str">
        <f t="shared" si="9"/>
        <v/>
      </c>
      <c r="V47" s="85">
        <f t="shared" si="10"/>
        <v>920</v>
      </c>
      <c r="W47" s="85">
        <f t="shared" si="11"/>
        <v>672</v>
      </c>
      <c r="X47" s="85">
        <f t="shared" si="12"/>
        <v>248</v>
      </c>
      <c r="Y47" s="85">
        <f t="shared" si="1"/>
        <v>0</v>
      </c>
    </row>
    <row r="48" spans="1:25" x14ac:dyDescent="0.2">
      <c r="A48" s="99" t="s">
        <v>88</v>
      </c>
      <c r="L48" s="100">
        <f t="shared" si="13"/>
        <v>0</v>
      </c>
      <c r="M48" s="100">
        <f t="shared" si="14"/>
        <v>0</v>
      </c>
      <c r="N48" s="100">
        <f t="shared" si="14"/>
        <v>0</v>
      </c>
      <c r="O48" s="101" t="str">
        <f t="shared" si="0"/>
        <v/>
      </c>
      <c r="P48" s="101" t="str">
        <f t="shared" si="4"/>
        <v/>
      </c>
      <c r="Q48" s="101" t="str">
        <f t="shared" si="5"/>
        <v/>
      </c>
      <c r="R48" s="101" t="str">
        <f t="shared" si="6"/>
        <v/>
      </c>
      <c r="S48" s="101" t="str">
        <f t="shared" si="7"/>
        <v/>
      </c>
      <c r="T48" s="101" t="str">
        <f t="shared" si="8"/>
        <v/>
      </c>
      <c r="U48" s="98" t="str">
        <f t="shared" si="9"/>
        <v/>
      </c>
      <c r="V48" s="85">
        <f t="shared" si="10"/>
        <v>920</v>
      </c>
      <c r="W48" s="85">
        <f t="shared" si="11"/>
        <v>672</v>
      </c>
      <c r="X48" s="85">
        <f t="shared" si="12"/>
        <v>248</v>
      </c>
      <c r="Y48" s="85">
        <f t="shared" si="1"/>
        <v>0</v>
      </c>
    </row>
    <row r="49" spans="1:25" x14ac:dyDescent="0.2">
      <c r="A49" s="99" t="s">
        <v>89</v>
      </c>
      <c r="L49" s="100">
        <f t="shared" si="13"/>
        <v>0</v>
      </c>
      <c r="M49" s="100">
        <f t="shared" si="14"/>
        <v>0</v>
      </c>
      <c r="N49" s="100">
        <f t="shared" si="14"/>
        <v>0</v>
      </c>
      <c r="O49" s="101" t="str">
        <f t="shared" si="0"/>
        <v/>
      </c>
      <c r="P49" s="101" t="str">
        <f t="shared" si="4"/>
        <v/>
      </c>
      <c r="Q49" s="101" t="str">
        <f t="shared" si="5"/>
        <v/>
      </c>
      <c r="R49" s="101" t="str">
        <f t="shared" si="6"/>
        <v/>
      </c>
      <c r="S49" s="101" t="str">
        <f t="shared" si="7"/>
        <v/>
      </c>
      <c r="T49" s="101" t="str">
        <f t="shared" si="8"/>
        <v/>
      </c>
      <c r="U49" s="98" t="str">
        <f t="shared" si="9"/>
        <v/>
      </c>
      <c r="V49" s="85">
        <f t="shared" si="10"/>
        <v>920</v>
      </c>
      <c r="W49" s="85">
        <f t="shared" si="11"/>
        <v>672</v>
      </c>
      <c r="X49" s="85">
        <f t="shared" si="12"/>
        <v>248</v>
      </c>
      <c r="Y49" s="85">
        <f t="shared" si="1"/>
        <v>0</v>
      </c>
    </row>
    <row r="50" spans="1:25" x14ac:dyDescent="0.2">
      <c r="A50" s="99" t="s">
        <v>90</v>
      </c>
      <c r="L50" s="100">
        <f t="shared" si="13"/>
        <v>0</v>
      </c>
      <c r="M50" s="100">
        <f t="shared" si="14"/>
        <v>0</v>
      </c>
      <c r="N50" s="100">
        <f t="shared" si="14"/>
        <v>0</v>
      </c>
      <c r="O50" s="101" t="str">
        <f t="shared" si="0"/>
        <v/>
      </c>
      <c r="P50" s="101" t="str">
        <f t="shared" si="4"/>
        <v/>
      </c>
      <c r="Q50" s="101" t="str">
        <f t="shared" si="5"/>
        <v/>
      </c>
      <c r="R50" s="101" t="str">
        <f t="shared" si="6"/>
        <v/>
      </c>
      <c r="S50" s="101" t="str">
        <f t="shared" si="7"/>
        <v/>
      </c>
      <c r="T50" s="101" t="str">
        <f t="shared" si="8"/>
        <v/>
      </c>
      <c r="U50" s="98" t="str">
        <f t="shared" si="9"/>
        <v/>
      </c>
      <c r="V50" s="85">
        <f t="shared" si="10"/>
        <v>920</v>
      </c>
      <c r="W50" s="85">
        <f t="shared" si="11"/>
        <v>672</v>
      </c>
      <c r="X50" s="85">
        <f t="shared" si="12"/>
        <v>248</v>
      </c>
      <c r="Y50" s="85">
        <f t="shared" si="1"/>
        <v>0</v>
      </c>
    </row>
    <row r="51" spans="1:25" x14ac:dyDescent="0.2">
      <c r="A51" s="99" t="s">
        <v>91</v>
      </c>
      <c r="L51" s="100">
        <f t="shared" si="13"/>
        <v>0</v>
      </c>
      <c r="M51" s="100">
        <f t="shared" si="14"/>
        <v>0</v>
      </c>
      <c r="N51" s="100">
        <f t="shared" si="14"/>
        <v>0</v>
      </c>
      <c r="O51" s="101" t="str">
        <f t="shared" si="0"/>
        <v/>
      </c>
      <c r="P51" s="101" t="str">
        <f t="shared" si="4"/>
        <v/>
      </c>
      <c r="Q51" s="101" t="str">
        <f t="shared" si="5"/>
        <v/>
      </c>
      <c r="R51" s="101" t="str">
        <f t="shared" si="6"/>
        <v/>
      </c>
      <c r="S51" s="101" t="str">
        <f t="shared" si="7"/>
        <v/>
      </c>
      <c r="T51" s="101" t="str">
        <f t="shared" si="8"/>
        <v/>
      </c>
      <c r="U51" s="98" t="str">
        <f t="shared" si="9"/>
        <v/>
      </c>
      <c r="V51" s="85">
        <f t="shared" si="10"/>
        <v>920</v>
      </c>
      <c r="W51" s="85">
        <f t="shared" si="11"/>
        <v>672</v>
      </c>
      <c r="X51" s="85">
        <f t="shared" si="12"/>
        <v>248</v>
      </c>
      <c r="Y51" s="85">
        <f t="shared" si="1"/>
        <v>0</v>
      </c>
    </row>
    <row r="52" spans="1:25" x14ac:dyDescent="0.2">
      <c r="A52" s="99" t="s">
        <v>92</v>
      </c>
      <c r="L52" s="100">
        <f t="shared" si="13"/>
        <v>0</v>
      </c>
      <c r="M52" s="100">
        <f t="shared" si="14"/>
        <v>0</v>
      </c>
      <c r="N52" s="100">
        <f t="shared" si="14"/>
        <v>0</v>
      </c>
      <c r="O52" s="101" t="str">
        <f t="shared" si="0"/>
        <v/>
      </c>
      <c r="P52" s="101" t="str">
        <f t="shared" si="4"/>
        <v/>
      </c>
      <c r="Q52" s="101" t="str">
        <f t="shared" si="5"/>
        <v/>
      </c>
      <c r="R52" s="101" t="str">
        <f t="shared" si="6"/>
        <v/>
      </c>
      <c r="S52" s="101" t="str">
        <f t="shared" si="7"/>
        <v/>
      </c>
      <c r="T52" s="101" t="str">
        <f t="shared" si="8"/>
        <v/>
      </c>
      <c r="U52" s="98" t="str">
        <f t="shared" si="9"/>
        <v/>
      </c>
      <c r="V52" s="85">
        <f t="shared" si="10"/>
        <v>920</v>
      </c>
      <c r="W52" s="85">
        <f t="shared" si="11"/>
        <v>672</v>
      </c>
      <c r="X52" s="85">
        <f t="shared" si="12"/>
        <v>248</v>
      </c>
      <c r="Y52" s="85">
        <f t="shared" si="1"/>
        <v>0</v>
      </c>
    </row>
    <row r="53" spans="1:25" x14ac:dyDescent="0.2">
      <c r="A53" s="99" t="s">
        <v>93</v>
      </c>
      <c r="L53" s="100">
        <f t="shared" si="13"/>
        <v>0</v>
      </c>
      <c r="M53" s="100">
        <f t="shared" si="14"/>
        <v>0</v>
      </c>
      <c r="N53" s="100">
        <f t="shared" si="14"/>
        <v>0</v>
      </c>
      <c r="O53" s="101" t="str">
        <f t="shared" si="0"/>
        <v/>
      </c>
      <c r="P53" s="101" t="str">
        <f t="shared" si="4"/>
        <v/>
      </c>
      <c r="Q53" s="101" t="str">
        <f t="shared" si="5"/>
        <v/>
      </c>
      <c r="R53" s="101" t="str">
        <f t="shared" si="6"/>
        <v/>
      </c>
      <c r="S53" s="101" t="str">
        <f t="shared" si="7"/>
        <v/>
      </c>
      <c r="T53" s="101" t="str">
        <f t="shared" si="8"/>
        <v/>
      </c>
      <c r="U53" s="98" t="str">
        <f t="shared" si="9"/>
        <v/>
      </c>
      <c r="V53" s="85">
        <f t="shared" si="10"/>
        <v>920</v>
      </c>
      <c r="W53" s="85">
        <f t="shared" si="11"/>
        <v>672</v>
      </c>
      <c r="X53" s="85">
        <f t="shared" si="12"/>
        <v>248</v>
      </c>
      <c r="Y53" s="85">
        <f t="shared" si="1"/>
        <v>0</v>
      </c>
    </row>
    <row r="54" spans="1:25" x14ac:dyDescent="0.2">
      <c r="A54" s="99" t="s">
        <v>94</v>
      </c>
      <c r="L54" s="100">
        <f t="shared" si="13"/>
        <v>0</v>
      </c>
      <c r="M54" s="100">
        <f t="shared" si="14"/>
        <v>0</v>
      </c>
      <c r="N54" s="100">
        <f t="shared" si="14"/>
        <v>0</v>
      </c>
      <c r="O54" s="101" t="str">
        <f t="shared" si="0"/>
        <v/>
      </c>
      <c r="P54" s="101" t="str">
        <f t="shared" si="4"/>
        <v/>
      </c>
      <c r="Q54" s="101" t="str">
        <f t="shared" si="5"/>
        <v/>
      </c>
      <c r="R54" s="101" t="str">
        <f t="shared" si="6"/>
        <v/>
      </c>
      <c r="S54" s="101" t="str">
        <f t="shared" si="7"/>
        <v/>
      </c>
      <c r="T54" s="101" t="str">
        <f t="shared" si="8"/>
        <v/>
      </c>
      <c r="U54" s="98" t="str">
        <f t="shared" si="9"/>
        <v/>
      </c>
      <c r="V54" s="85">
        <f t="shared" si="10"/>
        <v>920</v>
      </c>
      <c r="W54" s="85">
        <f t="shared" si="11"/>
        <v>672</v>
      </c>
      <c r="X54" s="85">
        <f t="shared" si="12"/>
        <v>248</v>
      </c>
      <c r="Y54" s="85">
        <f t="shared" si="1"/>
        <v>0</v>
      </c>
    </row>
  </sheetData>
  <phoneticPr fontId="1" type="noConversion"/>
  <dataValidations count="1">
    <dataValidation type="custom" allowBlank="1" showInputMessage="1" showErrorMessage="1" sqref="O1:O1048576" xr:uid="{00000000-0002-0000-0200-000000000000}">
      <formula1>IF(L3=0,"",M3/L3)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54"/>
  <sheetViews>
    <sheetView workbookViewId="0">
      <selection activeCell="BE29" sqref="BE29"/>
    </sheetView>
  </sheetViews>
  <sheetFormatPr defaultRowHeight="11.25" x14ac:dyDescent="0.2"/>
  <cols>
    <col min="1" max="1" width="7.5" style="1" customWidth="1"/>
    <col min="2" max="2" width="10.125" style="1" customWidth="1"/>
    <col min="3" max="9" width="9" style="1"/>
    <col min="10" max="10" width="23.875" style="1" customWidth="1"/>
    <col min="11" max="15" width="9" style="1"/>
    <col min="16" max="16" width="9" style="4"/>
    <col min="17" max="23" width="9" style="1"/>
    <col min="24" max="24" width="21.875" style="1" customWidth="1"/>
    <col min="25" max="40" width="9" style="1"/>
    <col min="41" max="41" width="31.875" style="1" customWidth="1"/>
    <col min="42" max="56" width="9" style="1"/>
    <col min="57" max="57" width="20.75" style="1" customWidth="1"/>
    <col min="58" max="59" width="9" style="1"/>
    <col min="60" max="60" width="11.875" style="1" customWidth="1"/>
    <col min="61" max="61" width="11.25" style="1" customWidth="1"/>
    <col min="62" max="62" width="11.125" style="1" customWidth="1"/>
    <col min="63" max="63" width="22" style="1" customWidth="1"/>
    <col min="64" max="16384" width="9" style="1"/>
  </cols>
  <sheetData>
    <row r="1" spans="1:63" ht="27" customHeight="1" x14ac:dyDescent="0.2">
      <c r="A1" s="10" t="s">
        <v>28</v>
      </c>
      <c r="O1" s="10" t="s">
        <v>17</v>
      </c>
      <c r="AD1" s="10" t="s">
        <v>29</v>
      </c>
      <c r="AT1" s="10" t="s">
        <v>35</v>
      </c>
      <c r="BH1" s="10" t="s">
        <v>96</v>
      </c>
    </row>
    <row r="2" spans="1:63" x14ac:dyDescent="0.2">
      <c r="A2" s="1" t="str">
        <f>任务数据!A2</f>
        <v>迭代序号</v>
      </c>
      <c r="B2" s="1" t="str">
        <f>任务数据!V2</f>
        <v>任务叠加总数</v>
      </c>
      <c r="O2" s="1" t="str">
        <f>任务数据!A2</f>
        <v>迭代序号</v>
      </c>
      <c r="P2" s="4" t="s">
        <v>17</v>
      </c>
      <c r="AD2" s="1" t="str">
        <f>任务数据!A2</f>
        <v>迭代序号</v>
      </c>
      <c r="AE2" s="4" t="str">
        <f>任务数据!S2</f>
        <v>计划任务占比率</v>
      </c>
      <c r="AF2" s="4" t="str">
        <f>任务数据!T2</f>
        <v>临时任务占比率</v>
      </c>
      <c r="AG2" s="1" t="str">
        <f>任务数据!U2</f>
        <v>疑难问题占比率</v>
      </c>
      <c r="AT2" s="1" t="str">
        <f>任务数据!A2</f>
        <v>迭代序号</v>
      </c>
      <c r="AU2" s="1" t="str">
        <f>任务数据!C2</f>
        <v>计划任务总数</v>
      </c>
      <c r="AV2" s="1" t="str">
        <f>任务数据!F2</f>
        <v>临时任务总数</v>
      </c>
      <c r="AW2" s="1" t="str">
        <f>任务数据!I2</f>
        <v>疑难问题总数</v>
      </c>
      <c r="BH2" s="1" t="s">
        <v>99</v>
      </c>
      <c r="BI2" s="1" t="s">
        <v>98</v>
      </c>
      <c r="BJ2" s="1" t="s">
        <v>97</v>
      </c>
      <c r="BK2" s="1" t="s">
        <v>100</v>
      </c>
    </row>
    <row r="3" spans="1:63" x14ac:dyDescent="0.2">
      <c r="A3" s="1" t="str">
        <f>任务数据!A3</f>
        <v>1W</v>
      </c>
      <c r="B3" s="1">
        <f>IF(A3=任务分析图表!A3,任务数据!V3,"")</f>
        <v>52</v>
      </c>
      <c r="O3" s="1" t="str">
        <f>任务数据!A3</f>
        <v>1W</v>
      </c>
      <c r="P3" s="4">
        <f>IF(任务分析图表!O3=任务数据!A3,任务数据!P3,"")</f>
        <v>0.73809523809523814</v>
      </c>
      <c r="AD3" s="1" t="str">
        <f>任务数据!A3</f>
        <v>1W</v>
      </c>
      <c r="AE3" s="4">
        <f>任务数据!S3</f>
        <v>0.80769230769230771</v>
      </c>
      <c r="AF3" s="4">
        <f>任务数据!T3</f>
        <v>0.19230769230769232</v>
      </c>
      <c r="AG3" s="1">
        <f>任务数据!U3</f>
        <v>0</v>
      </c>
      <c r="AT3" s="1" t="str">
        <f>任务数据!A3</f>
        <v>1W</v>
      </c>
      <c r="AU3" s="1">
        <f>任务数据!C3</f>
        <v>42</v>
      </c>
      <c r="AV3" s="1">
        <f>任务数据!F3</f>
        <v>10</v>
      </c>
      <c r="AW3" s="1">
        <f>任务数据!I3</f>
        <v>0</v>
      </c>
      <c r="BH3" s="1">
        <v>23</v>
      </c>
      <c r="BI3" s="1">
        <v>10</v>
      </c>
      <c r="BJ3" s="1">
        <v>2</v>
      </c>
      <c r="BK3" s="1">
        <v>6</v>
      </c>
    </row>
    <row r="4" spans="1:63" x14ac:dyDescent="0.2">
      <c r="A4" s="1" t="str">
        <f>任务数据!A4</f>
        <v>2W</v>
      </c>
      <c r="B4" s="1">
        <f>IF(A4=任务分析图表!A4,任务数据!V4,"")</f>
        <v>102</v>
      </c>
      <c r="O4" s="1" t="str">
        <f>任务数据!A4</f>
        <v>2W</v>
      </c>
      <c r="P4" s="4">
        <f>IF(任务分析图表!O4=任务数据!A4,任务数据!P4,"")</f>
        <v>0.75</v>
      </c>
      <c r="AD4" s="1" t="str">
        <f>任务数据!A4</f>
        <v>2W</v>
      </c>
      <c r="AE4" s="4">
        <f>任务数据!S4</f>
        <v>0.64</v>
      </c>
      <c r="AF4" s="4">
        <f>任务数据!T4</f>
        <v>0.36</v>
      </c>
      <c r="AG4" s="1">
        <f>任务数据!U4</f>
        <v>0</v>
      </c>
      <c r="AT4" s="1" t="str">
        <f>任务数据!A4</f>
        <v>2W</v>
      </c>
      <c r="AU4" s="1">
        <f>任务数据!C4</f>
        <v>32</v>
      </c>
      <c r="AV4" s="1">
        <f>任务数据!F4</f>
        <v>18</v>
      </c>
      <c r="AW4" s="1">
        <f>任务数据!I4</f>
        <v>0</v>
      </c>
    </row>
    <row r="5" spans="1:63" x14ac:dyDescent="0.2">
      <c r="A5" s="1" t="str">
        <f>任务数据!A5</f>
        <v>3W</v>
      </c>
      <c r="B5" s="1">
        <f>IF(A5=任务分析图表!A5,任务数据!V5,"")</f>
        <v>157</v>
      </c>
      <c r="O5" s="1" t="str">
        <f>任务数据!A5</f>
        <v>3W</v>
      </c>
      <c r="P5" s="4">
        <f>IF(任务分析图表!O5=任务数据!A5,任务数据!P5,"")</f>
        <v>0.91428571428571426</v>
      </c>
      <c r="AD5" s="1" t="str">
        <f>任务数据!A5</f>
        <v>3W</v>
      </c>
      <c r="AE5" s="4">
        <f>任务数据!S5</f>
        <v>0.63636363636363635</v>
      </c>
      <c r="AF5" s="4">
        <f>任务数据!T5</f>
        <v>0.36363636363636365</v>
      </c>
      <c r="AG5" s="1">
        <f>任务数据!U5</f>
        <v>0</v>
      </c>
      <c r="AT5" s="1" t="str">
        <f>任务数据!A5</f>
        <v>3W</v>
      </c>
      <c r="AU5" s="1">
        <f>任务数据!C5</f>
        <v>35</v>
      </c>
      <c r="AV5" s="1">
        <f>任务数据!F5</f>
        <v>20</v>
      </c>
      <c r="AW5" s="1">
        <f>任务数据!I5</f>
        <v>0</v>
      </c>
    </row>
    <row r="6" spans="1:63" x14ac:dyDescent="0.2">
      <c r="A6" s="1" t="str">
        <f>任务数据!A6</f>
        <v>4W</v>
      </c>
      <c r="B6" s="1">
        <f>IF(A6=任务分析图表!A6,任务数据!V6,"")</f>
        <v>202</v>
      </c>
      <c r="O6" s="1" t="str">
        <f>任务数据!A6</f>
        <v>4W</v>
      </c>
      <c r="P6" s="4">
        <f>IF(任务分析图表!O6=任务数据!A6,任务数据!P6,"")</f>
        <v>0.83333333333333337</v>
      </c>
      <c r="AD6" s="1" t="str">
        <f>任务数据!A6</f>
        <v>4W</v>
      </c>
      <c r="AE6" s="4">
        <f>任务数据!S6</f>
        <v>0.8</v>
      </c>
      <c r="AF6" s="4">
        <f>任务数据!T6</f>
        <v>0.2</v>
      </c>
      <c r="AG6" s="1">
        <f>任务数据!U6</f>
        <v>0</v>
      </c>
      <c r="AT6" s="1" t="str">
        <f>任务数据!A6</f>
        <v>4W</v>
      </c>
      <c r="AU6" s="1">
        <f>任务数据!C6</f>
        <v>36</v>
      </c>
      <c r="AV6" s="1">
        <f>任务数据!F6</f>
        <v>9</v>
      </c>
      <c r="AW6" s="1">
        <f>任务数据!I6</f>
        <v>0</v>
      </c>
    </row>
    <row r="7" spans="1:63" x14ac:dyDescent="0.2">
      <c r="A7" s="1" t="str">
        <f>任务数据!A7</f>
        <v>5W</v>
      </c>
      <c r="B7" s="1">
        <f>IF(A7=任务分析图表!A7,任务数据!V7,"")</f>
        <v>249</v>
      </c>
      <c r="O7" s="1" t="str">
        <f>任务数据!A7</f>
        <v>5W</v>
      </c>
      <c r="P7" s="4">
        <f>IF(任务分析图表!O7=任务数据!A7,任务数据!P7,"")</f>
        <v>0.88571428571428568</v>
      </c>
      <c r="AD7" s="1" t="str">
        <f>任务数据!A7</f>
        <v>5W</v>
      </c>
      <c r="AE7" s="4">
        <f>任务数据!S7</f>
        <v>0.74468085106382975</v>
      </c>
      <c r="AF7" s="4">
        <f>任务数据!T7</f>
        <v>0.25531914893617019</v>
      </c>
      <c r="AG7" s="1">
        <f>任务数据!U7</f>
        <v>0</v>
      </c>
      <c r="AT7" s="1" t="str">
        <f>任务数据!A7</f>
        <v>5W</v>
      </c>
      <c r="AU7" s="1">
        <f>任务数据!C7</f>
        <v>35</v>
      </c>
      <c r="AV7" s="1">
        <f>任务数据!F7</f>
        <v>12</v>
      </c>
      <c r="AW7" s="1">
        <f>任务数据!I7</f>
        <v>0</v>
      </c>
    </row>
    <row r="8" spans="1:63" x14ac:dyDescent="0.2">
      <c r="A8" s="1" t="str">
        <f>任务数据!A8</f>
        <v>6W</v>
      </c>
      <c r="B8" s="1">
        <f>IF(A8=任务分析图表!A8,任务数据!V8,"")</f>
        <v>287</v>
      </c>
      <c r="O8" s="1" t="str">
        <f>任务数据!A8</f>
        <v>6W</v>
      </c>
      <c r="P8" s="4">
        <f>IF(任务分析图表!O8=任务数据!A8,任务数据!P8,"")</f>
        <v>0.91666666666666663</v>
      </c>
      <c r="AD8" s="1" t="str">
        <f>任务数据!A8</f>
        <v>6W</v>
      </c>
      <c r="AE8" s="4">
        <f>任务数据!S8</f>
        <v>0.63157894736842102</v>
      </c>
      <c r="AF8" s="4">
        <f>任务数据!T8</f>
        <v>0.36842105263157893</v>
      </c>
      <c r="AG8" s="1">
        <f>任务数据!U8</f>
        <v>0</v>
      </c>
      <c r="AT8" s="1" t="str">
        <f>任务数据!A8</f>
        <v>6W</v>
      </c>
      <c r="AU8" s="1">
        <f>任务数据!C8</f>
        <v>24</v>
      </c>
      <c r="AV8" s="1">
        <f>任务数据!F8</f>
        <v>14</v>
      </c>
      <c r="AW8" s="1">
        <f>任务数据!I8</f>
        <v>0</v>
      </c>
    </row>
    <row r="9" spans="1:63" x14ac:dyDescent="0.2">
      <c r="A9" s="1" t="str">
        <f>任务数据!A9</f>
        <v>7W</v>
      </c>
      <c r="B9" s="1">
        <f>IF(A9=任务分析图表!A9,任务数据!V9,"")</f>
        <v>320</v>
      </c>
      <c r="O9" s="1" t="str">
        <f>任务数据!A9</f>
        <v>7W</v>
      </c>
      <c r="P9" s="4">
        <f>IF(任务分析图表!O9=任务数据!A9,任务数据!P9,"")</f>
        <v>0.85185185185185186</v>
      </c>
      <c r="AD9" s="1" t="str">
        <f>任务数据!A9</f>
        <v>7W</v>
      </c>
      <c r="AE9" s="4">
        <f>任务数据!S9</f>
        <v>0.81818181818181823</v>
      </c>
      <c r="AF9" s="4">
        <f>任务数据!T9</f>
        <v>0.18181818181818182</v>
      </c>
      <c r="AG9" s="1">
        <f>任务数据!U9</f>
        <v>0</v>
      </c>
      <c r="AT9" s="1" t="str">
        <f>任务数据!A9</f>
        <v>7W</v>
      </c>
      <c r="AU9" s="1">
        <f>任务数据!C9</f>
        <v>27</v>
      </c>
      <c r="AV9" s="1">
        <f>任务数据!F9</f>
        <v>6</v>
      </c>
      <c r="AW9" s="1">
        <f>任务数据!I9</f>
        <v>0</v>
      </c>
    </row>
    <row r="10" spans="1:63" x14ac:dyDescent="0.2">
      <c r="A10" s="1" t="str">
        <f>任务数据!A10</f>
        <v>8W</v>
      </c>
      <c r="B10" s="1">
        <f>IF(A10=任务分析图表!A10,任务数据!V10,"")</f>
        <v>363</v>
      </c>
      <c r="O10" s="1" t="str">
        <f>任务数据!A10</f>
        <v>8W</v>
      </c>
      <c r="P10" s="4">
        <f>IF(任务分析图表!O10=任务数据!A10,任务数据!P10,"")</f>
        <v>0.93939393939393945</v>
      </c>
      <c r="AD10" s="1" t="str">
        <f>任务数据!A10</f>
        <v>8W</v>
      </c>
      <c r="AE10" s="4">
        <f>任务数据!S10</f>
        <v>0.76744186046511631</v>
      </c>
      <c r="AF10" s="4">
        <f>任务数据!T10</f>
        <v>0.23255813953488372</v>
      </c>
      <c r="AG10" s="1">
        <f>任务数据!U10</f>
        <v>0</v>
      </c>
      <c r="AT10" s="1" t="str">
        <f>任务数据!A10</f>
        <v>8W</v>
      </c>
      <c r="AU10" s="1">
        <f>任务数据!C10</f>
        <v>33</v>
      </c>
      <c r="AV10" s="1">
        <f>任务数据!F10</f>
        <v>10</v>
      </c>
      <c r="AW10" s="1">
        <f>任务数据!I10</f>
        <v>0</v>
      </c>
    </row>
    <row r="11" spans="1:63" x14ac:dyDescent="0.2">
      <c r="A11" s="1" t="str">
        <f>任务数据!A11</f>
        <v>9W</v>
      </c>
      <c r="B11" s="1">
        <f>IF(A11=任务分析图表!A11,任务数据!V11,"")</f>
        <v>409</v>
      </c>
      <c r="O11" s="1" t="str">
        <f>任务数据!A11</f>
        <v>9W</v>
      </c>
      <c r="P11" s="4">
        <f>IF(任务分析图表!O11=任务数据!A11,任务数据!P11,"")</f>
        <v>0.82857142857142863</v>
      </c>
      <c r="AD11" s="1" t="str">
        <f>任务数据!A11</f>
        <v>9W</v>
      </c>
      <c r="AE11" s="4">
        <f>任务数据!S11</f>
        <v>0.76086956521739135</v>
      </c>
      <c r="AF11" s="4">
        <f>任务数据!T11</f>
        <v>0.2391304347826087</v>
      </c>
      <c r="AG11" s="1">
        <f>任务数据!U11</f>
        <v>0</v>
      </c>
      <c r="AT11" s="1" t="str">
        <f>任务数据!A11</f>
        <v>9W</v>
      </c>
      <c r="AU11" s="1">
        <f>任务数据!C11</f>
        <v>35</v>
      </c>
      <c r="AV11" s="1">
        <f>任务数据!F11</f>
        <v>11</v>
      </c>
      <c r="AW11" s="1">
        <f>任务数据!I11</f>
        <v>0</v>
      </c>
    </row>
    <row r="12" spans="1:63" x14ac:dyDescent="0.2">
      <c r="A12" s="1" t="str">
        <f>任务数据!A12</f>
        <v>10W</v>
      </c>
      <c r="B12" s="1">
        <f>IF(A12=任务分析图表!A12,任务数据!V12,"")</f>
        <v>450</v>
      </c>
      <c r="O12" s="1" t="str">
        <f>任务数据!A12</f>
        <v>10W</v>
      </c>
      <c r="P12" s="4">
        <f>IF(任务分析图表!O12=任务数据!A12,任务数据!P12,"")</f>
        <v>0.7142857142857143</v>
      </c>
      <c r="AD12" s="1" t="str">
        <f>任务数据!A12</f>
        <v>10W</v>
      </c>
      <c r="AE12" s="4">
        <f>任务数据!S12</f>
        <v>0.85365853658536583</v>
      </c>
      <c r="AF12" s="4">
        <f>任务数据!T12</f>
        <v>0.14634146341463414</v>
      </c>
      <c r="AG12" s="1">
        <f>任务数据!U12</f>
        <v>0</v>
      </c>
      <c r="AT12" s="1" t="str">
        <f>任务数据!A12</f>
        <v>10W</v>
      </c>
      <c r="AU12" s="1">
        <f>任务数据!C12</f>
        <v>35</v>
      </c>
      <c r="AV12" s="1">
        <f>任务数据!F12</f>
        <v>6</v>
      </c>
      <c r="AW12" s="1">
        <f>任务数据!I12</f>
        <v>0</v>
      </c>
    </row>
    <row r="13" spans="1:63" x14ac:dyDescent="0.2">
      <c r="A13" s="1" t="str">
        <f>任务数据!A13</f>
        <v>11W</v>
      </c>
      <c r="B13" s="1">
        <f>IF(A13=任务分析图表!A13,任务数据!V13,"")</f>
        <v>492</v>
      </c>
      <c r="O13" s="1" t="str">
        <f>任务数据!A13</f>
        <v>11W</v>
      </c>
      <c r="P13" s="4">
        <f>IF(任务分析图表!O13=任务数据!A13,任务数据!P13,"")</f>
        <v>0.88235294117647056</v>
      </c>
      <c r="AD13" s="1" t="str">
        <f>任务数据!A13</f>
        <v>11W</v>
      </c>
      <c r="AE13" s="4">
        <f>任务数据!S13</f>
        <v>0.80952380952380953</v>
      </c>
      <c r="AF13" s="4">
        <f>任务数据!T13</f>
        <v>0.19047619047619047</v>
      </c>
      <c r="AG13" s="1">
        <f>任务数据!U13</f>
        <v>0</v>
      </c>
      <c r="AT13" s="1" t="str">
        <f>任务数据!A13</f>
        <v>11W</v>
      </c>
      <c r="AU13" s="1">
        <f>任务数据!C13</f>
        <v>34</v>
      </c>
      <c r="AV13" s="1">
        <f>任务数据!F13</f>
        <v>8</v>
      </c>
      <c r="AW13" s="1">
        <f>任务数据!I13</f>
        <v>0</v>
      </c>
    </row>
    <row r="14" spans="1:63" x14ac:dyDescent="0.2">
      <c r="A14" s="1" t="str">
        <f>任务数据!A14</f>
        <v>12W</v>
      </c>
      <c r="B14" s="1">
        <f>IF(A14=任务分析图表!A14,任务数据!V14,"")</f>
        <v>537</v>
      </c>
      <c r="O14" s="1" t="str">
        <f>任务数据!A14</f>
        <v>12W</v>
      </c>
      <c r="P14" s="4">
        <f>IF(任务分析图表!O14=任务数据!A14,任务数据!P14,"")</f>
        <v>0.8529411764705882</v>
      </c>
      <c r="AD14" s="1" t="str">
        <f>任务数据!A14</f>
        <v>12W</v>
      </c>
      <c r="AE14" s="4">
        <f>任务数据!S14</f>
        <v>0.75555555555555554</v>
      </c>
      <c r="AF14" s="4">
        <f>任务数据!T14</f>
        <v>0.24444444444444444</v>
      </c>
      <c r="AG14" s="1">
        <f>任务数据!U14</f>
        <v>0</v>
      </c>
      <c r="AT14" s="1" t="str">
        <f>任务数据!A14</f>
        <v>12W</v>
      </c>
      <c r="AU14" s="1">
        <f>任务数据!C14</f>
        <v>34</v>
      </c>
      <c r="AV14" s="1">
        <f>任务数据!F14</f>
        <v>11</v>
      </c>
      <c r="AW14" s="1">
        <f>任务数据!I14</f>
        <v>0</v>
      </c>
    </row>
    <row r="15" spans="1:63" x14ac:dyDescent="0.2">
      <c r="A15" s="1" t="str">
        <f>任务数据!A15</f>
        <v>13W</v>
      </c>
      <c r="B15" s="1">
        <f>IF(A15=任务分析图表!A15,任务数据!V15,"")</f>
        <v>574</v>
      </c>
      <c r="O15" s="1" t="str">
        <f>任务数据!A15</f>
        <v>13W</v>
      </c>
      <c r="P15" s="4">
        <f>IF(任务分析图表!O15=任务数据!A15,任务数据!P15,"")</f>
        <v>0.96</v>
      </c>
      <c r="AD15" s="1" t="str">
        <f>任务数据!A15</f>
        <v>13W</v>
      </c>
      <c r="AE15" s="4">
        <f>任务数据!S15</f>
        <v>0.67567567567567566</v>
      </c>
      <c r="AF15" s="4">
        <f>任务数据!T15</f>
        <v>0.32432432432432434</v>
      </c>
      <c r="AG15" s="1">
        <f>任务数据!U15</f>
        <v>0</v>
      </c>
      <c r="AT15" s="1" t="str">
        <f>任务数据!A15</f>
        <v>13W</v>
      </c>
      <c r="AU15" s="1">
        <f>任务数据!C15</f>
        <v>25</v>
      </c>
      <c r="AV15" s="1">
        <f>任务数据!F15</f>
        <v>12</v>
      </c>
      <c r="AW15" s="1">
        <f>任务数据!I15</f>
        <v>0</v>
      </c>
    </row>
    <row r="16" spans="1:63" x14ac:dyDescent="0.2">
      <c r="A16" s="1" t="str">
        <f>任务数据!A16</f>
        <v>14W</v>
      </c>
      <c r="B16" s="1">
        <f>IF(A16=任务分析图表!A16,任务数据!V16,"")</f>
        <v>595</v>
      </c>
      <c r="O16" s="1" t="str">
        <f>任务数据!A16</f>
        <v>14W</v>
      </c>
      <c r="P16" s="4">
        <f>IF(任务分析图表!O16=任务数据!A16,任务数据!P16,"")</f>
        <v>0.89473684210526316</v>
      </c>
      <c r="AD16" s="1" t="str">
        <f>任务数据!A16</f>
        <v>14W</v>
      </c>
      <c r="AE16" s="4">
        <f>任务数据!S16</f>
        <v>0.90476190476190477</v>
      </c>
      <c r="AF16" s="4">
        <f>任务数据!T16</f>
        <v>9.5238095238095233E-2</v>
      </c>
      <c r="AG16" s="1">
        <f>任务数据!U16</f>
        <v>0</v>
      </c>
      <c r="AT16" s="1" t="str">
        <f>任务数据!A16</f>
        <v>14W</v>
      </c>
      <c r="AU16" s="1">
        <f>任务数据!C16</f>
        <v>19</v>
      </c>
      <c r="AV16" s="1">
        <f>任务数据!F16</f>
        <v>2</v>
      </c>
      <c r="AW16" s="1">
        <f>任务数据!I16</f>
        <v>0</v>
      </c>
    </row>
    <row r="17" spans="1:49" x14ac:dyDescent="0.2">
      <c r="A17" s="1" t="str">
        <f>任务数据!A17</f>
        <v>15W</v>
      </c>
      <c r="B17" s="1">
        <f>IF(A17=任务分析图表!A17,任务数据!V17,"")</f>
        <v>630</v>
      </c>
      <c r="O17" s="1" t="str">
        <f>任务数据!A17</f>
        <v>15W</v>
      </c>
      <c r="P17" s="4">
        <f>IF(任务分析图表!O17=任务数据!A17,任务数据!P17,"")</f>
        <v>0.86206896551724133</v>
      </c>
      <c r="AD17" s="1" t="str">
        <f>任务数据!A17</f>
        <v>15W</v>
      </c>
      <c r="AE17" s="4">
        <f>任务数据!S17</f>
        <v>0.82857142857142863</v>
      </c>
      <c r="AF17" s="4">
        <f>任务数据!T17</f>
        <v>0.17142857142857143</v>
      </c>
      <c r="AG17" s="1">
        <f>任务数据!U17</f>
        <v>0</v>
      </c>
      <c r="AT17" s="1" t="str">
        <f>任务数据!A17</f>
        <v>15W</v>
      </c>
      <c r="AU17" s="1">
        <f>任务数据!C17</f>
        <v>29</v>
      </c>
      <c r="AV17" s="1">
        <f>任务数据!F17</f>
        <v>6</v>
      </c>
      <c r="AW17" s="1">
        <f>任务数据!I17</f>
        <v>0</v>
      </c>
    </row>
    <row r="18" spans="1:49" x14ac:dyDescent="0.2">
      <c r="A18" s="1" t="str">
        <f>任务数据!A18</f>
        <v>16W</v>
      </c>
      <c r="B18" s="1">
        <f>IF(A18=任务分析图表!A18,任务数据!V18,"")</f>
        <v>668</v>
      </c>
      <c r="O18" s="1" t="str">
        <f>任务数据!A18</f>
        <v>16W</v>
      </c>
      <c r="P18" s="4">
        <f>IF(任务分析图表!O18=任务数据!A18,任务数据!P18,"")</f>
        <v>1</v>
      </c>
      <c r="AD18" s="1" t="str">
        <f>任务数据!A18</f>
        <v>16W</v>
      </c>
      <c r="AE18" s="4">
        <f>任务数据!S18</f>
        <v>0.68421052631578949</v>
      </c>
      <c r="AF18" s="4">
        <f>任务数据!T18</f>
        <v>0.31578947368421051</v>
      </c>
      <c r="AG18" s="1">
        <f>任务数据!U18</f>
        <v>0</v>
      </c>
      <c r="AT18" s="1" t="str">
        <f>任务数据!A18</f>
        <v>16W</v>
      </c>
      <c r="AU18" s="1">
        <f>任务数据!C18</f>
        <v>26</v>
      </c>
      <c r="AV18" s="1">
        <f>任务数据!F18</f>
        <v>12</v>
      </c>
      <c r="AW18" s="1">
        <f>任务数据!I18</f>
        <v>0</v>
      </c>
    </row>
    <row r="19" spans="1:49" x14ac:dyDescent="0.2">
      <c r="A19" s="1" t="str">
        <f>任务数据!A19</f>
        <v>17W</v>
      </c>
      <c r="B19" s="1">
        <f>IF(A19=任务分析图表!A19,任务数据!V19,"")</f>
        <v>697</v>
      </c>
      <c r="O19" s="1" t="str">
        <f>任务数据!A19</f>
        <v>17W</v>
      </c>
      <c r="P19" s="4">
        <f>IF(任务分析图表!O19=任务数据!A19,任务数据!P19,"")</f>
        <v>0.88888888888888884</v>
      </c>
      <c r="AD19" s="1" t="str">
        <f>任务数据!A19</f>
        <v>17W</v>
      </c>
      <c r="AE19" s="4">
        <f>任务数据!S19</f>
        <v>0.62068965517241381</v>
      </c>
      <c r="AF19" s="4">
        <f>任务数据!T19</f>
        <v>0.37931034482758619</v>
      </c>
      <c r="AG19" s="1">
        <f>任务数据!U19</f>
        <v>0</v>
      </c>
      <c r="AT19" s="1" t="str">
        <f>任务数据!A19</f>
        <v>17W</v>
      </c>
      <c r="AU19" s="1">
        <f>任务数据!C19</f>
        <v>18</v>
      </c>
      <c r="AV19" s="1">
        <f>任务数据!F19</f>
        <v>11</v>
      </c>
      <c r="AW19" s="1">
        <f>任务数据!I19</f>
        <v>0</v>
      </c>
    </row>
    <row r="20" spans="1:49" x14ac:dyDescent="0.2">
      <c r="A20" s="1" t="str">
        <f>任务数据!A20</f>
        <v>18W</v>
      </c>
      <c r="B20" s="1">
        <f>IF(A20=任务分析图表!A20,任务数据!V20,"")</f>
        <v>723</v>
      </c>
      <c r="O20" s="1" t="str">
        <f>任务数据!A20</f>
        <v>18W</v>
      </c>
      <c r="P20" s="4">
        <f>IF(任务分析图表!O20=任务数据!A20,任务数据!P20,"")</f>
        <v>0.875</v>
      </c>
      <c r="AD20" s="1" t="str">
        <f>任务数据!A20</f>
        <v>18W</v>
      </c>
      <c r="AE20" s="4">
        <f>任务数据!S20</f>
        <v>0.61538461538461542</v>
      </c>
      <c r="AF20" s="4">
        <f>任务数据!T20</f>
        <v>0.38461538461538464</v>
      </c>
      <c r="AG20" s="1">
        <f>任务数据!U20</f>
        <v>0</v>
      </c>
      <c r="AT20" s="1" t="str">
        <f>任务数据!A20</f>
        <v>18W</v>
      </c>
      <c r="AU20" s="1">
        <f>任务数据!C20</f>
        <v>16</v>
      </c>
      <c r="AV20" s="1">
        <f>任务数据!F20</f>
        <v>10</v>
      </c>
      <c r="AW20" s="1">
        <f>任务数据!I20</f>
        <v>0</v>
      </c>
    </row>
    <row r="21" spans="1:49" x14ac:dyDescent="0.2">
      <c r="A21" s="1" t="str">
        <f>任务数据!A21</f>
        <v>19W</v>
      </c>
      <c r="B21" s="1">
        <f>IF(A21=任务分析图表!A21,任务数据!V21,"")</f>
        <v>755</v>
      </c>
      <c r="O21" s="1" t="str">
        <f>任务数据!A21</f>
        <v>19W</v>
      </c>
      <c r="P21" s="4">
        <f>IF(任务分析图表!O21=任务数据!A21,任务数据!P21,"")</f>
        <v>0.95833333333333337</v>
      </c>
      <c r="AD21" s="1" t="str">
        <f>任务数据!A21</f>
        <v>19W</v>
      </c>
      <c r="AE21" s="4">
        <f>任务数据!S21</f>
        <v>0.75</v>
      </c>
      <c r="AF21" s="4">
        <f>任务数据!T21</f>
        <v>0.25</v>
      </c>
      <c r="AG21" s="1">
        <f>任务数据!U21</f>
        <v>0</v>
      </c>
      <c r="AT21" s="1" t="str">
        <f>任务数据!A21</f>
        <v>19W</v>
      </c>
      <c r="AU21" s="1">
        <f>任务数据!C21</f>
        <v>24</v>
      </c>
      <c r="AV21" s="1">
        <f>任务数据!F21</f>
        <v>8</v>
      </c>
      <c r="AW21" s="1">
        <f>任务数据!I21</f>
        <v>0</v>
      </c>
    </row>
    <row r="22" spans="1:49" x14ac:dyDescent="0.2">
      <c r="A22" s="1" t="str">
        <f>任务数据!A22</f>
        <v>20W</v>
      </c>
      <c r="B22" s="1">
        <f>IF(A22=任务分析图表!A22,任务数据!V22,"")</f>
        <v>783</v>
      </c>
      <c r="O22" s="1" t="str">
        <f>任务数据!A22</f>
        <v>20W</v>
      </c>
      <c r="P22" s="4">
        <f>IF(任务分析图表!O22=任务数据!A22,任务数据!P22,"")</f>
        <v>0.94444444444444442</v>
      </c>
      <c r="AD22" s="1" t="str">
        <f>任务数据!A22</f>
        <v>20W</v>
      </c>
      <c r="AE22" s="4">
        <f>任务数据!S22</f>
        <v>0.6428571428571429</v>
      </c>
      <c r="AF22" s="4">
        <f>任务数据!T22</f>
        <v>0.35714285714285715</v>
      </c>
      <c r="AG22" s="1">
        <f>任务数据!U22</f>
        <v>0</v>
      </c>
      <c r="AT22" s="1" t="str">
        <f>任务数据!A22</f>
        <v>20W</v>
      </c>
      <c r="AU22" s="1">
        <f>任务数据!C22</f>
        <v>18</v>
      </c>
      <c r="AV22" s="1">
        <f>任务数据!F22</f>
        <v>10</v>
      </c>
      <c r="AW22" s="1">
        <f>任务数据!I22</f>
        <v>0</v>
      </c>
    </row>
    <row r="23" spans="1:49" x14ac:dyDescent="0.2">
      <c r="A23" s="1" t="str">
        <f>任务数据!A23</f>
        <v>21W</v>
      </c>
      <c r="B23" s="1">
        <f>IF(A23=任务分析图表!A23,任务数据!V23,"")</f>
        <v>821</v>
      </c>
      <c r="O23" s="1" t="str">
        <f>任务数据!A23</f>
        <v>21W</v>
      </c>
      <c r="P23" s="4">
        <f>IF(任务分析图表!O23=任务数据!A23,任务数据!P23,"")</f>
        <v>0.96153846153846156</v>
      </c>
      <c r="AD23" s="1" t="str">
        <f>任务数据!A23</f>
        <v>21W</v>
      </c>
      <c r="AE23" s="4">
        <f>任务数据!S23</f>
        <v>0.68421052631578949</v>
      </c>
      <c r="AF23" s="4">
        <f>任务数据!T23</f>
        <v>0.31578947368421051</v>
      </c>
      <c r="AG23" s="1">
        <f>任务数据!U23</f>
        <v>0</v>
      </c>
      <c r="AT23" s="1" t="str">
        <f>任务数据!A23</f>
        <v>21W</v>
      </c>
      <c r="AU23" s="1">
        <f>任务数据!C23</f>
        <v>26</v>
      </c>
      <c r="AV23" s="1">
        <f>任务数据!F23</f>
        <v>12</v>
      </c>
      <c r="AW23" s="1">
        <f>任务数据!I23</f>
        <v>0</v>
      </c>
    </row>
    <row r="24" spans="1:49" x14ac:dyDescent="0.2">
      <c r="A24" s="1" t="str">
        <f>任务数据!A24</f>
        <v>22W</v>
      </c>
      <c r="B24" s="1">
        <f>IF(A24=任务分析图表!A24,任务数据!V24,"")</f>
        <v>857</v>
      </c>
      <c r="O24" s="1" t="str">
        <f>任务数据!A24</f>
        <v>22W</v>
      </c>
      <c r="P24" s="4">
        <f>IF(任务分析图表!O24=任务数据!A24,任务数据!P24,"")</f>
        <v>0.92592592592592593</v>
      </c>
      <c r="AD24" s="1" t="str">
        <f>任务数据!A24</f>
        <v>22W</v>
      </c>
      <c r="AE24" s="4">
        <f>任务数据!S24</f>
        <v>0.75</v>
      </c>
      <c r="AF24" s="4">
        <f>任务数据!T24</f>
        <v>0.25</v>
      </c>
      <c r="AG24" s="1">
        <f>任务数据!U24</f>
        <v>0</v>
      </c>
      <c r="AT24" s="1" t="str">
        <f>任务数据!A24</f>
        <v>22W</v>
      </c>
      <c r="AU24" s="1">
        <f>任务数据!C24</f>
        <v>27</v>
      </c>
      <c r="AV24" s="1">
        <f>任务数据!F24</f>
        <v>9</v>
      </c>
      <c r="AW24" s="1">
        <f>任务数据!I24</f>
        <v>0</v>
      </c>
    </row>
    <row r="25" spans="1:49" x14ac:dyDescent="0.2">
      <c r="A25" s="1" t="str">
        <f>任务数据!A25</f>
        <v>23W</v>
      </c>
      <c r="B25" s="1">
        <f>IF(A25=任务分析图表!A25,任务数据!V25,"")</f>
        <v>891</v>
      </c>
      <c r="O25" s="1" t="str">
        <f>任务数据!A25</f>
        <v>23W</v>
      </c>
      <c r="P25" s="4">
        <f>IF(任务分析图表!O25=任务数据!A25,任务数据!P25,"")</f>
        <v>0.82608695652173914</v>
      </c>
      <c r="AD25" s="1" t="str">
        <f>任务数据!A25</f>
        <v>23W</v>
      </c>
      <c r="AE25" s="4">
        <f>任务数据!S25</f>
        <v>0.67647058823529416</v>
      </c>
      <c r="AF25" s="4">
        <f>任务数据!T25</f>
        <v>0.3235294117647059</v>
      </c>
      <c r="AG25" s="1">
        <f>任务数据!U25</f>
        <v>0</v>
      </c>
      <c r="AT25" s="1" t="str">
        <f>任务数据!A25</f>
        <v>23W</v>
      </c>
      <c r="AU25" s="1">
        <f>任务数据!C25</f>
        <v>23</v>
      </c>
      <c r="AV25" s="1">
        <f>任务数据!F25</f>
        <v>11</v>
      </c>
      <c r="AW25" s="1">
        <f>任务数据!I25</f>
        <v>0</v>
      </c>
    </row>
    <row r="26" spans="1:49" x14ac:dyDescent="0.2">
      <c r="A26" s="1" t="str">
        <f>任务数据!A26</f>
        <v>24W</v>
      </c>
      <c r="B26" s="1">
        <f>IF(A26=任务分析图表!A26,任务数据!V26,"")</f>
        <v>920</v>
      </c>
      <c r="O26" s="1" t="str">
        <f>任务数据!A26</f>
        <v>24W</v>
      </c>
      <c r="P26" s="4">
        <f>IF(任务分析图表!O26=任务数据!A26,任务数据!P26,"")</f>
        <v>0.89473684210526316</v>
      </c>
      <c r="AD26" s="1" t="str">
        <f>任务数据!A26</f>
        <v>24W</v>
      </c>
      <c r="AE26" s="4">
        <f>任务数据!S26</f>
        <v>0.65517241379310343</v>
      </c>
      <c r="AF26" s="4">
        <f>任务数据!T26</f>
        <v>0.34482758620689657</v>
      </c>
      <c r="AG26" s="1">
        <f>任务数据!U26</f>
        <v>0</v>
      </c>
      <c r="AT26" s="1" t="str">
        <f>任务数据!A26</f>
        <v>24W</v>
      </c>
      <c r="AU26" s="1">
        <f>任务数据!C26</f>
        <v>19</v>
      </c>
      <c r="AV26" s="1">
        <f>任务数据!F26</f>
        <v>10</v>
      </c>
      <c r="AW26" s="1">
        <f>任务数据!I26</f>
        <v>0</v>
      </c>
    </row>
    <row r="27" spans="1:49" x14ac:dyDescent="0.2">
      <c r="A27" s="1" t="str">
        <f>任务数据!A27</f>
        <v>25W</v>
      </c>
      <c r="B27" s="1">
        <f>IF(A27=任务分析图表!A27,任务数据!V27,"")</f>
        <v>920</v>
      </c>
      <c r="O27" s="1" t="str">
        <f>任务数据!A27</f>
        <v>25W</v>
      </c>
      <c r="P27" s="4" t="str">
        <f>IF(任务分析图表!O27=任务数据!A27,任务数据!P27,"")</f>
        <v/>
      </c>
      <c r="AD27" s="1" t="str">
        <f>任务数据!A27</f>
        <v>25W</v>
      </c>
      <c r="AE27" s="4" t="str">
        <f>任务数据!S27</f>
        <v/>
      </c>
      <c r="AF27" s="4" t="str">
        <f>任务数据!T27</f>
        <v/>
      </c>
      <c r="AG27" s="1" t="str">
        <f>任务数据!U27</f>
        <v/>
      </c>
      <c r="AT27" s="1" t="str">
        <f>任务数据!A27</f>
        <v>25W</v>
      </c>
      <c r="AU27" s="1">
        <f>任务数据!C27</f>
        <v>0</v>
      </c>
      <c r="AV27" s="1">
        <f>任务数据!F27</f>
        <v>0</v>
      </c>
      <c r="AW27" s="1">
        <f>任务数据!I27</f>
        <v>0</v>
      </c>
    </row>
    <row r="28" spans="1:49" x14ac:dyDescent="0.2">
      <c r="A28" s="1" t="str">
        <f>任务数据!A28</f>
        <v>26W</v>
      </c>
      <c r="B28" s="1">
        <f>IF(A28=任务分析图表!A28,任务数据!V28,"")</f>
        <v>920</v>
      </c>
      <c r="O28" s="1" t="str">
        <f>任务数据!A28</f>
        <v>26W</v>
      </c>
      <c r="P28" s="4" t="str">
        <f>IF(任务分析图表!O28=任务数据!A28,任务数据!P28,"")</f>
        <v/>
      </c>
      <c r="AD28" s="1" t="str">
        <f>任务数据!A28</f>
        <v>26W</v>
      </c>
      <c r="AE28" s="4" t="str">
        <f>任务数据!S28</f>
        <v/>
      </c>
      <c r="AF28" s="4" t="str">
        <f>任务数据!T28</f>
        <v/>
      </c>
      <c r="AG28" s="1" t="str">
        <f>任务数据!U28</f>
        <v/>
      </c>
      <c r="AT28" s="1" t="str">
        <f>任务数据!A28</f>
        <v>26W</v>
      </c>
      <c r="AU28" s="1">
        <f>任务数据!C28</f>
        <v>0</v>
      </c>
      <c r="AV28" s="1">
        <f>任务数据!F28</f>
        <v>0</v>
      </c>
      <c r="AW28" s="1">
        <f>任务数据!I28</f>
        <v>0</v>
      </c>
    </row>
    <row r="29" spans="1:49" x14ac:dyDescent="0.2">
      <c r="A29" s="1" t="str">
        <f>任务数据!A29</f>
        <v>27W</v>
      </c>
      <c r="B29" s="1">
        <f>IF(A29=任务分析图表!A29,任务数据!V29,"")</f>
        <v>920</v>
      </c>
      <c r="O29" s="1" t="str">
        <f>任务数据!A29</f>
        <v>27W</v>
      </c>
      <c r="P29" s="4" t="str">
        <f>IF(任务分析图表!O29=任务数据!A29,任务数据!P29,"")</f>
        <v/>
      </c>
      <c r="AD29" s="1" t="str">
        <f>任务数据!A29</f>
        <v>27W</v>
      </c>
      <c r="AE29" s="4" t="str">
        <f>任务数据!S29</f>
        <v/>
      </c>
      <c r="AF29" s="4" t="str">
        <f>任务数据!T29</f>
        <v/>
      </c>
      <c r="AG29" s="1" t="str">
        <f>任务数据!U29</f>
        <v/>
      </c>
      <c r="AT29" s="1" t="str">
        <f>任务数据!A29</f>
        <v>27W</v>
      </c>
      <c r="AU29" s="1">
        <f>任务数据!C29</f>
        <v>0</v>
      </c>
      <c r="AV29" s="1">
        <f>任务数据!F29</f>
        <v>0</v>
      </c>
      <c r="AW29" s="1">
        <f>任务数据!I29</f>
        <v>0</v>
      </c>
    </row>
    <row r="30" spans="1:49" x14ac:dyDescent="0.2">
      <c r="A30" s="1" t="str">
        <f>任务数据!A30</f>
        <v>28W</v>
      </c>
      <c r="B30" s="1">
        <f>IF(A30=任务分析图表!A30,任务数据!V30,"")</f>
        <v>920</v>
      </c>
      <c r="O30" s="1" t="str">
        <f>任务数据!A30</f>
        <v>28W</v>
      </c>
      <c r="P30" s="4" t="str">
        <f>IF(任务分析图表!O30=任务数据!A30,任务数据!P30,"")</f>
        <v/>
      </c>
      <c r="AD30" s="1" t="str">
        <f>任务数据!A30</f>
        <v>28W</v>
      </c>
      <c r="AE30" s="4" t="str">
        <f>任务数据!S30</f>
        <v/>
      </c>
      <c r="AF30" s="4" t="str">
        <f>任务数据!T30</f>
        <v/>
      </c>
      <c r="AG30" s="1" t="str">
        <f>任务数据!U30</f>
        <v/>
      </c>
      <c r="AT30" s="1" t="str">
        <f>任务数据!A30</f>
        <v>28W</v>
      </c>
      <c r="AU30" s="1">
        <f>任务数据!C30</f>
        <v>0</v>
      </c>
      <c r="AV30" s="1">
        <f>任务数据!F30</f>
        <v>0</v>
      </c>
      <c r="AW30" s="1">
        <f>任务数据!I30</f>
        <v>0</v>
      </c>
    </row>
    <row r="31" spans="1:49" x14ac:dyDescent="0.2">
      <c r="A31" s="1" t="str">
        <f>任务数据!A31</f>
        <v>29W</v>
      </c>
      <c r="B31" s="1">
        <f>IF(A31=任务分析图表!A31,任务数据!V31,"")</f>
        <v>920</v>
      </c>
      <c r="O31" s="1" t="str">
        <f>任务数据!A31</f>
        <v>29W</v>
      </c>
      <c r="P31" s="4" t="str">
        <f>IF(任务分析图表!O31=任务数据!A31,任务数据!P31,"")</f>
        <v/>
      </c>
      <c r="AD31" s="1" t="str">
        <f>任务数据!A31</f>
        <v>29W</v>
      </c>
      <c r="AE31" s="4" t="str">
        <f>任务数据!S31</f>
        <v/>
      </c>
      <c r="AF31" s="4" t="str">
        <f>任务数据!T31</f>
        <v/>
      </c>
      <c r="AG31" s="1" t="str">
        <f>任务数据!U31</f>
        <v/>
      </c>
      <c r="AT31" s="1" t="str">
        <f>任务数据!A31</f>
        <v>29W</v>
      </c>
      <c r="AU31" s="1">
        <f>任务数据!C31</f>
        <v>0</v>
      </c>
      <c r="AV31" s="1">
        <f>任务数据!F31</f>
        <v>0</v>
      </c>
      <c r="AW31" s="1">
        <f>任务数据!I31</f>
        <v>0</v>
      </c>
    </row>
    <row r="32" spans="1:49" x14ac:dyDescent="0.2">
      <c r="A32" s="1" t="str">
        <f>任务数据!A32</f>
        <v>30W</v>
      </c>
      <c r="B32" s="1">
        <f>IF(A32=任务分析图表!A32,任务数据!V32,"")</f>
        <v>920</v>
      </c>
      <c r="O32" s="1" t="str">
        <f>任务数据!A32</f>
        <v>30W</v>
      </c>
      <c r="P32" s="4" t="str">
        <f>IF(任务分析图表!O32=任务数据!A32,任务数据!P32,"")</f>
        <v/>
      </c>
      <c r="AD32" s="1" t="str">
        <f>任务数据!A32</f>
        <v>30W</v>
      </c>
      <c r="AE32" s="4" t="str">
        <f>任务数据!S32</f>
        <v/>
      </c>
      <c r="AF32" s="4" t="str">
        <f>任务数据!T32</f>
        <v/>
      </c>
      <c r="AG32" s="1" t="str">
        <f>任务数据!U32</f>
        <v/>
      </c>
      <c r="AT32" s="1" t="str">
        <f>任务数据!A32</f>
        <v>30W</v>
      </c>
      <c r="AU32" s="1">
        <f>任务数据!C32</f>
        <v>0</v>
      </c>
      <c r="AV32" s="1">
        <f>任务数据!F32</f>
        <v>0</v>
      </c>
      <c r="AW32" s="1">
        <f>任务数据!I32</f>
        <v>0</v>
      </c>
    </row>
    <row r="33" spans="1:49" x14ac:dyDescent="0.2">
      <c r="A33" s="1" t="str">
        <f>任务数据!A33</f>
        <v>31W</v>
      </c>
      <c r="B33" s="1">
        <f>IF(A33=任务分析图表!A33,任务数据!V33,"")</f>
        <v>920</v>
      </c>
      <c r="O33" s="1" t="str">
        <f>任务数据!A33</f>
        <v>31W</v>
      </c>
      <c r="P33" s="4" t="str">
        <f>IF(任务分析图表!O33=任务数据!A33,任务数据!P33,"")</f>
        <v/>
      </c>
      <c r="AD33" s="1" t="str">
        <f>任务数据!A33</f>
        <v>31W</v>
      </c>
      <c r="AE33" s="4" t="str">
        <f>任务数据!S33</f>
        <v/>
      </c>
      <c r="AF33" s="4" t="str">
        <f>任务数据!T33</f>
        <v/>
      </c>
      <c r="AG33" s="1" t="str">
        <f>任务数据!U33</f>
        <v/>
      </c>
      <c r="AT33" s="1" t="str">
        <f>任务数据!A33</f>
        <v>31W</v>
      </c>
      <c r="AU33" s="1">
        <f>任务数据!C33</f>
        <v>0</v>
      </c>
      <c r="AV33" s="1">
        <f>任务数据!F33</f>
        <v>0</v>
      </c>
      <c r="AW33" s="1">
        <f>任务数据!I33</f>
        <v>0</v>
      </c>
    </row>
    <row r="34" spans="1:49" x14ac:dyDescent="0.2">
      <c r="A34" s="1" t="str">
        <f>任务数据!A34</f>
        <v>32W</v>
      </c>
      <c r="B34" s="1">
        <f>IF(A34=任务分析图表!A34,任务数据!V34,"")</f>
        <v>920</v>
      </c>
      <c r="O34" s="1" t="str">
        <f>任务数据!A34</f>
        <v>32W</v>
      </c>
      <c r="P34" s="4" t="str">
        <f>IF(任务分析图表!O34=任务数据!A34,任务数据!P34,"")</f>
        <v/>
      </c>
      <c r="AD34" s="1" t="str">
        <f>任务数据!A34</f>
        <v>32W</v>
      </c>
      <c r="AE34" s="4" t="str">
        <f>任务数据!S34</f>
        <v/>
      </c>
      <c r="AF34" s="4" t="str">
        <f>任务数据!T34</f>
        <v/>
      </c>
      <c r="AG34" s="1" t="str">
        <f>任务数据!U34</f>
        <v/>
      </c>
      <c r="AT34" s="1" t="str">
        <f>任务数据!A34</f>
        <v>32W</v>
      </c>
      <c r="AU34" s="1">
        <f>任务数据!C34</f>
        <v>0</v>
      </c>
      <c r="AV34" s="1">
        <f>任务数据!F34</f>
        <v>0</v>
      </c>
      <c r="AW34" s="1">
        <f>任务数据!I34</f>
        <v>0</v>
      </c>
    </row>
    <row r="35" spans="1:49" x14ac:dyDescent="0.2">
      <c r="A35" s="1" t="str">
        <f>任务数据!A35</f>
        <v>33W</v>
      </c>
      <c r="B35" s="1">
        <f>IF(A35=任务分析图表!A35,任务数据!V35,"")</f>
        <v>920</v>
      </c>
      <c r="O35" s="1" t="str">
        <f>任务数据!A35</f>
        <v>33W</v>
      </c>
      <c r="P35" s="4" t="str">
        <f>IF(任务分析图表!O35=任务数据!A35,任务数据!P35,"")</f>
        <v/>
      </c>
      <c r="AD35" s="1" t="str">
        <f>任务数据!A35</f>
        <v>33W</v>
      </c>
      <c r="AE35" s="4" t="str">
        <f>任务数据!S35</f>
        <v/>
      </c>
      <c r="AF35" s="4" t="str">
        <f>任务数据!T35</f>
        <v/>
      </c>
      <c r="AG35" s="1" t="str">
        <f>任务数据!U35</f>
        <v/>
      </c>
      <c r="AT35" s="1" t="str">
        <f>任务数据!A35</f>
        <v>33W</v>
      </c>
      <c r="AU35" s="1">
        <f>任务数据!C35</f>
        <v>0</v>
      </c>
      <c r="AV35" s="1">
        <f>任务数据!F35</f>
        <v>0</v>
      </c>
      <c r="AW35" s="1">
        <f>任务数据!I35</f>
        <v>0</v>
      </c>
    </row>
    <row r="36" spans="1:49" x14ac:dyDescent="0.2">
      <c r="A36" s="1" t="str">
        <f>任务数据!A36</f>
        <v>34W</v>
      </c>
      <c r="B36" s="1">
        <f>IF(A36=任务分析图表!A36,任务数据!V36,"")</f>
        <v>920</v>
      </c>
      <c r="O36" s="1" t="str">
        <f>任务数据!A36</f>
        <v>34W</v>
      </c>
      <c r="P36" s="4" t="str">
        <f>IF(任务分析图表!O36=任务数据!A36,任务数据!P36,"")</f>
        <v/>
      </c>
      <c r="AD36" s="1" t="str">
        <f>任务数据!A36</f>
        <v>34W</v>
      </c>
      <c r="AE36" s="4" t="str">
        <f>任务数据!S36</f>
        <v/>
      </c>
      <c r="AF36" s="4" t="str">
        <f>任务数据!T36</f>
        <v/>
      </c>
      <c r="AG36" s="1" t="str">
        <f>任务数据!U36</f>
        <v/>
      </c>
      <c r="AT36" s="1" t="str">
        <f>任务数据!A36</f>
        <v>34W</v>
      </c>
      <c r="AU36" s="1">
        <f>任务数据!C36</f>
        <v>0</v>
      </c>
      <c r="AV36" s="1">
        <f>任务数据!F36</f>
        <v>0</v>
      </c>
      <c r="AW36" s="1">
        <f>任务数据!I36</f>
        <v>0</v>
      </c>
    </row>
    <row r="37" spans="1:49" x14ac:dyDescent="0.2">
      <c r="A37" s="1" t="str">
        <f>任务数据!A37</f>
        <v>35W</v>
      </c>
      <c r="B37" s="1">
        <f>IF(A37=任务分析图表!A37,任务数据!V37,"")</f>
        <v>920</v>
      </c>
      <c r="O37" s="1" t="str">
        <f>任务数据!A37</f>
        <v>35W</v>
      </c>
      <c r="P37" s="4" t="str">
        <f>IF(任务分析图表!O37=任务数据!A37,任务数据!P37,"")</f>
        <v/>
      </c>
      <c r="AD37" s="1" t="str">
        <f>任务数据!A37</f>
        <v>35W</v>
      </c>
      <c r="AE37" s="4" t="str">
        <f>任务数据!S37</f>
        <v/>
      </c>
      <c r="AF37" s="4" t="str">
        <f>任务数据!T37</f>
        <v/>
      </c>
      <c r="AG37" s="1" t="str">
        <f>任务数据!U37</f>
        <v/>
      </c>
      <c r="AT37" s="1" t="str">
        <f>任务数据!A37</f>
        <v>35W</v>
      </c>
      <c r="AU37" s="1">
        <f>任务数据!C37</f>
        <v>0</v>
      </c>
      <c r="AV37" s="1">
        <f>任务数据!F37</f>
        <v>0</v>
      </c>
      <c r="AW37" s="1">
        <f>任务数据!I37</f>
        <v>0</v>
      </c>
    </row>
    <row r="38" spans="1:49" x14ac:dyDescent="0.2">
      <c r="A38" s="1" t="str">
        <f>任务数据!A38</f>
        <v>36W</v>
      </c>
      <c r="B38" s="1">
        <f>IF(A38=任务分析图表!A38,任务数据!V38,"")</f>
        <v>920</v>
      </c>
      <c r="O38" s="1" t="str">
        <f>任务数据!A38</f>
        <v>36W</v>
      </c>
      <c r="P38" s="4" t="str">
        <f>IF(任务分析图表!O38=任务数据!A38,任务数据!P38,"")</f>
        <v/>
      </c>
      <c r="AD38" s="1" t="str">
        <f>任务数据!A38</f>
        <v>36W</v>
      </c>
      <c r="AE38" s="4" t="str">
        <f>任务数据!S38</f>
        <v/>
      </c>
      <c r="AF38" s="4" t="str">
        <f>任务数据!T38</f>
        <v/>
      </c>
      <c r="AG38" s="1" t="str">
        <f>任务数据!U38</f>
        <v/>
      </c>
      <c r="AT38" s="1" t="str">
        <f>任务数据!A38</f>
        <v>36W</v>
      </c>
      <c r="AU38" s="1">
        <f>任务数据!C38</f>
        <v>0</v>
      </c>
      <c r="AV38" s="1">
        <f>任务数据!F38</f>
        <v>0</v>
      </c>
      <c r="AW38" s="1">
        <f>任务数据!I38</f>
        <v>0</v>
      </c>
    </row>
    <row r="39" spans="1:49" x14ac:dyDescent="0.2">
      <c r="A39" s="1" t="str">
        <f>任务数据!A39</f>
        <v>37W</v>
      </c>
      <c r="B39" s="1">
        <f>IF(A39=任务分析图表!A39,任务数据!V39,"")</f>
        <v>920</v>
      </c>
      <c r="O39" s="1" t="str">
        <f>任务数据!A39</f>
        <v>37W</v>
      </c>
      <c r="P39" s="4" t="str">
        <f>IF(任务分析图表!O39=任务数据!A39,任务数据!P39,"")</f>
        <v/>
      </c>
      <c r="AD39" s="1" t="str">
        <f>任务数据!A39</f>
        <v>37W</v>
      </c>
      <c r="AE39" s="4" t="str">
        <f>任务数据!S39</f>
        <v/>
      </c>
      <c r="AF39" s="4" t="str">
        <f>任务数据!T39</f>
        <v/>
      </c>
      <c r="AG39" s="1" t="str">
        <f>任务数据!U39</f>
        <v/>
      </c>
      <c r="AT39" s="1" t="str">
        <f>任务数据!A39</f>
        <v>37W</v>
      </c>
      <c r="AU39" s="1">
        <f>任务数据!C39</f>
        <v>0</v>
      </c>
      <c r="AV39" s="1">
        <f>任务数据!F39</f>
        <v>0</v>
      </c>
      <c r="AW39" s="1">
        <f>任务数据!I39</f>
        <v>0</v>
      </c>
    </row>
    <row r="40" spans="1:49" x14ac:dyDescent="0.2">
      <c r="A40" s="1" t="str">
        <f>任务数据!A40</f>
        <v>38W</v>
      </c>
      <c r="B40" s="1">
        <f>IF(A40=任务分析图表!A40,任务数据!V40,"")</f>
        <v>920</v>
      </c>
      <c r="O40" s="1" t="str">
        <f>任务数据!A40</f>
        <v>38W</v>
      </c>
      <c r="P40" s="4" t="str">
        <f>IF(任务分析图表!O40=任务数据!A40,任务数据!P40,"")</f>
        <v/>
      </c>
      <c r="AD40" s="1" t="str">
        <f>任务数据!A40</f>
        <v>38W</v>
      </c>
      <c r="AE40" s="4" t="str">
        <f>任务数据!S40</f>
        <v/>
      </c>
      <c r="AF40" s="4" t="str">
        <f>任务数据!T40</f>
        <v/>
      </c>
      <c r="AG40" s="1" t="str">
        <f>任务数据!U40</f>
        <v/>
      </c>
      <c r="AT40" s="1" t="str">
        <f>任务数据!A40</f>
        <v>38W</v>
      </c>
      <c r="AU40" s="1">
        <f>任务数据!C40</f>
        <v>0</v>
      </c>
      <c r="AV40" s="1">
        <f>任务数据!F40</f>
        <v>0</v>
      </c>
      <c r="AW40" s="1">
        <f>任务数据!I40</f>
        <v>0</v>
      </c>
    </row>
    <row r="41" spans="1:49" x14ac:dyDescent="0.2">
      <c r="A41" s="1" t="str">
        <f>任务数据!A41</f>
        <v>39W</v>
      </c>
      <c r="B41" s="1">
        <f>IF(A41=任务分析图表!A41,任务数据!V41,"")</f>
        <v>920</v>
      </c>
      <c r="O41" s="1" t="str">
        <f>任务数据!A41</f>
        <v>39W</v>
      </c>
      <c r="P41" s="4" t="str">
        <f>IF(任务分析图表!O41=任务数据!A41,任务数据!P41,"")</f>
        <v/>
      </c>
      <c r="AD41" s="1" t="str">
        <f>任务数据!A41</f>
        <v>39W</v>
      </c>
      <c r="AE41" s="4" t="str">
        <f>任务数据!S41</f>
        <v/>
      </c>
      <c r="AF41" s="4" t="str">
        <f>任务数据!T41</f>
        <v/>
      </c>
      <c r="AG41" s="1" t="str">
        <f>任务数据!U41</f>
        <v/>
      </c>
      <c r="AT41" s="1" t="str">
        <f>任务数据!A41</f>
        <v>39W</v>
      </c>
      <c r="AU41" s="1">
        <f>任务数据!C41</f>
        <v>0</v>
      </c>
      <c r="AV41" s="1">
        <f>任务数据!F41</f>
        <v>0</v>
      </c>
      <c r="AW41" s="1">
        <f>任务数据!I41</f>
        <v>0</v>
      </c>
    </row>
    <row r="42" spans="1:49" x14ac:dyDescent="0.2">
      <c r="A42" s="1" t="str">
        <f>任务数据!A42</f>
        <v>40W</v>
      </c>
      <c r="B42" s="1">
        <f>IF(A42=任务分析图表!A42,任务数据!V42,"")</f>
        <v>920</v>
      </c>
      <c r="O42" s="1" t="str">
        <f>任务数据!A42</f>
        <v>40W</v>
      </c>
      <c r="P42" s="4" t="str">
        <f>IF(任务分析图表!O42=任务数据!A42,任务数据!P42,"")</f>
        <v/>
      </c>
      <c r="AD42" s="1" t="str">
        <f>任务数据!A42</f>
        <v>40W</v>
      </c>
      <c r="AE42" s="4" t="str">
        <f>任务数据!S42</f>
        <v/>
      </c>
      <c r="AF42" s="4" t="str">
        <f>任务数据!T42</f>
        <v/>
      </c>
      <c r="AG42" s="1" t="str">
        <f>任务数据!U42</f>
        <v/>
      </c>
      <c r="AT42" s="1" t="str">
        <f>任务数据!A42</f>
        <v>40W</v>
      </c>
      <c r="AU42" s="1">
        <f>任务数据!C42</f>
        <v>0</v>
      </c>
      <c r="AV42" s="1">
        <f>任务数据!F42</f>
        <v>0</v>
      </c>
      <c r="AW42" s="1">
        <f>任务数据!I42</f>
        <v>0</v>
      </c>
    </row>
    <row r="43" spans="1:49" x14ac:dyDescent="0.2">
      <c r="A43" s="1" t="str">
        <f>任务数据!A43</f>
        <v>41W</v>
      </c>
      <c r="B43" s="1">
        <f>IF(A43=任务分析图表!A43,任务数据!V43,"")</f>
        <v>920</v>
      </c>
      <c r="O43" s="1" t="str">
        <f>任务数据!A43</f>
        <v>41W</v>
      </c>
      <c r="P43" s="4" t="str">
        <f>IF(任务分析图表!O43=任务数据!A43,任务数据!P43,"")</f>
        <v/>
      </c>
      <c r="AD43" s="1" t="str">
        <f>任务数据!A43</f>
        <v>41W</v>
      </c>
      <c r="AE43" s="4" t="str">
        <f>任务数据!S43</f>
        <v/>
      </c>
      <c r="AF43" s="4" t="str">
        <f>任务数据!T43</f>
        <v/>
      </c>
      <c r="AG43" s="1" t="str">
        <f>任务数据!U43</f>
        <v/>
      </c>
      <c r="AT43" s="1" t="str">
        <f>任务数据!A43</f>
        <v>41W</v>
      </c>
      <c r="AU43" s="1">
        <f>任务数据!C43</f>
        <v>0</v>
      </c>
      <c r="AV43" s="1">
        <f>任务数据!F43</f>
        <v>0</v>
      </c>
      <c r="AW43" s="1">
        <f>任务数据!I43</f>
        <v>0</v>
      </c>
    </row>
    <row r="44" spans="1:49" x14ac:dyDescent="0.2">
      <c r="A44" s="1" t="str">
        <f>任务数据!A44</f>
        <v>42W</v>
      </c>
      <c r="B44" s="1">
        <f>IF(A44=任务分析图表!A44,任务数据!V44,"")</f>
        <v>920</v>
      </c>
      <c r="O44" s="1" t="str">
        <f>任务数据!A44</f>
        <v>42W</v>
      </c>
      <c r="P44" s="4" t="str">
        <f>IF(任务分析图表!O44=任务数据!A44,任务数据!P44,"")</f>
        <v/>
      </c>
      <c r="AD44" s="1" t="str">
        <f>任务数据!A44</f>
        <v>42W</v>
      </c>
      <c r="AE44" s="4" t="str">
        <f>任务数据!S44</f>
        <v/>
      </c>
      <c r="AF44" s="4" t="str">
        <f>任务数据!T44</f>
        <v/>
      </c>
      <c r="AG44" s="1" t="str">
        <f>任务数据!U44</f>
        <v/>
      </c>
      <c r="AT44" s="1" t="str">
        <f>任务数据!A44</f>
        <v>42W</v>
      </c>
      <c r="AU44" s="1">
        <f>任务数据!C44</f>
        <v>0</v>
      </c>
      <c r="AV44" s="1">
        <f>任务数据!F44</f>
        <v>0</v>
      </c>
      <c r="AW44" s="1">
        <f>任务数据!I44</f>
        <v>0</v>
      </c>
    </row>
    <row r="45" spans="1:49" x14ac:dyDescent="0.2">
      <c r="A45" s="1" t="str">
        <f>任务数据!A45</f>
        <v>43W</v>
      </c>
      <c r="B45" s="1">
        <f>IF(A45=任务分析图表!A45,任务数据!V45,"")</f>
        <v>920</v>
      </c>
      <c r="O45" s="1" t="str">
        <f>任务数据!A45</f>
        <v>43W</v>
      </c>
      <c r="P45" s="4" t="str">
        <f>IF(任务分析图表!O45=任务数据!A45,任务数据!P45,"")</f>
        <v/>
      </c>
      <c r="AD45" s="1" t="str">
        <f>任务数据!A45</f>
        <v>43W</v>
      </c>
      <c r="AE45" s="4" t="str">
        <f>任务数据!S45</f>
        <v/>
      </c>
      <c r="AF45" s="4" t="str">
        <f>任务数据!T45</f>
        <v/>
      </c>
      <c r="AG45" s="1" t="str">
        <f>任务数据!U45</f>
        <v/>
      </c>
      <c r="AT45" s="1" t="str">
        <f>任务数据!A45</f>
        <v>43W</v>
      </c>
      <c r="AU45" s="1">
        <f>任务数据!C45</f>
        <v>0</v>
      </c>
      <c r="AV45" s="1">
        <f>任务数据!F45</f>
        <v>0</v>
      </c>
      <c r="AW45" s="1">
        <f>任务数据!I45</f>
        <v>0</v>
      </c>
    </row>
    <row r="46" spans="1:49" x14ac:dyDescent="0.2">
      <c r="A46" s="1" t="str">
        <f>任务数据!A46</f>
        <v>44W</v>
      </c>
      <c r="B46" s="1">
        <f>IF(A46=任务分析图表!A46,任务数据!V46,"")</f>
        <v>920</v>
      </c>
      <c r="O46" s="1" t="str">
        <f>任务数据!A46</f>
        <v>44W</v>
      </c>
      <c r="P46" s="4" t="str">
        <f>IF(任务分析图表!O46=任务数据!A46,任务数据!P46,"")</f>
        <v/>
      </c>
      <c r="AD46" s="1" t="str">
        <f>任务数据!A46</f>
        <v>44W</v>
      </c>
      <c r="AE46" s="4" t="str">
        <f>任务数据!S46</f>
        <v/>
      </c>
      <c r="AF46" s="4" t="str">
        <f>任务数据!T46</f>
        <v/>
      </c>
      <c r="AG46" s="1" t="str">
        <f>任务数据!U46</f>
        <v/>
      </c>
      <c r="AT46" s="1" t="str">
        <f>任务数据!A46</f>
        <v>44W</v>
      </c>
      <c r="AU46" s="1">
        <f>任务数据!C46</f>
        <v>0</v>
      </c>
      <c r="AV46" s="1">
        <f>任务数据!F46</f>
        <v>0</v>
      </c>
      <c r="AW46" s="1">
        <f>任务数据!I46</f>
        <v>0</v>
      </c>
    </row>
    <row r="47" spans="1:49" x14ac:dyDescent="0.2">
      <c r="A47" s="1" t="str">
        <f>任务数据!A47</f>
        <v>45W</v>
      </c>
      <c r="B47" s="1">
        <f>IF(A47=任务分析图表!A47,任务数据!V47,"")</f>
        <v>920</v>
      </c>
      <c r="O47" s="1" t="str">
        <f>任务数据!A47</f>
        <v>45W</v>
      </c>
      <c r="P47" s="4" t="str">
        <f>IF(任务分析图表!O47=任务数据!A47,任务数据!P47,"")</f>
        <v/>
      </c>
      <c r="AD47" s="1" t="str">
        <f>任务数据!A47</f>
        <v>45W</v>
      </c>
      <c r="AE47" s="4" t="str">
        <f>任务数据!S47</f>
        <v/>
      </c>
      <c r="AF47" s="4" t="str">
        <f>任务数据!T47</f>
        <v/>
      </c>
      <c r="AG47" s="1" t="str">
        <f>任务数据!U47</f>
        <v/>
      </c>
      <c r="AT47" s="1" t="str">
        <f>任务数据!A47</f>
        <v>45W</v>
      </c>
      <c r="AU47" s="1">
        <f>任务数据!C47</f>
        <v>0</v>
      </c>
      <c r="AV47" s="1">
        <f>任务数据!F47</f>
        <v>0</v>
      </c>
      <c r="AW47" s="1">
        <f>任务数据!I47</f>
        <v>0</v>
      </c>
    </row>
    <row r="48" spans="1:49" x14ac:dyDescent="0.2">
      <c r="A48" s="1" t="str">
        <f>任务数据!A48</f>
        <v>46W</v>
      </c>
      <c r="B48" s="1">
        <f>IF(A48=任务分析图表!A48,任务数据!V48,"")</f>
        <v>920</v>
      </c>
      <c r="O48" s="1" t="str">
        <f>任务数据!A48</f>
        <v>46W</v>
      </c>
      <c r="P48" s="4" t="str">
        <f>IF(任务分析图表!O48=任务数据!A48,任务数据!P48,"")</f>
        <v/>
      </c>
      <c r="AD48" s="1" t="str">
        <f>任务数据!A48</f>
        <v>46W</v>
      </c>
      <c r="AE48" s="4" t="str">
        <f>任务数据!S48</f>
        <v/>
      </c>
      <c r="AF48" s="4" t="str">
        <f>任务数据!T48</f>
        <v/>
      </c>
      <c r="AG48" s="1" t="str">
        <f>任务数据!U48</f>
        <v/>
      </c>
      <c r="AT48" s="1" t="str">
        <f>任务数据!A48</f>
        <v>46W</v>
      </c>
      <c r="AU48" s="1">
        <f>任务数据!C48</f>
        <v>0</v>
      </c>
      <c r="AV48" s="1">
        <f>任务数据!F48</f>
        <v>0</v>
      </c>
      <c r="AW48" s="1">
        <f>任务数据!I48</f>
        <v>0</v>
      </c>
    </row>
    <row r="49" spans="1:49" x14ac:dyDescent="0.2">
      <c r="A49" s="1" t="str">
        <f>任务数据!A49</f>
        <v>47W</v>
      </c>
      <c r="B49" s="1">
        <f>IF(A49=任务分析图表!A49,任务数据!V49,"")</f>
        <v>920</v>
      </c>
      <c r="O49" s="1" t="str">
        <f>任务数据!A49</f>
        <v>47W</v>
      </c>
      <c r="P49" s="4" t="str">
        <f>IF(任务分析图表!O49=任务数据!A49,任务数据!P49,"")</f>
        <v/>
      </c>
      <c r="AD49" s="1" t="str">
        <f>任务数据!A49</f>
        <v>47W</v>
      </c>
      <c r="AE49" s="4" t="str">
        <f>任务数据!S49</f>
        <v/>
      </c>
      <c r="AF49" s="4" t="str">
        <f>任务数据!T49</f>
        <v/>
      </c>
      <c r="AG49" s="1" t="str">
        <f>任务数据!U49</f>
        <v/>
      </c>
      <c r="AT49" s="1" t="str">
        <f>任务数据!A49</f>
        <v>47W</v>
      </c>
      <c r="AU49" s="1">
        <f>任务数据!C49</f>
        <v>0</v>
      </c>
      <c r="AV49" s="1">
        <f>任务数据!F49</f>
        <v>0</v>
      </c>
      <c r="AW49" s="1">
        <f>任务数据!I49</f>
        <v>0</v>
      </c>
    </row>
    <row r="50" spans="1:49" x14ac:dyDescent="0.2">
      <c r="A50" s="1" t="str">
        <f>任务数据!A50</f>
        <v>48W</v>
      </c>
      <c r="B50" s="1">
        <f>IF(A50=任务分析图表!A50,任务数据!V50,"")</f>
        <v>920</v>
      </c>
      <c r="O50" s="1" t="str">
        <f>任务数据!A50</f>
        <v>48W</v>
      </c>
      <c r="P50" s="4" t="str">
        <f>IF(任务分析图表!O50=任务数据!A50,任务数据!P50,"")</f>
        <v/>
      </c>
      <c r="AD50" s="1" t="str">
        <f>任务数据!A50</f>
        <v>48W</v>
      </c>
      <c r="AE50" s="4" t="str">
        <f>任务数据!S50</f>
        <v/>
      </c>
      <c r="AF50" s="4" t="str">
        <f>任务数据!T50</f>
        <v/>
      </c>
      <c r="AG50" s="1" t="str">
        <f>任务数据!U50</f>
        <v/>
      </c>
      <c r="AT50" s="1" t="str">
        <f>任务数据!A50</f>
        <v>48W</v>
      </c>
      <c r="AU50" s="1">
        <f>任务数据!C50</f>
        <v>0</v>
      </c>
      <c r="AV50" s="1">
        <f>任务数据!F50</f>
        <v>0</v>
      </c>
      <c r="AW50" s="1">
        <f>任务数据!I50</f>
        <v>0</v>
      </c>
    </row>
    <row r="51" spans="1:49" x14ac:dyDescent="0.2">
      <c r="A51" s="1" t="str">
        <f>任务数据!A51</f>
        <v>49W</v>
      </c>
      <c r="B51" s="1">
        <f>IF(A51=任务分析图表!A51,任务数据!V51,"")</f>
        <v>920</v>
      </c>
      <c r="O51" s="1" t="str">
        <f>任务数据!A51</f>
        <v>49W</v>
      </c>
      <c r="P51" s="4" t="str">
        <f>IF(任务分析图表!O51=任务数据!A51,任务数据!P51,"")</f>
        <v/>
      </c>
      <c r="AD51" s="1" t="str">
        <f>任务数据!A51</f>
        <v>49W</v>
      </c>
      <c r="AE51" s="4" t="str">
        <f>任务数据!S51</f>
        <v/>
      </c>
      <c r="AF51" s="4" t="str">
        <f>任务数据!T51</f>
        <v/>
      </c>
      <c r="AG51" s="1" t="str">
        <f>任务数据!U51</f>
        <v/>
      </c>
      <c r="AT51" s="1" t="str">
        <f>任务数据!A51</f>
        <v>49W</v>
      </c>
      <c r="AU51" s="1">
        <f>任务数据!C51</f>
        <v>0</v>
      </c>
      <c r="AV51" s="1">
        <f>任务数据!F51</f>
        <v>0</v>
      </c>
      <c r="AW51" s="1">
        <f>任务数据!I51</f>
        <v>0</v>
      </c>
    </row>
    <row r="52" spans="1:49" x14ac:dyDescent="0.2">
      <c r="A52" s="1" t="str">
        <f>任务数据!A52</f>
        <v>50W</v>
      </c>
      <c r="B52" s="1">
        <f>IF(A52=任务分析图表!A52,任务数据!V52,"")</f>
        <v>920</v>
      </c>
      <c r="O52" s="1" t="str">
        <f>任务数据!A52</f>
        <v>50W</v>
      </c>
      <c r="P52" s="4" t="str">
        <f>IF(任务分析图表!O52=任务数据!A52,任务数据!P52,"")</f>
        <v/>
      </c>
      <c r="AD52" s="1" t="str">
        <f>任务数据!A52</f>
        <v>50W</v>
      </c>
      <c r="AE52" s="4" t="str">
        <f>任务数据!S52</f>
        <v/>
      </c>
      <c r="AF52" s="4" t="str">
        <f>任务数据!T52</f>
        <v/>
      </c>
      <c r="AG52" s="1" t="str">
        <f>任务数据!U52</f>
        <v/>
      </c>
      <c r="AT52" s="1" t="str">
        <f>任务数据!A52</f>
        <v>50W</v>
      </c>
      <c r="AU52" s="1">
        <f>任务数据!C52</f>
        <v>0</v>
      </c>
      <c r="AV52" s="1">
        <f>任务数据!F52</f>
        <v>0</v>
      </c>
      <c r="AW52" s="1">
        <f>任务数据!I52</f>
        <v>0</v>
      </c>
    </row>
    <row r="53" spans="1:49" x14ac:dyDescent="0.2">
      <c r="A53" s="1" t="str">
        <f>任务数据!A53</f>
        <v>51W</v>
      </c>
      <c r="B53" s="1">
        <f>IF(A53=任务分析图表!A53,任务数据!V53,"")</f>
        <v>920</v>
      </c>
      <c r="O53" s="1" t="str">
        <f>任务数据!A53</f>
        <v>51W</v>
      </c>
      <c r="P53" s="4" t="str">
        <f>IF(任务分析图表!O53=任务数据!A53,任务数据!P53,"")</f>
        <v/>
      </c>
      <c r="AD53" s="1" t="str">
        <f>任务数据!A53</f>
        <v>51W</v>
      </c>
      <c r="AE53" s="4" t="str">
        <f>任务数据!S53</f>
        <v/>
      </c>
      <c r="AF53" s="4" t="str">
        <f>任务数据!T53</f>
        <v/>
      </c>
      <c r="AG53" s="1" t="str">
        <f>任务数据!U53</f>
        <v/>
      </c>
      <c r="AT53" s="1" t="str">
        <f>任务数据!A53</f>
        <v>51W</v>
      </c>
      <c r="AU53" s="1">
        <f>任务数据!C53</f>
        <v>0</v>
      </c>
      <c r="AV53" s="1">
        <f>任务数据!F53</f>
        <v>0</v>
      </c>
      <c r="AW53" s="1">
        <f>任务数据!I53</f>
        <v>0</v>
      </c>
    </row>
    <row r="54" spans="1:49" x14ac:dyDescent="0.2">
      <c r="A54" s="1" t="str">
        <f>任务数据!A54</f>
        <v>52W</v>
      </c>
      <c r="B54" s="1">
        <f>IF(A54=任务分析图表!A54,任务数据!V54,"")</f>
        <v>920</v>
      </c>
      <c r="O54" s="1" t="str">
        <f>任务数据!A54</f>
        <v>52W</v>
      </c>
      <c r="P54" s="4" t="str">
        <f>IF(任务分析图表!O54=任务数据!A54,任务数据!P54,"")</f>
        <v/>
      </c>
      <c r="AD54" s="1" t="str">
        <f>任务数据!A54</f>
        <v>52W</v>
      </c>
      <c r="AE54" s="4" t="str">
        <f>任务数据!S54</f>
        <v/>
      </c>
      <c r="AF54" s="4" t="str">
        <f>任务数据!T54</f>
        <v/>
      </c>
      <c r="AG54" s="1" t="str">
        <f>任务数据!U54</f>
        <v/>
      </c>
      <c r="AT54" s="1" t="str">
        <f>任务数据!A54</f>
        <v>52W</v>
      </c>
      <c r="AU54" s="1">
        <f>任务数据!C54</f>
        <v>0</v>
      </c>
      <c r="AV54" s="1">
        <f>任务数据!F54</f>
        <v>0</v>
      </c>
      <c r="AW54" s="1">
        <f>任务数据!I54</f>
        <v>0</v>
      </c>
    </row>
  </sheetData>
  <phoneticPr fontId="1" type="noConversion"/>
  <pageMargins left="0.7" right="0.7" top="0.75" bottom="0.75" header="0.3" footer="0.3"/>
  <pageSetup paperSize="9"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V54"/>
  <sheetViews>
    <sheetView workbookViewId="0">
      <selection activeCell="A3" sqref="A3:G7"/>
    </sheetView>
  </sheetViews>
  <sheetFormatPr defaultRowHeight="11.25" x14ac:dyDescent="0.2"/>
  <cols>
    <col min="1" max="1" width="8.875" style="2" customWidth="1"/>
    <col min="2" max="2" width="8.25" style="2" customWidth="1"/>
    <col min="3" max="3" width="9.5" style="2" customWidth="1"/>
    <col min="4" max="5" width="8.25" style="2" customWidth="1"/>
    <col min="6" max="7" width="8.5" style="23" customWidth="1"/>
    <col min="8" max="8" width="14" style="13" customWidth="1"/>
    <col min="9" max="9" width="11.625" style="13" customWidth="1"/>
    <col min="10" max="10" width="11.625" style="21" customWidth="1"/>
    <col min="11" max="11" width="10.25" style="15" customWidth="1"/>
    <col min="12" max="12" width="9" style="15" customWidth="1"/>
    <col min="13" max="13" width="9.625" style="15" customWidth="1"/>
    <col min="14" max="14" width="10.25" style="15" customWidth="1"/>
    <col min="15" max="16" width="9" style="2"/>
    <col min="17" max="17" width="12.875" style="2" customWidth="1"/>
    <col min="18" max="42" width="9" style="2"/>
    <col min="43" max="44" width="7.5" style="2" customWidth="1"/>
    <col min="45" max="45" width="8.75" style="2" customWidth="1"/>
    <col min="46" max="46" width="7.75" style="2" customWidth="1"/>
    <col min="47" max="47" width="8.75" style="2" customWidth="1"/>
    <col min="48" max="48" width="7.875" style="2" customWidth="1"/>
    <col min="49" max="16384" width="9" style="2"/>
  </cols>
  <sheetData>
    <row r="1" spans="1:48" ht="22.5" x14ac:dyDescent="0.2">
      <c r="A1" s="14" t="s">
        <v>111</v>
      </c>
      <c r="B1" s="3"/>
      <c r="C1" s="14"/>
      <c r="D1" s="3"/>
      <c r="E1" s="3"/>
      <c r="F1" s="22"/>
      <c r="G1" s="22"/>
      <c r="H1" s="16" t="s">
        <v>125</v>
      </c>
      <c r="I1" s="17"/>
      <c r="J1" s="26" t="s">
        <v>126</v>
      </c>
      <c r="K1" s="18"/>
      <c r="L1" s="18"/>
      <c r="M1" s="19"/>
      <c r="N1" s="19"/>
      <c r="P1" s="11" t="s">
        <v>132</v>
      </c>
      <c r="AD1" s="11" t="s">
        <v>34</v>
      </c>
      <c r="AQ1" s="11" t="str">
        <f>J1</f>
        <v>版本数量叠加</v>
      </c>
      <c r="AR1" s="11"/>
    </row>
    <row r="2" spans="1:48" ht="22.5" x14ac:dyDescent="0.2">
      <c r="A2" s="3" t="s">
        <v>124</v>
      </c>
      <c r="B2" s="3" t="s">
        <v>33</v>
      </c>
      <c r="C2" s="3" t="s">
        <v>108</v>
      </c>
      <c r="D2" s="3" t="s">
        <v>106</v>
      </c>
      <c r="E2" s="3" t="s">
        <v>107</v>
      </c>
      <c r="F2" s="22" t="s">
        <v>109</v>
      </c>
      <c r="G2" s="22" t="s">
        <v>110</v>
      </c>
      <c r="H2" s="17" t="s">
        <v>133</v>
      </c>
      <c r="I2" s="17" t="s">
        <v>34</v>
      </c>
      <c r="J2" s="20" t="s">
        <v>127</v>
      </c>
      <c r="K2" s="19" t="s">
        <v>128</v>
      </c>
      <c r="L2" s="19" t="s">
        <v>129</v>
      </c>
      <c r="M2" s="19" t="s">
        <v>130</v>
      </c>
      <c r="N2" s="19" t="s">
        <v>131</v>
      </c>
      <c r="P2" s="2" t="str">
        <f>A2</f>
        <v>月份</v>
      </c>
      <c r="Q2" s="5" t="str">
        <f>H2</f>
        <v>版本准时交付率</v>
      </c>
      <c r="AD2" s="2" t="str">
        <f>A2</f>
        <v>月份</v>
      </c>
      <c r="AE2" s="5" t="str">
        <f>I2</f>
        <v>版本通过率</v>
      </c>
      <c r="AQ2" s="2" t="str">
        <f>A2</f>
        <v>月份</v>
      </c>
      <c r="AR2" s="2" t="str">
        <f>J2</f>
        <v>预发布版本叠加</v>
      </c>
      <c r="AS2" s="2" t="str">
        <f>K2</f>
        <v>预发布测试版本叠加</v>
      </c>
      <c r="AT2" s="2" t="str">
        <f>L2</f>
        <v>测试发布版本叠加</v>
      </c>
      <c r="AU2" s="2" t="str">
        <f>M2</f>
        <v>计划交付版本叠加</v>
      </c>
      <c r="AV2" s="2" t="str">
        <f>N2</f>
        <v>准时交付版本叠加</v>
      </c>
    </row>
    <row r="3" spans="1:48" ht="12" x14ac:dyDescent="0.2">
      <c r="A3" s="24" t="s">
        <v>112</v>
      </c>
      <c r="B3" s="3"/>
      <c r="C3" s="3">
        <v>6</v>
      </c>
      <c r="D3" s="3">
        <v>7</v>
      </c>
      <c r="E3" s="3">
        <v>7</v>
      </c>
      <c r="F3" s="22">
        <v>9</v>
      </c>
      <c r="G3" s="22">
        <v>11</v>
      </c>
      <c r="H3" s="17">
        <f>IF(D3=0,"",C3/D3)</f>
        <v>0.8571428571428571</v>
      </c>
      <c r="I3" s="17">
        <f>IF(F3=0,"",E3/F3)</f>
        <v>0.77777777777777779</v>
      </c>
      <c r="J3" s="20">
        <f>G3</f>
        <v>11</v>
      </c>
      <c r="K3" s="19">
        <f>F3</f>
        <v>9</v>
      </c>
      <c r="L3" s="19">
        <f>E3</f>
        <v>7</v>
      </c>
      <c r="M3" s="19">
        <f>D3</f>
        <v>7</v>
      </c>
      <c r="N3" s="19">
        <f>C3</f>
        <v>6</v>
      </c>
      <c r="P3" s="2" t="str">
        <f t="shared" ref="P3:P7" si="0">A3</f>
        <v>Jan.</v>
      </c>
      <c r="Q3" s="5">
        <f t="shared" ref="Q3:Q7" si="1">H3</f>
        <v>0.8571428571428571</v>
      </c>
      <c r="AD3" s="2" t="str">
        <f t="shared" ref="AD3:AD12" si="2">A3</f>
        <v>Jan.</v>
      </c>
      <c r="AE3" s="5">
        <f t="shared" ref="AE3:AE12" si="3">I3</f>
        <v>0.77777777777777779</v>
      </c>
      <c r="AQ3" s="2" t="str">
        <f t="shared" ref="AQ3:AQ14" si="4">A3</f>
        <v>Jan.</v>
      </c>
      <c r="AR3" s="2">
        <f t="shared" ref="AR3:AR14" si="5">J3</f>
        <v>11</v>
      </c>
      <c r="AS3" s="2">
        <f t="shared" ref="AS3:AS14" si="6">K3</f>
        <v>9</v>
      </c>
      <c r="AT3" s="2">
        <f t="shared" ref="AT3:AT14" si="7">L3</f>
        <v>7</v>
      </c>
      <c r="AU3" s="2">
        <f t="shared" ref="AU3:AU14" si="8">M3</f>
        <v>7</v>
      </c>
      <c r="AV3" s="2">
        <f t="shared" ref="AV3:AV14" si="9">N3</f>
        <v>6</v>
      </c>
    </row>
    <row r="4" spans="1:48" ht="12" x14ac:dyDescent="0.2">
      <c r="A4" s="24" t="s">
        <v>113</v>
      </c>
      <c r="B4" s="3"/>
      <c r="C4" s="3">
        <v>0</v>
      </c>
      <c r="D4" s="3">
        <v>0</v>
      </c>
      <c r="E4" s="3">
        <v>0</v>
      </c>
      <c r="F4" s="22">
        <v>1</v>
      </c>
      <c r="G4" s="22">
        <v>2</v>
      </c>
      <c r="H4" s="17" t="str">
        <f t="shared" ref="H4:H14" si="10">IF(D4=0,"",C4/D4)</f>
        <v/>
      </c>
      <c r="I4" s="17">
        <f t="shared" ref="I4:I14" si="11">IF(F4=0,"",E4/F4)</f>
        <v>0</v>
      </c>
      <c r="J4" s="20">
        <f t="shared" ref="J4:J14" si="12">G4</f>
        <v>2</v>
      </c>
      <c r="K4" s="19">
        <f t="shared" ref="K4:K14" si="13">F4</f>
        <v>1</v>
      </c>
      <c r="L4" s="19">
        <f t="shared" ref="L4:L14" si="14">E4</f>
        <v>0</v>
      </c>
      <c r="M4" s="19">
        <f t="shared" ref="M4:M14" si="15">D4</f>
        <v>0</v>
      </c>
      <c r="N4" s="19">
        <f t="shared" ref="N4:N14" si="16">C4</f>
        <v>0</v>
      </c>
      <c r="P4" s="2" t="str">
        <f t="shared" si="0"/>
        <v>Feb.</v>
      </c>
      <c r="Q4" s="5" t="str">
        <f t="shared" si="1"/>
        <v/>
      </c>
      <c r="AD4" s="2" t="str">
        <f t="shared" si="2"/>
        <v>Feb.</v>
      </c>
      <c r="AE4" s="5">
        <f t="shared" si="3"/>
        <v>0</v>
      </c>
      <c r="AQ4" s="2" t="str">
        <f t="shared" si="4"/>
        <v>Feb.</v>
      </c>
      <c r="AR4" s="2">
        <f t="shared" si="5"/>
        <v>2</v>
      </c>
      <c r="AS4" s="2">
        <f t="shared" si="6"/>
        <v>1</v>
      </c>
      <c r="AT4" s="2">
        <f t="shared" si="7"/>
        <v>0</v>
      </c>
      <c r="AU4" s="2">
        <f t="shared" si="8"/>
        <v>0</v>
      </c>
      <c r="AV4" s="2">
        <f t="shared" si="9"/>
        <v>0</v>
      </c>
    </row>
    <row r="5" spans="1:48" ht="12" x14ac:dyDescent="0.2">
      <c r="A5" s="24" t="s">
        <v>114</v>
      </c>
      <c r="B5" s="3"/>
      <c r="C5" s="3">
        <v>2</v>
      </c>
      <c r="D5" s="3">
        <v>4</v>
      </c>
      <c r="E5" s="3">
        <v>7</v>
      </c>
      <c r="F5" s="22">
        <v>11</v>
      </c>
      <c r="G5" s="22">
        <v>12</v>
      </c>
      <c r="H5" s="17">
        <f t="shared" si="10"/>
        <v>0.5</v>
      </c>
      <c r="I5" s="17">
        <f t="shared" si="11"/>
        <v>0.63636363636363635</v>
      </c>
      <c r="J5" s="20">
        <f t="shared" si="12"/>
        <v>12</v>
      </c>
      <c r="K5" s="19">
        <f t="shared" si="13"/>
        <v>11</v>
      </c>
      <c r="L5" s="19">
        <f t="shared" si="14"/>
        <v>7</v>
      </c>
      <c r="M5" s="19">
        <f t="shared" si="15"/>
        <v>4</v>
      </c>
      <c r="N5" s="19">
        <f t="shared" si="16"/>
        <v>2</v>
      </c>
      <c r="P5" s="2" t="str">
        <f t="shared" si="0"/>
        <v xml:space="preserve">Mar. </v>
      </c>
      <c r="Q5" s="5">
        <f t="shared" si="1"/>
        <v>0.5</v>
      </c>
      <c r="AD5" s="2" t="str">
        <f t="shared" si="2"/>
        <v xml:space="preserve">Mar. </v>
      </c>
      <c r="AE5" s="5">
        <f t="shared" si="3"/>
        <v>0.63636363636363635</v>
      </c>
      <c r="AQ5" s="2" t="str">
        <f t="shared" si="4"/>
        <v xml:space="preserve">Mar. </v>
      </c>
      <c r="AR5" s="2">
        <f t="shared" si="5"/>
        <v>12</v>
      </c>
      <c r="AS5" s="2">
        <f t="shared" si="6"/>
        <v>11</v>
      </c>
      <c r="AT5" s="2">
        <f t="shared" si="7"/>
        <v>7</v>
      </c>
      <c r="AU5" s="2">
        <f t="shared" si="8"/>
        <v>4</v>
      </c>
      <c r="AV5" s="2">
        <f t="shared" si="9"/>
        <v>2</v>
      </c>
    </row>
    <row r="6" spans="1:48" ht="12" x14ac:dyDescent="0.2">
      <c r="A6" s="24" t="s">
        <v>115</v>
      </c>
      <c r="B6" s="3"/>
      <c r="C6" s="3">
        <v>5</v>
      </c>
      <c r="D6" s="3">
        <v>6</v>
      </c>
      <c r="E6" s="3">
        <v>5</v>
      </c>
      <c r="F6" s="22">
        <v>10</v>
      </c>
      <c r="G6" s="22">
        <v>13</v>
      </c>
      <c r="H6" s="17">
        <f t="shared" si="10"/>
        <v>0.83333333333333337</v>
      </c>
      <c r="I6" s="17">
        <f t="shared" si="11"/>
        <v>0.5</v>
      </c>
      <c r="J6" s="20">
        <f t="shared" si="12"/>
        <v>13</v>
      </c>
      <c r="K6" s="19">
        <f t="shared" si="13"/>
        <v>10</v>
      </c>
      <c r="L6" s="19">
        <f t="shared" si="14"/>
        <v>5</v>
      </c>
      <c r="M6" s="19">
        <f t="shared" si="15"/>
        <v>6</v>
      </c>
      <c r="N6" s="19">
        <f t="shared" si="16"/>
        <v>5</v>
      </c>
      <c r="P6" s="2" t="str">
        <f t="shared" si="0"/>
        <v>Apr.</v>
      </c>
      <c r="Q6" s="5">
        <f t="shared" si="1"/>
        <v>0.83333333333333337</v>
      </c>
      <c r="AD6" s="2" t="str">
        <f t="shared" si="2"/>
        <v>Apr.</v>
      </c>
      <c r="AE6" s="5">
        <f t="shared" si="3"/>
        <v>0.5</v>
      </c>
      <c r="AQ6" s="2" t="str">
        <f t="shared" si="4"/>
        <v>Apr.</v>
      </c>
      <c r="AR6" s="2">
        <f t="shared" si="5"/>
        <v>13</v>
      </c>
      <c r="AS6" s="2">
        <f t="shared" si="6"/>
        <v>10</v>
      </c>
      <c r="AT6" s="2">
        <f t="shared" si="7"/>
        <v>5</v>
      </c>
      <c r="AU6" s="2">
        <f t="shared" si="8"/>
        <v>6</v>
      </c>
      <c r="AV6" s="2">
        <f t="shared" si="9"/>
        <v>5</v>
      </c>
    </row>
    <row r="7" spans="1:48" ht="12" x14ac:dyDescent="0.2">
      <c r="A7" s="24" t="s">
        <v>116</v>
      </c>
      <c r="B7" s="3"/>
      <c r="C7" s="3">
        <v>7</v>
      </c>
      <c r="D7" s="3">
        <v>9</v>
      </c>
      <c r="E7" s="3">
        <v>10</v>
      </c>
      <c r="F7" s="22">
        <v>15</v>
      </c>
      <c r="G7" s="22">
        <v>16</v>
      </c>
      <c r="H7" s="17">
        <f t="shared" si="10"/>
        <v>0.77777777777777779</v>
      </c>
      <c r="I7" s="17">
        <f t="shared" si="11"/>
        <v>0.66666666666666663</v>
      </c>
      <c r="J7" s="20">
        <f t="shared" si="12"/>
        <v>16</v>
      </c>
      <c r="K7" s="19">
        <f t="shared" si="13"/>
        <v>15</v>
      </c>
      <c r="L7" s="19">
        <f t="shared" si="14"/>
        <v>10</v>
      </c>
      <c r="M7" s="19">
        <f t="shared" si="15"/>
        <v>9</v>
      </c>
      <c r="N7" s="19">
        <f t="shared" si="16"/>
        <v>7</v>
      </c>
      <c r="P7" s="2" t="str">
        <f t="shared" si="0"/>
        <v>May.</v>
      </c>
      <c r="Q7" s="5">
        <f t="shared" si="1"/>
        <v>0.77777777777777779</v>
      </c>
      <c r="AD7" s="2" t="str">
        <f t="shared" si="2"/>
        <v>May.</v>
      </c>
      <c r="AE7" s="5">
        <f t="shared" si="3"/>
        <v>0.66666666666666663</v>
      </c>
      <c r="AQ7" s="2" t="str">
        <f t="shared" si="4"/>
        <v>May.</v>
      </c>
      <c r="AR7" s="2">
        <f t="shared" si="5"/>
        <v>16</v>
      </c>
      <c r="AS7" s="2">
        <f t="shared" si="6"/>
        <v>15</v>
      </c>
      <c r="AT7" s="2">
        <f t="shared" si="7"/>
        <v>10</v>
      </c>
      <c r="AU7" s="2">
        <f t="shared" si="8"/>
        <v>9</v>
      </c>
      <c r="AV7" s="2">
        <f t="shared" si="9"/>
        <v>7</v>
      </c>
    </row>
    <row r="8" spans="1:48" ht="12" x14ac:dyDescent="0.2">
      <c r="A8" s="24" t="s">
        <v>117</v>
      </c>
      <c r="B8" s="3"/>
      <c r="C8" s="3"/>
      <c r="D8" s="3"/>
      <c r="E8" s="3"/>
      <c r="F8" s="22"/>
      <c r="G8" s="22"/>
      <c r="H8" s="17" t="str">
        <f t="shared" si="10"/>
        <v/>
      </c>
      <c r="I8" s="17" t="str">
        <f t="shared" si="11"/>
        <v/>
      </c>
      <c r="J8" s="20">
        <f t="shared" si="12"/>
        <v>0</v>
      </c>
      <c r="K8" s="19">
        <f t="shared" si="13"/>
        <v>0</v>
      </c>
      <c r="L8" s="19">
        <f t="shared" si="14"/>
        <v>0</v>
      </c>
      <c r="M8" s="19">
        <f t="shared" si="15"/>
        <v>0</v>
      </c>
      <c r="N8" s="19">
        <f t="shared" si="16"/>
        <v>0</v>
      </c>
      <c r="P8" s="2" t="str">
        <f t="shared" ref="P8:P13" si="17">A8</f>
        <v>Jun.</v>
      </c>
      <c r="Q8" s="5" t="str">
        <f t="shared" ref="Q8:Q14" si="18">H8</f>
        <v/>
      </c>
      <c r="AD8" s="2" t="str">
        <f t="shared" si="2"/>
        <v>Jun.</v>
      </c>
      <c r="AE8" s="5" t="str">
        <f t="shared" si="3"/>
        <v/>
      </c>
      <c r="AQ8" s="2" t="str">
        <f t="shared" si="4"/>
        <v>Jun.</v>
      </c>
      <c r="AR8" s="2">
        <f t="shared" si="5"/>
        <v>0</v>
      </c>
      <c r="AS8" s="2">
        <f t="shared" si="6"/>
        <v>0</v>
      </c>
      <c r="AT8" s="2">
        <f t="shared" si="7"/>
        <v>0</v>
      </c>
      <c r="AU8" s="2">
        <f t="shared" si="8"/>
        <v>0</v>
      </c>
      <c r="AV8" s="2">
        <f t="shared" si="9"/>
        <v>0</v>
      </c>
    </row>
    <row r="9" spans="1:48" ht="12" x14ac:dyDescent="0.2">
      <c r="A9" s="24" t="s">
        <v>118</v>
      </c>
      <c r="B9" s="3"/>
      <c r="C9" s="3"/>
      <c r="D9" s="3"/>
      <c r="E9" s="3"/>
      <c r="F9" s="22"/>
      <c r="G9" s="22"/>
      <c r="H9" s="17" t="str">
        <f t="shared" si="10"/>
        <v/>
      </c>
      <c r="I9" s="17" t="str">
        <f t="shared" si="11"/>
        <v/>
      </c>
      <c r="J9" s="20">
        <f t="shared" si="12"/>
        <v>0</v>
      </c>
      <c r="K9" s="19">
        <f t="shared" si="13"/>
        <v>0</v>
      </c>
      <c r="L9" s="19">
        <f t="shared" si="14"/>
        <v>0</v>
      </c>
      <c r="M9" s="19">
        <f t="shared" si="15"/>
        <v>0</v>
      </c>
      <c r="N9" s="19">
        <f t="shared" si="16"/>
        <v>0</v>
      </c>
      <c r="P9" s="2" t="str">
        <f t="shared" si="17"/>
        <v xml:space="preserve">Jul. </v>
      </c>
      <c r="Q9" s="5" t="str">
        <f t="shared" si="18"/>
        <v/>
      </c>
      <c r="AD9" s="2" t="str">
        <f t="shared" si="2"/>
        <v xml:space="preserve">Jul. </v>
      </c>
      <c r="AE9" s="5" t="str">
        <f t="shared" si="3"/>
        <v/>
      </c>
      <c r="AQ9" s="2" t="str">
        <f t="shared" si="4"/>
        <v xml:space="preserve">Jul. </v>
      </c>
      <c r="AR9" s="2">
        <f t="shared" si="5"/>
        <v>0</v>
      </c>
      <c r="AS9" s="2">
        <f t="shared" si="6"/>
        <v>0</v>
      </c>
      <c r="AT9" s="2">
        <f t="shared" si="7"/>
        <v>0</v>
      </c>
      <c r="AU9" s="2">
        <f t="shared" si="8"/>
        <v>0</v>
      </c>
      <c r="AV9" s="2">
        <f t="shared" si="9"/>
        <v>0</v>
      </c>
    </row>
    <row r="10" spans="1:48" ht="12" x14ac:dyDescent="0.2">
      <c r="A10" s="24" t="s">
        <v>119</v>
      </c>
      <c r="B10" s="3"/>
      <c r="C10" s="3"/>
      <c r="D10" s="3"/>
      <c r="E10" s="3"/>
      <c r="F10" s="22"/>
      <c r="G10" s="22"/>
      <c r="H10" s="17" t="str">
        <f t="shared" si="10"/>
        <v/>
      </c>
      <c r="I10" s="17" t="str">
        <f t="shared" si="11"/>
        <v/>
      </c>
      <c r="J10" s="20">
        <f t="shared" si="12"/>
        <v>0</v>
      </c>
      <c r="K10" s="19">
        <f t="shared" si="13"/>
        <v>0</v>
      </c>
      <c r="L10" s="19">
        <f t="shared" si="14"/>
        <v>0</v>
      </c>
      <c r="M10" s="19">
        <f t="shared" si="15"/>
        <v>0</v>
      </c>
      <c r="N10" s="19">
        <f t="shared" si="16"/>
        <v>0</v>
      </c>
      <c r="P10" s="2" t="str">
        <f t="shared" si="17"/>
        <v>Aug.</v>
      </c>
      <c r="Q10" s="5" t="str">
        <f t="shared" si="18"/>
        <v/>
      </c>
      <c r="AD10" s="2" t="str">
        <f t="shared" si="2"/>
        <v>Aug.</v>
      </c>
      <c r="AE10" s="5" t="str">
        <f t="shared" si="3"/>
        <v/>
      </c>
      <c r="AQ10" s="2" t="str">
        <f t="shared" si="4"/>
        <v>Aug.</v>
      </c>
      <c r="AR10" s="2">
        <f t="shared" si="5"/>
        <v>0</v>
      </c>
      <c r="AS10" s="2">
        <f t="shared" si="6"/>
        <v>0</v>
      </c>
      <c r="AT10" s="2">
        <f t="shared" si="7"/>
        <v>0</v>
      </c>
      <c r="AU10" s="2">
        <f t="shared" si="8"/>
        <v>0</v>
      </c>
      <c r="AV10" s="2">
        <f t="shared" si="9"/>
        <v>0</v>
      </c>
    </row>
    <row r="11" spans="1:48" ht="12" x14ac:dyDescent="0.2">
      <c r="A11" s="24" t="s">
        <v>120</v>
      </c>
      <c r="B11" s="3"/>
      <c r="C11" s="3"/>
      <c r="D11" s="3"/>
      <c r="E11" s="3"/>
      <c r="F11" s="22"/>
      <c r="G11" s="22"/>
      <c r="H11" s="17" t="str">
        <f t="shared" si="10"/>
        <v/>
      </c>
      <c r="I11" s="17" t="str">
        <f t="shared" si="11"/>
        <v/>
      </c>
      <c r="J11" s="20">
        <f t="shared" si="12"/>
        <v>0</v>
      </c>
      <c r="K11" s="19">
        <f t="shared" si="13"/>
        <v>0</v>
      </c>
      <c r="L11" s="19">
        <f t="shared" si="14"/>
        <v>0</v>
      </c>
      <c r="M11" s="19">
        <f t="shared" si="15"/>
        <v>0</v>
      </c>
      <c r="N11" s="19">
        <f t="shared" si="16"/>
        <v>0</v>
      </c>
      <c r="P11" s="2" t="str">
        <f t="shared" si="17"/>
        <v>Sept.</v>
      </c>
      <c r="Q11" s="5" t="str">
        <f t="shared" si="18"/>
        <v/>
      </c>
      <c r="AD11" s="2" t="str">
        <f t="shared" si="2"/>
        <v>Sept.</v>
      </c>
      <c r="AE11" s="5" t="str">
        <f t="shared" si="3"/>
        <v/>
      </c>
      <c r="AQ11" s="2" t="str">
        <f t="shared" si="4"/>
        <v>Sept.</v>
      </c>
      <c r="AR11" s="2">
        <f t="shared" si="5"/>
        <v>0</v>
      </c>
      <c r="AS11" s="2">
        <f t="shared" si="6"/>
        <v>0</v>
      </c>
      <c r="AT11" s="2">
        <f t="shared" si="7"/>
        <v>0</v>
      </c>
      <c r="AU11" s="2">
        <f t="shared" si="8"/>
        <v>0</v>
      </c>
      <c r="AV11" s="2">
        <f t="shared" si="9"/>
        <v>0</v>
      </c>
    </row>
    <row r="12" spans="1:48" ht="16.5" x14ac:dyDescent="0.2">
      <c r="A12" s="24" t="s">
        <v>121</v>
      </c>
      <c r="B12" s="3"/>
      <c r="C12" s="25"/>
      <c r="D12" s="3"/>
      <c r="E12" s="3"/>
      <c r="F12" s="22"/>
      <c r="G12" s="22"/>
      <c r="H12" s="17" t="str">
        <f t="shared" si="10"/>
        <v/>
      </c>
      <c r="I12" s="17" t="str">
        <f t="shared" si="11"/>
        <v/>
      </c>
      <c r="J12" s="20">
        <f t="shared" si="12"/>
        <v>0</v>
      </c>
      <c r="K12" s="19">
        <f t="shared" si="13"/>
        <v>0</v>
      </c>
      <c r="L12" s="19">
        <f t="shared" si="14"/>
        <v>0</v>
      </c>
      <c r="M12" s="19">
        <f t="shared" si="15"/>
        <v>0</v>
      </c>
      <c r="N12" s="19">
        <f t="shared" si="16"/>
        <v>0</v>
      </c>
      <c r="P12" s="2" t="str">
        <f t="shared" si="17"/>
        <v>Oct.</v>
      </c>
      <c r="Q12" s="5" t="str">
        <f t="shared" si="18"/>
        <v/>
      </c>
      <c r="AD12" s="2" t="str">
        <f t="shared" si="2"/>
        <v>Oct.</v>
      </c>
      <c r="AE12" s="5" t="str">
        <f t="shared" si="3"/>
        <v/>
      </c>
      <c r="AQ12" s="2" t="str">
        <f t="shared" si="4"/>
        <v>Oct.</v>
      </c>
      <c r="AR12" s="2">
        <f t="shared" si="5"/>
        <v>0</v>
      </c>
      <c r="AS12" s="2">
        <f t="shared" si="6"/>
        <v>0</v>
      </c>
      <c r="AT12" s="2">
        <f t="shared" si="7"/>
        <v>0</v>
      </c>
      <c r="AU12" s="2">
        <f t="shared" si="8"/>
        <v>0</v>
      </c>
      <c r="AV12" s="2">
        <f t="shared" si="9"/>
        <v>0</v>
      </c>
    </row>
    <row r="13" spans="1:48" ht="16.5" x14ac:dyDescent="0.2">
      <c r="A13" s="24" t="s">
        <v>122</v>
      </c>
      <c r="B13" s="3"/>
      <c r="C13" s="25"/>
      <c r="D13" s="3"/>
      <c r="E13" s="3"/>
      <c r="F13" s="22"/>
      <c r="G13" s="22"/>
      <c r="H13" s="17" t="str">
        <f t="shared" si="10"/>
        <v/>
      </c>
      <c r="I13" s="17" t="str">
        <f t="shared" si="11"/>
        <v/>
      </c>
      <c r="J13" s="20">
        <f t="shared" si="12"/>
        <v>0</v>
      </c>
      <c r="K13" s="19">
        <f t="shared" si="13"/>
        <v>0</v>
      </c>
      <c r="L13" s="19">
        <f t="shared" si="14"/>
        <v>0</v>
      </c>
      <c r="M13" s="19">
        <f t="shared" si="15"/>
        <v>0</v>
      </c>
      <c r="N13" s="19">
        <f t="shared" si="16"/>
        <v>0</v>
      </c>
      <c r="P13" s="2" t="str">
        <f t="shared" si="17"/>
        <v>Nov.</v>
      </c>
      <c r="Q13" s="5" t="str">
        <f t="shared" si="18"/>
        <v/>
      </c>
      <c r="AD13" s="2" t="str">
        <f>A13</f>
        <v>Nov.</v>
      </c>
      <c r="AE13" s="5" t="str">
        <f>I13</f>
        <v/>
      </c>
      <c r="AQ13" s="2" t="str">
        <f t="shared" si="4"/>
        <v>Nov.</v>
      </c>
      <c r="AR13" s="2">
        <f t="shared" si="5"/>
        <v>0</v>
      </c>
      <c r="AS13" s="2">
        <f t="shared" si="6"/>
        <v>0</v>
      </c>
      <c r="AT13" s="2">
        <f t="shared" si="7"/>
        <v>0</v>
      </c>
      <c r="AU13" s="2">
        <f t="shared" si="8"/>
        <v>0</v>
      </c>
      <c r="AV13" s="2">
        <f t="shared" si="9"/>
        <v>0</v>
      </c>
    </row>
    <row r="14" spans="1:48" ht="12" x14ac:dyDescent="0.2">
      <c r="A14" s="24" t="s">
        <v>123</v>
      </c>
      <c r="B14" s="3"/>
      <c r="C14" s="3"/>
      <c r="D14" s="3"/>
      <c r="E14" s="3"/>
      <c r="F14" s="22"/>
      <c r="G14" s="22"/>
      <c r="H14" s="17" t="str">
        <f t="shared" si="10"/>
        <v/>
      </c>
      <c r="I14" s="17" t="str">
        <f t="shared" si="11"/>
        <v/>
      </c>
      <c r="J14" s="20">
        <f t="shared" si="12"/>
        <v>0</v>
      </c>
      <c r="K14" s="19">
        <f t="shared" si="13"/>
        <v>0</v>
      </c>
      <c r="L14" s="19">
        <f t="shared" si="14"/>
        <v>0</v>
      </c>
      <c r="M14" s="19">
        <f t="shared" si="15"/>
        <v>0</v>
      </c>
      <c r="N14" s="19">
        <f t="shared" si="16"/>
        <v>0</v>
      </c>
      <c r="P14" s="2" t="str">
        <f>A14</f>
        <v>Dec.</v>
      </c>
      <c r="Q14" s="5" t="str">
        <f t="shared" si="18"/>
        <v/>
      </c>
      <c r="AD14" s="2" t="str">
        <f t="shared" ref="AD14" si="19">A14</f>
        <v>Dec.</v>
      </c>
      <c r="AE14" s="5" t="str">
        <f t="shared" ref="AE14" si="20">I14</f>
        <v/>
      </c>
      <c r="AQ14" s="2" t="str">
        <f t="shared" si="4"/>
        <v>Dec.</v>
      </c>
      <c r="AR14" s="2">
        <f t="shared" si="5"/>
        <v>0</v>
      </c>
      <c r="AS14" s="2">
        <f t="shared" si="6"/>
        <v>0</v>
      </c>
      <c r="AT14" s="2">
        <f t="shared" si="7"/>
        <v>0</v>
      </c>
      <c r="AU14" s="2">
        <f t="shared" si="8"/>
        <v>0</v>
      </c>
      <c r="AV14" s="2">
        <f t="shared" si="9"/>
        <v>0</v>
      </c>
    </row>
    <row r="15" spans="1:48" x14ac:dyDescent="0.2">
      <c r="Q15" s="5"/>
      <c r="AE15" s="5"/>
    </row>
    <row r="16" spans="1:48" x14ac:dyDescent="0.2">
      <c r="Q16" s="5"/>
      <c r="AE16" s="5"/>
    </row>
    <row r="17" spans="17:31" x14ac:dyDescent="0.2">
      <c r="Q17" s="5"/>
      <c r="AE17" s="5"/>
    </row>
    <row r="18" spans="17:31" x14ac:dyDescent="0.2">
      <c r="Q18" s="5"/>
      <c r="AE18" s="5"/>
    </row>
    <row r="19" spans="17:31" x14ac:dyDescent="0.2">
      <c r="Q19" s="5"/>
      <c r="AE19" s="5"/>
    </row>
    <row r="20" spans="17:31" x14ac:dyDescent="0.2">
      <c r="Q20" s="5"/>
      <c r="AE20" s="5"/>
    </row>
    <row r="21" spans="17:31" x14ac:dyDescent="0.2">
      <c r="Q21" s="5"/>
      <c r="AE21" s="5"/>
    </row>
    <row r="22" spans="17:31" x14ac:dyDescent="0.2">
      <c r="Q22" s="5"/>
      <c r="AE22" s="5"/>
    </row>
    <row r="23" spans="17:31" x14ac:dyDescent="0.2">
      <c r="Q23" s="5"/>
      <c r="AE23" s="5"/>
    </row>
    <row r="24" spans="17:31" x14ac:dyDescent="0.2">
      <c r="Q24" s="5"/>
      <c r="AE24" s="5"/>
    </row>
    <row r="25" spans="17:31" x14ac:dyDescent="0.2">
      <c r="Q25" s="5"/>
      <c r="AE25" s="5"/>
    </row>
    <row r="26" spans="17:31" x14ac:dyDescent="0.2">
      <c r="Q26" s="5"/>
      <c r="AE26" s="5"/>
    </row>
    <row r="27" spans="17:31" x14ac:dyDescent="0.2">
      <c r="Q27" s="5"/>
      <c r="AE27" s="5"/>
    </row>
    <row r="28" spans="17:31" x14ac:dyDescent="0.2">
      <c r="Q28" s="5"/>
      <c r="AE28" s="5"/>
    </row>
    <row r="29" spans="17:31" x14ac:dyDescent="0.2">
      <c r="Q29" s="5"/>
      <c r="AE29" s="5"/>
    </row>
    <row r="30" spans="17:31" x14ac:dyDescent="0.2">
      <c r="Q30" s="5"/>
      <c r="AE30" s="5"/>
    </row>
    <row r="31" spans="17:31" x14ac:dyDescent="0.2">
      <c r="Q31" s="5"/>
      <c r="AE31" s="5"/>
    </row>
    <row r="32" spans="17:31" x14ac:dyDescent="0.2">
      <c r="Q32" s="5"/>
      <c r="AE32" s="5"/>
    </row>
    <row r="33" spans="17:31" x14ac:dyDescent="0.2">
      <c r="Q33" s="5"/>
      <c r="AE33" s="5"/>
    </row>
    <row r="34" spans="17:31" x14ac:dyDescent="0.2">
      <c r="Q34" s="5"/>
      <c r="AE34" s="5"/>
    </row>
    <row r="35" spans="17:31" x14ac:dyDescent="0.2">
      <c r="Q35" s="5"/>
      <c r="AE35" s="5"/>
    </row>
    <row r="36" spans="17:31" x14ac:dyDescent="0.2">
      <c r="Q36" s="5"/>
      <c r="AE36" s="5"/>
    </row>
    <row r="37" spans="17:31" x14ac:dyDescent="0.2">
      <c r="Q37" s="5"/>
      <c r="AE37" s="5"/>
    </row>
    <row r="38" spans="17:31" x14ac:dyDescent="0.2">
      <c r="Q38" s="5"/>
      <c r="AE38" s="5"/>
    </row>
    <row r="39" spans="17:31" x14ac:dyDescent="0.2">
      <c r="Q39" s="5"/>
      <c r="AE39" s="5"/>
    </row>
    <row r="40" spans="17:31" x14ac:dyDescent="0.2">
      <c r="Q40" s="5"/>
      <c r="AE40" s="5"/>
    </row>
    <row r="41" spans="17:31" x14ac:dyDescent="0.2">
      <c r="Q41" s="5"/>
      <c r="AE41" s="5"/>
    </row>
    <row r="42" spans="17:31" x14ac:dyDescent="0.2">
      <c r="Q42" s="5"/>
      <c r="AE42" s="5"/>
    </row>
    <row r="43" spans="17:31" x14ac:dyDescent="0.2">
      <c r="Q43" s="5"/>
      <c r="AE43" s="5"/>
    </row>
    <row r="44" spans="17:31" x14ac:dyDescent="0.2">
      <c r="Q44" s="5"/>
      <c r="AE44" s="5"/>
    </row>
    <row r="45" spans="17:31" x14ac:dyDescent="0.2">
      <c r="Q45" s="5"/>
      <c r="AE45" s="5"/>
    </row>
    <row r="46" spans="17:31" x14ac:dyDescent="0.2">
      <c r="Q46" s="5"/>
      <c r="AE46" s="5"/>
    </row>
    <row r="47" spans="17:31" x14ac:dyDescent="0.2">
      <c r="Q47" s="5"/>
      <c r="AE47" s="5"/>
    </row>
    <row r="48" spans="17:31" x14ac:dyDescent="0.2">
      <c r="Q48" s="5"/>
      <c r="AE48" s="5"/>
    </row>
    <row r="49" spans="17:31" x14ac:dyDescent="0.2">
      <c r="Q49" s="5"/>
      <c r="AE49" s="5"/>
    </row>
    <row r="50" spans="17:31" x14ac:dyDescent="0.2">
      <c r="Q50" s="5"/>
      <c r="AE50" s="5"/>
    </row>
    <row r="51" spans="17:31" x14ac:dyDescent="0.2">
      <c r="Q51" s="5"/>
      <c r="AE51" s="5"/>
    </row>
    <row r="52" spans="17:31" x14ac:dyDescent="0.2">
      <c r="Q52" s="5"/>
      <c r="AE52" s="5"/>
    </row>
    <row r="53" spans="17:31" x14ac:dyDescent="0.2">
      <c r="Q53" s="5"/>
      <c r="AE53" s="5"/>
    </row>
    <row r="54" spans="17:31" x14ac:dyDescent="0.2">
      <c r="Q54" s="5"/>
      <c r="AE54" s="5"/>
    </row>
  </sheetData>
  <phoneticPr fontId="1" type="noConversion"/>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B6"/>
  <sheetViews>
    <sheetView workbookViewId="0">
      <selection activeCell="B12" sqref="B12"/>
    </sheetView>
  </sheetViews>
  <sheetFormatPr defaultRowHeight="16.5" x14ac:dyDescent="0.2"/>
  <cols>
    <col min="1" max="1" width="15" style="12" customWidth="1"/>
    <col min="2" max="2" width="55.25" style="12" customWidth="1"/>
    <col min="3" max="16384" width="9" style="12"/>
  </cols>
  <sheetData>
    <row r="4" spans="1:2" x14ac:dyDescent="0.2">
      <c r="A4" s="12" t="s">
        <v>102</v>
      </c>
      <c r="B4" s="12" t="s">
        <v>101</v>
      </c>
    </row>
    <row r="5" spans="1:2" x14ac:dyDescent="0.2">
      <c r="A5" s="12" t="s">
        <v>103</v>
      </c>
      <c r="B5" s="12" t="s">
        <v>104</v>
      </c>
    </row>
    <row r="6" spans="1:2" x14ac:dyDescent="0.2">
      <c r="A6" s="12" t="s">
        <v>103</v>
      </c>
      <c r="B6" s="12" t="s">
        <v>105</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版本计划</vt:lpstr>
      <vt:lpstr>版本发布</vt:lpstr>
      <vt:lpstr>任务数据</vt:lpstr>
      <vt:lpstr>任务分析图表</vt:lpstr>
      <vt:lpstr>版本数据及分析图表</vt:lpstr>
      <vt:lpstr>计算公式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团队任务和版本统计模板</dc:title>
  <dc:subject>团队任务和版本统计模板</dc:subject>
  <dc:creator>Happy Chen</dc:creator>
  <cp:lastModifiedBy>Happy Chen</cp:lastModifiedBy>
  <dcterms:created xsi:type="dcterms:W3CDTF">2018-03-12T01:17:59Z</dcterms:created>
  <dcterms:modified xsi:type="dcterms:W3CDTF">2018-06-22T07:24:02Z</dcterms:modified>
  <cp:category>模板</cp:category>
</cp:coreProperties>
</file>