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ppy Chen\Desktop\第2季度项目&amp;团队统计基础表格-201806211730\所有团队\"/>
    </mc:Choice>
  </mc:AlternateContent>
  <xr:revisionPtr revIDLastSave="0" documentId="10_ncr:8100000_{F7B45411-0CD3-453D-BD72-4FAFF9A304B8}" xr6:coauthVersionLast="33" xr6:coauthVersionMax="33" xr10:uidLastSave="{00000000-0000-0000-0000-000000000000}"/>
  <bookViews>
    <workbookView xWindow="0" yWindow="0" windowWidth="16365" windowHeight="6720" xr2:uid="{00000000-000D-0000-FFFF-FFFF00000000}"/>
  </bookViews>
  <sheets>
    <sheet name="版本计划" sheetId="1" r:id="rId1"/>
    <sheet name="版本发布" sheetId="11" r:id="rId2"/>
    <sheet name="任务数据" sheetId="3" r:id="rId3"/>
    <sheet name="任务分析图表" sheetId="8" r:id="rId4"/>
    <sheet name="版本数据及分析图表" sheetId="5" r:id="rId5"/>
    <sheet name="计算公式" sheetId="10" r:id="rId6"/>
    <sheet name="版本分支" sheetId="12" r:id="rId7"/>
  </sheets>
  <definedNames>
    <definedName name="_xlnm._FilterDatabase" localSheetId="0" hidden="1">版本计划!$A$1:$T$1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4" i="3" l="1"/>
  <c r="R54" i="3"/>
  <c r="Q54" i="3"/>
  <c r="P54" i="3"/>
  <c r="N54" i="3"/>
  <c r="M54" i="3"/>
  <c r="L54" i="3"/>
  <c r="S54" i="3" s="1"/>
  <c r="Y53" i="3"/>
  <c r="R53" i="3"/>
  <c r="Q53" i="3"/>
  <c r="P53" i="3"/>
  <c r="N53" i="3"/>
  <c r="M53" i="3"/>
  <c r="L53" i="3"/>
  <c r="T53" i="3" s="1"/>
  <c r="Y52" i="3"/>
  <c r="R52" i="3"/>
  <c r="Q52" i="3"/>
  <c r="P52" i="3"/>
  <c r="N52" i="3"/>
  <c r="M52" i="3"/>
  <c r="L52" i="3"/>
  <c r="O52" i="3" s="1"/>
  <c r="Y51" i="3"/>
  <c r="U51" i="3"/>
  <c r="R51" i="3"/>
  <c r="Q51" i="3"/>
  <c r="P51" i="3"/>
  <c r="N51" i="3"/>
  <c r="M51" i="3"/>
  <c r="L51" i="3"/>
  <c r="T51" i="3" s="1"/>
  <c r="Y50" i="3"/>
  <c r="R50" i="3"/>
  <c r="Q50" i="3"/>
  <c r="P50" i="3"/>
  <c r="N50" i="3"/>
  <c r="M50" i="3"/>
  <c r="L50" i="3"/>
  <c r="U50" i="3" s="1"/>
  <c r="Y49" i="3"/>
  <c r="U49" i="3"/>
  <c r="R49" i="3"/>
  <c r="Q49" i="3"/>
  <c r="P49" i="3"/>
  <c r="N49" i="3"/>
  <c r="M49" i="3"/>
  <c r="L49" i="3"/>
  <c r="T49" i="3" s="1"/>
  <c r="Y48" i="3"/>
  <c r="R48" i="3"/>
  <c r="Q48" i="3"/>
  <c r="P48" i="3"/>
  <c r="N48" i="3"/>
  <c r="M48" i="3"/>
  <c r="L48" i="3"/>
  <c r="S48" i="3" s="1"/>
  <c r="Y47" i="3"/>
  <c r="R47" i="3"/>
  <c r="Q47" i="3"/>
  <c r="P47" i="3"/>
  <c r="N47" i="3"/>
  <c r="M47" i="3"/>
  <c r="L47" i="3"/>
  <c r="T47" i="3" s="1"/>
  <c r="Y46" i="3"/>
  <c r="R46" i="3"/>
  <c r="Q46" i="3"/>
  <c r="P46" i="3"/>
  <c r="N46" i="3"/>
  <c r="M46" i="3"/>
  <c r="L46" i="3"/>
  <c r="S46" i="3" s="1"/>
  <c r="Y45" i="3"/>
  <c r="R45" i="3"/>
  <c r="Q45" i="3"/>
  <c r="P45" i="3"/>
  <c r="N45" i="3"/>
  <c r="M45" i="3"/>
  <c r="L45" i="3"/>
  <c r="T45" i="3" s="1"/>
  <c r="Y44" i="3"/>
  <c r="R44" i="3"/>
  <c r="Q44" i="3"/>
  <c r="P44" i="3"/>
  <c r="N44" i="3"/>
  <c r="M44" i="3"/>
  <c r="L44" i="3"/>
  <c r="S44" i="3" s="1"/>
  <c r="Y43" i="3"/>
  <c r="U43" i="3"/>
  <c r="R43" i="3"/>
  <c r="Q43" i="3"/>
  <c r="P43" i="3"/>
  <c r="N43" i="3"/>
  <c r="M43" i="3"/>
  <c r="L43" i="3"/>
  <c r="T43" i="3" s="1"/>
  <c r="Y42" i="3"/>
  <c r="R42" i="3"/>
  <c r="Q42" i="3"/>
  <c r="P42" i="3"/>
  <c r="N42" i="3"/>
  <c r="M42" i="3"/>
  <c r="L42" i="3"/>
  <c r="S42" i="3" s="1"/>
  <c r="Y41" i="3"/>
  <c r="U41" i="3"/>
  <c r="R41" i="3"/>
  <c r="Q41" i="3"/>
  <c r="P41" i="3"/>
  <c r="N41" i="3"/>
  <c r="M41" i="3"/>
  <c r="L41" i="3"/>
  <c r="T41" i="3" s="1"/>
  <c r="Y40" i="3"/>
  <c r="R40" i="3"/>
  <c r="Q40" i="3"/>
  <c r="P40" i="3"/>
  <c r="N40" i="3"/>
  <c r="M40" i="3"/>
  <c r="L40" i="3"/>
  <c r="U40" i="3" s="1"/>
  <c r="Y39" i="3"/>
  <c r="R39" i="3"/>
  <c r="Q39" i="3"/>
  <c r="P39" i="3"/>
  <c r="N39" i="3"/>
  <c r="M39" i="3"/>
  <c r="L39" i="3"/>
  <c r="T39" i="3" s="1"/>
  <c r="Y38" i="3"/>
  <c r="R38" i="3"/>
  <c r="Q38" i="3"/>
  <c r="P38" i="3"/>
  <c r="N38" i="3"/>
  <c r="M38" i="3"/>
  <c r="L38" i="3"/>
  <c r="S38" i="3" s="1"/>
  <c r="Y37" i="3"/>
  <c r="R37" i="3"/>
  <c r="Q37" i="3"/>
  <c r="P37" i="3"/>
  <c r="N37" i="3"/>
  <c r="M37" i="3"/>
  <c r="L37" i="3"/>
  <c r="T37" i="3" s="1"/>
  <c r="Y36" i="3"/>
  <c r="R36" i="3"/>
  <c r="Q36" i="3"/>
  <c r="P36" i="3"/>
  <c r="N36" i="3"/>
  <c r="M36" i="3"/>
  <c r="L36" i="3"/>
  <c r="S36" i="3" s="1"/>
  <c r="Y35" i="3"/>
  <c r="U35" i="3"/>
  <c r="R35" i="3"/>
  <c r="Q35" i="3"/>
  <c r="P35" i="3"/>
  <c r="N35" i="3"/>
  <c r="M35" i="3"/>
  <c r="L35" i="3"/>
  <c r="T35" i="3" s="1"/>
  <c r="Y34" i="3"/>
  <c r="R34" i="3"/>
  <c r="Q34" i="3"/>
  <c r="P34" i="3"/>
  <c r="N34" i="3"/>
  <c r="M34" i="3"/>
  <c r="L34" i="3"/>
  <c r="U34" i="3" s="1"/>
  <c r="Y33" i="3"/>
  <c r="U33" i="3"/>
  <c r="R33" i="3"/>
  <c r="Q33" i="3"/>
  <c r="P33" i="3"/>
  <c r="N33" i="3"/>
  <c r="M33" i="3"/>
  <c r="L33" i="3"/>
  <c r="T33" i="3" s="1"/>
  <c r="Y32" i="3"/>
  <c r="R32" i="3"/>
  <c r="Q32" i="3"/>
  <c r="P32" i="3"/>
  <c r="N32" i="3"/>
  <c r="M32" i="3"/>
  <c r="L32" i="3"/>
  <c r="S32" i="3" s="1"/>
  <c r="Y31" i="3"/>
  <c r="R31" i="3"/>
  <c r="Q31" i="3"/>
  <c r="P31" i="3"/>
  <c r="N31" i="3"/>
  <c r="M31" i="3"/>
  <c r="L31" i="3"/>
  <c r="T31" i="3" s="1"/>
  <c r="Y30" i="3"/>
  <c r="R30" i="3"/>
  <c r="Q30" i="3"/>
  <c r="P30" i="3"/>
  <c r="N30" i="3"/>
  <c r="M30" i="3"/>
  <c r="L30" i="3"/>
  <c r="O30" i="3" s="1"/>
  <c r="Y29" i="3"/>
  <c r="R29" i="3"/>
  <c r="Q29" i="3"/>
  <c r="P29" i="3"/>
  <c r="N29" i="3"/>
  <c r="M29" i="3"/>
  <c r="L29" i="3"/>
  <c r="T29" i="3" s="1"/>
  <c r="Y28" i="3"/>
  <c r="R28" i="3"/>
  <c r="Q28" i="3"/>
  <c r="P28" i="3"/>
  <c r="N28" i="3"/>
  <c r="M28" i="3"/>
  <c r="L28" i="3"/>
  <c r="O28" i="3" s="1"/>
  <c r="Y27" i="3"/>
  <c r="U27" i="3"/>
  <c r="R27" i="3"/>
  <c r="Q27" i="3"/>
  <c r="P27" i="3"/>
  <c r="N27" i="3"/>
  <c r="M27" i="3"/>
  <c r="L27" i="3"/>
  <c r="T27" i="3" s="1"/>
  <c r="Y26" i="3"/>
  <c r="R26" i="3"/>
  <c r="Q26" i="3"/>
  <c r="P26" i="3"/>
  <c r="N26" i="3"/>
  <c r="M26" i="3"/>
  <c r="L26" i="3"/>
  <c r="S26" i="3" s="1"/>
  <c r="Y25" i="3"/>
  <c r="U25" i="3"/>
  <c r="R25" i="3"/>
  <c r="Q25" i="3"/>
  <c r="P25" i="3"/>
  <c r="N25" i="3"/>
  <c r="M25" i="3"/>
  <c r="L25" i="3"/>
  <c r="T25" i="3" s="1"/>
  <c r="Y24" i="3"/>
  <c r="R24" i="3"/>
  <c r="Q24" i="3"/>
  <c r="P24" i="3"/>
  <c r="N24" i="3"/>
  <c r="M24" i="3"/>
  <c r="L24" i="3"/>
  <c r="O24" i="3" s="1"/>
  <c r="Y23" i="3"/>
  <c r="R23" i="3"/>
  <c r="Q23" i="3"/>
  <c r="P23" i="3"/>
  <c r="N23" i="3"/>
  <c r="M23" i="3"/>
  <c r="L23" i="3"/>
  <c r="T23" i="3" s="1"/>
  <c r="Y22" i="3"/>
  <c r="R22" i="3"/>
  <c r="Q22" i="3"/>
  <c r="P22" i="3"/>
  <c r="N22" i="3"/>
  <c r="M22" i="3"/>
  <c r="L22" i="3"/>
  <c r="S22" i="3" s="1"/>
  <c r="Y21" i="3"/>
  <c r="R21" i="3"/>
  <c r="Q21" i="3"/>
  <c r="P21" i="3"/>
  <c r="N21" i="3"/>
  <c r="M21" i="3"/>
  <c r="L21" i="3"/>
  <c r="T21" i="3" s="1"/>
  <c r="Y20" i="3"/>
  <c r="R20" i="3"/>
  <c r="Q20" i="3"/>
  <c r="P20" i="3"/>
  <c r="N20" i="3"/>
  <c r="M20" i="3"/>
  <c r="L20" i="3"/>
  <c r="O20" i="3" s="1"/>
  <c r="Y19" i="3"/>
  <c r="U19" i="3"/>
  <c r="R19" i="3"/>
  <c r="Q19" i="3"/>
  <c r="P19" i="3"/>
  <c r="N19" i="3"/>
  <c r="M19" i="3"/>
  <c r="L19" i="3"/>
  <c r="T19" i="3" s="1"/>
  <c r="Y18" i="3"/>
  <c r="R18" i="3"/>
  <c r="Q18" i="3"/>
  <c r="P18" i="3"/>
  <c r="N18" i="3"/>
  <c r="M18" i="3"/>
  <c r="L18" i="3"/>
  <c r="U18" i="3" s="1"/>
  <c r="Y17" i="3"/>
  <c r="U17" i="3"/>
  <c r="R17" i="3"/>
  <c r="Q17" i="3"/>
  <c r="P17" i="3"/>
  <c r="N17" i="3"/>
  <c r="M17" i="3"/>
  <c r="L17" i="3"/>
  <c r="T17" i="3" s="1"/>
  <c r="Y16" i="3"/>
  <c r="R16" i="3"/>
  <c r="Q16" i="3"/>
  <c r="P16" i="3"/>
  <c r="N16" i="3"/>
  <c r="M16" i="3"/>
  <c r="L16" i="3"/>
  <c r="O16" i="3" s="1"/>
  <c r="Y15" i="3"/>
  <c r="R15" i="3"/>
  <c r="Q15" i="3"/>
  <c r="P15" i="3"/>
  <c r="N15" i="3"/>
  <c r="M15" i="3"/>
  <c r="L15" i="3"/>
  <c r="T15" i="3" s="1"/>
  <c r="Y14" i="3"/>
  <c r="R14" i="3"/>
  <c r="Q14" i="3"/>
  <c r="P14" i="3"/>
  <c r="N14" i="3"/>
  <c r="M14" i="3"/>
  <c r="L14" i="3"/>
  <c r="O14" i="3" s="1"/>
  <c r="Y13" i="3"/>
  <c r="R13" i="3"/>
  <c r="Q13" i="3"/>
  <c r="P13" i="3"/>
  <c r="N13" i="3"/>
  <c r="M13" i="3"/>
  <c r="L13" i="3"/>
  <c r="T13" i="3" s="1"/>
  <c r="Y12" i="3"/>
  <c r="R12" i="3"/>
  <c r="Q12" i="3"/>
  <c r="P12" i="3"/>
  <c r="N12" i="3"/>
  <c r="M12" i="3"/>
  <c r="L12" i="3"/>
  <c r="T12" i="3" s="1"/>
  <c r="Y11" i="3"/>
  <c r="U11" i="3"/>
  <c r="R11" i="3"/>
  <c r="Q11" i="3"/>
  <c r="P11" i="3"/>
  <c r="N11" i="3"/>
  <c r="M11" i="3"/>
  <c r="L11" i="3"/>
  <c r="T11" i="3" s="1"/>
  <c r="Y10" i="3"/>
  <c r="R10" i="3"/>
  <c r="Q10" i="3"/>
  <c r="P10" i="3"/>
  <c r="N10" i="3"/>
  <c r="M10" i="3"/>
  <c r="L10" i="3"/>
  <c r="Y9" i="3"/>
  <c r="U9" i="3"/>
  <c r="R9" i="3"/>
  <c r="Q9" i="3"/>
  <c r="P9" i="3"/>
  <c r="N9" i="3"/>
  <c r="M9" i="3"/>
  <c r="L9" i="3"/>
  <c r="T9" i="3" s="1"/>
  <c r="Y8" i="3"/>
  <c r="R8" i="3"/>
  <c r="Q8" i="3"/>
  <c r="P8" i="3"/>
  <c r="N8" i="3"/>
  <c r="M8" i="3"/>
  <c r="L8" i="3"/>
  <c r="O8" i="3" s="1"/>
  <c r="Y7" i="3"/>
  <c r="R7" i="3"/>
  <c r="Q7" i="3"/>
  <c r="P7" i="3"/>
  <c r="N7" i="3"/>
  <c r="M7" i="3"/>
  <c r="L7" i="3"/>
  <c r="T7" i="3" s="1"/>
  <c r="Y6" i="3"/>
  <c r="R6" i="3"/>
  <c r="Q6" i="3"/>
  <c r="P6" i="3"/>
  <c r="N6" i="3"/>
  <c r="M6" i="3"/>
  <c r="L6" i="3"/>
  <c r="S6" i="3" s="1"/>
  <c r="Y5" i="3"/>
  <c r="R5" i="3"/>
  <c r="Q5" i="3"/>
  <c r="P5" i="3"/>
  <c r="N5" i="3"/>
  <c r="M5" i="3"/>
  <c r="L5" i="3"/>
  <c r="T5" i="3" s="1"/>
  <c r="Y4" i="3"/>
  <c r="R4" i="3"/>
  <c r="Q4" i="3"/>
  <c r="P4" i="3"/>
  <c r="N4" i="3"/>
  <c r="M4" i="3"/>
  <c r="L4" i="3"/>
  <c r="T4" i="3" s="1"/>
  <c r="Y3" i="3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R3" i="3"/>
  <c r="Q3" i="3"/>
  <c r="P3" i="3"/>
  <c r="N3" i="3"/>
  <c r="M3" i="3"/>
  <c r="L3" i="3"/>
  <c r="T3" i="3" s="1"/>
  <c r="AN2" i="5"/>
  <c r="J3" i="5"/>
  <c r="J4" i="5" s="1"/>
  <c r="J5" i="5" l="1"/>
  <c r="AN4" i="5"/>
  <c r="AN3" i="5"/>
  <c r="U7" i="3"/>
  <c r="U15" i="3"/>
  <c r="U23" i="3"/>
  <c r="U31" i="3"/>
  <c r="U39" i="3"/>
  <c r="U47" i="3"/>
  <c r="U3" i="3"/>
  <c r="U5" i="3"/>
  <c r="O10" i="3"/>
  <c r="U13" i="3"/>
  <c r="U21" i="3"/>
  <c r="U29" i="3"/>
  <c r="U37" i="3"/>
  <c r="U45" i="3"/>
  <c r="U53" i="3"/>
  <c r="T6" i="3"/>
  <c r="T8" i="3"/>
  <c r="T14" i="3"/>
  <c r="T18" i="3"/>
  <c r="T24" i="3"/>
  <c r="T26" i="3"/>
  <c r="T28" i="3"/>
  <c r="T32" i="3"/>
  <c r="T34" i="3"/>
  <c r="T38" i="3"/>
  <c r="T40" i="3"/>
  <c r="T42" i="3"/>
  <c r="T46" i="3"/>
  <c r="T50" i="3"/>
  <c r="T52" i="3"/>
  <c r="T54" i="3"/>
  <c r="O4" i="3"/>
  <c r="S4" i="3"/>
  <c r="O6" i="3"/>
  <c r="S8" i="3"/>
  <c r="S10" i="3"/>
  <c r="O12" i="3"/>
  <c r="S12" i="3"/>
  <c r="S14" i="3"/>
  <c r="S16" i="3"/>
  <c r="O18" i="3"/>
  <c r="S18" i="3"/>
  <c r="S20" i="3"/>
  <c r="O22" i="3"/>
  <c r="S24" i="3"/>
  <c r="O26" i="3"/>
  <c r="S28" i="3"/>
  <c r="S30" i="3"/>
  <c r="O32" i="3"/>
  <c r="O34" i="3"/>
  <c r="S34" i="3"/>
  <c r="O36" i="3"/>
  <c r="O38" i="3"/>
  <c r="O40" i="3"/>
  <c r="S40" i="3"/>
  <c r="O42" i="3"/>
  <c r="O44" i="3"/>
  <c r="O48" i="3"/>
  <c r="O50" i="3"/>
  <c r="S50" i="3"/>
  <c r="S52" i="3"/>
  <c r="O54" i="3"/>
  <c r="O3" i="3"/>
  <c r="S3" i="3"/>
  <c r="U4" i="3"/>
  <c r="O5" i="3"/>
  <c r="S5" i="3"/>
  <c r="U6" i="3"/>
  <c r="O7" i="3"/>
  <c r="S7" i="3"/>
  <c r="U8" i="3"/>
  <c r="O9" i="3"/>
  <c r="S9" i="3"/>
  <c r="U10" i="3"/>
  <c r="O11" i="3"/>
  <c r="S11" i="3"/>
  <c r="U12" i="3"/>
  <c r="O13" i="3"/>
  <c r="S13" i="3"/>
  <c r="U14" i="3"/>
  <c r="O15" i="3"/>
  <c r="S15" i="3"/>
  <c r="U16" i="3"/>
  <c r="O17" i="3"/>
  <c r="S17" i="3"/>
  <c r="O19" i="3"/>
  <c r="S19" i="3"/>
  <c r="U20" i="3"/>
  <c r="O21" i="3"/>
  <c r="S21" i="3"/>
  <c r="U22" i="3"/>
  <c r="O23" i="3"/>
  <c r="S23" i="3"/>
  <c r="U24" i="3"/>
  <c r="O25" i="3"/>
  <c r="S25" i="3"/>
  <c r="U26" i="3"/>
  <c r="O27" i="3"/>
  <c r="S27" i="3"/>
  <c r="U28" i="3"/>
  <c r="O29" i="3"/>
  <c r="S29" i="3"/>
  <c r="U30" i="3"/>
  <c r="O31" i="3"/>
  <c r="S31" i="3"/>
  <c r="U32" i="3"/>
  <c r="O33" i="3"/>
  <c r="S33" i="3"/>
  <c r="O35" i="3"/>
  <c r="S35" i="3"/>
  <c r="U36" i="3"/>
  <c r="O37" i="3"/>
  <c r="S37" i="3"/>
  <c r="U38" i="3"/>
  <c r="O39" i="3"/>
  <c r="S39" i="3"/>
  <c r="O41" i="3"/>
  <c r="S41" i="3"/>
  <c r="U42" i="3"/>
  <c r="O43" i="3"/>
  <c r="S43" i="3"/>
  <c r="U44" i="3"/>
  <c r="O45" i="3"/>
  <c r="S45" i="3"/>
  <c r="U46" i="3"/>
  <c r="O47" i="3"/>
  <c r="S47" i="3"/>
  <c r="U48" i="3"/>
  <c r="O49" i="3"/>
  <c r="S49" i="3"/>
  <c r="O51" i="3"/>
  <c r="S51" i="3"/>
  <c r="U52" i="3"/>
  <c r="O53" i="3"/>
  <c r="S53" i="3"/>
  <c r="U54" i="3"/>
  <c r="T10" i="3"/>
  <c r="T16" i="3"/>
  <c r="T20" i="3"/>
  <c r="T22" i="3"/>
  <c r="T30" i="3"/>
  <c r="T36" i="3"/>
  <c r="T44" i="3"/>
  <c r="T48" i="3"/>
  <c r="O46" i="3"/>
  <c r="AP3" i="5"/>
  <c r="AP6" i="5"/>
  <c r="AP2" i="5"/>
  <c r="AO2" i="5"/>
  <c r="AM2" i="5"/>
  <c r="AL1" i="5"/>
  <c r="L3" i="5"/>
  <c r="L4" i="5" s="1"/>
  <c r="L5" i="5" s="1"/>
  <c r="L6" i="5" s="1"/>
  <c r="K3" i="5"/>
  <c r="AO3" i="5" s="1"/>
  <c r="I3" i="5"/>
  <c r="I4" i="5" s="1"/>
  <c r="I5" i="5" s="1"/>
  <c r="I6" i="5" s="1"/>
  <c r="AM6" i="5" s="1"/>
  <c r="H4" i="5"/>
  <c r="AA4" i="5" s="1"/>
  <c r="H5" i="5"/>
  <c r="AA5" i="5" s="1"/>
  <c r="H6" i="5"/>
  <c r="AA6" i="5" s="1"/>
  <c r="H3" i="5"/>
  <c r="AA3" i="5" s="1"/>
  <c r="G4" i="5"/>
  <c r="O4" i="5" s="1"/>
  <c r="G5" i="5"/>
  <c r="O5" i="5" s="1"/>
  <c r="G6" i="5"/>
  <c r="O6" i="5" s="1"/>
  <c r="G3" i="5"/>
  <c r="O3" i="5" s="1"/>
  <c r="AM4" i="5" l="1"/>
  <c r="AM5" i="5"/>
  <c r="K4" i="5"/>
  <c r="AP4" i="5"/>
  <c r="AP5" i="5"/>
  <c r="AM3" i="5"/>
  <c r="J6" i="5"/>
  <c r="AN6" i="5" s="1"/>
  <c r="AN5" i="5"/>
  <c r="AL3" i="5"/>
  <c r="AL4" i="5"/>
  <c r="AL5" i="5"/>
  <c r="AL6" i="5"/>
  <c r="AL2" i="5"/>
  <c r="Z3" i="5"/>
  <c r="Z4" i="5"/>
  <c r="Z5" i="5"/>
  <c r="Z6" i="5"/>
  <c r="AA2" i="5"/>
  <c r="Z2" i="5"/>
  <c r="N3" i="5"/>
  <c r="N4" i="5"/>
  <c r="N5" i="5"/>
  <c r="N6" i="5"/>
  <c r="O2" i="5"/>
  <c r="N2" i="5"/>
  <c r="AB2" i="8"/>
  <c r="AM3" i="8"/>
  <c r="AN3" i="8"/>
  <c r="AO3" i="8"/>
  <c r="AP3" i="8"/>
  <c r="AM4" i="8"/>
  <c r="AN4" i="8"/>
  <c r="AO4" i="8"/>
  <c r="AP4" i="8"/>
  <c r="AM5" i="8"/>
  <c r="AN5" i="8"/>
  <c r="AO5" i="8"/>
  <c r="AP5" i="8"/>
  <c r="AM6" i="8"/>
  <c r="AN6" i="8"/>
  <c r="AO6" i="8"/>
  <c r="AP6" i="8"/>
  <c r="AM7" i="8"/>
  <c r="AN7" i="8"/>
  <c r="AO7" i="8"/>
  <c r="AP7" i="8"/>
  <c r="AM8" i="8"/>
  <c r="AN8" i="8"/>
  <c r="AO8" i="8"/>
  <c r="AP8" i="8"/>
  <c r="AM9" i="8"/>
  <c r="AN9" i="8"/>
  <c r="AO9" i="8"/>
  <c r="AP9" i="8"/>
  <c r="AM10" i="8"/>
  <c r="AN10" i="8"/>
  <c r="AO10" i="8"/>
  <c r="AP10" i="8"/>
  <c r="AM11" i="8"/>
  <c r="AN11" i="8"/>
  <c r="AO11" i="8"/>
  <c r="AP11" i="8"/>
  <c r="AM12" i="8"/>
  <c r="AN12" i="8"/>
  <c r="AO12" i="8"/>
  <c r="AP12" i="8"/>
  <c r="AM13" i="8"/>
  <c r="AN13" i="8"/>
  <c r="AO13" i="8"/>
  <c r="AP13" i="8"/>
  <c r="AM14" i="8"/>
  <c r="AN14" i="8"/>
  <c r="AO14" i="8"/>
  <c r="AP14" i="8"/>
  <c r="AM15" i="8"/>
  <c r="AN15" i="8"/>
  <c r="AO15" i="8"/>
  <c r="AP15" i="8"/>
  <c r="AM16" i="8"/>
  <c r="AN16" i="8"/>
  <c r="AO16" i="8"/>
  <c r="AP16" i="8"/>
  <c r="AM17" i="8"/>
  <c r="AN17" i="8"/>
  <c r="AO17" i="8"/>
  <c r="AP17" i="8"/>
  <c r="AM18" i="8"/>
  <c r="AN18" i="8"/>
  <c r="AO18" i="8"/>
  <c r="AP18" i="8"/>
  <c r="AM19" i="8"/>
  <c r="AN19" i="8"/>
  <c r="AO19" i="8"/>
  <c r="AP19" i="8"/>
  <c r="AM20" i="8"/>
  <c r="AN20" i="8"/>
  <c r="AO20" i="8"/>
  <c r="AP20" i="8"/>
  <c r="AM21" i="8"/>
  <c r="AN21" i="8"/>
  <c r="AO21" i="8"/>
  <c r="AP21" i="8"/>
  <c r="AM22" i="8"/>
  <c r="AN22" i="8"/>
  <c r="AO22" i="8"/>
  <c r="AP22" i="8"/>
  <c r="AM23" i="8"/>
  <c r="AN23" i="8"/>
  <c r="AO23" i="8"/>
  <c r="AP23" i="8"/>
  <c r="AM24" i="8"/>
  <c r="AN24" i="8"/>
  <c r="AO24" i="8"/>
  <c r="AP24" i="8"/>
  <c r="AM25" i="8"/>
  <c r="AN25" i="8"/>
  <c r="AO25" i="8"/>
  <c r="AP25" i="8"/>
  <c r="AM26" i="8"/>
  <c r="AN26" i="8"/>
  <c r="AO26" i="8"/>
  <c r="AP26" i="8"/>
  <c r="AM27" i="8"/>
  <c r="AN27" i="8"/>
  <c r="AO27" i="8"/>
  <c r="AP27" i="8"/>
  <c r="AM28" i="8"/>
  <c r="AN28" i="8"/>
  <c r="AO28" i="8"/>
  <c r="AP28" i="8"/>
  <c r="AM29" i="8"/>
  <c r="AN29" i="8"/>
  <c r="AO29" i="8"/>
  <c r="AP29" i="8"/>
  <c r="AM30" i="8"/>
  <c r="AN30" i="8"/>
  <c r="AO30" i="8"/>
  <c r="AP30" i="8"/>
  <c r="AM31" i="8"/>
  <c r="AN31" i="8"/>
  <c r="AO31" i="8"/>
  <c r="AP31" i="8"/>
  <c r="AM32" i="8"/>
  <c r="AN32" i="8"/>
  <c r="AO32" i="8"/>
  <c r="AP32" i="8"/>
  <c r="AM33" i="8"/>
  <c r="AN33" i="8"/>
  <c r="AO33" i="8"/>
  <c r="AP33" i="8"/>
  <c r="AM34" i="8"/>
  <c r="AN34" i="8"/>
  <c r="AO34" i="8"/>
  <c r="AP34" i="8"/>
  <c r="AM35" i="8"/>
  <c r="AN35" i="8"/>
  <c r="AO35" i="8"/>
  <c r="AP35" i="8"/>
  <c r="AM36" i="8"/>
  <c r="AN36" i="8"/>
  <c r="AO36" i="8"/>
  <c r="AP36" i="8"/>
  <c r="AM37" i="8"/>
  <c r="AN37" i="8"/>
  <c r="AO37" i="8"/>
  <c r="AP37" i="8"/>
  <c r="AM38" i="8"/>
  <c r="AN38" i="8"/>
  <c r="AO38" i="8"/>
  <c r="AP38" i="8"/>
  <c r="AM39" i="8"/>
  <c r="AN39" i="8"/>
  <c r="AO39" i="8"/>
  <c r="AP39" i="8"/>
  <c r="AM40" i="8"/>
  <c r="AN40" i="8"/>
  <c r="AO40" i="8"/>
  <c r="AP40" i="8"/>
  <c r="AM41" i="8"/>
  <c r="AN41" i="8"/>
  <c r="AO41" i="8"/>
  <c r="AP41" i="8"/>
  <c r="AM42" i="8"/>
  <c r="AN42" i="8"/>
  <c r="AO42" i="8"/>
  <c r="AP42" i="8"/>
  <c r="AM43" i="8"/>
  <c r="AN43" i="8"/>
  <c r="AO43" i="8"/>
  <c r="AP43" i="8"/>
  <c r="AM44" i="8"/>
  <c r="AN44" i="8"/>
  <c r="AO44" i="8"/>
  <c r="AP44" i="8"/>
  <c r="AM45" i="8"/>
  <c r="AN45" i="8"/>
  <c r="AO45" i="8"/>
  <c r="AP45" i="8"/>
  <c r="AM46" i="8"/>
  <c r="AN46" i="8"/>
  <c r="AO46" i="8"/>
  <c r="AP46" i="8"/>
  <c r="AM47" i="8"/>
  <c r="AN47" i="8"/>
  <c r="AO47" i="8"/>
  <c r="AP47" i="8"/>
  <c r="AM48" i="8"/>
  <c r="AN48" i="8"/>
  <c r="AO48" i="8"/>
  <c r="AP48" i="8"/>
  <c r="AM49" i="8"/>
  <c r="AN49" i="8"/>
  <c r="AO49" i="8"/>
  <c r="AP49" i="8"/>
  <c r="AM50" i="8"/>
  <c r="AN50" i="8"/>
  <c r="AO50" i="8"/>
  <c r="AP50" i="8"/>
  <c r="AM51" i="8"/>
  <c r="AN51" i="8"/>
  <c r="AO51" i="8"/>
  <c r="AP51" i="8"/>
  <c r="AM52" i="8"/>
  <c r="AN52" i="8"/>
  <c r="AO52" i="8"/>
  <c r="AP52" i="8"/>
  <c r="AM53" i="8"/>
  <c r="AN53" i="8"/>
  <c r="AO53" i="8"/>
  <c r="AP53" i="8"/>
  <c r="AM54" i="8"/>
  <c r="AN54" i="8"/>
  <c r="AO54" i="8"/>
  <c r="AP54" i="8"/>
  <c r="AP2" i="8"/>
  <c r="AO2" i="8"/>
  <c r="AN2" i="8"/>
  <c r="AM2" i="8"/>
  <c r="AA2" i="8"/>
  <c r="Z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2" i="8"/>
  <c r="M2" i="8"/>
  <c r="AA20" i="8"/>
  <c r="AB21" i="8"/>
  <c r="AA24" i="8"/>
  <c r="AB25" i="8"/>
  <c r="AA28" i="8"/>
  <c r="AB29" i="8"/>
  <c r="AA32" i="8"/>
  <c r="AB33" i="8"/>
  <c r="AA36" i="8"/>
  <c r="AB37" i="8"/>
  <c r="AA40" i="8"/>
  <c r="AB41" i="8"/>
  <c r="AA44" i="8"/>
  <c r="AB45" i="8"/>
  <c r="AA48" i="8"/>
  <c r="AB49" i="8"/>
  <c r="AA52" i="8"/>
  <c r="AB53" i="8"/>
  <c r="AB20" i="8"/>
  <c r="AB24" i="8"/>
  <c r="AB28" i="8"/>
  <c r="AB32" i="8"/>
  <c r="AB36" i="8"/>
  <c r="AB40" i="8"/>
  <c r="AB44" i="8"/>
  <c r="AB48" i="8"/>
  <c r="AB52" i="8"/>
  <c r="M4" i="8"/>
  <c r="M5" i="8"/>
  <c r="N5" i="8" s="1"/>
  <c r="M6" i="8"/>
  <c r="M7" i="8"/>
  <c r="M8" i="8"/>
  <c r="M9" i="8"/>
  <c r="M10" i="8"/>
  <c r="M11" i="8"/>
  <c r="M12" i="8"/>
  <c r="M13" i="8"/>
  <c r="M14" i="8"/>
  <c r="N14" i="8" s="1"/>
  <c r="M15" i="8"/>
  <c r="M16" i="8"/>
  <c r="M17" i="8"/>
  <c r="N17" i="8" s="1"/>
  <c r="M18" i="8"/>
  <c r="N18" i="8" s="1"/>
  <c r="M19" i="8"/>
  <c r="N19" i="8" s="1"/>
  <c r="M20" i="8"/>
  <c r="M21" i="8"/>
  <c r="N21" i="8" s="1"/>
  <c r="M22" i="8"/>
  <c r="N22" i="8" s="1"/>
  <c r="M23" i="8"/>
  <c r="N23" i="8" s="1"/>
  <c r="M24" i="8"/>
  <c r="M25" i="8"/>
  <c r="N25" i="8" s="1"/>
  <c r="M26" i="8"/>
  <c r="N26" i="8" s="1"/>
  <c r="M27" i="8"/>
  <c r="N27" i="8" s="1"/>
  <c r="M28" i="8"/>
  <c r="M29" i="8"/>
  <c r="N29" i="8" s="1"/>
  <c r="M30" i="8"/>
  <c r="N30" i="8" s="1"/>
  <c r="M31" i="8"/>
  <c r="N31" i="8" s="1"/>
  <c r="M32" i="8"/>
  <c r="M33" i="8"/>
  <c r="N33" i="8" s="1"/>
  <c r="M34" i="8"/>
  <c r="M35" i="8"/>
  <c r="N35" i="8" s="1"/>
  <c r="M36" i="8"/>
  <c r="M37" i="8"/>
  <c r="N37" i="8" s="1"/>
  <c r="M38" i="8"/>
  <c r="M39" i="8"/>
  <c r="N39" i="8" s="1"/>
  <c r="M40" i="8"/>
  <c r="M41" i="8"/>
  <c r="N41" i="8" s="1"/>
  <c r="M42" i="8"/>
  <c r="M43" i="8"/>
  <c r="N43" i="8" s="1"/>
  <c r="M44" i="8"/>
  <c r="M45" i="8"/>
  <c r="N45" i="8" s="1"/>
  <c r="M46" i="8"/>
  <c r="N46" i="8" s="1"/>
  <c r="M47" i="8"/>
  <c r="N47" i="8" s="1"/>
  <c r="M48" i="8"/>
  <c r="M49" i="8"/>
  <c r="N49" i="8" s="1"/>
  <c r="M50" i="8"/>
  <c r="M51" i="8"/>
  <c r="N51" i="8" s="1"/>
  <c r="M52" i="8"/>
  <c r="M53" i="8"/>
  <c r="N53" i="8" s="1"/>
  <c r="M54" i="8"/>
  <c r="N54" i="8" s="1"/>
  <c r="M3" i="8"/>
  <c r="B2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2" i="8"/>
  <c r="A3" i="8"/>
  <c r="K5" i="5" l="1"/>
  <c r="AO4" i="5"/>
  <c r="N15" i="8"/>
  <c r="N11" i="8"/>
  <c r="N13" i="8"/>
  <c r="N9" i="8"/>
  <c r="N7" i="8"/>
  <c r="AA51" i="8"/>
  <c r="AB51" i="8"/>
  <c r="AA47" i="8"/>
  <c r="AB47" i="8"/>
  <c r="AA43" i="8"/>
  <c r="AB43" i="8"/>
  <c r="AA39" i="8"/>
  <c r="AB39" i="8"/>
  <c r="AA35" i="8"/>
  <c r="AB35" i="8"/>
  <c r="AA31" i="8"/>
  <c r="AB31" i="8"/>
  <c r="AA27" i="8"/>
  <c r="AB27" i="8"/>
  <c r="AA23" i="8"/>
  <c r="AB23" i="8"/>
  <c r="AA19" i="8"/>
  <c r="AB19" i="8"/>
  <c r="Z51" i="8"/>
  <c r="Z47" i="8"/>
  <c r="Z43" i="8"/>
  <c r="Z39" i="8"/>
  <c r="Z35" i="8"/>
  <c r="Z31" i="8"/>
  <c r="Z27" i="8"/>
  <c r="Z23" i="8"/>
  <c r="Z19" i="8"/>
  <c r="AB54" i="8"/>
  <c r="AA53" i="8"/>
  <c r="Z52" i="8"/>
  <c r="AB50" i="8"/>
  <c r="AA49" i="8"/>
  <c r="Z48" i="8"/>
  <c r="AB46" i="8"/>
  <c r="AA45" i="8"/>
  <c r="Z44" i="8"/>
  <c r="AB42" i="8"/>
  <c r="AA41" i="8"/>
  <c r="Z40" i="8"/>
  <c r="AB38" i="8"/>
  <c r="AA37" i="8"/>
  <c r="Z36" i="8"/>
  <c r="AB34" i="8"/>
  <c r="AA33" i="8"/>
  <c r="Z32" i="8"/>
  <c r="AB30" i="8"/>
  <c r="AA29" i="8"/>
  <c r="Z28" i="8"/>
  <c r="AB26" i="8"/>
  <c r="AA25" i="8"/>
  <c r="Z24" i="8"/>
  <c r="AB22" i="8"/>
  <c r="AA21" i="8"/>
  <c r="Z20" i="8"/>
  <c r="AA54" i="8"/>
  <c r="Z53" i="8"/>
  <c r="AA50" i="8"/>
  <c r="Z49" i="8"/>
  <c r="AA46" i="8"/>
  <c r="Z45" i="8"/>
  <c r="AA42" i="8"/>
  <c r="Z41" i="8"/>
  <c r="AA38" i="8"/>
  <c r="Z37" i="8"/>
  <c r="AA34" i="8"/>
  <c r="Z33" i="8"/>
  <c r="AA30" i="8"/>
  <c r="Z29" i="8"/>
  <c r="AA26" i="8"/>
  <c r="Z25" i="8"/>
  <c r="AA22" i="8"/>
  <c r="Z21" i="8"/>
  <c r="N52" i="8"/>
  <c r="N48" i="8"/>
  <c r="N44" i="8"/>
  <c r="N40" i="8"/>
  <c r="N36" i="8"/>
  <c r="N32" i="8"/>
  <c r="N28" i="8"/>
  <c r="N24" i="8"/>
  <c r="N20" i="8"/>
  <c r="N16" i="8"/>
  <c r="N12" i="8"/>
  <c r="N8" i="8"/>
  <c r="N4" i="8"/>
  <c r="Z54" i="8"/>
  <c r="Z50" i="8"/>
  <c r="Z46" i="8"/>
  <c r="Z42" i="8"/>
  <c r="Z38" i="8"/>
  <c r="Z34" i="8"/>
  <c r="Z30" i="8"/>
  <c r="Z26" i="8"/>
  <c r="Z22" i="8"/>
  <c r="N50" i="8"/>
  <c r="N42" i="8"/>
  <c r="N38" i="8"/>
  <c r="N34" i="8"/>
  <c r="N10" i="8"/>
  <c r="N6" i="8"/>
  <c r="K6" i="5" l="1"/>
  <c r="AO6" i="5" s="1"/>
  <c r="AO5" i="5"/>
  <c r="Z18" i="8"/>
  <c r="AA18" i="8"/>
  <c r="AB18" i="8"/>
  <c r="Z6" i="8"/>
  <c r="AA6" i="8"/>
  <c r="AB6" i="8"/>
  <c r="Z17" i="8"/>
  <c r="AA17" i="8"/>
  <c r="AB17" i="8"/>
  <c r="Z13" i="8"/>
  <c r="AA13" i="8"/>
  <c r="AB13" i="8"/>
  <c r="Z9" i="8"/>
  <c r="AA9" i="8"/>
  <c r="AB9" i="8"/>
  <c r="Z5" i="8"/>
  <c r="AA5" i="8"/>
  <c r="AB5" i="8"/>
  <c r="Z10" i="8"/>
  <c r="AA10" i="8"/>
  <c r="AB10" i="8"/>
  <c r="AB16" i="8"/>
  <c r="Z16" i="8"/>
  <c r="AA16" i="8"/>
  <c r="AB12" i="8"/>
  <c r="Z12" i="8"/>
  <c r="AA12" i="8"/>
  <c r="AB8" i="8"/>
  <c r="Z8" i="8"/>
  <c r="AA8" i="8"/>
  <c r="AB4" i="8"/>
  <c r="Z4" i="8"/>
  <c r="AA4" i="8"/>
  <c r="Z14" i="8"/>
  <c r="AA14" i="8"/>
  <c r="AB14" i="8"/>
  <c r="AA15" i="8"/>
  <c r="AB15" i="8"/>
  <c r="Z15" i="8"/>
  <c r="AA11" i="8"/>
  <c r="AB11" i="8"/>
  <c r="Z11" i="8"/>
  <c r="AA7" i="8"/>
  <c r="AB7" i="8"/>
  <c r="Z7" i="8"/>
  <c r="N3" i="8"/>
  <c r="B3" i="8" l="1"/>
  <c r="Z3" i="8"/>
  <c r="AB3" i="8"/>
  <c r="AA3" i="8"/>
  <c r="B4" i="8" l="1"/>
  <c r="B5" i="8" l="1"/>
  <c r="B6" i="8" l="1"/>
  <c r="B7" i="8" l="1"/>
  <c r="B8" i="8" l="1"/>
  <c r="B9" i="8" l="1"/>
  <c r="B10" i="8" l="1"/>
  <c r="B11" i="8" l="1"/>
  <c r="B12" i="8" l="1"/>
  <c r="B13" i="8" l="1"/>
  <c r="B14" i="8" l="1"/>
  <c r="B15" i="8" l="1"/>
  <c r="B16" i="8" l="1"/>
  <c r="B17" i="8" l="1"/>
  <c r="B18" i="8" l="1"/>
  <c r="B19" i="8" l="1"/>
  <c r="B20" i="8" l="1"/>
  <c r="B21" i="8" l="1"/>
  <c r="B22" i="8" l="1"/>
  <c r="B23" i="8" l="1"/>
  <c r="B24" i="8" l="1"/>
  <c r="B25" i="8" l="1"/>
  <c r="B26" i="8" l="1"/>
  <c r="B27" i="8" l="1"/>
  <c r="B28" i="8" l="1"/>
  <c r="B29" i="8" l="1"/>
  <c r="B30" i="8" l="1"/>
  <c r="B31" i="8" l="1"/>
  <c r="B32" i="8" l="1"/>
  <c r="B33" i="8" l="1"/>
  <c r="B34" i="8" l="1"/>
  <c r="B35" i="8" l="1"/>
  <c r="B36" i="8" l="1"/>
  <c r="B37" i="8" l="1"/>
  <c r="B38" i="8" l="1"/>
  <c r="B39" i="8" l="1"/>
  <c r="B40" i="8" l="1"/>
  <c r="B41" i="8" l="1"/>
  <c r="B42" i="8" l="1"/>
  <c r="B43" i="8" l="1"/>
  <c r="B44" i="8" l="1"/>
  <c r="B45" i="8" l="1"/>
  <c r="B46" i="8" l="1"/>
  <c r="B47" i="8" l="1"/>
  <c r="B48" i="8" l="1"/>
  <c r="B49" i="8" l="1"/>
  <c r="B50" i="8" l="1"/>
  <c r="B51" i="8" l="1"/>
  <c r="B52" i="8" l="1"/>
  <c r="B53" i="8" l="1"/>
  <c r="B5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Happy Chen</author>
  </authors>
  <commentList>
    <comment ref="BA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每个迭代手工填写数据 生成图标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Happy Chen</author>
  </authors>
  <commentList>
    <comment ref="A1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针对产品，每季度手工填写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按产品</t>
        </r>
      </text>
    </comment>
  </commentList>
</comments>
</file>

<file path=xl/sharedStrings.xml><?xml version="1.0" encoding="utf-8"?>
<sst xmlns="http://schemas.openxmlformats.org/spreadsheetml/2006/main" count="718" uniqueCount="328">
  <si>
    <t>参考文档</t>
    <phoneticPr fontId="1" type="noConversion"/>
  </si>
  <si>
    <t>状态</t>
    <phoneticPr fontId="1" type="noConversion"/>
  </si>
  <si>
    <t>要求</t>
    <phoneticPr fontId="1" type="noConversion"/>
  </si>
  <si>
    <t>备注</t>
    <phoneticPr fontId="1" type="noConversion"/>
  </si>
  <si>
    <t>分支/主线</t>
    <phoneticPr fontId="1" type="noConversion"/>
  </si>
  <si>
    <t>数据分析</t>
    <phoneticPr fontId="1" type="noConversion"/>
  </si>
  <si>
    <t>完成总数</t>
    <phoneticPr fontId="1" type="noConversion"/>
  </si>
  <si>
    <t>计划任务总数</t>
    <phoneticPr fontId="1" type="noConversion"/>
  </si>
  <si>
    <t>计划任务完成数</t>
    <phoneticPr fontId="1" type="noConversion"/>
  </si>
  <si>
    <t>计划任务延时数</t>
    <phoneticPr fontId="1" type="noConversion"/>
  </si>
  <si>
    <t>疑难问题总数</t>
    <phoneticPr fontId="1" type="noConversion"/>
  </si>
  <si>
    <t>疑难问题完成数</t>
    <phoneticPr fontId="1" type="noConversion"/>
  </si>
  <si>
    <t>疑难问题延时数</t>
    <phoneticPr fontId="1" type="noConversion"/>
  </si>
  <si>
    <t>计划完成率</t>
    <phoneticPr fontId="1" type="noConversion"/>
  </si>
  <si>
    <t>总任务完成率</t>
    <phoneticPr fontId="1" type="noConversion"/>
  </si>
  <si>
    <t>基础数据</t>
    <phoneticPr fontId="1" type="noConversion"/>
  </si>
  <si>
    <t>任务叠加总数</t>
    <phoneticPr fontId="1" type="noConversion"/>
  </si>
  <si>
    <t>任务增长趋势</t>
    <phoneticPr fontId="1" type="noConversion"/>
  </si>
  <si>
    <t>任务占比率</t>
    <phoneticPr fontId="1" type="noConversion"/>
  </si>
  <si>
    <t>计划任务叠加总数</t>
    <phoneticPr fontId="1" type="noConversion"/>
  </si>
  <si>
    <t>疑难任务叠加总数</t>
    <phoneticPr fontId="1" type="noConversion"/>
  </si>
  <si>
    <t>记录时间</t>
    <phoneticPr fontId="1" type="noConversion"/>
  </si>
  <si>
    <t>版本准时交付比率</t>
    <phoneticPr fontId="1" type="noConversion"/>
  </si>
  <si>
    <t>版本通过率</t>
    <phoneticPr fontId="1" type="noConversion"/>
  </si>
  <si>
    <t>预发布版本总数</t>
    <phoneticPr fontId="1" type="noConversion"/>
  </si>
  <si>
    <t>任务组成</t>
    <phoneticPr fontId="1" type="noConversion"/>
  </si>
  <si>
    <t>分类</t>
    <phoneticPr fontId="1" type="noConversion"/>
  </si>
  <si>
    <t>项目</t>
    <phoneticPr fontId="1" type="noConversion"/>
  </si>
  <si>
    <t>预发布时间</t>
    <phoneticPr fontId="1" type="noConversion"/>
  </si>
  <si>
    <t>预发布人</t>
    <phoneticPr fontId="1" type="noConversion"/>
  </si>
  <si>
    <t>测试结果</t>
    <phoneticPr fontId="1" type="noConversion"/>
  </si>
  <si>
    <t>测试人</t>
    <phoneticPr fontId="1" type="noConversion"/>
  </si>
  <si>
    <t>处理人</t>
    <phoneticPr fontId="1" type="noConversion"/>
  </si>
  <si>
    <t>2W</t>
    <phoneticPr fontId="1" type="noConversion"/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</si>
  <si>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</si>
  <si>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</si>
  <si>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</si>
  <si>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</si>
  <si>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</si>
  <si>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</si>
  <si>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</si>
  <si>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</si>
  <si>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</si>
  <si>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</si>
  <si>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</si>
  <si>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</si>
  <si>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</si>
  <si>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</si>
  <si>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</si>
  <si>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</si>
  <si>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</si>
  <si>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</si>
  <si>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</si>
  <si>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</si>
  <si>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</si>
  <si>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</si>
  <si>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25W</t>
  </si>
  <si>
    <t>26W</t>
  </si>
  <si>
    <t>27W</t>
  </si>
  <si>
    <t>28W</t>
  </si>
  <si>
    <t>29W</t>
  </si>
  <si>
    <t>30W</t>
  </si>
  <si>
    <t>31W</t>
  </si>
  <si>
    <t>32W</t>
  </si>
  <si>
    <t>33W</t>
  </si>
  <si>
    <t>34W</t>
  </si>
  <si>
    <t>35W</t>
  </si>
  <si>
    <t>36W</t>
  </si>
  <si>
    <t>37W</t>
  </si>
  <si>
    <t>38W</t>
  </si>
  <si>
    <t>39W</t>
  </si>
  <si>
    <t>40W</t>
  </si>
  <si>
    <t>41W</t>
  </si>
  <si>
    <t>42W</t>
  </si>
  <si>
    <t>43W</t>
  </si>
  <si>
    <t>44W</t>
  </si>
  <si>
    <t>45W</t>
  </si>
  <si>
    <t>46W</t>
  </si>
  <si>
    <t>47W</t>
  </si>
  <si>
    <t>48W</t>
  </si>
  <si>
    <t>49W</t>
  </si>
  <si>
    <t>50W</t>
  </si>
  <si>
    <t>51W</t>
  </si>
  <si>
    <t>52W</t>
  </si>
  <si>
    <t>任务叠加</t>
    <phoneticPr fontId="1" type="noConversion"/>
  </si>
  <si>
    <t>本迭代任务汇总</t>
    <phoneticPr fontId="1" type="noConversion"/>
  </si>
  <si>
    <t>疑难任务完成数</t>
    <phoneticPr fontId="1" type="noConversion"/>
  </si>
  <si>
    <t>临时任务完成数</t>
    <phoneticPr fontId="1" type="noConversion"/>
  </si>
  <si>
    <t>计划任务完成数</t>
    <phoneticPr fontId="1" type="noConversion"/>
  </si>
  <si>
    <t>延时任务数（计划+临时+延时）</t>
    <phoneticPr fontId="1" type="noConversion"/>
  </si>
  <si>
    <t>第1季度</t>
    <phoneticPr fontId="1" type="noConversion"/>
  </si>
  <si>
    <t>第2季度</t>
    <phoneticPr fontId="1" type="noConversion"/>
  </si>
  <si>
    <t>第3季度</t>
    <phoneticPr fontId="1" type="noConversion"/>
  </si>
  <si>
    <t>第4季度</t>
    <phoneticPr fontId="1" type="noConversion"/>
  </si>
  <si>
    <t>产品计划完成率=计划任务完成数量/计划任务总数</t>
    <phoneticPr fontId="1" type="noConversion"/>
  </si>
  <si>
    <t>迭代</t>
    <phoneticPr fontId="1" type="noConversion"/>
  </si>
  <si>
    <t>产品/网元</t>
    <phoneticPr fontId="1" type="noConversion"/>
  </si>
  <si>
    <t>版本通过率=测试发布版本数量/预发布版本总数</t>
    <phoneticPr fontId="1" type="noConversion"/>
  </si>
  <si>
    <t>预发布版本汇总</t>
    <phoneticPr fontId="1" type="noConversion"/>
  </si>
  <si>
    <t>准时交付版本汇总</t>
    <phoneticPr fontId="1" type="noConversion"/>
  </si>
  <si>
    <t>版本准时交付比率=准时交付版本数量/交付版本总数</t>
    <phoneticPr fontId="1" type="noConversion"/>
  </si>
  <si>
    <t>XX版本数据</t>
    <phoneticPr fontId="1" type="noConversion"/>
  </si>
  <si>
    <t>XX版本数量汇总（累加）</t>
    <phoneticPr fontId="1" type="noConversion"/>
  </si>
  <si>
    <t>季度</t>
    <phoneticPr fontId="1" type="noConversion"/>
  </si>
  <si>
    <t>XX版本基础数据</t>
    <phoneticPr fontId="1" type="noConversion"/>
  </si>
  <si>
    <t>XX版本数据分析</t>
    <phoneticPr fontId="1" type="noConversion"/>
  </si>
  <si>
    <t>XX版本准时交付比率趋势</t>
    <phoneticPr fontId="1" type="noConversion"/>
  </si>
  <si>
    <t>计划交付版本总数</t>
    <phoneticPr fontId="1" type="noConversion"/>
  </si>
  <si>
    <t>测试发布版本总数</t>
    <phoneticPr fontId="1" type="noConversion"/>
  </si>
  <si>
    <t>准时交付版本总数</t>
    <phoneticPr fontId="1" type="noConversion"/>
  </si>
  <si>
    <t>计划交付版本汇总</t>
    <phoneticPr fontId="1" type="noConversion"/>
  </si>
  <si>
    <t>测试发布版本汇总</t>
    <phoneticPr fontId="1" type="noConversion"/>
  </si>
  <si>
    <t>序号</t>
    <phoneticPr fontId="1" type="noConversion"/>
  </si>
  <si>
    <t>版本名称</t>
    <phoneticPr fontId="1" type="noConversion"/>
  </si>
  <si>
    <t>计划预发布时间</t>
    <phoneticPr fontId="1" type="noConversion"/>
  </si>
  <si>
    <t>实际预发布时间</t>
    <phoneticPr fontId="1" type="noConversion"/>
  </si>
  <si>
    <t>计划交付现场时间</t>
    <phoneticPr fontId="1" type="noConversion"/>
  </si>
  <si>
    <t>实际交付现场时间</t>
    <phoneticPr fontId="1" type="noConversion"/>
  </si>
  <si>
    <t>网元</t>
    <phoneticPr fontId="1" type="noConversion"/>
  </si>
  <si>
    <t>版本实现（新需求/MR）</t>
    <phoneticPr fontId="1" type="noConversion"/>
  </si>
  <si>
    <t>资源要求</t>
    <phoneticPr fontId="1" type="noConversion"/>
  </si>
  <si>
    <t>是否执行执行签字单流程</t>
    <phoneticPr fontId="7" type="noConversion"/>
  </si>
  <si>
    <t>是否进行测试用例评审</t>
    <phoneticPr fontId="7" type="noConversion"/>
  </si>
  <si>
    <t>是否涉及用例更新</t>
    <phoneticPr fontId="7" type="noConversion"/>
  </si>
  <si>
    <t>ss_r3.0.0_7.1</t>
    <phoneticPr fontId="1" type="noConversion"/>
  </si>
  <si>
    <t>完成</t>
  </si>
  <si>
    <t>移动大网</t>
  </si>
  <si>
    <t>nana</t>
    <phoneticPr fontId="1" type="noConversion"/>
  </si>
  <si>
    <t>null</t>
    <phoneticPr fontId="1" type="noConversion"/>
  </si>
  <si>
    <t>null</t>
  </si>
  <si>
    <t>问题</t>
  </si>
  <si>
    <t>正式发布</t>
  </si>
  <si>
    <t>SS</t>
    <phoneticPr fontId="1" type="noConversion"/>
  </si>
  <si>
    <t>0030926: FSIO在创建segment的时候可能存在计数泄露，需要优化
0030912: 【上海4k平台】hls播放引起segid泄露，频道录制失败</t>
    <phoneticPr fontId="1" type="noConversion"/>
  </si>
  <si>
    <t>300主线</t>
    <phoneticPr fontId="1" type="noConversion"/>
  </si>
  <si>
    <t>版本已正式发布</t>
    <phoneticPr fontId="1" type="noConversion"/>
  </si>
  <si>
    <t>是</t>
    <phoneticPr fontId="1" type="noConversion"/>
  </si>
  <si>
    <t>否</t>
  </si>
  <si>
    <t>ss_r2.5.0_6.3</t>
    <phoneticPr fontId="1" type="noConversion"/>
  </si>
  <si>
    <t>安徽移动</t>
  </si>
  <si>
    <t>phyllis carton</t>
    <phoneticPr fontId="1" type="noConversion"/>
  </si>
  <si>
    <t xml:space="preserve"> 0031195: 安徽移动部分频道部分频道死锁</t>
    <phoneticPr fontId="1" type="noConversion"/>
  </si>
  <si>
    <t>250主线</t>
    <phoneticPr fontId="1" type="noConversion"/>
  </si>
  <si>
    <t>是</t>
  </si>
  <si>
    <t>江苏联通</t>
  </si>
  <si>
    <t>mouzhi   cynthia</t>
    <phoneticPr fontId="1" type="noConversion"/>
  </si>
  <si>
    <t>新需求</t>
  </si>
  <si>
    <t>0031000: 【江苏联通新需求】IPTV热点频道 多份拷贝。
0029615: 【湖北移动】HLS两份拷贝直播均分目前不支持中心节点均分问题，后续ss版本处理。
0030952: 新增加SE服务器后，hls热门频道在新的SE上没有录制，导致用户播放失败；hls频道一份拷贝迁移功能重写。       
0030926: FSIO在创建segment的时候可能存在计数泄露，需要优化。
0030912: 【上海4k平台】hls播放引起segid泄露，频道录制失败。
0031199: 【江苏联通ss】IPTV两份拷贝热点频道录制过程中，停掉频道归属的其中一台SE，频道db里展示的segment状态有误。</t>
    <phoneticPr fontId="1" type="noConversion"/>
  </si>
  <si>
    <t>250主线</t>
  </si>
  <si>
    <t>ss_r2.5.0_7.1</t>
    <phoneticPr fontId="1" type="noConversion"/>
  </si>
  <si>
    <t>lervin  cynthia</t>
    <phoneticPr fontId="1" type="noConversion"/>
  </si>
  <si>
    <t>0030876:hls频道录制当像频道源请求子m3u8返回302时，录制中断                                                                             0031287: 【重庆移动】hls频道录制 当分片地址超过512个字节时 url会被截断</t>
    <phoneticPr fontId="1" type="noConversion"/>
  </si>
  <si>
    <t>250分支</t>
    <phoneticPr fontId="1" type="noConversion"/>
  </si>
  <si>
    <t>ss_r2.5.0</t>
    <phoneticPr fontId="1" type="noConversion"/>
  </si>
  <si>
    <t>黑龙江联通</t>
  </si>
  <si>
    <t>mouzhi   micky    bill</t>
    <phoneticPr fontId="1" type="noConversion"/>
  </si>
  <si>
    <t>0030924: 备ss命令cat proc/cache/vcdn/channel_contentlist/fonsview_iptv产生core 
0030876:hls频道录制当像频道源请求子m3u8返回302时录制中断
0031235:【安徽现场ss】ss错误日志（卡顿）里有负数
0030738: vcdn_se_update_pop_traffic可能存在越界可能性，需要优化 
0030603:【湖北移动】pemx 默认按照非chunked方式发流 
0031394:【黑龙江联通】齐齐哈尔 coredump.
0031376:ss在重启过程执行查看vcdn的相关proc会产生core 
0031378:VCDN相关代码，提出需要优化的问题。 
0031375:【黑龙江联通】磁盘IO的优化
0031384:【黑龙江联通】佳木斯 coredump 保护</t>
    <phoneticPr fontId="1" type="noConversion"/>
  </si>
  <si>
    <t>ss_r2.5.0_SH_CTC</t>
    <phoneticPr fontId="1" type="noConversion"/>
  </si>
  <si>
    <t>上海电信-天翼高清CDN</t>
  </si>
  <si>
    <t>rocky lervin bill</t>
    <phoneticPr fontId="1" type="noConversion"/>
  </si>
  <si>
    <t xml:space="preserve">0031268: 上海OTT viewlog字段 不符合电信规范                                                                   0030912: 【上海4k平台】hls播放引起segid泄露，频道录制失败                   </t>
    <phoneticPr fontId="1" type="noConversion"/>
  </si>
  <si>
    <t>ss_250_7.1</t>
    <phoneticPr fontId="1" type="noConversion"/>
  </si>
  <si>
    <t>产品功能</t>
    <phoneticPr fontId="1" type="noConversion"/>
  </si>
  <si>
    <t>rocky</t>
    <phoneticPr fontId="1" type="noConversion"/>
  </si>
  <si>
    <t>产品新特性</t>
  </si>
  <si>
    <t>预发布</t>
  </si>
  <si>
    <t xml:space="preserve">一套代码出6.3/7.1版本预发布；                                            合并merge 现场mr；                                                               合并支持超级块功能                                       </t>
    <phoneticPr fontId="1" type="noConversion"/>
  </si>
  <si>
    <t>ss_r2.5.0_rel_14691已预发布，与上海天翼版本为同一版本</t>
    <phoneticPr fontId="1" type="noConversion"/>
  </si>
  <si>
    <t>ss_300_7.1</t>
    <phoneticPr fontId="1" type="noConversion"/>
  </si>
  <si>
    <t>IM2</t>
  </si>
  <si>
    <t>rocky phyllis</t>
    <phoneticPr fontId="1" type="noConversion"/>
  </si>
  <si>
    <t>合并250mr；                                                                         0030923: 需要支持超级块功能-磁盘不再根据序列号来区分，可以通过超级块的方法存储主要是磁盘相关存储的修改</t>
    <phoneticPr fontId="1" type="noConversion"/>
  </si>
  <si>
    <t>参考印尼需求及超级块方案及测试用例</t>
    <phoneticPr fontId="1" type="noConversion"/>
  </si>
  <si>
    <t>300主线</t>
  </si>
  <si>
    <r>
      <rPr>
        <sz val="10"/>
        <color rgb="FFFF0000"/>
        <rFont val="微软雅黑"/>
        <family val="2"/>
        <charset val="134"/>
      </rPr>
      <t>3月19日已预发布版本，待全面回归测试</t>
    </r>
    <r>
      <rPr>
        <sz val="10"/>
        <color theme="1"/>
        <rFont val="微软雅黑"/>
        <family val="2"/>
        <charset val="134"/>
      </rPr>
      <t xml:space="preserve">    </t>
    </r>
    <phoneticPr fontId="1" type="noConversion"/>
  </si>
  <si>
    <t>rocky lervin   parker</t>
    <phoneticPr fontId="1" type="noConversion"/>
  </si>
  <si>
    <r>
      <t xml:space="preserve">0031481天翼cdn项目新特性-ss要给unm上报并发top-n的内容                                                                                0031474天翼cdn项目新特性-ss要给unm上报磁盘使用率指标                                                                                    </t>
    </r>
    <r>
      <rPr>
        <sz val="10"/>
        <color rgb="FFFF0000"/>
        <rFont val="微软雅黑"/>
        <family val="2"/>
        <charset val="134"/>
      </rPr>
      <t>增加监控告警                                                                 1、测试方案中CDR需求，请按照建设方案文档中的格式提供（优先级1）
5、网管监控支持回源失败、内容更新同步失败、录制失败的监控及告警</t>
    </r>
    <r>
      <rPr>
        <sz val="10"/>
        <color theme="1"/>
        <rFont val="微软雅黑"/>
        <family val="2"/>
        <charset val="134"/>
      </rPr>
      <t xml:space="preserve"> </t>
    </r>
    <phoneticPr fontId="1" type="noConversion"/>
  </si>
  <si>
    <t>参考上海天翼需求</t>
    <phoneticPr fontId="1" type="noConversion"/>
  </si>
  <si>
    <t>3月30日完成正式发布</t>
    <phoneticPr fontId="1" type="noConversion"/>
  </si>
  <si>
    <t>ss_250_6.3</t>
    <phoneticPr fontId="1" type="noConversion"/>
  </si>
  <si>
    <t>mouzhi  micky parker</t>
    <phoneticPr fontId="1" type="noConversion"/>
  </si>
  <si>
    <r>
      <t xml:space="preserve">0031437黑龙江中心ss有部分hpd内容db和cache的存储位置不一致；                                                                       0031500【黑龙江联通】提供proc接口删除VOD内容    0031604zabbix对SS的回看录制无监控，无告警。需要增加监控；                                                                          </t>
    </r>
    <r>
      <rPr>
        <sz val="10"/>
        <color rgb="FFFF0000"/>
        <rFont val="微软雅黑"/>
        <family val="2"/>
        <charset val="134"/>
      </rPr>
      <t>0031605【黑龙江联通】ss上报分发状态告警到omc，在出现内容分发失败的时候告警；                                 0031606【黑龙江联通】对单播直播用户数量进行告警</t>
    </r>
    <r>
      <rPr>
        <sz val="10"/>
        <color theme="1"/>
        <rFont val="微软雅黑"/>
        <family val="2"/>
        <charset val="134"/>
      </rPr>
      <t xml:space="preserve">                                               </t>
    </r>
    <phoneticPr fontId="1" type="noConversion"/>
  </si>
  <si>
    <t>已正式发布ss_r2.5.0_rel_14728暂不包含监控告警功能，该版本现场同步测试中,该版本也用于辽台现场</t>
    <phoneticPr fontId="1" type="noConversion"/>
  </si>
  <si>
    <t>ss_300_6.3</t>
    <phoneticPr fontId="1" type="noConversion"/>
  </si>
  <si>
    <t>四川移动</t>
  </si>
  <si>
    <t>lervin</t>
    <phoneticPr fontId="1" type="noConversion"/>
  </si>
  <si>
    <t xml:space="preserve">0031001四川自贡节点hls频道录制异常 </t>
    <phoneticPr fontId="1" type="noConversion"/>
  </si>
  <si>
    <t>已正式发布</t>
    <phoneticPr fontId="1" type="noConversion"/>
  </si>
  <si>
    <t>cynthia</t>
    <phoneticPr fontId="1" type="noConversion"/>
  </si>
  <si>
    <t>parker       lervin</t>
    <phoneticPr fontId="1" type="noConversion"/>
  </si>
  <si>
    <t xml:space="preserve"> 0032057: 上报topn存在超过配置topn数值的情况
 0032127: 上海天翼回源错误、注入错误告警
</t>
    <phoneticPr fontId="1" type="noConversion"/>
  </si>
  <si>
    <t>phyllis            mouzhi              parker             carton</t>
    <phoneticPr fontId="1" type="noConversion"/>
  </si>
  <si>
    <t>0031536: 【黑龙江联通】OTT 调度模块HEC，目前涉及读DB会影响到出流线程out_thread的发流，要有单独的线程池处理，从出流线程out_thread移出去
0031887: iptv频道d11录制时core,pos引起越界
 0032090: 【黑龙江联通】在特定情况，HLS 存在blk泄漏</t>
    <phoneticPr fontId="1" type="noConversion"/>
  </si>
  <si>
    <t>ss_250_6.3正式发布</t>
    <phoneticPr fontId="1" type="noConversion"/>
  </si>
  <si>
    <t>江苏联通</t>
    <phoneticPr fontId="1" type="noConversion"/>
  </si>
  <si>
    <t>mouzhi</t>
    <phoneticPr fontId="1" type="noConversion"/>
  </si>
  <si>
    <t>江苏联通CPU高版本代码梳理及优化                    0031573江苏联通连云港SS02 SS删除磁盘时 ss core重启</t>
    <phoneticPr fontId="1" type="noConversion"/>
  </si>
  <si>
    <t>江苏联通CPU高版本代码梳理及优化该问题待现场需要再合入</t>
    <phoneticPr fontId="1" type="noConversion"/>
  </si>
  <si>
    <t>ss_300测试版本</t>
    <phoneticPr fontId="1" type="noConversion"/>
  </si>
  <si>
    <t>开发中</t>
  </si>
  <si>
    <t>电信集采</t>
  </si>
  <si>
    <t>phyllis mouzhi          micky</t>
    <phoneticPr fontId="1" type="noConversion"/>
  </si>
  <si>
    <t>IPv4/IPv6双栈支持功能；                                            多级缓存功能开发；                                             4k直播（hls)功能；</t>
    <phoneticPr fontId="1" type="noConversion"/>
  </si>
  <si>
    <t>300支线测试版本</t>
    <phoneticPr fontId="1" type="noConversion"/>
  </si>
  <si>
    <t>ss250版本</t>
    <phoneticPr fontId="1" type="noConversion"/>
  </si>
  <si>
    <t>mouzhi、phyllis、paker</t>
    <phoneticPr fontId="1" type="noConversion"/>
  </si>
  <si>
    <t>HPD的license耗光问题</t>
    <phoneticPr fontId="1" type="noConversion"/>
  </si>
  <si>
    <t>250主线版本</t>
    <phoneticPr fontId="1" type="noConversion"/>
  </si>
  <si>
    <t>上海电信-开放式平台</t>
  </si>
  <si>
    <t>支持CP个数增加到128功能</t>
    <phoneticPr fontId="1" type="noConversion"/>
  </si>
  <si>
    <t>ss对接测试脚本</t>
    <phoneticPr fontId="1" type="noConversion"/>
  </si>
  <si>
    <t>把录制的信息发给CMM，CMM这边上报在这个时间段的录制就是失败</t>
    <phoneticPr fontId="1" type="noConversion"/>
  </si>
  <si>
    <t>ss脚本</t>
    <phoneticPr fontId="1" type="noConversion"/>
  </si>
  <si>
    <t>测试中</t>
  </si>
  <si>
    <t>mouzhi、parker</t>
    <phoneticPr fontId="1" type="noConversion"/>
  </si>
  <si>
    <t>CP存储划分及告警需求</t>
    <phoneticPr fontId="1" type="noConversion"/>
  </si>
  <si>
    <t>ss_r2.5.0_dev_14840</t>
    <phoneticPr fontId="1" type="noConversion"/>
  </si>
  <si>
    <t>phyllis</t>
    <phoneticPr fontId="1" type="noConversion"/>
  </si>
  <si>
    <t xml:space="preserve">0032733: 安徽需要支持内网IP和源IP不一致的时候支持内网录制功能和内网注入功能 </t>
    <phoneticPr fontId="1" type="noConversion"/>
  </si>
  <si>
    <t>临时版本仅用于安徽移动咪咕对接测试</t>
    <phoneticPr fontId="1" type="noConversion"/>
  </si>
  <si>
    <t>ss_r2.5.0_rel_14797</t>
    <phoneticPr fontId="1" type="noConversion"/>
  </si>
  <si>
    <t>Edward</t>
    <phoneticPr fontId="1" type="noConversion"/>
  </si>
  <si>
    <t xml:space="preserve"> 0032127: 上海天翼回源错误、注入错误告警
        0032090: 【黑龙江联通】在特定情况，HLS 存在blk泄漏</t>
    <phoneticPr fontId="1" type="noConversion"/>
  </si>
  <si>
    <t>正式发布时间</t>
    <phoneticPr fontId="1" type="noConversion"/>
  </si>
  <si>
    <t>解决问题</t>
    <phoneticPr fontId="1" type="noConversion"/>
  </si>
  <si>
    <t>ss_r3.0.0_rel_14575（7.1）</t>
    <phoneticPr fontId="1" type="noConversion"/>
  </si>
  <si>
    <t>0030926:FSIO在创建segment的时候可能存在计数泄露，需要优化
0030912:【上海4k平台】hls播放引起segid泄露，频道录制失败</t>
    <phoneticPr fontId="1" type="noConversion"/>
  </si>
  <si>
    <t>移动大网</t>
    <phoneticPr fontId="1" type="noConversion"/>
  </si>
  <si>
    <t>ok</t>
    <phoneticPr fontId="1" type="noConversion"/>
  </si>
  <si>
    <t>新发布300分支版本，版本包含6.3分支所有MR，正式发布</t>
    <phoneticPr fontId="1" type="noConversion"/>
  </si>
  <si>
    <t>ss_r2.5.0_rel_14593（6.3）</t>
    <phoneticPr fontId="1" type="noConversion"/>
  </si>
  <si>
    <t xml:space="preserve">0031195: 安徽移动部分频道部分频道死锁 </t>
    <phoneticPr fontId="1" type="noConversion"/>
  </si>
  <si>
    <t>安徽移动</t>
    <phoneticPr fontId="1" type="noConversion"/>
  </si>
  <si>
    <t>carton</t>
    <phoneticPr fontId="1" type="noConversion"/>
  </si>
  <si>
    <t>正式发布</t>
    <phoneticPr fontId="1" type="noConversion"/>
  </si>
  <si>
    <t>ss_r2.5.0_rel_14595（6.3）</t>
    <phoneticPr fontId="1" type="noConversion"/>
  </si>
  <si>
    <t>parker</t>
    <phoneticPr fontId="1" type="noConversion"/>
  </si>
  <si>
    <t>0031000:【江苏联通新需求】IPTV热点频道 多份拷贝。
0029615:【湖北移动】HLS两份拷贝直播均分目前不支持中心节点均分问题，后续ss版本处理。
0030952:新增加SE服务器后，hls热门频道在新的SE上没有录制，导致用户播放失败；hls频道一份拷贝迁移功能重写     
0030926: FSIO在创建segment的时候可能存在计数泄露，需要优化。
0030912:【上海4k平台】hls播放引起segid泄露，频道录制失败。
0031199:【江苏联通ss】IPTV两份拷贝热点频道录制过程中，停掉频道归属的其中一台SE，频道db里展示的segment状态有误。更新6.3的demo-license。</t>
    <phoneticPr fontId="1" type="noConversion"/>
  </si>
  <si>
    <t>ss_r2.5.0_cq_rel_14600（7.1）</t>
    <phoneticPr fontId="1" type="noConversion"/>
  </si>
  <si>
    <t>0030876:hls频道录制当像频道源请求子m3u8返回302时，录制中断</t>
    <phoneticPr fontId="1" type="noConversion"/>
  </si>
  <si>
    <t>未测试版本，取消预发布</t>
    <phoneticPr fontId="1" type="noConversion"/>
  </si>
  <si>
    <t>ss_r2.5.0_cq_rel_14614（7.1）</t>
    <phoneticPr fontId="1" type="noConversion"/>
  </si>
  <si>
    <t>0031287: 【重庆移动】hls频道录制 当分片地址超过512个字节时 url会被截断</t>
    <phoneticPr fontId="1" type="noConversion"/>
  </si>
  <si>
    <t>ss_r2.5.0_rel_14632</t>
    <phoneticPr fontId="1" type="noConversion"/>
  </si>
  <si>
    <t>0030924:备ss命令cat proc/cache/vcdn/channel_contentlist/fonsview_iptv产生core 
0030876:hls频道录制 当像频道源请求子m3u8返回302时，录制中断
0031235:【安徽现场ss】ss错误日志（卡顿）里有负数
0030738: vcdn_se_update_pop_traffic可能存在越界可能性，需要优化 
0030603:【湖北移动】pemx 默认按照非chunked方式发流                                                 0031394:【黑龙江联通】齐齐哈尔 coredump.
0031376:ss在重启时执行查看vcdn的相关proc会产生core 
0031378: VCDN相关代码，提出需要优化的问题</t>
    <phoneticPr fontId="1" type="noConversion"/>
  </si>
  <si>
    <t>黑龙江联通</t>
    <phoneticPr fontId="1" type="noConversion"/>
  </si>
  <si>
    <t>ss_r2.5.0_rel_14634（6.3）</t>
    <phoneticPr fontId="1" type="noConversion"/>
  </si>
  <si>
    <t>bill</t>
    <phoneticPr fontId="1" type="noConversion"/>
  </si>
  <si>
    <t>正式发布，黑龙江齐齐哈尔紧急版本，该版本因现场测试发现IO性能问题未升级到现场</t>
    <phoneticPr fontId="1" type="noConversion"/>
  </si>
  <si>
    <t>ss_r2.5.0_rel_14635（6.3）</t>
    <phoneticPr fontId="1" type="noConversion"/>
  </si>
  <si>
    <t>0031375: 【黑龙江联通】磁盘IO部分的优化。-调整参数让磁盘相对均衡点</t>
    <phoneticPr fontId="1" type="noConversion"/>
  </si>
  <si>
    <t>正式发布，该版本已升级到齐齐哈尔节点</t>
    <phoneticPr fontId="1" type="noConversion"/>
  </si>
  <si>
    <t>ss_r2.5.0_rel_14664（7.1）</t>
    <phoneticPr fontId="1" type="noConversion"/>
  </si>
  <si>
    <t>0031481: 天翼cdn项目新特性-ss要给unm上报并发top-n的内容
0031474: 天翼cdn项目新特性-ss要给unm上报磁盘使用率指标</t>
    <phoneticPr fontId="1" type="noConversion"/>
  </si>
  <si>
    <t>ss_r2.5.0_rel_14667(7.1)</t>
    <phoneticPr fontId="1" type="noConversion"/>
  </si>
  <si>
    <t>优化当时间间隔设置为0时，SE不能关闭上报SC topn内容功能； 修正se上报给sc topn内容功能不能关闭问题</t>
    <phoneticPr fontId="1" type="noConversion"/>
  </si>
  <si>
    <t>上海电信-云化内容库</t>
  </si>
  <si>
    <t>nok</t>
    <phoneticPr fontId="1" type="noConversion"/>
  </si>
  <si>
    <t>测试不通过，未正式发布</t>
    <phoneticPr fontId="1" type="noConversion"/>
  </si>
  <si>
    <t>ss_r3.0.0_rel_14671(7.1)</t>
    <phoneticPr fontId="1" type="noConversion"/>
  </si>
  <si>
    <t>0030923:需要支持超级块功能
0031524:超级块磁盘插拔存在异常
0027108:【SS】SS需取消对添加CP的限制，可动态变化
0030876: hls频道录制当像频道源请求子m3u8返回302时，录制中断</t>
    <phoneticPr fontId="1" type="noConversion"/>
  </si>
  <si>
    <t>IM2</t>
    <phoneticPr fontId="1" type="noConversion"/>
  </si>
  <si>
    <t>新版本发布，该版本跳过不测试</t>
    <phoneticPr fontId="1" type="noConversion"/>
  </si>
  <si>
    <t>ss_r2.5.0_rel_14691(7.1)</t>
    <phoneticPr fontId="1" type="noConversion"/>
  </si>
  <si>
    <t>merge from r2.5.0_rel(0,14659]
0031708: 为防止ss打日志影起现场问题，默认日志级别从debug调为error
0031698: 虚拟机上SC没有正确获取磁盘使用率</t>
    <phoneticPr fontId="1" type="noConversion"/>
  </si>
  <si>
    <t>ss_r2.5.0_rel_14718(6.3)</t>
    <phoneticPr fontId="1" type="noConversion"/>
  </si>
  <si>
    <t xml:space="preserve">0031536: 【黑龙江联通】OTT 调度模块HEC，目前涉及读DB会影响到出流线程out_thread的发流，要有单独的线程池处理，从出流线程out_thread移出去
0031708: 为防止ss打日志影起现场问题，默认日志级别从debug调为error
0031738: 【黑龙江联通】优化berkeley DB IO写，缓解系统盘IO高的问题.
0031739: 【黑龙江联通】SS LOG级别默认配置为WARN级别
0031741: 【黑龙江联通】IPTV 分发点播节目的D11 location超时配置为15秒，减少分发失败的概率。
0031743: SE VCDN相关保护。
0031744: 【黑龙江联通】优化磁盘的分配更为均衡。
0031749: 如果内网网卡不是这个IP地址，HPD会第二份拷贝失败 
0031573: 江苏联通连云港SS02 SS删除磁盘时 ss core重启 
0031582: 播放回看时srvro出现一个core 
0031499: 黑龙江联通OTT播放时依据DB里的location进行调度播放
0031569: 【黑龙江联通】IPTV viewlog的写合并到OTT vewlog线程里去写，减轻viewlog的写影响out_thread线程的出流
0031570: 【黑龙江联通】service_error log放在write_view_log_svc线程里写，减少对out_thread出流的影响。
0031754: 内蒙联通CDN平台SS服务器报带宽数超过门限值 
0031500: 【黑龙江联通】提供proc接口删除VOD内容。  0031554: 删除vod时防止删掉频道 </t>
    <phoneticPr fontId="1" type="noConversion"/>
  </si>
  <si>
    <t>ss_r2.5.0_rel_14728(6.3)</t>
    <phoneticPr fontId="1" type="noConversion"/>
  </si>
  <si>
    <t xml:space="preserve"> 0031570: 【黑龙江联通】service_error log放在write_view_log_svc线程里写，减少对out_thread出流的影响。
0031500: 【黑龙江联通】提供proc接口删除VOD内容。  0031554: 删除vod时防止删掉频道 
0031569: 【黑龙江联通】IPTV viewlog的写合并到OTT vewlog线程里去写，减轻viewlog的写影响out_thread线程的出流
0031499: 黑龙江联通OTT播放时依据DB里的location进行调度播放
0031738: 【黑龙江联通】优化berkeley DB IO写，缓解系统盘IO高的问题.
0031739: 【黑龙江联通】SS LOG级别默认配置为WARN级别
0031741: 【黑龙江联通】IPTV 分发点播节目的D11 location超时配置为15秒，减少分发失败的概率。
0031743: SE VCDN相关保护。
0031744: 【黑龙江联通】优化磁盘的分配更为均衡。
0031785: 对IPTV 频道录制模块REM做异常的保护。
0031784: SS集群中一台SS机器宕机一段时间，后续把这台机器从SS集群中剔除，会导致IPTV频道的segid泄漏。
0031536: 【黑龙江联通】OTT 调度模块HEC，目前涉及读DB会影响到出流线程out_thread的发流，要有单独的线程池处理，从出流线程out_thread移出去
0031749: 如果内网网卡不是这个IP地址，HPD会第二份拷贝失败 
0031573: 江苏联通连云港SS02 SS删除磁盘时 ss core重启 
0031582: 播放回看时srvro出现一个core 
0031754: 内蒙联通CDN平台SS服务器报带宽数超过门限值 
0031708: 为防止ss打日志影起现场问题，默认日志级别从debug调为error</t>
    <phoneticPr fontId="1" type="noConversion"/>
  </si>
  <si>
    <t>nok</t>
  </si>
  <si>
    <t>测试不通过，未正式发布</t>
  </si>
  <si>
    <t>ss_r2.5.0_rel_14739（6.3）</t>
    <phoneticPr fontId="1" type="noConversion"/>
  </si>
  <si>
    <t>0031826: 虚拟机上点播（hls、hpd、iptv）内容注入失败</t>
    <phoneticPr fontId="1" type="noConversion"/>
  </si>
  <si>
    <t>ok</t>
  </si>
  <si>
    <t>bill、parker</t>
    <phoneticPr fontId="1" type="noConversion"/>
  </si>
  <si>
    <t>4月10日正式发布</t>
    <phoneticPr fontId="1" type="noConversion"/>
  </si>
  <si>
    <t>ss_r2.5.0_rel_14740</t>
    <phoneticPr fontId="1" type="noConversion"/>
  </si>
  <si>
    <t>0031481: 天翼cdn项目新特性-ss要给unm上报并发top-n的内容
0031474: 天翼cdn项目新特性-ss要给unm上报磁盘使用率指标
 0031708: 为防止ss打日志影起现场问题，默认日志级别从debug调为error
0031698: 虚拟机上SC没有正确获取磁盘使用率
0031813: 测试环境ss core在tcmalloc库里,topn上报存在内存泄露
0031268: 上海OTT viewlog字段 不符合电信规范</t>
    <phoneticPr fontId="1" type="noConversion"/>
  </si>
  <si>
    <t>3月30日正式发布</t>
    <phoneticPr fontId="1" type="noConversion"/>
  </si>
  <si>
    <t>ss_r3.0.1_rel_14746</t>
    <phoneticPr fontId="1" type="noConversion"/>
  </si>
  <si>
    <t>此版本为四川移动现场特定版本，包含原250 6.3分支最新修改</t>
    <phoneticPr fontId="1" type="noConversion"/>
  </si>
  <si>
    <t>四川移动</t>
    <phoneticPr fontId="1" type="noConversion"/>
  </si>
  <si>
    <t>ss_r3.0.0_rel_14752（7.1）</t>
    <phoneticPr fontId="1" type="noConversion"/>
  </si>
  <si>
    <t>0031708: 为防止ss打日志影起现场问题，默认日志级别从debug调为error
0031912: 印尼IM2项目加密hls频道存在密钥丢失现象
merge 0031287: 【重庆移动】hls频道录制 当分片地址超过512个字节时 url会被截断</t>
    <phoneticPr fontId="1" type="noConversion"/>
  </si>
  <si>
    <t>4月16日正式发布</t>
    <phoneticPr fontId="1" type="noConversion"/>
  </si>
  <si>
    <t>ss_r2.5.0_rel_14774（7.1）</t>
    <phoneticPr fontId="1" type="noConversion"/>
  </si>
  <si>
    <t xml:space="preserve"> 0032057: 上报topn存在超过配置topn数值的情况
0031536: 【黑龙江联通】OTT 调度模块HEC，目前涉及读DB会影响到出流线程out_thread的发流，要有单独的线程池处理，从出流线程out_thread移出去
0031887: iptv频道d11录制时core,pos引起越界</t>
    <phoneticPr fontId="1" type="noConversion"/>
  </si>
  <si>
    <t>该版本跳过不测试</t>
    <phoneticPr fontId="1" type="noConversion"/>
  </si>
  <si>
    <t>ss_r2.5.0_rel_14797（7.1）</t>
    <phoneticPr fontId="1" type="noConversion"/>
  </si>
  <si>
    <t>0032127: 上海天翼回源错误、注入错误告警
0032090: 【黑龙江联通】在特定情况，HLS 存在blk泄漏</t>
    <phoneticPr fontId="1" type="noConversion"/>
  </si>
  <si>
    <t>4月26日正式发布</t>
    <phoneticPr fontId="1" type="noConversion"/>
  </si>
  <si>
    <t>ss_r2.5.0_rel_14812（6.3）</t>
    <phoneticPr fontId="1" type="noConversion"/>
  </si>
  <si>
    <t xml:space="preserve">0032090: 【黑龙江联通】在特定情况，HLS 存在blk泄漏。 
0032131: 内容手动两份拷贝存在内存泄漏需要修正 
0032029: 【黑龙江联通】齐齐哈尔同一个用户不断请求同一个节目失败后仍然不断请求，导致HPD的license用户差不多耗光 </t>
    <phoneticPr fontId="1" type="noConversion"/>
  </si>
  <si>
    <t>Carton</t>
    <phoneticPr fontId="1" type="noConversion"/>
  </si>
  <si>
    <t>版本测试不通过</t>
    <phoneticPr fontId="1" type="noConversion"/>
  </si>
  <si>
    <t>ss_r2.5.0_rel_14821（6.3）</t>
    <phoneticPr fontId="1" type="noConversion"/>
  </si>
  <si>
    <t>0032146: 【黑龙江联通】blk cache出现HLS的index segid的blk cache泄漏，要查明index segid什么原因会出现在blk cache里。 
0032237: [iseema]伊朗现场 浏览器跨域访问 需要SS适配 响应消息头添加Access-Control-Allow-Origin: *</t>
    <phoneticPr fontId="1" type="noConversion"/>
  </si>
  <si>
    <t>edward、carton</t>
    <phoneticPr fontId="1" type="noConversion"/>
  </si>
  <si>
    <t>5月4日正式发布</t>
    <phoneticPr fontId="1" type="noConversion"/>
  </si>
  <si>
    <t>ss_r2.5.0_rel_14826（6.3）</t>
    <phoneticPr fontId="1" type="noConversion"/>
  </si>
  <si>
    <t>0032376: 【黑龙江联通】双城节点因早期DB频道数据异常导致回看丢失，需要提供方法删除异常的频道。</t>
    <phoneticPr fontId="1" type="noConversion"/>
  </si>
  <si>
    <t>已正式发布，该版本是临时版本，紧升级双城节点作为删除异常频道处理用，不进行全网升级</t>
    <phoneticPr fontId="1" type="noConversion"/>
  </si>
  <si>
    <t xml:space="preserve"> 0031570: 【黑龙江联通】service_error log放在write_view_log_svc线程里写，减少对out_thread出流的影响。
0031500: 【黑龙江联通】提供proc接口删除VOD内容。  0031554: 删除vod时防止删掉频道  
0031569: 【黑龙江联通】IPTV viewlog的写合并到OTT vewlog线程里去写，减轻viewlog的写影响out_thread线程的出流
0031499: 黑龙江联通OTT播放时依据DB里的location进行调度播放。
0031738: 【黑龙江联通】优化berkeley DB IO写，缓解系统盘IO高的问题.
0031739: 【黑龙江联通】SS LOG级别默认配置为WARN级别  
0031741: 【黑龙江联通】IPTV 分发点播节目的D11 location超时配置为15秒，减少分发失败的概率。
0031743: SE VCDN相关保护。
0031744: 【黑龙江联通】优化磁盘的分配更为均衡。
0031785: 对IPTV 频道录制模块REM做异常的保护。  
0031784: SS集群中一台SS机器宕机一段时间，后续把这台机器从SS集群中剔除，会导致IPTV频道的segid泄漏。
 0031536: 【黑龙江联通】OTT 调度模块HEC，目前涉及读DB会影响到出流线程out_thread的发流，要有单独的线程池处理，从出流线程out_thread移出去
0031749: 如果内网网卡不是这个IP地址，HPD会第二份拷贝失败  
0031573: 江苏联通连云港SS02 SS删除磁盘时 ss core重启  
 0031582: 播放回看时srvro出现一个core  
0031754: 内蒙联通CDN平台SS服务器报带宽数超过门限值   
0031708: 为防止ss打日志影起现场问题，默认日志级别从debug调为error
0031826: 虚拟机上点播（hls、hpd、iptv）内容注入失败
0027108: 【SS】SS需取消对添加CP的限制，可动态变化</t>
    <phoneticPr fontId="1" type="noConversion"/>
  </si>
  <si>
    <t>临时测试版本</t>
    <phoneticPr fontId="1" type="noConversion"/>
  </si>
  <si>
    <t>ss_r2.5.0_rel_14834（6.3）</t>
    <phoneticPr fontId="1" type="noConversion"/>
  </si>
  <si>
    <t xml:space="preserve">0031573: 江苏联通连云港SS02 SS删除磁盘时 ss core重启 </t>
    <phoneticPr fontId="1" type="noConversion"/>
  </si>
  <si>
    <t>alarm_to_omc_tool.zip</t>
    <phoneticPr fontId="1" type="noConversion"/>
  </si>
  <si>
    <t xml:space="preserve">0032030: 【黑龙江联通】HPD线程用户负载告警需求 
0031606: 【黑龙江联通】对单播直播用户数量进行告警 
0031604: 【黑龙江联通】zabbix对SS的回看录制无监控，无告警(断流和丢包)。需要增加监控 
0031605: 【黑龙江联通】ss上报分发状态告警到omc，在出现内容分发失败的时候告警 
0032737: ss需要对cp或者sp的存储使用率告警 
脚本解决的问题
0032030: 【黑龙江联通】HPD线程用户负载告警需求 
0031606: 【黑龙江联通】对单播直播用户数量进行告警 
0031604: 【黑龙江联通】zabbix对SS的回看录制无监控，无告警(断流和丢包)。需要增加监控 
0031605: 【黑龙江联通】ss上报分发状态告警到omc，在出现内容分发失败的时候告警 
0032737: ss需要对cp或者sp的存储使用率告警 </t>
    <phoneticPr fontId="1" type="noConversion"/>
  </si>
  <si>
    <t>毛强</t>
    <phoneticPr fontId="1" type="noConversion"/>
  </si>
  <si>
    <t>测试中</t>
    <phoneticPr fontId="1" type="noConversion"/>
  </si>
  <si>
    <t xml:space="preserve"> 0032127: 上海天翼回源错误、注入错误告警
0032090: 【黑龙江联通】在特定情况，HLS 存在blk泄漏</t>
    <phoneticPr fontId="1" type="noConversion"/>
  </si>
  <si>
    <t>临时版本仅用于上海电信开放式平台的实验环境</t>
    <phoneticPr fontId="1" type="noConversion"/>
  </si>
  <si>
    <t>数据汇总</t>
    <phoneticPr fontId="1" type="noConversion"/>
  </si>
  <si>
    <t>迭代序号</t>
    <phoneticPr fontId="1" type="noConversion"/>
  </si>
  <si>
    <t>记录时间</t>
    <phoneticPr fontId="1" type="noConversion"/>
  </si>
  <si>
    <t>临时任务总数</t>
    <phoneticPr fontId="1" type="noConversion"/>
  </si>
  <si>
    <t>临时任务延时数</t>
    <phoneticPr fontId="1" type="noConversion"/>
  </si>
  <si>
    <t>任务总数</t>
    <phoneticPr fontId="1" type="noConversion"/>
  </si>
  <si>
    <t>延时总数</t>
    <phoneticPr fontId="1" type="noConversion"/>
  </si>
  <si>
    <t>计划完成率</t>
    <phoneticPr fontId="1" type="noConversion"/>
  </si>
  <si>
    <t>临时任务完成率</t>
    <phoneticPr fontId="1" type="noConversion"/>
  </si>
  <si>
    <t>疑难问题完成率</t>
    <phoneticPr fontId="1" type="noConversion"/>
  </si>
  <si>
    <t>计划任务占比率</t>
    <phoneticPr fontId="1" type="noConversion"/>
  </si>
  <si>
    <t>临时任务占比率</t>
    <phoneticPr fontId="1" type="noConversion"/>
  </si>
  <si>
    <t>疑难问题占比率</t>
    <phoneticPr fontId="1" type="noConversion"/>
  </si>
  <si>
    <t>临时任务叠加总数</t>
    <phoneticPr fontId="1" type="noConversion"/>
  </si>
  <si>
    <t>1W</t>
    <phoneticPr fontId="1" type="noConversion"/>
  </si>
  <si>
    <r>
      <rPr>
        <sz val="10"/>
        <color rgb="FFFF0000"/>
        <rFont val="微软雅黑"/>
        <family val="2"/>
        <charset val="134"/>
      </rPr>
      <t>1、拉分支目的：</t>
    </r>
    <r>
      <rPr>
        <sz val="10"/>
        <color theme="1"/>
        <rFont val="微软雅黑"/>
        <family val="2"/>
        <charset val="134"/>
      </rPr>
      <t xml:space="preserve">避免为某个现场紧急需求/问题改动影响其他现场；                                                                                                                                                                            </t>
    </r>
    <r>
      <rPr>
        <sz val="10"/>
        <color rgb="FFFF0000"/>
        <rFont val="微软雅黑"/>
        <family val="2"/>
        <charset val="134"/>
      </rPr>
      <t xml:space="preserve">2、分支、主线版本维护原则：尽量保证版本稳定、少修改；优先级高的才修改；同类问题其他现场提高优先级了才merge；       </t>
    </r>
    <r>
      <rPr>
        <sz val="10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color rgb="FFFF0000"/>
        <rFont val="微软雅黑"/>
        <family val="2"/>
        <charset val="134"/>
      </rPr>
      <t>3、版本命名规则：</t>
    </r>
    <r>
      <rPr>
        <sz val="10"/>
        <color theme="1"/>
        <rFont val="微软雅黑"/>
        <family val="2"/>
        <charset val="134"/>
      </rPr>
      <t xml:space="preserve">
     Fonsview.ss_r2.5.0_AH_CMCC_rel_14276_CentOS_release_6.3_Final.x86_64.tar.gz
                    1     2       3     4        5     6                                  7
     - 1：网元名称
     - 2：大版本号
     - 3：地点（城市名称：一般取城市名首字母，河南/海南这样容易混淆的 可取多几个字母）
     - 4：SP名称，移动：CMCC；联通：CUCC；电信：CTC；中嘉：CNS。。。 
     - 5：版本性质（rel or dev）
     - 6：小版本号（svn提交号）
     - 7：操作系统版本号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color rgb="FFFF0000"/>
        <rFont val="微软雅黑"/>
        <family val="2"/>
        <charset val="134"/>
      </rPr>
      <t xml:space="preserve">4、目前各现场用的版本 </t>
    </r>
    <r>
      <rPr>
        <sz val="10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1）250_6.3:黑龙江联通、江苏联通、安徽联通、辽台、iSeema、湖北移动、湖南有线、 香港hkc、乐清；                                                                                                                 2）250_7.1：四川电信，内蒙古联通、台湾中嘉；                                                                                                                                                                                                   3）250_6.3_SH_CHC:上海电信；                                                                                                                                                                                                                        4）250_7.1_cq:重庆移动（版本命名不一致）                                                                                                                                                                                                           5）300_6.3:四川移动；                                                                                                                                                                                                                                       6）300_7.1:移动大网项目；
</t>
    </r>
    <r>
      <rPr>
        <sz val="10"/>
        <color rgb="FFFF0000"/>
        <rFont val="微软雅黑"/>
        <family val="2"/>
        <charset val="134"/>
      </rPr>
      <t>5、会议讨论期望的后续版本管理</t>
    </r>
    <r>
      <rPr>
        <sz val="10"/>
        <color theme="1"/>
        <rFont val="微软雅黑"/>
        <family val="2"/>
        <charset val="134"/>
      </rPr>
      <t xml:space="preserve">
1、1）、2）、4）的250分支合并为一个250_6.3/7.1版本，通用于黑龙江联通、江苏联通、安徽联通、辽台、iSeema、湖北移动、湖南有线、 香港hkc、乐清、四川电信，内蒙古联通、台湾中嘉、重庆移动现场； 
2、3）中的250_6.3_SH_CHC分支版本保持不变，用于上海电信现场；
3、300_7.1:用于移动大网项目；                                                                                                                                                                                                                         4、300_6.3：:从250最新版本拉一个分支；  </t>
    </r>
    <r>
      <rPr>
        <sz val="11"/>
        <color theme="1"/>
        <rFont val="等线"/>
        <family val="2"/>
        <charset val="134"/>
        <scheme val="minor"/>
      </rPr>
      <t xml:space="preserve">                                                                                                                          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</si>
</sst>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10" fontId="2" fillId="3" borderId="0" xfId="0" applyNumberFormat="1" applyFont="1" applyFill="1" applyBorder="1" applyAlignment="1">
      <alignment horizontal="left" vertical="center" wrapText="1"/>
    </xf>
    <xf numFmtId="10" fontId="2" fillId="3" borderId="0" xfId="0" applyNumberFormat="1" applyFont="1" applyFill="1" applyAlignment="1">
      <alignment horizontal="left" vertical="center"/>
    </xf>
    <xf numFmtId="10" fontId="2" fillId="0" borderId="0" xfId="0" applyNumberFormat="1" applyFont="1">
      <alignment vertical="center"/>
    </xf>
    <xf numFmtId="0" fontId="2" fillId="4" borderId="0" xfId="0" applyFont="1" applyFill="1">
      <alignment vertical="center"/>
    </xf>
    <xf numFmtId="10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10" fontId="6" fillId="3" borderId="0" xfId="0" applyNumberFormat="1" applyFont="1" applyFill="1" applyBorder="1" applyAlignment="1">
      <alignment horizontal="left" vertical="center" wrapText="1"/>
    </xf>
    <xf numFmtId="0" fontId="6" fillId="4" borderId="0" xfId="0" applyFont="1" applyFill="1">
      <alignment vertical="center"/>
    </xf>
    <xf numFmtId="0" fontId="6" fillId="5" borderId="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>
      <alignment vertical="center"/>
    </xf>
    <xf numFmtId="10" fontId="2" fillId="5" borderId="0" xfId="0" applyNumberFormat="1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10" fontId="6" fillId="5" borderId="0" xfId="0" applyNumberFormat="1" applyFont="1" applyFill="1" applyBorder="1" applyAlignment="1">
      <alignment vertical="center" wrapText="1"/>
    </xf>
    <xf numFmtId="10" fontId="2" fillId="5" borderId="0" xfId="0" applyNumberFormat="1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/>
    </xf>
    <xf numFmtId="14" fontId="4" fillId="8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vertical="top" wrapText="1"/>
    </xf>
    <xf numFmtId="0" fontId="9" fillId="7" borderId="1" xfId="0" applyFont="1" applyFill="1" applyBorder="1" applyAlignment="1">
      <alignment vertical="top" wrapText="1"/>
    </xf>
    <xf numFmtId="0" fontId="4" fillId="9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31" fontId="4" fillId="7" borderId="1" xfId="0" applyNumberFormat="1" applyFont="1" applyFill="1" applyBorder="1" applyAlignment="1">
      <alignment vertical="top" wrapText="1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left" vertical="center" wrapText="1"/>
    </xf>
    <xf numFmtId="10" fontId="2" fillId="3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0" fontId="2" fillId="3" borderId="2" xfId="0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10" fillId="0" borderId="3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任务分析图表!$A$1</c:f>
          <c:strCache>
            <c:ptCount val="1"/>
            <c:pt idx="0">
              <c:v>任务增长趋势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任务分析图表!$B$2</c:f>
              <c:strCache>
                <c:ptCount val="1"/>
                <c:pt idx="0">
                  <c:v>任务叠加总数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任务分析图表!$A$3:$A$26</c:f>
              <c:strCache>
                <c:ptCount val="2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  <c:pt idx="16">
                  <c:v>17W</c:v>
                </c:pt>
                <c:pt idx="17">
                  <c:v>18W</c:v>
                </c:pt>
                <c:pt idx="18">
                  <c:v>19W</c:v>
                </c:pt>
                <c:pt idx="19">
                  <c:v>20W</c:v>
                </c:pt>
                <c:pt idx="20">
                  <c:v>21W</c:v>
                </c:pt>
                <c:pt idx="21">
                  <c:v>22W</c:v>
                </c:pt>
                <c:pt idx="22">
                  <c:v>23W</c:v>
                </c:pt>
                <c:pt idx="23">
                  <c:v>24W</c:v>
                </c:pt>
              </c:strCache>
            </c:strRef>
          </c:cat>
          <c:val>
            <c:numRef>
              <c:f>任务分析图表!$B$3:$B$26</c:f>
              <c:numCache>
                <c:formatCode>General</c:formatCode>
                <c:ptCount val="24"/>
                <c:pt idx="0">
                  <c:v>34</c:v>
                </c:pt>
                <c:pt idx="1">
                  <c:v>60</c:v>
                </c:pt>
                <c:pt idx="2">
                  <c:v>71</c:v>
                </c:pt>
                <c:pt idx="3">
                  <c:v>90</c:v>
                </c:pt>
                <c:pt idx="4">
                  <c:v>116</c:v>
                </c:pt>
                <c:pt idx="5">
                  <c:v>146</c:v>
                </c:pt>
                <c:pt idx="6">
                  <c:v>174</c:v>
                </c:pt>
                <c:pt idx="7">
                  <c:v>202</c:v>
                </c:pt>
                <c:pt idx="8">
                  <c:v>230</c:v>
                </c:pt>
                <c:pt idx="9">
                  <c:v>258</c:v>
                </c:pt>
                <c:pt idx="10">
                  <c:v>286</c:v>
                </c:pt>
                <c:pt idx="11">
                  <c:v>311</c:v>
                </c:pt>
                <c:pt idx="12">
                  <c:v>346</c:v>
                </c:pt>
                <c:pt idx="13">
                  <c:v>378</c:v>
                </c:pt>
                <c:pt idx="14">
                  <c:v>415</c:v>
                </c:pt>
                <c:pt idx="15">
                  <c:v>441</c:v>
                </c:pt>
                <c:pt idx="16">
                  <c:v>461</c:v>
                </c:pt>
                <c:pt idx="17">
                  <c:v>480</c:v>
                </c:pt>
                <c:pt idx="18">
                  <c:v>502</c:v>
                </c:pt>
                <c:pt idx="19">
                  <c:v>528</c:v>
                </c:pt>
                <c:pt idx="20">
                  <c:v>567</c:v>
                </c:pt>
                <c:pt idx="21">
                  <c:v>600</c:v>
                </c:pt>
                <c:pt idx="22">
                  <c:v>631</c:v>
                </c:pt>
                <c:pt idx="23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7-40DD-BF12-84E3DB2D7C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5447296"/>
        <c:axId val="77526528"/>
      </c:lineChart>
      <c:catAx>
        <c:axId val="75447296"/>
        <c:scaling>
          <c:orientation val="minMax"/>
        </c:scaling>
        <c:delete val="0"/>
        <c:axPos val="b"/>
        <c:title>
          <c:tx>
            <c:strRef>
              <c:f>任务分析图表!$A$2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26528"/>
        <c:crosses val="autoZero"/>
        <c:auto val="1"/>
        <c:lblAlgn val="ctr"/>
        <c:lblOffset val="100"/>
        <c:noMultiLvlLbl val="0"/>
      </c:catAx>
      <c:valAx>
        <c:axId val="77526528"/>
        <c:scaling>
          <c:orientation val="minMax"/>
        </c:scaling>
        <c:delete val="0"/>
        <c:axPos val="l"/>
        <c:title>
          <c:tx>
            <c:strRef>
              <c:f>任务分析图表!$B$2</c:f>
              <c:strCache>
                <c:ptCount val="1"/>
                <c:pt idx="0">
                  <c:v>任务叠加总数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7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任务分析图表!$M$1</c:f>
          <c:strCache>
            <c:ptCount val="1"/>
            <c:pt idx="0">
              <c:v>计划完成率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任务分析图表!$N$2</c:f>
              <c:strCache>
                <c:ptCount val="1"/>
                <c:pt idx="0">
                  <c:v>计划完成率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任务分析图表!$M$3:$M$26</c:f>
              <c:strCache>
                <c:ptCount val="2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  <c:pt idx="16">
                  <c:v>17W</c:v>
                </c:pt>
                <c:pt idx="17">
                  <c:v>18W</c:v>
                </c:pt>
                <c:pt idx="18">
                  <c:v>19W</c:v>
                </c:pt>
                <c:pt idx="19">
                  <c:v>20W</c:v>
                </c:pt>
                <c:pt idx="20">
                  <c:v>21W</c:v>
                </c:pt>
                <c:pt idx="21">
                  <c:v>22W</c:v>
                </c:pt>
                <c:pt idx="22">
                  <c:v>23W</c:v>
                </c:pt>
                <c:pt idx="23">
                  <c:v>24W</c:v>
                </c:pt>
              </c:strCache>
            </c:strRef>
          </c:cat>
          <c:val>
            <c:numRef>
              <c:f>任务分析图表!$N$3:$N$26</c:f>
              <c:numCache>
                <c:formatCode>0.00%</c:formatCode>
                <c:ptCount val="24"/>
                <c:pt idx="0">
                  <c:v>0.88888888888888884</c:v>
                </c:pt>
                <c:pt idx="1">
                  <c:v>0.8125</c:v>
                </c:pt>
                <c:pt idx="2">
                  <c:v>0.77777777777777779</c:v>
                </c:pt>
                <c:pt idx="3">
                  <c:v>0.92307692307692313</c:v>
                </c:pt>
                <c:pt idx="4">
                  <c:v>0.86956521739130432</c:v>
                </c:pt>
                <c:pt idx="5">
                  <c:v>0.875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0.80952380952380953</c:v>
                </c:pt>
                <c:pt idx="11">
                  <c:v>0.9</c:v>
                </c:pt>
                <c:pt idx="12">
                  <c:v>0.96666666666666667</c:v>
                </c:pt>
                <c:pt idx="13">
                  <c:v>0.92592592592592593</c:v>
                </c:pt>
                <c:pt idx="14">
                  <c:v>0.73333333333333328</c:v>
                </c:pt>
                <c:pt idx="15">
                  <c:v>0.86956521739130432</c:v>
                </c:pt>
                <c:pt idx="16">
                  <c:v>0.93333333333333335</c:v>
                </c:pt>
                <c:pt idx="17">
                  <c:v>0.8125</c:v>
                </c:pt>
                <c:pt idx="18">
                  <c:v>0.8666666666666667</c:v>
                </c:pt>
                <c:pt idx="19">
                  <c:v>0.80952380952380953</c:v>
                </c:pt>
                <c:pt idx="20">
                  <c:v>0.90909090909090906</c:v>
                </c:pt>
                <c:pt idx="21">
                  <c:v>0.92592592592592593</c:v>
                </c:pt>
                <c:pt idx="22">
                  <c:v>0.6</c:v>
                </c:pt>
                <c:pt idx="23">
                  <c:v>0.70370370370370372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5-4102-B0C5-95B954B2A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0039296"/>
        <c:axId val="80045568"/>
      </c:barChart>
      <c:catAx>
        <c:axId val="80039296"/>
        <c:scaling>
          <c:orientation val="minMax"/>
        </c:scaling>
        <c:delete val="0"/>
        <c:axPos val="b"/>
        <c:title>
          <c:tx>
            <c:strRef>
              <c:f>任务分析图表!$M$2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5568"/>
        <c:crosses val="autoZero"/>
        <c:auto val="1"/>
        <c:lblAlgn val="ctr"/>
        <c:lblOffset val="100"/>
        <c:noMultiLvlLbl val="0"/>
      </c:catAx>
      <c:valAx>
        <c:axId val="800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任务分析图表!$N$2</c:f>
              <c:strCache>
                <c:ptCount val="1"/>
                <c:pt idx="0">
                  <c:v>计划完成率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任务分析图表!$Y$1</c:f>
          <c:strCache>
            <c:ptCount val="1"/>
            <c:pt idx="0">
              <c:v>任务占比率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任务分析图表!$Z$2</c:f>
              <c:strCache>
                <c:ptCount val="1"/>
                <c:pt idx="0">
                  <c:v>计划任务占比率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任务分析图表!$Y$3:$Y$26</c:f>
              <c:strCache>
                <c:ptCount val="2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  <c:pt idx="16">
                  <c:v>17W</c:v>
                </c:pt>
                <c:pt idx="17">
                  <c:v>18W</c:v>
                </c:pt>
                <c:pt idx="18">
                  <c:v>19W</c:v>
                </c:pt>
                <c:pt idx="19">
                  <c:v>20W</c:v>
                </c:pt>
                <c:pt idx="20">
                  <c:v>21W</c:v>
                </c:pt>
                <c:pt idx="21">
                  <c:v>22W</c:v>
                </c:pt>
                <c:pt idx="22">
                  <c:v>23W</c:v>
                </c:pt>
                <c:pt idx="23">
                  <c:v>24W</c:v>
                </c:pt>
              </c:strCache>
            </c:strRef>
          </c:cat>
          <c:val>
            <c:numRef>
              <c:f>任务分析图表!$Z$3:$Z$26</c:f>
              <c:numCache>
                <c:formatCode>0.00%</c:formatCode>
                <c:ptCount val="24"/>
                <c:pt idx="0">
                  <c:v>0.79411764705882348</c:v>
                </c:pt>
                <c:pt idx="1">
                  <c:v>0.61538461538461542</c:v>
                </c:pt>
                <c:pt idx="2">
                  <c:v>0.81818181818181823</c:v>
                </c:pt>
                <c:pt idx="3">
                  <c:v>0.68421052631578949</c:v>
                </c:pt>
                <c:pt idx="4">
                  <c:v>0.88461538461538458</c:v>
                </c:pt>
                <c:pt idx="5">
                  <c:v>0.8</c:v>
                </c:pt>
                <c:pt idx="6">
                  <c:v>0.7142857142857143</c:v>
                </c:pt>
                <c:pt idx="7">
                  <c:v>0.8571428571428571</c:v>
                </c:pt>
                <c:pt idx="8">
                  <c:v>0.7142857142857143</c:v>
                </c:pt>
                <c:pt idx="9">
                  <c:v>0.8571428571428571</c:v>
                </c:pt>
                <c:pt idx="10">
                  <c:v>0.75</c:v>
                </c:pt>
                <c:pt idx="11">
                  <c:v>0.8</c:v>
                </c:pt>
                <c:pt idx="12">
                  <c:v>0.8571428571428571</c:v>
                </c:pt>
                <c:pt idx="13">
                  <c:v>0.84375</c:v>
                </c:pt>
                <c:pt idx="14">
                  <c:v>0.81081081081081086</c:v>
                </c:pt>
                <c:pt idx="15">
                  <c:v>0.88461538461538458</c:v>
                </c:pt>
                <c:pt idx="16">
                  <c:v>0.75</c:v>
                </c:pt>
                <c:pt idx="17">
                  <c:v>0.84210526315789469</c:v>
                </c:pt>
                <c:pt idx="18">
                  <c:v>0.68181818181818177</c:v>
                </c:pt>
                <c:pt idx="19">
                  <c:v>0.80769230769230771</c:v>
                </c:pt>
                <c:pt idx="20">
                  <c:v>0.84615384615384615</c:v>
                </c:pt>
                <c:pt idx="21">
                  <c:v>0.81818181818181823</c:v>
                </c:pt>
                <c:pt idx="22">
                  <c:v>0.80645161290322576</c:v>
                </c:pt>
                <c:pt idx="23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D-40B3-B097-101BF597339E}"/>
            </c:ext>
          </c:extLst>
        </c:ser>
        <c:ser>
          <c:idx val="1"/>
          <c:order val="1"/>
          <c:tx>
            <c:strRef>
              <c:f>任务分析图表!$AA$2</c:f>
              <c:strCache>
                <c:ptCount val="1"/>
                <c:pt idx="0">
                  <c:v>临时任务占比率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任务分析图表!$Y$3:$Y$26</c:f>
              <c:strCache>
                <c:ptCount val="2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  <c:pt idx="16">
                  <c:v>17W</c:v>
                </c:pt>
                <c:pt idx="17">
                  <c:v>18W</c:v>
                </c:pt>
                <c:pt idx="18">
                  <c:v>19W</c:v>
                </c:pt>
                <c:pt idx="19">
                  <c:v>20W</c:v>
                </c:pt>
                <c:pt idx="20">
                  <c:v>21W</c:v>
                </c:pt>
                <c:pt idx="21">
                  <c:v>22W</c:v>
                </c:pt>
                <c:pt idx="22">
                  <c:v>23W</c:v>
                </c:pt>
                <c:pt idx="23">
                  <c:v>24W</c:v>
                </c:pt>
              </c:strCache>
            </c:strRef>
          </c:cat>
          <c:val>
            <c:numRef>
              <c:f>任务分析图表!$AA$3:$AA$26</c:f>
              <c:numCache>
                <c:formatCode>0.00%</c:formatCode>
                <c:ptCount val="24"/>
                <c:pt idx="0">
                  <c:v>0.20588235294117646</c:v>
                </c:pt>
                <c:pt idx="1">
                  <c:v>0.38461538461538464</c:v>
                </c:pt>
                <c:pt idx="2">
                  <c:v>0.18181818181818182</c:v>
                </c:pt>
                <c:pt idx="3">
                  <c:v>0.31578947368421051</c:v>
                </c:pt>
                <c:pt idx="4">
                  <c:v>0.11538461538461539</c:v>
                </c:pt>
                <c:pt idx="5">
                  <c:v>0.2</c:v>
                </c:pt>
                <c:pt idx="6">
                  <c:v>0.2857142857142857</c:v>
                </c:pt>
                <c:pt idx="7">
                  <c:v>0.14285714285714285</c:v>
                </c:pt>
                <c:pt idx="8">
                  <c:v>0.2857142857142857</c:v>
                </c:pt>
                <c:pt idx="9">
                  <c:v>0.14285714285714285</c:v>
                </c:pt>
                <c:pt idx="10">
                  <c:v>0.25</c:v>
                </c:pt>
                <c:pt idx="11">
                  <c:v>0.2</c:v>
                </c:pt>
                <c:pt idx="12">
                  <c:v>0.14285714285714285</c:v>
                </c:pt>
                <c:pt idx="13">
                  <c:v>0.15625</c:v>
                </c:pt>
                <c:pt idx="14">
                  <c:v>0.1891891891891892</c:v>
                </c:pt>
                <c:pt idx="15">
                  <c:v>0.11538461538461539</c:v>
                </c:pt>
                <c:pt idx="16">
                  <c:v>0.25</c:v>
                </c:pt>
                <c:pt idx="17">
                  <c:v>0.15789473684210525</c:v>
                </c:pt>
                <c:pt idx="18">
                  <c:v>0.31818181818181818</c:v>
                </c:pt>
                <c:pt idx="19">
                  <c:v>0.19230769230769232</c:v>
                </c:pt>
                <c:pt idx="20">
                  <c:v>0.15384615384615385</c:v>
                </c:pt>
                <c:pt idx="21">
                  <c:v>0.18181818181818182</c:v>
                </c:pt>
                <c:pt idx="22">
                  <c:v>0.19354838709677419</c:v>
                </c:pt>
                <c:pt idx="23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D-40B3-B097-101BF597339E}"/>
            </c:ext>
          </c:extLst>
        </c:ser>
        <c:ser>
          <c:idx val="2"/>
          <c:order val="2"/>
          <c:tx>
            <c:strRef>
              <c:f>任务分析图表!$AB$2</c:f>
              <c:strCache>
                <c:ptCount val="1"/>
                <c:pt idx="0">
                  <c:v>疑难问题占比率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任务分析图表!$Y$3:$Y$26</c:f>
              <c:strCache>
                <c:ptCount val="2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  <c:pt idx="16">
                  <c:v>17W</c:v>
                </c:pt>
                <c:pt idx="17">
                  <c:v>18W</c:v>
                </c:pt>
                <c:pt idx="18">
                  <c:v>19W</c:v>
                </c:pt>
                <c:pt idx="19">
                  <c:v>20W</c:v>
                </c:pt>
                <c:pt idx="20">
                  <c:v>21W</c:v>
                </c:pt>
                <c:pt idx="21">
                  <c:v>22W</c:v>
                </c:pt>
                <c:pt idx="22">
                  <c:v>23W</c:v>
                </c:pt>
                <c:pt idx="23">
                  <c:v>24W</c:v>
                </c:pt>
              </c:strCache>
            </c:strRef>
          </c:cat>
          <c:val>
            <c:numRef>
              <c:f>任务分析图表!$AB$3:$AB$26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D-40B3-B097-101BF597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97998336"/>
        <c:axId val="98000256"/>
      </c:barChart>
      <c:catAx>
        <c:axId val="97998336"/>
        <c:scaling>
          <c:orientation val="minMax"/>
        </c:scaling>
        <c:delete val="0"/>
        <c:axPos val="b"/>
        <c:title>
          <c:tx>
            <c:strRef>
              <c:f>任务分析图表!$Y$2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00256"/>
        <c:crosses val="autoZero"/>
        <c:auto val="1"/>
        <c:lblAlgn val="ctr"/>
        <c:lblOffset val="100"/>
        <c:noMultiLvlLbl val="0"/>
      </c:catAx>
      <c:valAx>
        <c:axId val="980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任务占比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任务分析图表!$AM$1</c:f>
          <c:strCache>
            <c:ptCount val="1"/>
            <c:pt idx="0">
              <c:v>任务组成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任务分析图表!$AN$2</c:f>
              <c:strCache>
                <c:ptCount val="1"/>
                <c:pt idx="0">
                  <c:v>计划任务总数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任务分析图表!$AM$3:$AM$26</c:f>
              <c:strCache>
                <c:ptCount val="2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  <c:pt idx="16">
                  <c:v>17W</c:v>
                </c:pt>
                <c:pt idx="17">
                  <c:v>18W</c:v>
                </c:pt>
                <c:pt idx="18">
                  <c:v>19W</c:v>
                </c:pt>
                <c:pt idx="19">
                  <c:v>20W</c:v>
                </c:pt>
                <c:pt idx="20">
                  <c:v>21W</c:v>
                </c:pt>
                <c:pt idx="21">
                  <c:v>22W</c:v>
                </c:pt>
                <c:pt idx="22">
                  <c:v>23W</c:v>
                </c:pt>
                <c:pt idx="23">
                  <c:v>24W</c:v>
                </c:pt>
              </c:strCache>
            </c:strRef>
          </c:cat>
          <c:val>
            <c:numRef>
              <c:f>任务分析图表!$AN$3:$AN$26</c:f>
              <c:numCache>
                <c:formatCode>General</c:formatCode>
                <c:ptCount val="24"/>
                <c:pt idx="0">
                  <c:v>27</c:v>
                </c:pt>
                <c:pt idx="1">
                  <c:v>16</c:v>
                </c:pt>
                <c:pt idx="2">
                  <c:v>9</c:v>
                </c:pt>
                <c:pt idx="3">
                  <c:v>13</c:v>
                </c:pt>
                <c:pt idx="4">
                  <c:v>23</c:v>
                </c:pt>
                <c:pt idx="5">
                  <c:v>24</c:v>
                </c:pt>
                <c:pt idx="6">
                  <c:v>20</c:v>
                </c:pt>
                <c:pt idx="7">
                  <c:v>24</c:v>
                </c:pt>
                <c:pt idx="8">
                  <c:v>20</c:v>
                </c:pt>
                <c:pt idx="9">
                  <c:v>24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27</c:v>
                </c:pt>
                <c:pt idx="14">
                  <c:v>30</c:v>
                </c:pt>
                <c:pt idx="15">
                  <c:v>23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21</c:v>
                </c:pt>
                <c:pt idx="20">
                  <c:v>33</c:v>
                </c:pt>
                <c:pt idx="21">
                  <c:v>27</c:v>
                </c:pt>
                <c:pt idx="22">
                  <c:v>25</c:v>
                </c:pt>
                <c:pt idx="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5-442D-BC9C-8EE097683BF7}"/>
            </c:ext>
          </c:extLst>
        </c:ser>
        <c:ser>
          <c:idx val="1"/>
          <c:order val="1"/>
          <c:tx>
            <c:strRef>
              <c:f>任务分析图表!$AO$2</c:f>
              <c:strCache>
                <c:ptCount val="1"/>
                <c:pt idx="0">
                  <c:v>临时任务总数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任务分析图表!$AM$3:$AM$26</c:f>
              <c:strCache>
                <c:ptCount val="2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  <c:pt idx="16">
                  <c:v>17W</c:v>
                </c:pt>
                <c:pt idx="17">
                  <c:v>18W</c:v>
                </c:pt>
                <c:pt idx="18">
                  <c:v>19W</c:v>
                </c:pt>
                <c:pt idx="19">
                  <c:v>20W</c:v>
                </c:pt>
                <c:pt idx="20">
                  <c:v>21W</c:v>
                </c:pt>
                <c:pt idx="21">
                  <c:v>22W</c:v>
                </c:pt>
                <c:pt idx="22">
                  <c:v>23W</c:v>
                </c:pt>
                <c:pt idx="23">
                  <c:v>24W</c:v>
                </c:pt>
              </c:strCache>
            </c:strRef>
          </c:cat>
          <c:val>
            <c:numRef>
              <c:f>任务分析图表!$AO$3:$AO$26</c:f>
              <c:numCache>
                <c:formatCode>General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5-442D-BC9C-8EE097683BF7}"/>
            </c:ext>
          </c:extLst>
        </c:ser>
        <c:ser>
          <c:idx val="2"/>
          <c:order val="2"/>
          <c:tx>
            <c:strRef>
              <c:f>任务分析图表!$AP$2</c:f>
              <c:strCache>
                <c:ptCount val="1"/>
                <c:pt idx="0">
                  <c:v>疑难问题总数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任务分析图表!$AM$3:$AM$26</c:f>
              <c:strCache>
                <c:ptCount val="2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  <c:pt idx="16">
                  <c:v>17W</c:v>
                </c:pt>
                <c:pt idx="17">
                  <c:v>18W</c:v>
                </c:pt>
                <c:pt idx="18">
                  <c:v>19W</c:v>
                </c:pt>
                <c:pt idx="19">
                  <c:v>20W</c:v>
                </c:pt>
                <c:pt idx="20">
                  <c:v>21W</c:v>
                </c:pt>
                <c:pt idx="21">
                  <c:v>22W</c:v>
                </c:pt>
                <c:pt idx="22">
                  <c:v>23W</c:v>
                </c:pt>
                <c:pt idx="23">
                  <c:v>24W</c:v>
                </c:pt>
              </c:strCache>
            </c:strRef>
          </c:cat>
          <c:val>
            <c:numRef>
              <c:f>任务分析图表!$AP$3:$AP$26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5-442D-BC9C-8EE097683B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577792"/>
        <c:axId val="98592256"/>
      </c:barChart>
      <c:catAx>
        <c:axId val="98577792"/>
        <c:scaling>
          <c:orientation val="minMax"/>
        </c:scaling>
        <c:delete val="0"/>
        <c:axPos val="b"/>
        <c:title>
          <c:tx>
            <c:strRef>
              <c:f>任务分析图表!$AM$2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92256"/>
        <c:crosses val="autoZero"/>
        <c:auto val="1"/>
        <c:lblAlgn val="ctr"/>
        <c:lblOffset val="100"/>
        <c:noMultiLvlLbl val="0"/>
      </c:catAx>
      <c:valAx>
        <c:axId val="985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任务数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任务分析图表!$BA$1</c:f>
          <c:strCache>
            <c:ptCount val="1"/>
            <c:pt idx="0">
              <c:v>本迭代任务汇总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32-47A9-9D0E-68CDDCC73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32-47A9-9D0E-68CDDCC73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32-47A9-9D0E-68CDDCC73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E5D-4B07-882B-8F746D2C6B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任务分析图表!$BA$2:$BD$2</c:f>
              <c:strCache>
                <c:ptCount val="4"/>
                <c:pt idx="0">
                  <c:v>计划任务完成数</c:v>
                </c:pt>
                <c:pt idx="1">
                  <c:v>临时任务完成数</c:v>
                </c:pt>
                <c:pt idx="2">
                  <c:v>疑难任务完成数</c:v>
                </c:pt>
                <c:pt idx="3">
                  <c:v>延时任务数（计划+临时+延时）</c:v>
                </c:pt>
              </c:strCache>
            </c:strRef>
          </c:cat>
          <c:val>
            <c:numRef>
              <c:f>任务分析图表!$BA$3:$BD$3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7-4A8F-B278-C8A61A16E8F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版本数据及分析图表!$N$1</c:f>
          <c:strCache>
            <c:ptCount val="1"/>
            <c:pt idx="0">
              <c:v>XX版本准时交付比率趋势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版本数据及分析图表!$O$2</c:f>
              <c:strCache>
                <c:ptCount val="1"/>
                <c:pt idx="0">
                  <c:v>版本准时交付比率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版本数据及分析图表!$N$3:$N$6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版本数据及分析图表!$O$3:$O$6</c:f>
              <c:numCache>
                <c:formatCode>0.00%</c:formatCode>
                <c:ptCount val="4"/>
                <c:pt idx="0">
                  <c:v>0.66666666666666663</c:v>
                </c:pt>
                <c:pt idx="1">
                  <c:v>0.6</c:v>
                </c:pt>
                <c:pt idx="2">
                  <c:v>0.66666666666666663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D5C-BA2E-66208D1FAE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645120"/>
        <c:axId val="98647040"/>
      </c:barChart>
      <c:catAx>
        <c:axId val="98645120"/>
        <c:scaling>
          <c:orientation val="minMax"/>
        </c:scaling>
        <c:delete val="0"/>
        <c:axPos val="b"/>
        <c:title>
          <c:tx>
            <c:strRef>
              <c:f>版本数据及分析图表!$N$2</c:f>
              <c:strCache>
                <c:ptCount val="1"/>
                <c:pt idx="0">
                  <c:v>季度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7040"/>
        <c:crosses val="autoZero"/>
        <c:auto val="1"/>
        <c:lblAlgn val="ctr"/>
        <c:lblOffset val="100"/>
        <c:noMultiLvlLbl val="0"/>
      </c:catAx>
      <c:valAx>
        <c:axId val="986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版本数据及分析图表!$O$2</c:f>
              <c:strCache>
                <c:ptCount val="1"/>
                <c:pt idx="0">
                  <c:v>版本准时交付比率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版本数据及分析图表!$Z$1</c:f>
          <c:strCache>
            <c:ptCount val="1"/>
            <c:pt idx="0">
              <c:v>版本通过率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版本数据及分析图表!$AA$1:$AA$2</c:f>
              <c:strCache>
                <c:ptCount val="2"/>
                <c:pt idx="0">
                  <c:v>版本通过率</c:v>
                </c:pt>
                <c:pt idx="1">
                  <c:v>版本通过率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版本数据及分析图表!$Z$3:$Z$6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版本数据及分析图表!$AA$3:$AA$6</c:f>
              <c:numCache>
                <c:formatCode>0.00%</c:formatCode>
                <c:ptCount val="4"/>
                <c:pt idx="0">
                  <c:v>0.5</c:v>
                </c:pt>
                <c:pt idx="1">
                  <c:v>0.2857142857142857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D-468E-ADC7-767B1D0E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671616"/>
        <c:axId val="99030144"/>
      </c:barChart>
      <c:catAx>
        <c:axId val="98671616"/>
        <c:scaling>
          <c:orientation val="minMax"/>
        </c:scaling>
        <c:delete val="0"/>
        <c:axPos val="b"/>
        <c:title>
          <c:tx>
            <c:strRef>
              <c:f>版本数据及分析图表!$Z$2</c:f>
              <c:strCache>
                <c:ptCount val="1"/>
                <c:pt idx="0">
                  <c:v>季度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030144"/>
        <c:crosses val="autoZero"/>
        <c:auto val="1"/>
        <c:lblAlgn val="ctr"/>
        <c:lblOffset val="100"/>
        <c:noMultiLvlLbl val="0"/>
      </c:catAx>
      <c:valAx>
        <c:axId val="990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版本数据及分析图表!$AA$2</c:f>
              <c:strCache>
                <c:ptCount val="1"/>
                <c:pt idx="0">
                  <c:v>版本通过率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版本数据及分析图表!$AL$1</c:f>
          <c:strCache>
            <c:ptCount val="1"/>
            <c:pt idx="0">
              <c:v>XX版本数量汇总（累加）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版本数据及分析图表!$AM$2</c:f>
              <c:strCache>
                <c:ptCount val="1"/>
                <c:pt idx="0">
                  <c:v>预发布版本汇总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版本数据及分析图表!$AL$3:$AL$6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版本数据及分析图表!$AM$3:$AM$6</c:f>
              <c:numCache>
                <c:formatCode>General</c:formatCode>
                <c:ptCount val="4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3-49B0-B4FF-75F633E5C9C2}"/>
            </c:ext>
          </c:extLst>
        </c:ser>
        <c:ser>
          <c:idx val="1"/>
          <c:order val="1"/>
          <c:tx>
            <c:strRef>
              <c:f>版本数据及分析图表!$AN$2</c:f>
              <c:strCache>
                <c:ptCount val="1"/>
                <c:pt idx="0">
                  <c:v>测试发布版本汇总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版本数据及分析图表!$AL$3:$AL$6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版本数据及分析图表!$AN$3:$AN$6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3-49B0-B4FF-75F633E5C9C2}"/>
            </c:ext>
          </c:extLst>
        </c:ser>
        <c:ser>
          <c:idx val="2"/>
          <c:order val="2"/>
          <c:tx>
            <c:strRef>
              <c:f>版本数据及分析图表!$AO$2</c:f>
              <c:strCache>
                <c:ptCount val="1"/>
                <c:pt idx="0">
                  <c:v>计划交付版本汇总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版本数据及分析图表!$AL$3:$AL$6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版本数据及分析图表!$AO$3:$AO$6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61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3-49B0-B4FF-75F633E5C9C2}"/>
            </c:ext>
          </c:extLst>
        </c:ser>
        <c:ser>
          <c:idx val="3"/>
          <c:order val="3"/>
          <c:tx>
            <c:strRef>
              <c:f>版本数据及分析图表!$AP$2</c:f>
              <c:strCache>
                <c:ptCount val="1"/>
                <c:pt idx="0">
                  <c:v>准时交付版本汇总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版本数据及分析图表!$AL$3:$AL$6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版本数据及分析图表!$AP$3:$AP$6</c:f>
              <c:numCache>
                <c:formatCode>General</c:formatCode>
                <c:ptCount val="4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3-49B0-B4FF-75F633E5C9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9186944"/>
        <c:axId val="99201408"/>
      </c:lineChart>
      <c:catAx>
        <c:axId val="99186944"/>
        <c:scaling>
          <c:orientation val="minMax"/>
        </c:scaling>
        <c:delete val="0"/>
        <c:axPos val="b"/>
        <c:title>
          <c:tx>
            <c:strRef>
              <c:f>版本数据及分析图表!$AL$2</c:f>
              <c:strCache>
                <c:ptCount val="1"/>
                <c:pt idx="0">
                  <c:v>季度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01408"/>
        <c:crosses val="autoZero"/>
        <c:auto val="1"/>
        <c:lblAlgn val="ctr"/>
        <c:lblOffset val="100"/>
        <c:noMultiLvlLbl val="0"/>
      </c:catAx>
      <c:valAx>
        <c:axId val="9920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版本数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6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5</xdr:row>
      <xdr:rowOff>100012</xdr:rowOff>
    </xdr:from>
    <xdr:to>
      <xdr:col>9</xdr:col>
      <xdr:colOff>1333500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1A312A-FE23-4C47-B015-37B239300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423861</xdr:colOff>
      <xdr:row>5</xdr:row>
      <xdr:rowOff>80962</xdr:rowOff>
    </xdr:from>
    <xdr:to>
      <xdr:col>21</xdr:col>
      <xdr:colOff>1295400</xdr:colOff>
      <xdr:row>24</xdr:row>
      <xdr:rowOff>109537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C85327-7E8D-40D9-84CF-465947106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642936</xdr:colOff>
      <xdr:row>5</xdr:row>
      <xdr:rowOff>109537</xdr:rowOff>
    </xdr:from>
    <xdr:to>
      <xdr:col>35</xdr:col>
      <xdr:colOff>2028825</xdr:colOff>
      <xdr:row>24</xdr:row>
      <xdr:rowOff>138112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D2929A-1610-45A4-8E4C-61E09CAA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557211</xdr:colOff>
      <xdr:row>5</xdr:row>
      <xdr:rowOff>90487</xdr:rowOff>
    </xdr:from>
    <xdr:to>
      <xdr:col>49</xdr:col>
      <xdr:colOff>1190624</xdr:colOff>
      <xdr:row>24</xdr:row>
      <xdr:rowOff>119062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EAA7B7D-C42D-47B8-B260-2131ABA62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781050</xdr:colOff>
      <xdr:row>6</xdr:row>
      <xdr:rowOff>100012</xdr:rowOff>
    </xdr:from>
    <xdr:to>
      <xdr:col>58</xdr:col>
      <xdr:colOff>666750</xdr:colOff>
      <xdr:row>25</xdr:row>
      <xdr:rowOff>128587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455D819-D305-4776-B6AF-D89D6A1D4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</xdr:colOff>
      <xdr:row>1</xdr:row>
      <xdr:rowOff>242887</xdr:rowOff>
    </xdr:from>
    <xdr:to>
      <xdr:col>22</xdr:col>
      <xdr:colOff>500062</xdr:colOff>
      <xdr:row>20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3B4D21-1F3A-4B66-83FA-57CBA2367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547687</xdr:colOff>
      <xdr:row>2</xdr:row>
      <xdr:rowOff>52387</xdr:rowOff>
    </xdr:from>
    <xdr:to>
      <xdr:col>35</xdr:col>
      <xdr:colOff>319087</xdr:colOff>
      <xdr:row>16</xdr:row>
      <xdr:rowOff>90487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256984B-BA7F-479A-B165-8BF24AD7F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300037</xdr:colOff>
      <xdr:row>2</xdr:row>
      <xdr:rowOff>28575</xdr:rowOff>
    </xdr:from>
    <xdr:to>
      <xdr:col>50</xdr:col>
      <xdr:colOff>71437</xdr:colOff>
      <xdr:row>20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2E11DB-FD63-451C-8B10-A10E244F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161925</xdr:rowOff>
    </xdr:from>
    <xdr:to>
      <xdr:col>10</xdr:col>
      <xdr:colOff>638175</xdr:colOff>
      <xdr:row>39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876925"/>
          <a:ext cx="7496175" cy="5981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Normal="100" workbookViewId="0">
      <selection activeCell="J5" sqref="J5"/>
    </sheetView>
  </sheetViews>
  <sheetFormatPr defaultRowHeight="16.5" x14ac:dyDescent="0.2"/>
  <cols>
    <col min="1" max="1" width="4.75" style="14" customWidth="1"/>
    <col min="2" max="2" width="13.5" style="14" customWidth="1"/>
    <col min="3" max="3" width="7.75" style="14" customWidth="1"/>
    <col min="4" max="4" width="11.375" style="59" customWidth="1"/>
    <col min="5" max="5" width="8.75" style="14" customWidth="1"/>
    <col min="6" max="6" width="10.125" style="14" customWidth="1"/>
    <col min="7" max="7" width="11.375" style="14" customWidth="1"/>
    <col min="8" max="8" width="10.625" style="14" customWidth="1"/>
    <col min="9" max="9" width="11" style="14" customWidth="1"/>
    <col min="10" max="10" width="7.75" style="14" customWidth="1"/>
    <col min="11" max="11" width="8.5" style="14" customWidth="1"/>
    <col min="12" max="12" width="5.5" style="14" customWidth="1"/>
    <col min="13" max="13" width="35.25" style="14" customWidth="1"/>
    <col min="14" max="14" width="9.125" style="14" customWidth="1"/>
    <col min="15" max="15" width="7.875" style="14" customWidth="1"/>
    <col min="16" max="16" width="8.625" style="14" customWidth="1"/>
    <col min="17" max="17" width="17.875" style="14" customWidth="1"/>
    <col min="18" max="16384" width="9" style="14"/>
  </cols>
  <sheetData>
    <row r="1" spans="1:20" s="13" customFormat="1" ht="28.5" customHeight="1" x14ac:dyDescent="0.2">
      <c r="A1" s="12" t="s">
        <v>112</v>
      </c>
      <c r="B1" s="12" t="s">
        <v>113</v>
      </c>
      <c r="C1" s="12" t="s">
        <v>1</v>
      </c>
      <c r="D1" s="15" t="s">
        <v>27</v>
      </c>
      <c r="E1" s="12" t="s">
        <v>32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26</v>
      </c>
      <c r="K1" s="12" t="s">
        <v>2</v>
      </c>
      <c r="L1" s="12" t="s">
        <v>118</v>
      </c>
      <c r="M1" s="12" t="s">
        <v>119</v>
      </c>
      <c r="N1" s="12" t="s">
        <v>0</v>
      </c>
      <c r="O1" s="12" t="s">
        <v>120</v>
      </c>
      <c r="P1" s="12" t="s">
        <v>4</v>
      </c>
      <c r="Q1" s="12" t="s">
        <v>3</v>
      </c>
      <c r="R1" s="43" t="s">
        <v>121</v>
      </c>
      <c r="S1" s="43" t="s">
        <v>122</v>
      </c>
      <c r="T1" s="43" t="s">
        <v>123</v>
      </c>
    </row>
    <row r="2" spans="1:20" ht="30.75" customHeight="1" x14ac:dyDescent="0.2">
      <c r="A2" s="29">
        <v>1</v>
      </c>
      <c r="B2" s="44" t="s">
        <v>124</v>
      </c>
      <c r="C2" s="45" t="s">
        <v>125</v>
      </c>
      <c r="D2" s="46" t="s">
        <v>126</v>
      </c>
      <c r="E2" s="44" t="s">
        <v>127</v>
      </c>
      <c r="F2" s="44" t="s">
        <v>128</v>
      </c>
      <c r="G2" s="44" t="s">
        <v>129</v>
      </c>
      <c r="H2" s="47">
        <v>43110</v>
      </c>
      <c r="I2" s="47">
        <v>43110</v>
      </c>
      <c r="J2" s="29" t="s">
        <v>130</v>
      </c>
      <c r="K2" s="29" t="s">
        <v>131</v>
      </c>
      <c r="L2" s="29" t="s">
        <v>132</v>
      </c>
      <c r="M2" s="44" t="s">
        <v>133</v>
      </c>
      <c r="N2" s="29" t="s">
        <v>128</v>
      </c>
      <c r="O2" s="29" t="s">
        <v>128</v>
      </c>
      <c r="P2" s="29" t="s">
        <v>134</v>
      </c>
      <c r="Q2" s="48" t="s">
        <v>135</v>
      </c>
      <c r="R2" s="49" t="s">
        <v>136</v>
      </c>
      <c r="S2" s="49" t="s">
        <v>137</v>
      </c>
      <c r="T2" s="49" t="s">
        <v>137</v>
      </c>
    </row>
    <row r="3" spans="1:20" ht="33" x14ac:dyDescent="0.2">
      <c r="A3" s="29">
        <v>2</v>
      </c>
      <c r="B3" s="44" t="s">
        <v>138</v>
      </c>
      <c r="C3" s="45" t="s">
        <v>125</v>
      </c>
      <c r="D3" s="46" t="s">
        <v>139</v>
      </c>
      <c r="E3" s="44" t="s">
        <v>140</v>
      </c>
      <c r="F3" s="44" t="s">
        <v>128</v>
      </c>
      <c r="G3" s="44" t="s">
        <v>129</v>
      </c>
      <c r="H3" s="47">
        <v>43126</v>
      </c>
      <c r="I3" s="47">
        <v>43126</v>
      </c>
      <c r="J3" s="29" t="s">
        <v>130</v>
      </c>
      <c r="K3" s="29" t="s">
        <v>131</v>
      </c>
      <c r="L3" s="29" t="s">
        <v>132</v>
      </c>
      <c r="M3" s="44" t="s">
        <v>141</v>
      </c>
      <c r="N3" s="29" t="s">
        <v>129</v>
      </c>
      <c r="O3" s="29" t="s">
        <v>128</v>
      </c>
      <c r="P3" s="29" t="s">
        <v>142</v>
      </c>
      <c r="Q3" s="48" t="s">
        <v>135</v>
      </c>
      <c r="R3" s="29" t="s">
        <v>143</v>
      </c>
      <c r="S3" s="29" t="s">
        <v>137</v>
      </c>
      <c r="T3" s="29" t="s">
        <v>137</v>
      </c>
    </row>
    <row r="4" spans="1:20" ht="41.25" customHeight="1" x14ac:dyDescent="0.2">
      <c r="A4" s="29">
        <v>3</v>
      </c>
      <c r="B4" s="44" t="s">
        <v>138</v>
      </c>
      <c r="C4" s="45" t="s">
        <v>125</v>
      </c>
      <c r="D4" s="46" t="s">
        <v>144</v>
      </c>
      <c r="E4" s="44" t="s">
        <v>145</v>
      </c>
      <c r="F4" s="44" t="s">
        <v>128</v>
      </c>
      <c r="G4" s="44" t="s">
        <v>129</v>
      </c>
      <c r="H4" s="47">
        <v>43126</v>
      </c>
      <c r="I4" s="47">
        <v>43126</v>
      </c>
      <c r="J4" s="29" t="s">
        <v>146</v>
      </c>
      <c r="K4" s="29" t="s">
        <v>131</v>
      </c>
      <c r="L4" s="29" t="s">
        <v>132</v>
      </c>
      <c r="M4" s="44" t="s">
        <v>147</v>
      </c>
      <c r="N4" s="29" t="s">
        <v>129</v>
      </c>
      <c r="O4" s="29" t="s">
        <v>128</v>
      </c>
      <c r="P4" s="29" t="s">
        <v>148</v>
      </c>
      <c r="Q4" s="48" t="s">
        <v>135</v>
      </c>
      <c r="R4" s="29" t="s">
        <v>143</v>
      </c>
      <c r="S4" s="29" t="s">
        <v>143</v>
      </c>
      <c r="T4" s="29" t="s">
        <v>143</v>
      </c>
    </row>
    <row r="5" spans="1:20" ht="50.25" customHeight="1" x14ac:dyDescent="0.2">
      <c r="A5" s="29">
        <v>4</v>
      </c>
      <c r="B5" s="44" t="s">
        <v>149</v>
      </c>
      <c r="C5" s="45" t="s">
        <v>125</v>
      </c>
      <c r="D5" s="46" t="s">
        <v>126</v>
      </c>
      <c r="E5" s="44" t="s">
        <v>150</v>
      </c>
      <c r="F5" s="44" t="s">
        <v>128</v>
      </c>
      <c r="G5" s="44" t="s">
        <v>129</v>
      </c>
      <c r="H5" s="47">
        <v>43137</v>
      </c>
      <c r="I5" s="47">
        <v>43137</v>
      </c>
      <c r="J5" s="29" t="s">
        <v>130</v>
      </c>
      <c r="K5" s="29" t="s">
        <v>131</v>
      </c>
      <c r="L5" s="29" t="s">
        <v>132</v>
      </c>
      <c r="M5" s="44" t="s">
        <v>151</v>
      </c>
      <c r="N5" s="29" t="s">
        <v>129</v>
      </c>
      <c r="O5" s="29" t="s">
        <v>128</v>
      </c>
      <c r="P5" s="29" t="s">
        <v>152</v>
      </c>
      <c r="Q5" s="48" t="s">
        <v>135</v>
      </c>
      <c r="R5" s="29" t="s">
        <v>143</v>
      </c>
      <c r="S5" s="29" t="s">
        <v>137</v>
      </c>
      <c r="T5" s="29" t="s">
        <v>137</v>
      </c>
    </row>
    <row r="6" spans="1:20" ht="45" customHeight="1" x14ac:dyDescent="0.2">
      <c r="A6" s="29">
        <v>5</v>
      </c>
      <c r="B6" s="44" t="s">
        <v>153</v>
      </c>
      <c r="C6" s="45" t="s">
        <v>125</v>
      </c>
      <c r="D6" s="46" t="s">
        <v>154</v>
      </c>
      <c r="E6" s="44" t="s">
        <v>155</v>
      </c>
      <c r="F6" s="44" t="s">
        <v>128</v>
      </c>
      <c r="G6" s="44" t="s">
        <v>129</v>
      </c>
      <c r="H6" s="47">
        <v>43142</v>
      </c>
      <c r="I6" s="50">
        <v>43143</v>
      </c>
      <c r="J6" s="29" t="s">
        <v>130</v>
      </c>
      <c r="K6" s="29" t="s">
        <v>131</v>
      </c>
      <c r="L6" s="29" t="s">
        <v>132</v>
      </c>
      <c r="M6" s="44" t="s">
        <v>156</v>
      </c>
      <c r="N6" s="29" t="s">
        <v>129</v>
      </c>
      <c r="O6" s="29" t="s">
        <v>128</v>
      </c>
      <c r="P6" s="29" t="s">
        <v>142</v>
      </c>
      <c r="Q6" s="48" t="s">
        <v>135</v>
      </c>
      <c r="R6" s="29" t="s">
        <v>143</v>
      </c>
      <c r="S6" s="29" t="s">
        <v>137</v>
      </c>
      <c r="T6" s="29" t="s">
        <v>137</v>
      </c>
    </row>
    <row r="7" spans="1:20" ht="35.25" customHeight="1" x14ac:dyDescent="0.2">
      <c r="A7" s="29">
        <v>6</v>
      </c>
      <c r="B7" s="19" t="s">
        <v>157</v>
      </c>
      <c r="C7" s="45" t="s">
        <v>125</v>
      </c>
      <c r="D7" s="20" t="s">
        <v>158</v>
      </c>
      <c r="E7" s="19" t="s">
        <v>159</v>
      </c>
      <c r="F7" s="44" t="s">
        <v>128</v>
      </c>
      <c r="G7" s="44" t="s">
        <v>129</v>
      </c>
      <c r="H7" s="51">
        <v>43174</v>
      </c>
      <c r="I7" s="51">
        <v>43160</v>
      </c>
      <c r="J7" s="29" t="s">
        <v>130</v>
      </c>
      <c r="K7" s="29" t="s">
        <v>131</v>
      </c>
      <c r="L7" s="29" t="s">
        <v>132</v>
      </c>
      <c r="M7" s="19" t="s">
        <v>160</v>
      </c>
      <c r="N7" s="29" t="s">
        <v>128</v>
      </c>
      <c r="O7" s="29" t="s">
        <v>128</v>
      </c>
      <c r="P7" s="29" t="s">
        <v>152</v>
      </c>
      <c r="Q7" s="48" t="s">
        <v>135</v>
      </c>
      <c r="R7" s="29" t="s">
        <v>143</v>
      </c>
      <c r="S7" s="29" t="s">
        <v>137</v>
      </c>
      <c r="T7" s="29" t="s">
        <v>137</v>
      </c>
    </row>
    <row r="8" spans="1:20" ht="32.25" customHeight="1" x14ac:dyDescent="0.2">
      <c r="A8" s="29">
        <v>7</v>
      </c>
      <c r="B8" s="19" t="s">
        <v>161</v>
      </c>
      <c r="C8" s="45" t="s">
        <v>125</v>
      </c>
      <c r="D8" s="20" t="s">
        <v>162</v>
      </c>
      <c r="E8" s="19" t="s">
        <v>163</v>
      </c>
      <c r="F8" s="51">
        <v>43189</v>
      </c>
      <c r="G8" s="51">
        <v>43180</v>
      </c>
      <c r="H8" s="51" t="s">
        <v>128</v>
      </c>
      <c r="I8" s="51" t="s">
        <v>128</v>
      </c>
      <c r="J8" s="29" t="s">
        <v>164</v>
      </c>
      <c r="K8" s="29" t="s">
        <v>165</v>
      </c>
      <c r="L8" s="29" t="s">
        <v>132</v>
      </c>
      <c r="M8" s="19" t="s">
        <v>166</v>
      </c>
      <c r="N8" s="29" t="s">
        <v>129</v>
      </c>
      <c r="O8" s="29" t="s">
        <v>128</v>
      </c>
      <c r="P8" s="29" t="s">
        <v>148</v>
      </c>
      <c r="Q8" s="52" t="s">
        <v>167</v>
      </c>
      <c r="R8" s="29" t="s">
        <v>137</v>
      </c>
      <c r="S8" s="29" t="s">
        <v>137</v>
      </c>
      <c r="T8" s="29" t="s">
        <v>137</v>
      </c>
    </row>
    <row r="9" spans="1:20" ht="33.75" customHeight="1" x14ac:dyDescent="0.2">
      <c r="A9" s="29">
        <v>8</v>
      </c>
      <c r="B9" s="19" t="s">
        <v>168</v>
      </c>
      <c r="C9" s="45" t="s">
        <v>125</v>
      </c>
      <c r="D9" s="20" t="s">
        <v>169</v>
      </c>
      <c r="E9" s="19" t="s">
        <v>170</v>
      </c>
      <c r="F9" s="51">
        <v>43189</v>
      </c>
      <c r="G9" s="51">
        <v>43178</v>
      </c>
      <c r="H9" s="51" t="s">
        <v>128</v>
      </c>
      <c r="I9" s="51" t="s">
        <v>128</v>
      </c>
      <c r="J9" s="29" t="s">
        <v>146</v>
      </c>
      <c r="K9" s="29" t="s">
        <v>165</v>
      </c>
      <c r="L9" s="29" t="s">
        <v>132</v>
      </c>
      <c r="M9" s="19" t="s">
        <v>171</v>
      </c>
      <c r="N9" s="29" t="s">
        <v>172</v>
      </c>
      <c r="O9" s="29" t="s">
        <v>128</v>
      </c>
      <c r="P9" s="29" t="s">
        <v>173</v>
      </c>
      <c r="Q9" s="48" t="s">
        <v>174</v>
      </c>
      <c r="R9" s="29" t="s">
        <v>137</v>
      </c>
      <c r="S9" s="29" t="s">
        <v>137</v>
      </c>
      <c r="T9" s="29" t="s">
        <v>137</v>
      </c>
    </row>
    <row r="10" spans="1:20" ht="41.25" customHeight="1" x14ac:dyDescent="0.2">
      <c r="A10" s="29">
        <v>9</v>
      </c>
      <c r="B10" s="19" t="s">
        <v>161</v>
      </c>
      <c r="C10" s="45" t="s">
        <v>125</v>
      </c>
      <c r="D10" s="20" t="s">
        <v>158</v>
      </c>
      <c r="E10" s="19" t="s">
        <v>175</v>
      </c>
      <c r="F10" s="19" t="s">
        <v>128</v>
      </c>
      <c r="G10" s="19" t="s">
        <v>128</v>
      </c>
      <c r="H10" s="51">
        <v>43189</v>
      </c>
      <c r="I10" s="51">
        <v>43189</v>
      </c>
      <c r="J10" s="29" t="s">
        <v>146</v>
      </c>
      <c r="K10" s="29" t="s">
        <v>131</v>
      </c>
      <c r="L10" s="29" t="s">
        <v>132</v>
      </c>
      <c r="M10" s="19" t="s">
        <v>176</v>
      </c>
      <c r="N10" s="29" t="s">
        <v>177</v>
      </c>
      <c r="O10" s="29" t="s">
        <v>128</v>
      </c>
      <c r="P10" s="29" t="s">
        <v>142</v>
      </c>
      <c r="Q10" s="52" t="s">
        <v>178</v>
      </c>
      <c r="R10" s="29" t="s">
        <v>143</v>
      </c>
      <c r="S10" s="29" t="s">
        <v>143</v>
      </c>
      <c r="T10" s="29" t="s">
        <v>143</v>
      </c>
    </row>
    <row r="11" spans="1:20" ht="33.75" customHeight="1" x14ac:dyDescent="0.2">
      <c r="A11" s="29">
        <v>10</v>
      </c>
      <c r="B11" s="19" t="s">
        <v>179</v>
      </c>
      <c r="C11" s="45" t="s">
        <v>125</v>
      </c>
      <c r="D11" s="20" t="s">
        <v>154</v>
      </c>
      <c r="E11" s="19" t="s">
        <v>180</v>
      </c>
      <c r="F11" s="19" t="s">
        <v>128</v>
      </c>
      <c r="G11" s="19" t="s">
        <v>128</v>
      </c>
      <c r="H11" s="51">
        <v>43205</v>
      </c>
      <c r="I11" s="51">
        <v>43200</v>
      </c>
      <c r="J11" s="29" t="s">
        <v>130</v>
      </c>
      <c r="K11" s="29" t="s">
        <v>131</v>
      </c>
      <c r="L11" s="29" t="s">
        <v>132</v>
      </c>
      <c r="M11" s="19" t="s">
        <v>181</v>
      </c>
      <c r="N11" s="29" t="s">
        <v>128</v>
      </c>
      <c r="O11" s="29" t="s">
        <v>128</v>
      </c>
      <c r="P11" s="29" t="s">
        <v>148</v>
      </c>
      <c r="Q11" s="53" t="s">
        <v>182</v>
      </c>
      <c r="R11" s="29" t="s">
        <v>143</v>
      </c>
      <c r="S11" s="29" t="s">
        <v>137</v>
      </c>
      <c r="T11" s="29" t="s">
        <v>137</v>
      </c>
    </row>
    <row r="12" spans="1:20" x14ac:dyDescent="0.2">
      <c r="A12" s="29">
        <v>11</v>
      </c>
      <c r="B12" s="19" t="s">
        <v>183</v>
      </c>
      <c r="C12" s="45" t="s">
        <v>125</v>
      </c>
      <c r="D12" s="20" t="s">
        <v>184</v>
      </c>
      <c r="E12" s="19" t="s">
        <v>185</v>
      </c>
      <c r="F12" s="19" t="s">
        <v>128</v>
      </c>
      <c r="G12" s="19" t="s">
        <v>128</v>
      </c>
      <c r="H12" s="51">
        <v>43205</v>
      </c>
      <c r="I12" s="51">
        <v>43200</v>
      </c>
      <c r="J12" s="29" t="s">
        <v>130</v>
      </c>
      <c r="K12" s="29" t="s">
        <v>131</v>
      </c>
      <c r="L12" s="29" t="s">
        <v>132</v>
      </c>
      <c r="M12" s="19" t="s">
        <v>186</v>
      </c>
      <c r="N12" s="29" t="s">
        <v>128</v>
      </c>
      <c r="O12" s="29" t="s">
        <v>128</v>
      </c>
      <c r="P12" s="29" t="s">
        <v>134</v>
      </c>
      <c r="Q12" s="48" t="s">
        <v>187</v>
      </c>
      <c r="R12" s="29" t="s">
        <v>143</v>
      </c>
      <c r="S12" s="29" t="s">
        <v>137</v>
      </c>
      <c r="T12" s="29" t="s">
        <v>137</v>
      </c>
    </row>
    <row r="13" spans="1:20" ht="33.75" customHeight="1" x14ac:dyDescent="0.2">
      <c r="A13" s="29">
        <v>12</v>
      </c>
      <c r="B13" s="19" t="s">
        <v>168</v>
      </c>
      <c r="C13" s="45" t="s">
        <v>125</v>
      </c>
      <c r="D13" s="20" t="s">
        <v>169</v>
      </c>
      <c r="E13" s="19" t="s">
        <v>188</v>
      </c>
      <c r="F13" s="19" t="s">
        <v>128</v>
      </c>
      <c r="G13" s="19" t="s">
        <v>128</v>
      </c>
      <c r="H13" s="51">
        <v>43205</v>
      </c>
      <c r="I13" s="51">
        <v>43205</v>
      </c>
      <c r="J13" s="29" t="s">
        <v>146</v>
      </c>
      <c r="K13" s="29" t="s">
        <v>131</v>
      </c>
      <c r="L13" s="29" t="s">
        <v>132</v>
      </c>
      <c r="M13" s="19" t="s">
        <v>171</v>
      </c>
      <c r="N13" s="29" t="s">
        <v>172</v>
      </c>
      <c r="O13" s="29" t="s">
        <v>128</v>
      </c>
      <c r="P13" s="29" t="s">
        <v>134</v>
      </c>
      <c r="Q13" s="48" t="s">
        <v>187</v>
      </c>
      <c r="R13" s="29" t="s">
        <v>143</v>
      </c>
      <c r="S13" s="29" t="s">
        <v>143</v>
      </c>
      <c r="T13" s="29" t="s">
        <v>143</v>
      </c>
    </row>
    <row r="14" spans="1:20" ht="44.25" customHeight="1" x14ac:dyDescent="0.2">
      <c r="A14" s="29">
        <v>13</v>
      </c>
      <c r="B14" s="19" t="s">
        <v>161</v>
      </c>
      <c r="C14" s="45" t="s">
        <v>125</v>
      </c>
      <c r="D14" s="20" t="s">
        <v>158</v>
      </c>
      <c r="E14" s="19" t="s">
        <v>189</v>
      </c>
      <c r="F14" s="19" t="s">
        <v>128</v>
      </c>
      <c r="G14" s="19" t="s">
        <v>128</v>
      </c>
      <c r="H14" s="51">
        <v>43220</v>
      </c>
      <c r="I14" s="51">
        <v>43216</v>
      </c>
      <c r="J14" s="29" t="s">
        <v>130</v>
      </c>
      <c r="K14" s="29" t="s">
        <v>131</v>
      </c>
      <c r="L14" s="29" t="s">
        <v>132</v>
      </c>
      <c r="M14" s="19" t="s">
        <v>190</v>
      </c>
      <c r="N14" s="29" t="s">
        <v>128</v>
      </c>
      <c r="O14" s="29" t="s">
        <v>128</v>
      </c>
      <c r="P14" s="29" t="s">
        <v>142</v>
      </c>
      <c r="Q14" s="48" t="s">
        <v>187</v>
      </c>
      <c r="R14" s="29" t="s">
        <v>143</v>
      </c>
      <c r="S14" s="29" t="s">
        <v>137</v>
      </c>
      <c r="T14" s="29" t="s">
        <v>137</v>
      </c>
    </row>
    <row r="15" spans="1:20" ht="44.25" customHeight="1" x14ac:dyDescent="0.2">
      <c r="A15" s="29">
        <v>14</v>
      </c>
      <c r="B15" s="19" t="s">
        <v>179</v>
      </c>
      <c r="C15" s="45" t="s">
        <v>125</v>
      </c>
      <c r="D15" s="20" t="s">
        <v>154</v>
      </c>
      <c r="E15" s="19" t="s">
        <v>191</v>
      </c>
      <c r="F15" s="19" t="s">
        <v>128</v>
      </c>
      <c r="G15" s="19" t="s">
        <v>128</v>
      </c>
      <c r="H15" s="51">
        <v>43231</v>
      </c>
      <c r="I15" s="51">
        <v>43224</v>
      </c>
      <c r="J15" s="29" t="s">
        <v>130</v>
      </c>
      <c r="K15" s="29" t="s">
        <v>131</v>
      </c>
      <c r="L15" s="29" t="s">
        <v>132</v>
      </c>
      <c r="M15" s="19" t="s">
        <v>192</v>
      </c>
      <c r="N15" s="29" t="s">
        <v>128</v>
      </c>
      <c r="O15" s="29" t="s">
        <v>128</v>
      </c>
      <c r="P15" s="29" t="s">
        <v>142</v>
      </c>
      <c r="Q15" s="44" t="s">
        <v>187</v>
      </c>
      <c r="R15" s="29" t="s">
        <v>143</v>
      </c>
      <c r="S15" s="29" t="s">
        <v>137</v>
      </c>
      <c r="T15" s="29" t="s">
        <v>137</v>
      </c>
    </row>
    <row r="16" spans="1:20" ht="37.5" customHeight="1" x14ac:dyDescent="0.2">
      <c r="A16" s="29">
        <v>15</v>
      </c>
      <c r="B16" s="19" t="s">
        <v>193</v>
      </c>
      <c r="C16" s="54" t="s">
        <v>125</v>
      </c>
      <c r="D16" s="20" t="s">
        <v>194</v>
      </c>
      <c r="E16" s="19" t="s">
        <v>195</v>
      </c>
      <c r="F16" s="19" t="s">
        <v>128</v>
      </c>
      <c r="G16" s="19" t="s">
        <v>128</v>
      </c>
      <c r="H16" s="51">
        <v>43281</v>
      </c>
      <c r="I16" s="51">
        <v>43265</v>
      </c>
      <c r="J16" s="29" t="s">
        <v>130</v>
      </c>
      <c r="K16" s="29" t="s">
        <v>131</v>
      </c>
      <c r="L16" s="29" t="s">
        <v>132</v>
      </c>
      <c r="M16" s="19" t="s">
        <v>196</v>
      </c>
      <c r="N16" s="29" t="s">
        <v>128</v>
      </c>
      <c r="O16" s="29" t="s">
        <v>128</v>
      </c>
      <c r="P16" s="29" t="s">
        <v>142</v>
      </c>
      <c r="Q16" s="19" t="s">
        <v>197</v>
      </c>
      <c r="R16" s="29"/>
      <c r="S16" s="29"/>
      <c r="T16" s="29"/>
    </row>
    <row r="17" spans="1:20" ht="48" customHeight="1" x14ac:dyDescent="0.2">
      <c r="A17" s="29">
        <v>16</v>
      </c>
      <c r="B17" s="19" t="s">
        <v>198</v>
      </c>
      <c r="C17" s="29" t="s">
        <v>199</v>
      </c>
      <c r="D17" s="20" t="s">
        <v>200</v>
      </c>
      <c r="E17" s="19" t="s">
        <v>201</v>
      </c>
      <c r="F17" s="19" t="s">
        <v>128</v>
      </c>
      <c r="G17" s="19" t="s">
        <v>128</v>
      </c>
      <c r="H17" s="51">
        <v>43329</v>
      </c>
      <c r="I17" s="55"/>
      <c r="J17" s="29" t="s">
        <v>146</v>
      </c>
      <c r="K17" s="29" t="s">
        <v>131</v>
      </c>
      <c r="L17" s="29" t="s">
        <v>132</v>
      </c>
      <c r="M17" s="19" t="s">
        <v>202</v>
      </c>
      <c r="N17" s="29" t="s">
        <v>128</v>
      </c>
      <c r="O17" s="29"/>
      <c r="P17" s="29" t="s">
        <v>203</v>
      </c>
      <c r="Q17" s="44"/>
      <c r="R17" s="29"/>
      <c r="S17" s="29"/>
      <c r="T17" s="29"/>
    </row>
    <row r="18" spans="1:20" ht="41.25" customHeight="1" x14ac:dyDescent="0.2">
      <c r="A18" s="29">
        <v>17</v>
      </c>
      <c r="B18" s="19" t="s">
        <v>204</v>
      </c>
      <c r="C18" s="29" t="s">
        <v>199</v>
      </c>
      <c r="D18" s="20" t="s">
        <v>154</v>
      </c>
      <c r="E18" s="29" t="s">
        <v>205</v>
      </c>
      <c r="F18" s="19" t="s">
        <v>128</v>
      </c>
      <c r="G18" s="19" t="s">
        <v>128</v>
      </c>
      <c r="H18" s="51">
        <v>43403</v>
      </c>
      <c r="I18" s="55"/>
      <c r="J18" s="29" t="s">
        <v>130</v>
      </c>
      <c r="K18" s="29" t="s">
        <v>131</v>
      </c>
      <c r="L18" s="29" t="s">
        <v>132</v>
      </c>
      <c r="M18" s="19" t="s">
        <v>206</v>
      </c>
      <c r="N18" s="29" t="s">
        <v>128</v>
      </c>
      <c r="O18" s="29"/>
      <c r="P18" s="29" t="s">
        <v>207</v>
      </c>
      <c r="Q18" s="56"/>
      <c r="R18" s="29"/>
      <c r="S18" s="29"/>
      <c r="T18" s="29"/>
    </row>
    <row r="19" spans="1:20" ht="33" x14ac:dyDescent="0.2">
      <c r="A19" s="29">
        <v>18</v>
      </c>
      <c r="B19" s="29" t="s">
        <v>204</v>
      </c>
      <c r="C19" s="45" t="s">
        <v>125</v>
      </c>
      <c r="D19" s="20" t="s">
        <v>208</v>
      </c>
      <c r="E19" s="29" t="s">
        <v>185</v>
      </c>
      <c r="F19" s="19" t="s">
        <v>128</v>
      </c>
      <c r="G19" s="19" t="s">
        <v>128</v>
      </c>
      <c r="H19" s="57">
        <v>43266</v>
      </c>
      <c r="I19" s="57">
        <v>43248</v>
      </c>
      <c r="J19" s="29" t="s">
        <v>146</v>
      </c>
      <c r="K19" s="29" t="s">
        <v>131</v>
      </c>
      <c r="L19" s="29" t="s">
        <v>132</v>
      </c>
      <c r="M19" s="29" t="s">
        <v>209</v>
      </c>
      <c r="N19" s="29" t="s">
        <v>128</v>
      </c>
      <c r="O19" s="29" t="s">
        <v>128</v>
      </c>
      <c r="P19" s="29"/>
      <c r="Q19" s="29"/>
      <c r="R19" s="29"/>
      <c r="S19" s="29"/>
      <c r="T19" s="29"/>
    </row>
    <row r="20" spans="1:20" ht="33" x14ac:dyDescent="0.2">
      <c r="A20" s="29">
        <v>19</v>
      </c>
      <c r="B20" s="29" t="s">
        <v>210</v>
      </c>
      <c r="C20" s="45" t="s">
        <v>125</v>
      </c>
      <c r="D20" s="20" t="s">
        <v>200</v>
      </c>
      <c r="E20" s="29" t="s">
        <v>163</v>
      </c>
      <c r="F20" s="57">
        <v>43250</v>
      </c>
      <c r="G20" s="57">
        <v>43250</v>
      </c>
      <c r="H20" s="57"/>
      <c r="I20" s="29"/>
      <c r="J20" s="29" t="s">
        <v>130</v>
      </c>
      <c r="K20" s="29" t="s">
        <v>165</v>
      </c>
      <c r="L20" s="29" t="s">
        <v>132</v>
      </c>
      <c r="M20" s="29" t="s">
        <v>211</v>
      </c>
      <c r="N20" s="29" t="s">
        <v>128</v>
      </c>
      <c r="O20" s="29" t="s">
        <v>128</v>
      </c>
      <c r="P20" s="29"/>
      <c r="Q20" s="29"/>
      <c r="R20" s="29"/>
      <c r="S20" s="29"/>
      <c r="T20" s="29"/>
    </row>
    <row r="21" spans="1:20" ht="33" x14ac:dyDescent="0.2">
      <c r="A21" s="29">
        <v>20</v>
      </c>
      <c r="B21" s="29" t="s">
        <v>212</v>
      </c>
      <c r="C21" s="29" t="s">
        <v>213</v>
      </c>
      <c r="D21" s="20" t="s">
        <v>154</v>
      </c>
      <c r="E21" s="29" t="s">
        <v>214</v>
      </c>
      <c r="F21" s="19" t="s">
        <v>128</v>
      </c>
      <c r="G21" s="29" t="s">
        <v>128</v>
      </c>
      <c r="H21" s="57">
        <v>43281</v>
      </c>
      <c r="I21" s="29"/>
      <c r="J21" s="29" t="s">
        <v>146</v>
      </c>
      <c r="K21" s="29" t="s">
        <v>131</v>
      </c>
      <c r="L21" s="29" t="s">
        <v>132</v>
      </c>
      <c r="M21" s="29" t="s">
        <v>215</v>
      </c>
      <c r="N21" s="29" t="s">
        <v>128</v>
      </c>
      <c r="O21" s="29" t="s">
        <v>128</v>
      </c>
      <c r="P21" s="29"/>
      <c r="Q21" s="29"/>
      <c r="R21" s="29"/>
      <c r="S21" s="29"/>
      <c r="T21" s="29"/>
    </row>
    <row r="22" spans="1:20" ht="33" x14ac:dyDescent="0.2">
      <c r="A22" s="29">
        <v>21</v>
      </c>
      <c r="B22" s="29" t="s">
        <v>216</v>
      </c>
      <c r="C22" s="54" t="s">
        <v>125</v>
      </c>
      <c r="D22" s="20" t="s">
        <v>139</v>
      </c>
      <c r="E22" s="29" t="s">
        <v>217</v>
      </c>
      <c r="F22" s="19" t="s">
        <v>128</v>
      </c>
      <c r="G22" s="57">
        <v>43264</v>
      </c>
      <c r="H22" s="29" t="s">
        <v>128</v>
      </c>
      <c r="I22" s="57" t="s">
        <v>128</v>
      </c>
      <c r="J22" s="29" t="s">
        <v>130</v>
      </c>
      <c r="K22" s="29" t="s">
        <v>165</v>
      </c>
      <c r="L22" s="29" t="s">
        <v>132</v>
      </c>
      <c r="M22" s="29" t="s">
        <v>218</v>
      </c>
      <c r="N22" s="29"/>
      <c r="O22" s="29"/>
      <c r="P22" s="29"/>
      <c r="Q22" s="58" t="s">
        <v>219</v>
      </c>
      <c r="R22" s="29"/>
      <c r="S22" s="29"/>
      <c r="T22" s="29"/>
    </row>
    <row r="23" spans="1:20" ht="49.5" x14ac:dyDescent="0.2">
      <c r="A23" s="29">
        <v>22</v>
      </c>
      <c r="B23" s="29" t="s">
        <v>220</v>
      </c>
      <c r="C23" s="54" t="s">
        <v>125</v>
      </c>
      <c r="D23" s="20" t="s">
        <v>208</v>
      </c>
      <c r="E23" s="29" t="s">
        <v>221</v>
      </c>
      <c r="F23" s="29" t="s">
        <v>128</v>
      </c>
      <c r="G23" s="57">
        <v>43264</v>
      </c>
      <c r="H23" s="29" t="s">
        <v>128</v>
      </c>
      <c r="I23" s="57" t="s">
        <v>128</v>
      </c>
      <c r="J23" s="29" t="s">
        <v>130</v>
      </c>
      <c r="K23" s="29" t="s">
        <v>165</v>
      </c>
      <c r="L23" s="29" t="s">
        <v>132</v>
      </c>
      <c r="M23" s="29" t="s">
        <v>222</v>
      </c>
      <c r="N23" s="29"/>
      <c r="O23" s="29"/>
      <c r="P23" s="29"/>
      <c r="Q23" s="29"/>
      <c r="R23" s="29"/>
      <c r="S23" s="29"/>
      <c r="T23" s="29"/>
    </row>
    <row r="24" spans="1:20" x14ac:dyDescent="0.2">
      <c r="A24" s="29"/>
      <c r="B24" s="29"/>
      <c r="C24" s="29"/>
      <c r="D24" s="20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0" x14ac:dyDescent="0.2">
      <c r="A25" s="29"/>
      <c r="B25" s="29"/>
      <c r="C25" s="29"/>
      <c r="D25" s="20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0" x14ac:dyDescent="0.2">
      <c r="A26" s="29"/>
      <c r="B26" s="29"/>
      <c r="C26" s="29"/>
      <c r="D26" s="20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0" x14ac:dyDescent="0.2">
      <c r="A27" s="29"/>
      <c r="B27" s="29"/>
      <c r="C27" s="29"/>
      <c r="D27" s="20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0" x14ac:dyDescent="0.2">
      <c r="A28" s="29"/>
      <c r="B28" s="29"/>
      <c r="C28" s="29"/>
      <c r="D28" s="20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0" x14ac:dyDescent="0.2">
      <c r="A29" s="29"/>
      <c r="B29" s="29"/>
      <c r="C29" s="29"/>
      <c r="D29" s="20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0" x14ac:dyDescent="0.2">
      <c r="A30" s="29"/>
      <c r="B30" s="29"/>
      <c r="C30" s="29"/>
      <c r="D30" s="2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0" x14ac:dyDescent="0.2">
      <c r="A31" s="29"/>
      <c r="B31" s="29"/>
      <c r="C31" s="29"/>
      <c r="D31" s="20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0" x14ac:dyDescent="0.2">
      <c r="A32" s="29"/>
      <c r="B32" s="29"/>
      <c r="C32" s="29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0" x14ac:dyDescent="0.2">
      <c r="A33" s="29"/>
      <c r="B33" s="29"/>
      <c r="C33" s="29"/>
      <c r="D33" s="20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0" x14ac:dyDescent="0.2">
      <c r="A34" s="29"/>
      <c r="B34" s="29"/>
      <c r="C34" s="29"/>
      <c r="D34" s="20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0" x14ac:dyDescent="0.2">
      <c r="A35" s="29"/>
      <c r="B35" s="29"/>
      <c r="C35" s="29"/>
      <c r="D35" s="20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0" x14ac:dyDescent="0.2">
      <c r="A36" s="29"/>
      <c r="B36" s="29"/>
      <c r="C36" s="29"/>
      <c r="D36" s="20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0" x14ac:dyDescent="0.2">
      <c r="A37" s="29"/>
      <c r="B37" s="29"/>
      <c r="C37" s="29"/>
      <c r="D37" s="2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0" x14ac:dyDescent="0.2">
      <c r="A38" s="29"/>
      <c r="B38" s="29"/>
      <c r="C38" s="29"/>
      <c r="D38" s="2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0" x14ac:dyDescent="0.2">
      <c r="A39" s="29"/>
      <c r="B39" s="29"/>
      <c r="C39" s="29"/>
      <c r="D39" s="2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0" x14ac:dyDescent="0.2">
      <c r="A40" s="29"/>
      <c r="B40" s="29"/>
      <c r="C40" s="29"/>
      <c r="D40" s="20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0" x14ac:dyDescent="0.2">
      <c r="A41" s="29"/>
      <c r="B41" s="29"/>
      <c r="C41" s="29"/>
      <c r="D41" s="2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0" x14ac:dyDescent="0.2">
      <c r="A42" s="29"/>
      <c r="B42" s="29"/>
      <c r="C42" s="29"/>
      <c r="D42" s="20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0" x14ac:dyDescent="0.2">
      <c r="A43" s="29"/>
      <c r="B43" s="29"/>
      <c r="C43" s="29"/>
      <c r="D43" s="20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</row>
  </sheetData>
  <autoFilter ref="A1:T1" xr:uid="{14251005-D8AE-4452-AC68-FE5DA31D84AC}"/>
  <phoneticPr fontId="1" type="noConversion"/>
  <dataValidations count="7">
    <dataValidation type="list" allowBlank="1" showInputMessage="1" showErrorMessage="1" sqref="C2:C1048576" xr:uid="{00000000-0002-0000-0000-000000000000}">
      <formula1>"未启动,开发中,测试中,完成"</formula1>
    </dataValidation>
    <dataValidation type="list" allowBlank="1" showInputMessage="1" showErrorMessage="1" sqref="D2:D18" xr:uid="{00000000-0002-0000-0000-000001000000}">
      <formula1>"移动大网,安徽移动,四川移动,湖北移动,电信集采,上海电信-开放式平台,上海电信-云化内容库,上海电信-4K平台,上海电信-天翼高清CDN,四川电信,安徽联通,黑龙江联通,江苏联通,内蒙古联通,iSeema,IM2,芒果TV-湖南有线,芒果TV-湖南移动,台湾中嘉,台湾三大,科大,技术开发,HKC,辽台,产品功能,西藏移动"</formula1>
    </dataValidation>
    <dataValidation type="list" allowBlank="1" showInputMessage="1" showErrorMessage="1" sqref="R2:T33" xr:uid="{00000000-0002-0000-0000-000002000000}">
      <formula1>"是,否"</formula1>
    </dataValidation>
    <dataValidation type="list" allowBlank="1" showInputMessage="1" showErrorMessage="1" sqref="K2:K35" xr:uid="{00000000-0002-0000-0000-000003000000}">
      <formula1>"正式发布,预发布"</formula1>
    </dataValidation>
    <dataValidation type="list" allowBlank="1" showInputMessage="1" showErrorMessage="1" sqref="J2:J25" xr:uid="{00000000-0002-0000-0000-000004000000}">
      <formula1>"新需求,问题,产品新特性,其他"</formula1>
    </dataValidation>
    <dataValidation type="list" allowBlank="1" showInputMessage="1" showErrorMessage="1" sqref="D19:D28" xr:uid="{00000000-0002-0000-0000-000005000000}">
      <formula1>"移动大网,安徽移动,四川移动,湖北移动,电信集采,上海电信-开放式平台,上海电信-云化内容库,上海电信-4K平台,上海电信-天翼高清CDN,四川电信,安徽联通,黑龙江联通,江苏联通,内蒙古联通,iSeema,IM2,芒果TV-湖南有线,芒果TV-湖南移动,台湾中嘉,台湾三大,科大,技术开发,HKC,辽台,产品功能"</formula1>
    </dataValidation>
    <dataValidation type="list" allowBlank="1" showInputMessage="1" showErrorMessage="1" sqref="D29:D36" xr:uid="{00000000-0002-0000-0000-000006000000}">
      <formula1>"移动大网,安徽移动,四川移动,湖北移动,电信集采,上海电信-开放式平台,上海电信-云化内容库,上海电信-4K平台,上海电信-天翼高清CDN,四川电信,安徽联通,黑龙江联通,江苏联通,内蒙古联通,iSeema,IM2,芒果TV-湖南有线,芒果TV-湖南移动,台湾中嘉,台湾三大,科大,技术开发,HKC,辽台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topLeftCell="A25" workbookViewId="0">
      <selection activeCell="C39" sqref="C39"/>
    </sheetView>
  </sheetViews>
  <sheetFormatPr defaultRowHeight="14.25" x14ac:dyDescent="0.2"/>
  <cols>
    <col min="1" max="1" width="5.625" style="23" customWidth="1"/>
    <col min="2" max="2" width="15.5" style="21" customWidth="1"/>
    <col min="3" max="3" width="10" style="23" bestFit="1" customWidth="1"/>
    <col min="4" max="4" width="11.375" style="23" customWidth="1"/>
    <col min="5" max="5" width="8.125" style="21" customWidth="1"/>
    <col min="6" max="6" width="48.875" style="22" customWidth="1"/>
    <col min="7" max="7" width="6.75" style="23" customWidth="1"/>
    <col min="8" max="8" width="9.625" style="23" customWidth="1"/>
    <col min="9" max="9" width="7.375" style="23" customWidth="1"/>
    <col min="10" max="10" width="7.75" style="21" customWidth="1"/>
    <col min="11" max="11" width="19.25" style="22" customWidth="1"/>
    <col min="12" max="16384" width="9" style="21"/>
  </cols>
  <sheetData>
    <row r="1" spans="1:11" ht="16.5" x14ac:dyDescent="0.2">
      <c r="A1" s="15" t="s">
        <v>112</v>
      </c>
      <c r="B1" s="16" t="s">
        <v>113</v>
      </c>
      <c r="C1" s="15" t="s">
        <v>28</v>
      </c>
      <c r="D1" s="15" t="s">
        <v>223</v>
      </c>
      <c r="E1" s="16" t="s">
        <v>29</v>
      </c>
      <c r="F1" s="17" t="s">
        <v>224</v>
      </c>
      <c r="G1" s="15" t="s">
        <v>118</v>
      </c>
      <c r="H1" s="15" t="s">
        <v>27</v>
      </c>
      <c r="I1" s="15" t="s">
        <v>30</v>
      </c>
      <c r="J1" s="16" t="s">
        <v>31</v>
      </c>
      <c r="K1" s="17" t="s">
        <v>3</v>
      </c>
    </row>
    <row r="2" spans="1:11" ht="31.5" customHeight="1" x14ac:dyDescent="0.2">
      <c r="A2" s="55">
        <v>1</v>
      </c>
      <c r="B2" s="18" t="s">
        <v>225</v>
      </c>
      <c r="C2" s="51">
        <v>43103</v>
      </c>
      <c r="D2" s="51">
        <v>43110</v>
      </c>
      <c r="E2" s="60" t="s">
        <v>163</v>
      </c>
      <c r="F2" s="19" t="s">
        <v>226</v>
      </c>
      <c r="G2" s="20" t="s">
        <v>132</v>
      </c>
      <c r="H2" s="20" t="s">
        <v>227</v>
      </c>
      <c r="I2" s="61" t="s">
        <v>228</v>
      </c>
      <c r="J2" s="18" t="s">
        <v>127</v>
      </c>
      <c r="K2" s="48" t="s">
        <v>229</v>
      </c>
    </row>
    <row r="3" spans="1:11" ht="33" x14ac:dyDescent="0.2">
      <c r="A3" s="55">
        <v>2</v>
      </c>
      <c r="B3" s="18" t="s">
        <v>230</v>
      </c>
      <c r="C3" s="51">
        <v>43123</v>
      </c>
      <c r="D3" s="51">
        <v>43126</v>
      </c>
      <c r="E3" s="60" t="s">
        <v>217</v>
      </c>
      <c r="F3" s="19" t="s">
        <v>231</v>
      </c>
      <c r="G3" s="20" t="s">
        <v>132</v>
      </c>
      <c r="H3" s="20" t="s">
        <v>232</v>
      </c>
      <c r="I3" s="61" t="s">
        <v>228</v>
      </c>
      <c r="J3" s="18" t="s">
        <v>233</v>
      </c>
      <c r="K3" s="62" t="s">
        <v>234</v>
      </c>
    </row>
    <row r="4" spans="1:11" ht="39.75" customHeight="1" x14ac:dyDescent="0.2">
      <c r="A4" s="55">
        <v>3</v>
      </c>
      <c r="B4" s="18" t="s">
        <v>235</v>
      </c>
      <c r="C4" s="51">
        <v>43123</v>
      </c>
      <c r="D4" s="51">
        <v>43126</v>
      </c>
      <c r="E4" s="60" t="s">
        <v>236</v>
      </c>
      <c r="F4" s="19" t="s">
        <v>237</v>
      </c>
      <c r="G4" s="20" t="s">
        <v>132</v>
      </c>
      <c r="H4" s="20" t="s">
        <v>194</v>
      </c>
      <c r="I4" s="61" t="s">
        <v>228</v>
      </c>
      <c r="J4" s="18" t="s">
        <v>188</v>
      </c>
      <c r="K4" s="48" t="s">
        <v>234</v>
      </c>
    </row>
    <row r="5" spans="1:11" ht="33" x14ac:dyDescent="0.2">
      <c r="A5" s="55">
        <v>4</v>
      </c>
      <c r="B5" s="18" t="s">
        <v>238</v>
      </c>
      <c r="C5" s="51">
        <v>43130</v>
      </c>
      <c r="D5" s="55" t="s">
        <v>128</v>
      </c>
      <c r="E5" s="60" t="s">
        <v>185</v>
      </c>
      <c r="F5" s="19" t="s">
        <v>239</v>
      </c>
      <c r="G5" s="20" t="s">
        <v>132</v>
      </c>
      <c r="H5" s="20" t="s">
        <v>126</v>
      </c>
      <c r="I5" s="63" t="s">
        <v>128</v>
      </c>
      <c r="J5" s="18" t="s">
        <v>128</v>
      </c>
      <c r="K5" s="64" t="s">
        <v>240</v>
      </c>
    </row>
    <row r="6" spans="1:11" ht="33" x14ac:dyDescent="0.2">
      <c r="A6" s="55">
        <v>5</v>
      </c>
      <c r="B6" s="18" t="s">
        <v>241</v>
      </c>
      <c r="C6" s="51">
        <v>43136</v>
      </c>
      <c r="D6" s="51">
        <v>43137</v>
      </c>
      <c r="E6" s="60" t="s">
        <v>185</v>
      </c>
      <c r="F6" s="19" t="s">
        <v>242</v>
      </c>
      <c r="G6" s="20" t="s">
        <v>132</v>
      </c>
      <c r="H6" s="20" t="s">
        <v>126</v>
      </c>
      <c r="I6" s="61" t="s">
        <v>228</v>
      </c>
      <c r="J6" s="18" t="s">
        <v>188</v>
      </c>
      <c r="K6" s="48" t="s">
        <v>234</v>
      </c>
    </row>
    <row r="7" spans="1:11" ht="45" customHeight="1" x14ac:dyDescent="0.2">
      <c r="A7" s="55">
        <v>6</v>
      </c>
      <c r="B7" s="18" t="s">
        <v>243</v>
      </c>
      <c r="C7" s="51">
        <v>43140</v>
      </c>
      <c r="D7" s="55" t="s">
        <v>128</v>
      </c>
      <c r="E7" s="60" t="s">
        <v>163</v>
      </c>
      <c r="F7" s="19" t="s">
        <v>244</v>
      </c>
      <c r="G7" s="20" t="s">
        <v>132</v>
      </c>
      <c r="H7" s="20" t="s">
        <v>245</v>
      </c>
      <c r="I7" s="63" t="s">
        <v>128</v>
      </c>
      <c r="J7" s="18" t="s">
        <v>128</v>
      </c>
      <c r="K7" s="64" t="s">
        <v>240</v>
      </c>
    </row>
    <row r="8" spans="1:11" ht="52.5" customHeight="1" x14ac:dyDescent="0.2">
      <c r="A8" s="55">
        <v>7</v>
      </c>
      <c r="B8" s="18" t="s">
        <v>246</v>
      </c>
      <c r="C8" s="51">
        <v>43140</v>
      </c>
      <c r="D8" s="51">
        <v>43141</v>
      </c>
      <c r="E8" s="60" t="s">
        <v>163</v>
      </c>
      <c r="F8" s="19" t="s">
        <v>156</v>
      </c>
      <c r="G8" s="20" t="s">
        <v>132</v>
      </c>
      <c r="H8" s="20" t="s">
        <v>245</v>
      </c>
      <c r="I8" s="61" t="s">
        <v>228</v>
      </c>
      <c r="J8" s="18" t="s">
        <v>247</v>
      </c>
      <c r="K8" s="48" t="s">
        <v>248</v>
      </c>
    </row>
    <row r="9" spans="1:11" ht="33" x14ac:dyDescent="0.2">
      <c r="A9" s="55">
        <v>8</v>
      </c>
      <c r="B9" s="18" t="s">
        <v>249</v>
      </c>
      <c r="C9" s="51">
        <v>43142</v>
      </c>
      <c r="D9" s="51">
        <v>43143</v>
      </c>
      <c r="E9" s="60" t="s">
        <v>163</v>
      </c>
      <c r="F9" s="19" t="s">
        <v>250</v>
      </c>
      <c r="G9" s="20" t="s">
        <v>132</v>
      </c>
      <c r="H9" s="20" t="s">
        <v>245</v>
      </c>
      <c r="I9" s="61" t="s">
        <v>228</v>
      </c>
      <c r="J9" s="18" t="s">
        <v>247</v>
      </c>
      <c r="K9" s="48" t="s">
        <v>251</v>
      </c>
    </row>
    <row r="10" spans="1:11" ht="33" x14ac:dyDescent="0.2">
      <c r="A10" s="55">
        <v>9</v>
      </c>
      <c r="B10" s="18" t="s">
        <v>252</v>
      </c>
      <c r="C10" s="51">
        <v>43174</v>
      </c>
      <c r="D10" s="55" t="s">
        <v>128</v>
      </c>
      <c r="E10" s="60" t="s">
        <v>163</v>
      </c>
      <c r="F10" s="19" t="s">
        <v>253</v>
      </c>
      <c r="G10" s="20" t="s">
        <v>132</v>
      </c>
      <c r="H10" s="20" t="s">
        <v>158</v>
      </c>
      <c r="I10" s="63" t="s">
        <v>128</v>
      </c>
      <c r="J10" s="18" t="s">
        <v>128</v>
      </c>
      <c r="K10" s="64" t="s">
        <v>240</v>
      </c>
    </row>
    <row r="11" spans="1:11" ht="33" x14ac:dyDescent="0.2">
      <c r="A11" s="55">
        <v>10</v>
      </c>
      <c r="B11" s="18" t="s">
        <v>254</v>
      </c>
      <c r="C11" s="51">
        <v>43175</v>
      </c>
      <c r="D11" s="55" t="s">
        <v>128</v>
      </c>
      <c r="E11" s="60" t="s">
        <v>163</v>
      </c>
      <c r="F11" s="19" t="s">
        <v>255</v>
      </c>
      <c r="G11" s="20" t="s">
        <v>132</v>
      </c>
      <c r="H11" s="20" t="s">
        <v>256</v>
      </c>
      <c r="I11" s="65" t="s">
        <v>257</v>
      </c>
      <c r="J11" s="18" t="s">
        <v>247</v>
      </c>
      <c r="K11" s="66" t="s">
        <v>258</v>
      </c>
    </row>
    <row r="12" spans="1:11" ht="28.5" customHeight="1" x14ac:dyDescent="0.2">
      <c r="A12" s="55">
        <v>11</v>
      </c>
      <c r="B12" s="18" t="s">
        <v>259</v>
      </c>
      <c r="C12" s="51">
        <v>43178</v>
      </c>
      <c r="D12" s="55"/>
      <c r="E12" s="60" t="s">
        <v>163</v>
      </c>
      <c r="F12" s="19" t="s">
        <v>260</v>
      </c>
      <c r="G12" s="20" t="s">
        <v>132</v>
      </c>
      <c r="H12" s="20" t="s">
        <v>261</v>
      </c>
      <c r="I12" s="63" t="s">
        <v>129</v>
      </c>
      <c r="J12" s="18"/>
      <c r="K12" s="64" t="s">
        <v>262</v>
      </c>
    </row>
    <row r="13" spans="1:11" ht="33" customHeight="1" x14ac:dyDescent="0.2">
      <c r="A13" s="55">
        <v>12</v>
      </c>
      <c r="B13" s="18" t="s">
        <v>263</v>
      </c>
      <c r="C13" s="51">
        <v>43180</v>
      </c>
      <c r="D13" s="55"/>
      <c r="E13" s="60" t="s">
        <v>163</v>
      </c>
      <c r="F13" s="19" t="s">
        <v>264</v>
      </c>
      <c r="G13" s="20" t="s">
        <v>132</v>
      </c>
      <c r="H13" s="20" t="s">
        <v>158</v>
      </c>
      <c r="I13" s="65" t="s">
        <v>257</v>
      </c>
      <c r="J13" s="18" t="s">
        <v>247</v>
      </c>
      <c r="K13" s="66" t="s">
        <v>258</v>
      </c>
    </row>
    <row r="14" spans="1:11" ht="43.5" customHeight="1" x14ac:dyDescent="0.2">
      <c r="A14" s="55">
        <v>13</v>
      </c>
      <c r="B14" s="18" t="s">
        <v>265</v>
      </c>
      <c r="C14" s="51">
        <v>43181</v>
      </c>
      <c r="D14" s="55"/>
      <c r="E14" s="60" t="s">
        <v>163</v>
      </c>
      <c r="F14" s="19" t="s">
        <v>266</v>
      </c>
      <c r="G14" s="20" t="s">
        <v>132</v>
      </c>
      <c r="H14" s="20" t="s">
        <v>245</v>
      </c>
      <c r="I14" s="65" t="s">
        <v>257</v>
      </c>
      <c r="J14" s="18" t="s">
        <v>247</v>
      </c>
      <c r="K14" s="66" t="s">
        <v>258</v>
      </c>
    </row>
    <row r="15" spans="1:11" ht="36" customHeight="1" x14ac:dyDescent="0.2">
      <c r="A15" s="55">
        <v>14</v>
      </c>
      <c r="B15" s="18" t="s">
        <v>267</v>
      </c>
      <c r="C15" s="51">
        <v>43182</v>
      </c>
      <c r="D15" s="55"/>
      <c r="E15" s="60" t="s">
        <v>163</v>
      </c>
      <c r="F15" s="19" t="s">
        <v>268</v>
      </c>
      <c r="G15" s="20" t="s">
        <v>132</v>
      </c>
      <c r="H15" s="20" t="s">
        <v>245</v>
      </c>
      <c r="I15" s="65" t="s">
        <v>269</v>
      </c>
      <c r="J15" s="18" t="s">
        <v>247</v>
      </c>
      <c r="K15" s="66" t="s">
        <v>270</v>
      </c>
    </row>
    <row r="16" spans="1:11" ht="33" x14ac:dyDescent="0.2">
      <c r="A16" s="20">
        <v>15</v>
      </c>
      <c r="B16" s="18" t="s">
        <v>271</v>
      </c>
      <c r="C16" s="67">
        <v>43186</v>
      </c>
      <c r="D16" s="67">
        <v>43200</v>
      </c>
      <c r="E16" s="18" t="s">
        <v>163</v>
      </c>
      <c r="F16" s="19" t="s">
        <v>272</v>
      </c>
      <c r="G16" s="20" t="s">
        <v>132</v>
      </c>
      <c r="H16" s="20" t="s">
        <v>245</v>
      </c>
      <c r="I16" s="68" t="s">
        <v>273</v>
      </c>
      <c r="J16" s="18" t="s">
        <v>274</v>
      </c>
      <c r="K16" s="48" t="s">
        <v>275</v>
      </c>
    </row>
    <row r="17" spans="1:11" ht="30.75" customHeight="1" x14ac:dyDescent="0.2">
      <c r="A17" s="20">
        <v>16</v>
      </c>
      <c r="B17" s="18" t="s">
        <v>276</v>
      </c>
      <c r="C17" s="67">
        <v>43187</v>
      </c>
      <c r="D17" s="67">
        <v>43189</v>
      </c>
      <c r="E17" s="18" t="s">
        <v>163</v>
      </c>
      <c r="F17" s="19" t="s">
        <v>277</v>
      </c>
      <c r="G17" s="20" t="s">
        <v>132</v>
      </c>
      <c r="H17" s="20" t="s">
        <v>158</v>
      </c>
      <c r="I17" s="61" t="s">
        <v>228</v>
      </c>
      <c r="J17" s="18" t="s">
        <v>247</v>
      </c>
      <c r="K17" s="48" t="s">
        <v>278</v>
      </c>
    </row>
    <row r="18" spans="1:11" ht="30.75" customHeight="1" x14ac:dyDescent="0.2">
      <c r="A18" s="20">
        <v>17</v>
      </c>
      <c r="B18" s="18" t="s">
        <v>279</v>
      </c>
      <c r="C18" s="67">
        <v>43189</v>
      </c>
      <c r="D18" s="67">
        <v>43200</v>
      </c>
      <c r="E18" s="18" t="s">
        <v>163</v>
      </c>
      <c r="F18" s="19" t="s">
        <v>280</v>
      </c>
      <c r="G18" s="20" t="s">
        <v>132</v>
      </c>
      <c r="H18" s="20" t="s">
        <v>281</v>
      </c>
      <c r="I18" s="61" t="s">
        <v>273</v>
      </c>
      <c r="J18" s="18" t="s">
        <v>247</v>
      </c>
      <c r="K18" s="48" t="s">
        <v>275</v>
      </c>
    </row>
    <row r="19" spans="1:11" ht="45" customHeight="1" x14ac:dyDescent="0.2">
      <c r="A19" s="20">
        <v>18</v>
      </c>
      <c r="B19" s="18" t="s">
        <v>282</v>
      </c>
      <c r="C19" s="67">
        <v>43198</v>
      </c>
      <c r="D19" s="67">
        <v>43206</v>
      </c>
      <c r="E19" s="18" t="s">
        <v>163</v>
      </c>
      <c r="F19" s="19" t="s">
        <v>283</v>
      </c>
      <c r="G19" s="20" t="s">
        <v>132</v>
      </c>
      <c r="H19" s="20" t="s">
        <v>169</v>
      </c>
      <c r="I19" s="68" t="s">
        <v>273</v>
      </c>
      <c r="J19" s="18" t="s">
        <v>188</v>
      </c>
      <c r="K19" s="48" t="s">
        <v>284</v>
      </c>
    </row>
    <row r="20" spans="1:11" ht="42.75" customHeight="1" x14ac:dyDescent="0.2">
      <c r="A20" s="20">
        <v>19</v>
      </c>
      <c r="B20" s="18" t="s">
        <v>285</v>
      </c>
      <c r="C20" s="67">
        <v>43203</v>
      </c>
      <c r="D20" s="20"/>
      <c r="E20" s="18" t="s">
        <v>163</v>
      </c>
      <c r="F20" s="19" t="s">
        <v>286</v>
      </c>
      <c r="G20" s="20" t="s">
        <v>132</v>
      </c>
      <c r="H20" s="20" t="s">
        <v>158</v>
      </c>
      <c r="I20" s="69" t="s">
        <v>129</v>
      </c>
      <c r="J20" s="18" t="s">
        <v>128</v>
      </c>
      <c r="K20" s="70" t="s">
        <v>287</v>
      </c>
    </row>
    <row r="21" spans="1:11" ht="33" x14ac:dyDescent="0.2">
      <c r="A21" s="20">
        <v>20</v>
      </c>
      <c r="B21" s="18" t="s">
        <v>288</v>
      </c>
      <c r="C21" s="67">
        <v>43209</v>
      </c>
      <c r="D21" s="67">
        <v>43216</v>
      </c>
      <c r="E21" s="18" t="s">
        <v>163</v>
      </c>
      <c r="F21" s="19" t="s">
        <v>289</v>
      </c>
      <c r="G21" s="20" t="s">
        <v>132</v>
      </c>
      <c r="H21" s="20" t="s">
        <v>158</v>
      </c>
      <c r="I21" s="68" t="s">
        <v>273</v>
      </c>
      <c r="J21" s="71" t="s">
        <v>236</v>
      </c>
      <c r="K21" s="48" t="s">
        <v>290</v>
      </c>
    </row>
    <row r="22" spans="1:11" ht="36.75" customHeight="1" x14ac:dyDescent="0.2">
      <c r="A22" s="20">
        <v>21</v>
      </c>
      <c r="B22" s="18" t="s">
        <v>291</v>
      </c>
      <c r="C22" s="67">
        <v>43213</v>
      </c>
      <c r="D22" s="20"/>
      <c r="E22" s="18" t="s">
        <v>236</v>
      </c>
      <c r="F22" s="19" t="s">
        <v>292</v>
      </c>
      <c r="G22" s="20" t="s">
        <v>132</v>
      </c>
      <c r="H22" s="20" t="s">
        <v>154</v>
      </c>
      <c r="I22" s="72" t="s">
        <v>269</v>
      </c>
      <c r="J22" s="18" t="s">
        <v>293</v>
      </c>
      <c r="K22" s="66" t="s">
        <v>294</v>
      </c>
    </row>
    <row r="23" spans="1:11" ht="35.25" customHeight="1" x14ac:dyDescent="0.2">
      <c r="A23" s="20">
        <v>22</v>
      </c>
      <c r="B23" s="18" t="s">
        <v>295</v>
      </c>
      <c r="C23" s="67">
        <v>43222</v>
      </c>
      <c r="D23" s="67">
        <v>43224</v>
      </c>
      <c r="E23" s="18" t="s">
        <v>236</v>
      </c>
      <c r="F23" s="19" t="s">
        <v>296</v>
      </c>
      <c r="G23" s="20" t="s">
        <v>132</v>
      </c>
      <c r="H23" s="20" t="s">
        <v>154</v>
      </c>
      <c r="I23" s="68" t="s">
        <v>273</v>
      </c>
      <c r="J23" s="18" t="s">
        <v>297</v>
      </c>
      <c r="K23" s="48" t="s">
        <v>298</v>
      </c>
    </row>
    <row r="24" spans="1:11" ht="49.5" customHeight="1" x14ac:dyDescent="0.2">
      <c r="A24" s="20">
        <v>23</v>
      </c>
      <c r="B24" s="18" t="s">
        <v>299</v>
      </c>
      <c r="C24" s="67">
        <v>43229</v>
      </c>
      <c r="D24" s="67">
        <v>43234</v>
      </c>
      <c r="E24" s="18" t="s">
        <v>236</v>
      </c>
      <c r="F24" s="19" t="s">
        <v>300</v>
      </c>
      <c r="G24" s="20" t="s">
        <v>132</v>
      </c>
      <c r="H24" s="20" t="s">
        <v>154</v>
      </c>
      <c r="I24" s="68" t="s">
        <v>273</v>
      </c>
      <c r="J24" s="18" t="s">
        <v>233</v>
      </c>
      <c r="K24" s="48" t="s">
        <v>301</v>
      </c>
    </row>
    <row r="25" spans="1:11" ht="43.5" customHeight="1" x14ac:dyDescent="0.2">
      <c r="A25" s="20">
        <v>24</v>
      </c>
      <c r="B25" s="18" t="s">
        <v>271</v>
      </c>
      <c r="C25" s="20"/>
      <c r="D25" s="67">
        <v>43248</v>
      </c>
      <c r="E25" s="18" t="s">
        <v>163</v>
      </c>
      <c r="F25" s="19" t="s">
        <v>302</v>
      </c>
      <c r="G25" s="20" t="s">
        <v>132</v>
      </c>
      <c r="H25" s="20" t="s">
        <v>208</v>
      </c>
      <c r="I25" s="68" t="s">
        <v>273</v>
      </c>
      <c r="J25" s="18" t="s">
        <v>233</v>
      </c>
      <c r="K25" s="48" t="s">
        <v>187</v>
      </c>
    </row>
    <row r="26" spans="1:11" ht="33" x14ac:dyDescent="0.2">
      <c r="A26" s="20">
        <v>25</v>
      </c>
      <c r="B26" s="18" t="s">
        <v>210</v>
      </c>
      <c r="C26" s="67">
        <v>43250</v>
      </c>
      <c r="D26" s="67"/>
      <c r="E26" s="18" t="s">
        <v>163</v>
      </c>
      <c r="F26" s="19" t="s">
        <v>211</v>
      </c>
      <c r="G26" s="20" t="s">
        <v>132</v>
      </c>
      <c r="H26" s="20" t="s">
        <v>200</v>
      </c>
      <c r="I26" s="69" t="s">
        <v>129</v>
      </c>
      <c r="J26" s="18" t="s">
        <v>128</v>
      </c>
      <c r="K26" s="70" t="s">
        <v>303</v>
      </c>
    </row>
    <row r="27" spans="1:11" ht="33" x14ac:dyDescent="0.2">
      <c r="A27" s="20">
        <v>26</v>
      </c>
      <c r="B27" s="18" t="s">
        <v>304</v>
      </c>
      <c r="C27" s="67">
        <v>43259</v>
      </c>
      <c r="D27" s="67">
        <v>43265</v>
      </c>
      <c r="E27" s="18" t="s">
        <v>163</v>
      </c>
      <c r="F27" s="19" t="s">
        <v>305</v>
      </c>
      <c r="G27" s="20" t="s">
        <v>132</v>
      </c>
      <c r="H27" s="20" t="s">
        <v>144</v>
      </c>
      <c r="I27" s="68" t="s">
        <v>273</v>
      </c>
      <c r="J27" s="18" t="s">
        <v>233</v>
      </c>
      <c r="K27" s="48" t="s">
        <v>187</v>
      </c>
    </row>
    <row r="28" spans="1:11" ht="33" x14ac:dyDescent="0.2">
      <c r="A28" s="20">
        <v>27</v>
      </c>
      <c r="B28" s="18" t="s">
        <v>216</v>
      </c>
      <c r="C28" s="67">
        <v>43263</v>
      </c>
      <c r="D28" s="20"/>
      <c r="E28" s="18" t="s">
        <v>163</v>
      </c>
      <c r="F28" s="19" t="s">
        <v>218</v>
      </c>
      <c r="G28" s="20" t="s">
        <v>132</v>
      </c>
      <c r="H28" s="20" t="s">
        <v>139</v>
      </c>
      <c r="I28" s="69" t="s">
        <v>129</v>
      </c>
      <c r="J28" s="18" t="s">
        <v>128</v>
      </c>
      <c r="K28" s="70" t="s">
        <v>219</v>
      </c>
    </row>
    <row r="29" spans="1:11" ht="52.5" customHeight="1" x14ac:dyDescent="0.2">
      <c r="A29" s="20">
        <v>28</v>
      </c>
      <c r="B29" s="18" t="s">
        <v>306</v>
      </c>
      <c r="C29" s="67">
        <v>43264</v>
      </c>
      <c r="D29" s="67"/>
      <c r="E29" s="18" t="s">
        <v>236</v>
      </c>
      <c r="F29" s="19" t="s">
        <v>307</v>
      </c>
      <c r="G29" s="20" t="s">
        <v>132</v>
      </c>
      <c r="H29" s="20" t="s">
        <v>154</v>
      </c>
      <c r="I29" s="46"/>
      <c r="J29" s="18" t="s">
        <v>308</v>
      </c>
      <c r="K29" s="44" t="s">
        <v>309</v>
      </c>
    </row>
    <row r="30" spans="1:11" ht="33" x14ac:dyDescent="0.2">
      <c r="A30" s="20">
        <v>29</v>
      </c>
      <c r="B30" s="18" t="s">
        <v>220</v>
      </c>
      <c r="C30" s="67">
        <v>43264</v>
      </c>
      <c r="D30" s="20"/>
      <c r="E30" s="18" t="s">
        <v>163</v>
      </c>
      <c r="F30" s="19" t="s">
        <v>310</v>
      </c>
      <c r="G30" s="20" t="s">
        <v>132</v>
      </c>
      <c r="H30" s="20" t="s">
        <v>208</v>
      </c>
      <c r="I30" s="69" t="s">
        <v>129</v>
      </c>
      <c r="J30" s="18" t="s">
        <v>128</v>
      </c>
      <c r="K30" s="70" t="s">
        <v>311</v>
      </c>
    </row>
    <row r="31" spans="1:11" ht="16.5" x14ac:dyDescent="0.2">
      <c r="A31" s="20"/>
      <c r="B31" s="18"/>
      <c r="C31" s="20"/>
      <c r="D31" s="20"/>
      <c r="E31" s="18"/>
      <c r="F31" s="19"/>
      <c r="G31" s="20"/>
      <c r="H31" s="20"/>
      <c r="I31" s="20"/>
      <c r="J31" s="18"/>
      <c r="K31" s="19"/>
    </row>
    <row r="32" spans="1:11" ht="16.5" x14ac:dyDescent="0.2">
      <c r="A32" s="20"/>
      <c r="B32" s="18"/>
      <c r="C32" s="20"/>
      <c r="D32" s="20"/>
      <c r="E32" s="18"/>
      <c r="F32" s="19"/>
      <c r="G32" s="20"/>
      <c r="H32" s="20"/>
      <c r="I32" s="20"/>
      <c r="J32" s="18"/>
      <c r="K32" s="19"/>
    </row>
    <row r="33" spans="1:11" ht="16.5" x14ac:dyDescent="0.2">
      <c r="A33" s="20"/>
      <c r="B33" s="18"/>
      <c r="C33" s="20"/>
      <c r="D33" s="20"/>
      <c r="E33" s="18"/>
      <c r="F33" s="19"/>
      <c r="G33" s="20"/>
      <c r="H33" s="20"/>
      <c r="I33" s="20"/>
      <c r="J33" s="18"/>
      <c r="K33" s="19"/>
    </row>
    <row r="34" spans="1:11" ht="16.5" x14ac:dyDescent="0.2">
      <c r="A34" s="20"/>
      <c r="B34" s="18"/>
      <c r="C34" s="20"/>
      <c r="D34" s="20"/>
      <c r="E34" s="18"/>
      <c r="F34" s="19"/>
      <c r="G34" s="20"/>
      <c r="H34" s="20"/>
      <c r="I34" s="20"/>
      <c r="J34" s="18"/>
      <c r="K34" s="19"/>
    </row>
    <row r="35" spans="1:11" ht="16.5" x14ac:dyDescent="0.2">
      <c r="A35" s="20"/>
      <c r="B35" s="18"/>
      <c r="C35" s="20"/>
      <c r="D35" s="20"/>
      <c r="E35" s="18"/>
      <c r="F35" s="19"/>
      <c r="G35" s="20"/>
      <c r="H35" s="20"/>
      <c r="I35" s="20"/>
      <c r="J35" s="18"/>
      <c r="K35" s="19"/>
    </row>
    <row r="36" spans="1:11" ht="16.5" x14ac:dyDescent="0.2">
      <c r="A36" s="20"/>
      <c r="B36" s="18"/>
      <c r="C36" s="20"/>
      <c r="D36" s="20"/>
      <c r="E36" s="18"/>
      <c r="F36" s="19"/>
      <c r="G36" s="20"/>
      <c r="H36" s="20"/>
      <c r="I36" s="20"/>
      <c r="J36" s="18"/>
      <c r="K36" s="19"/>
    </row>
    <row r="37" spans="1:11" ht="16.5" x14ac:dyDescent="0.2">
      <c r="A37" s="20"/>
      <c r="B37" s="18"/>
      <c r="C37" s="20"/>
      <c r="D37" s="20"/>
      <c r="E37" s="18"/>
      <c r="F37" s="19"/>
      <c r="G37" s="20"/>
      <c r="H37" s="20"/>
      <c r="I37" s="20"/>
      <c r="J37" s="18"/>
      <c r="K37" s="19"/>
    </row>
    <row r="38" spans="1:11" ht="16.5" x14ac:dyDescent="0.2">
      <c r="A38" s="20"/>
      <c r="B38" s="18"/>
      <c r="C38" s="20"/>
      <c r="D38" s="20"/>
      <c r="E38" s="18"/>
      <c r="F38" s="19"/>
      <c r="G38" s="20"/>
      <c r="H38" s="20"/>
      <c r="I38" s="20"/>
      <c r="J38" s="18"/>
      <c r="K38" s="19"/>
    </row>
    <row r="39" spans="1:11" ht="16.5" x14ac:dyDescent="0.2">
      <c r="A39" s="20"/>
      <c r="B39" s="18"/>
      <c r="C39" s="20"/>
      <c r="D39" s="20"/>
      <c r="E39" s="18"/>
      <c r="F39" s="19"/>
      <c r="G39" s="20"/>
      <c r="H39" s="20"/>
      <c r="I39" s="20"/>
      <c r="J39" s="18"/>
      <c r="K39" s="19"/>
    </row>
    <row r="40" spans="1:11" ht="16.5" x14ac:dyDescent="0.2">
      <c r="A40" s="20"/>
      <c r="B40" s="18"/>
      <c r="C40" s="20"/>
      <c r="D40" s="20"/>
      <c r="E40" s="18"/>
      <c r="F40" s="19"/>
      <c r="G40" s="20"/>
      <c r="H40" s="20"/>
      <c r="I40" s="20"/>
      <c r="J40" s="18"/>
      <c r="K40" s="19"/>
    </row>
    <row r="41" spans="1:11" ht="16.5" x14ac:dyDescent="0.2">
      <c r="A41" s="20"/>
      <c r="B41" s="18"/>
      <c r="C41" s="20"/>
      <c r="D41" s="20"/>
      <c r="E41" s="18"/>
      <c r="F41" s="19"/>
      <c r="G41" s="20"/>
      <c r="H41" s="20"/>
      <c r="I41" s="20"/>
      <c r="J41" s="18"/>
      <c r="K41" s="19"/>
    </row>
  </sheetData>
  <phoneticPr fontId="1" type="noConversion"/>
  <dataValidations count="2">
    <dataValidation type="list" allowBlank="1" showInputMessage="1" showErrorMessage="1" sqref="I1:I1048576" xr:uid="{00000000-0002-0000-0100-000000000000}">
      <formula1>"ok,null,nok"</formula1>
    </dataValidation>
    <dataValidation type="list" allowBlank="1" showInputMessage="1" showErrorMessage="1" sqref="H2:H41" xr:uid="{00000000-0002-0000-0100-000001000000}">
      <formula1>"移动大网,安徽移动,四川移动,湖北移动,电信集采,上海电信-开放式平台,上海电信-云化内容库,上海电信-4K平台,上海电信-天翼高清CDN,四川电信,安徽联通,黑龙江联通,江苏联通,内蒙古联通,iSeema,IM2,芒果TV-湖南有线,芒果TV-湖南移动,台湾中嘉,台湾三大,科大,技术开发,HKC,辽台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4"/>
  <sheetViews>
    <sheetView workbookViewId="0">
      <selection sqref="A1:XFD1048576"/>
    </sheetView>
  </sheetViews>
  <sheetFormatPr defaultRowHeight="11.25" x14ac:dyDescent="0.2"/>
  <cols>
    <col min="1" max="1" width="6.875" style="2" customWidth="1"/>
    <col min="2" max="2" width="6.875" style="2" hidden="1" customWidth="1"/>
    <col min="3" max="3" width="7.75" style="2" customWidth="1"/>
    <col min="4" max="8" width="6.875" style="2" customWidth="1"/>
    <col min="9" max="11" width="6.875" style="2" hidden="1" customWidth="1"/>
    <col min="12" max="12" width="7.625" style="28" customWidth="1"/>
    <col min="13" max="14" width="6.875" style="28" customWidth="1"/>
    <col min="15" max="15" width="9.25" style="8" customWidth="1"/>
    <col min="16" max="16" width="9.75" style="8" customWidth="1"/>
    <col min="17" max="20" width="6.875" style="8" customWidth="1"/>
    <col min="21" max="21" width="6.875" style="5" customWidth="1"/>
    <col min="22" max="22" width="9.75" style="10" customWidth="1"/>
    <col min="23" max="25" width="9" style="10"/>
    <col min="26" max="16384" width="9" style="1"/>
  </cols>
  <sheetData>
    <row r="1" spans="1:25" x14ac:dyDescent="0.2">
      <c r="A1" s="35"/>
      <c r="B1" s="35"/>
      <c r="C1" s="36" t="s">
        <v>15</v>
      </c>
      <c r="D1" s="35"/>
      <c r="E1" s="35"/>
      <c r="F1" s="35"/>
      <c r="G1" s="35"/>
      <c r="H1" s="35"/>
      <c r="I1" s="35"/>
      <c r="J1" s="35"/>
      <c r="K1" s="35"/>
      <c r="L1" s="26" t="s">
        <v>312</v>
      </c>
      <c r="M1" s="27"/>
      <c r="N1" s="27"/>
      <c r="O1" s="24" t="s">
        <v>5</v>
      </c>
      <c r="P1" s="7"/>
      <c r="Q1" s="7"/>
      <c r="R1" s="7"/>
      <c r="S1" s="7"/>
      <c r="T1" s="7"/>
      <c r="U1" s="4"/>
      <c r="V1" s="25" t="s">
        <v>84</v>
      </c>
    </row>
    <row r="2" spans="1:25" ht="22.5" x14ac:dyDescent="0.2">
      <c r="A2" s="35" t="s">
        <v>313</v>
      </c>
      <c r="B2" s="35" t="s">
        <v>314</v>
      </c>
      <c r="C2" s="35" t="s">
        <v>7</v>
      </c>
      <c r="D2" s="35" t="s">
        <v>8</v>
      </c>
      <c r="E2" s="35" t="s">
        <v>9</v>
      </c>
      <c r="F2" s="35" t="s">
        <v>315</v>
      </c>
      <c r="G2" s="35" t="s">
        <v>87</v>
      </c>
      <c r="H2" s="35" t="s">
        <v>316</v>
      </c>
      <c r="I2" s="35" t="s">
        <v>10</v>
      </c>
      <c r="J2" s="35" t="s">
        <v>11</v>
      </c>
      <c r="K2" s="35" t="s">
        <v>12</v>
      </c>
      <c r="L2" s="27" t="s">
        <v>317</v>
      </c>
      <c r="M2" s="27" t="s">
        <v>6</v>
      </c>
      <c r="N2" s="27" t="s">
        <v>318</v>
      </c>
      <c r="O2" s="73" t="s">
        <v>14</v>
      </c>
      <c r="P2" s="73" t="s">
        <v>319</v>
      </c>
      <c r="Q2" s="73" t="s">
        <v>320</v>
      </c>
      <c r="R2" s="73" t="s">
        <v>321</v>
      </c>
      <c r="S2" s="73" t="s">
        <v>322</v>
      </c>
      <c r="T2" s="73" t="s">
        <v>323</v>
      </c>
      <c r="U2" s="4" t="s">
        <v>324</v>
      </c>
      <c r="V2" s="10" t="s">
        <v>16</v>
      </c>
      <c r="W2" s="10" t="s">
        <v>19</v>
      </c>
      <c r="X2" s="10" t="s">
        <v>325</v>
      </c>
      <c r="Y2" s="10" t="s">
        <v>20</v>
      </c>
    </row>
    <row r="3" spans="1:25" x14ac:dyDescent="0.2">
      <c r="A3" s="37" t="s">
        <v>326</v>
      </c>
      <c r="B3" s="37"/>
      <c r="C3" s="37">
        <v>27</v>
      </c>
      <c r="D3" s="37">
        <v>24</v>
      </c>
      <c r="E3" s="37">
        <v>3</v>
      </c>
      <c r="F3" s="37">
        <v>7</v>
      </c>
      <c r="G3" s="37">
        <v>7</v>
      </c>
      <c r="H3" s="37">
        <v>0</v>
      </c>
      <c r="I3" s="37">
        <v>0</v>
      </c>
      <c r="J3" s="37">
        <v>0</v>
      </c>
      <c r="K3" s="37">
        <v>0</v>
      </c>
      <c r="L3" s="28">
        <f>SUM(C3+F3+I3)</f>
        <v>34</v>
      </c>
      <c r="M3" s="28">
        <f>SUM(D3+G3+J3)</f>
        <v>31</v>
      </c>
      <c r="N3" s="28">
        <f>SUM(E3+H3+K3)</f>
        <v>3</v>
      </c>
      <c r="O3" s="74">
        <f t="shared" ref="O3:O54" si="0">IF(L3=0,"",M3/L3)</f>
        <v>0.91176470588235292</v>
      </c>
      <c r="P3" s="74">
        <f>IF(C3=0,"",D3/C3)</f>
        <v>0.88888888888888884</v>
      </c>
      <c r="Q3" s="74">
        <f>IF(F3=0,"",G3/F3)</f>
        <v>1</v>
      </c>
      <c r="R3" s="74" t="str">
        <f>IF(I3=0,"",J3/I3)</f>
        <v/>
      </c>
      <c r="S3" s="74">
        <f>IF(L3=0,"",C3/L3)</f>
        <v>0.79411764705882348</v>
      </c>
      <c r="T3" s="74">
        <f>IF(L3=0,"",F3/L3)</f>
        <v>0.20588235294117646</v>
      </c>
      <c r="U3" s="5">
        <f>IF(L3=0,"",J3/L3)</f>
        <v>0</v>
      </c>
      <c r="V3" s="10">
        <f>L3</f>
        <v>34</v>
      </c>
      <c r="W3" s="10">
        <f>C3</f>
        <v>27</v>
      </c>
      <c r="X3" s="10">
        <f>F3</f>
        <v>7</v>
      </c>
      <c r="Y3" s="10">
        <f t="shared" ref="Y3:Y54" si="1">I3</f>
        <v>0</v>
      </c>
    </row>
    <row r="4" spans="1:25" x14ac:dyDescent="0.2">
      <c r="A4" s="37" t="s">
        <v>33</v>
      </c>
      <c r="B4" s="37"/>
      <c r="C4" s="37">
        <v>16</v>
      </c>
      <c r="D4" s="37">
        <v>13</v>
      </c>
      <c r="E4" s="37">
        <v>3</v>
      </c>
      <c r="F4" s="37">
        <v>10</v>
      </c>
      <c r="G4" s="37">
        <v>10</v>
      </c>
      <c r="H4" s="37">
        <v>0</v>
      </c>
      <c r="I4" s="37">
        <v>0</v>
      </c>
      <c r="J4" s="37">
        <v>0</v>
      </c>
      <c r="K4" s="37">
        <v>0</v>
      </c>
      <c r="L4" s="28">
        <f t="shared" ref="L4:L18" si="2">SUM(C4+F4+I4)</f>
        <v>26</v>
      </c>
      <c r="M4" s="28">
        <f t="shared" ref="M4:N18" si="3">SUM(D4+G4+J4)</f>
        <v>23</v>
      </c>
      <c r="N4" s="28">
        <f t="shared" si="3"/>
        <v>3</v>
      </c>
      <c r="O4" s="74">
        <f t="shared" si="0"/>
        <v>0.88461538461538458</v>
      </c>
      <c r="P4" s="74">
        <f t="shared" ref="P4:P54" si="4">IF(C4=0,"",D4/C4)</f>
        <v>0.8125</v>
      </c>
      <c r="Q4" s="74">
        <f t="shared" ref="Q4:Q54" si="5">IF(F4=0,"",G4/F4)</f>
        <v>1</v>
      </c>
      <c r="R4" s="74" t="str">
        <f t="shared" ref="R4:R54" si="6">IF(I4=0,"",J4/I4)</f>
        <v/>
      </c>
      <c r="S4" s="74">
        <f t="shared" ref="S4:S54" si="7">IF(L4=0,"",C4/L4)</f>
        <v>0.61538461538461542</v>
      </c>
      <c r="T4" s="74">
        <f t="shared" ref="T4:T54" si="8">IF(L4=0,"",F4/L4)</f>
        <v>0.38461538461538464</v>
      </c>
      <c r="U4" s="5">
        <f t="shared" ref="U4:U54" si="9">IF(L4=0,"",J4/L4)</f>
        <v>0</v>
      </c>
      <c r="V4" s="10">
        <f t="shared" ref="V4:V54" si="10">V3+L4</f>
        <v>60</v>
      </c>
      <c r="W4" s="10">
        <f t="shared" ref="W4:W54" si="11">W3+C4</f>
        <v>43</v>
      </c>
      <c r="X4" s="10">
        <f t="shared" ref="X4:X54" si="12">X3+F4</f>
        <v>17</v>
      </c>
      <c r="Y4" s="10">
        <f t="shared" si="1"/>
        <v>0</v>
      </c>
    </row>
    <row r="5" spans="1:25" x14ac:dyDescent="0.2">
      <c r="A5" s="37" t="s">
        <v>34</v>
      </c>
      <c r="B5" s="37"/>
      <c r="C5" s="37">
        <v>9</v>
      </c>
      <c r="D5" s="37">
        <v>7</v>
      </c>
      <c r="E5" s="37">
        <v>2</v>
      </c>
      <c r="F5" s="37">
        <v>2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28">
        <f t="shared" si="2"/>
        <v>11</v>
      </c>
      <c r="M5" s="28">
        <f t="shared" si="3"/>
        <v>9</v>
      </c>
      <c r="N5" s="28">
        <f t="shared" si="3"/>
        <v>2</v>
      </c>
      <c r="O5" s="74">
        <f t="shared" si="0"/>
        <v>0.81818181818181823</v>
      </c>
      <c r="P5" s="74">
        <f t="shared" si="4"/>
        <v>0.77777777777777779</v>
      </c>
      <c r="Q5" s="74">
        <f>IF(F5=0,"",G5/F5)</f>
        <v>1</v>
      </c>
      <c r="R5" s="74" t="str">
        <f t="shared" si="6"/>
        <v/>
      </c>
      <c r="S5" s="74">
        <f t="shared" si="7"/>
        <v>0.81818181818181823</v>
      </c>
      <c r="T5" s="74">
        <f t="shared" si="8"/>
        <v>0.18181818181818182</v>
      </c>
      <c r="U5" s="5">
        <f t="shared" si="9"/>
        <v>0</v>
      </c>
      <c r="V5" s="10">
        <f t="shared" si="10"/>
        <v>71</v>
      </c>
      <c r="W5" s="10">
        <f t="shared" si="11"/>
        <v>52</v>
      </c>
      <c r="X5" s="10">
        <f t="shared" si="12"/>
        <v>19</v>
      </c>
      <c r="Y5" s="10">
        <f t="shared" si="1"/>
        <v>0</v>
      </c>
    </row>
    <row r="6" spans="1:25" x14ac:dyDescent="0.2">
      <c r="A6" s="37" t="s">
        <v>35</v>
      </c>
      <c r="B6" s="37"/>
      <c r="C6" s="37">
        <v>13</v>
      </c>
      <c r="D6" s="37">
        <v>12</v>
      </c>
      <c r="E6" s="37">
        <v>1</v>
      </c>
      <c r="F6" s="37">
        <v>6</v>
      </c>
      <c r="G6" s="37">
        <v>6</v>
      </c>
      <c r="H6" s="37">
        <v>0</v>
      </c>
      <c r="I6" s="37">
        <v>0</v>
      </c>
      <c r="J6" s="37">
        <v>0</v>
      </c>
      <c r="K6" s="37">
        <v>0</v>
      </c>
      <c r="L6" s="28">
        <f t="shared" si="2"/>
        <v>19</v>
      </c>
      <c r="M6" s="28">
        <f t="shared" si="3"/>
        <v>18</v>
      </c>
      <c r="N6" s="28">
        <f t="shared" si="3"/>
        <v>1</v>
      </c>
      <c r="O6" s="74">
        <f t="shared" si="0"/>
        <v>0.94736842105263153</v>
      </c>
      <c r="P6" s="74">
        <f t="shared" si="4"/>
        <v>0.92307692307692313</v>
      </c>
      <c r="Q6" s="74">
        <f t="shared" si="5"/>
        <v>1</v>
      </c>
      <c r="R6" s="74" t="str">
        <f t="shared" si="6"/>
        <v/>
      </c>
      <c r="S6" s="74">
        <f t="shared" si="7"/>
        <v>0.68421052631578949</v>
      </c>
      <c r="T6" s="74">
        <f t="shared" si="8"/>
        <v>0.31578947368421051</v>
      </c>
      <c r="U6" s="5">
        <f t="shared" si="9"/>
        <v>0</v>
      </c>
      <c r="V6" s="10">
        <f t="shared" si="10"/>
        <v>90</v>
      </c>
      <c r="W6" s="10">
        <f t="shared" si="11"/>
        <v>65</v>
      </c>
      <c r="X6" s="10">
        <f t="shared" si="12"/>
        <v>25</v>
      </c>
      <c r="Y6" s="10">
        <f t="shared" si="1"/>
        <v>0</v>
      </c>
    </row>
    <row r="7" spans="1:25" x14ac:dyDescent="0.2">
      <c r="A7" s="37" t="s">
        <v>36</v>
      </c>
      <c r="B7" s="37"/>
      <c r="C7" s="37">
        <v>23</v>
      </c>
      <c r="D7" s="37">
        <v>20</v>
      </c>
      <c r="E7" s="37">
        <v>3</v>
      </c>
      <c r="F7" s="37">
        <v>3</v>
      </c>
      <c r="G7" s="37">
        <v>3</v>
      </c>
      <c r="H7" s="37">
        <v>0</v>
      </c>
      <c r="I7" s="37">
        <v>0</v>
      </c>
      <c r="J7" s="37">
        <v>0</v>
      </c>
      <c r="K7" s="37">
        <v>0</v>
      </c>
      <c r="L7" s="28">
        <f t="shared" si="2"/>
        <v>26</v>
      </c>
      <c r="M7" s="28">
        <f t="shared" si="3"/>
        <v>23</v>
      </c>
      <c r="N7" s="28">
        <f t="shared" si="3"/>
        <v>3</v>
      </c>
      <c r="O7" s="74">
        <f t="shared" si="0"/>
        <v>0.88461538461538458</v>
      </c>
      <c r="P7" s="74">
        <f t="shared" si="4"/>
        <v>0.86956521739130432</v>
      </c>
      <c r="Q7" s="74">
        <f t="shared" si="5"/>
        <v>1</v>
      </c>
      <c r="R7" s="74" t="str">
        <f t="shared" si="6"/>
        <v/>
      </c>
      <c r="S7" s="74">
        <f t="shared" si="7"/>
        <v>0.88461538461538458</v>
      </c>
      <c r="T7" s="74">
        <f t="shared" si="8"/>
        <v>0.11538461538461539</v>
      </c>
      <c r="U7" s="5">
        <f t="shared" si="9"/>
        <v>0</v>
      </c>
      <c r="V7" s="10">
        <f t="shared" si="10"/>
        <v>116</v>
      </c>
      <c r="W7" s="10">
        <f t="shared" si="11"/>
        <v>88</v>
      </c>
      <c r="X7" s="10">
        <f t="shared" si="12"/>
        <v>28</v>
      </c>
      <c r="Y7" s="10">
        <f t="shared" si="1"/>
        <v>0</v>
      </c>
    </row>
    <row r="8" spans="1:25" x14ac:dyDescent="0.2">
      <c r="A8" s="37" t="s">
        <v>37</v>
      </c>
      <c r="B8" s="37"/>
      <c r="C8" s="37">
        <v>24</v>
      </c>
      <c r="D8" s="37">
        <v>21</v>
      </c>
      <c r="E8" s="37">
        <v>3</v>
      </c>
      <c r="F8" s="37">
        <v>6</v>
      </c>
      <c r="G8" s="37">
        <v>6</v>
      </c>
      <c r="H8" s="37">
        <v>0</v>
      </c>
      <c r="I8" s="37">
        <v>0</v>
      </c>
      <c r="J8" s="37">
        <v>0</v>
      </c>
      <c r="K8" s="37">
        <v>0</v>
      </c>
      <c r="L8" s="28">
        <f t="shared" si="2"/>
        <v>30</v>
      </c>
      <c r="M8" s="28">
        <f t="shared" si="3"/>
        <v>27</v>
      </c>
      <c r="N8" s="28">
        <f t="shared" si="3"/>
        <v>3</v>
      </c>
      <c r="O8" s="74">
        <f t="shared" si="0"/>
        <v>0.9</v>
      </c>
      <c r="P8" s="74">
        <f t="shared" si="4"/>
        <v>0.875</v>
      </c>
      <c r="Q8" s="74">
        <f t="shared" si="5"/>
        <v>1</v>
      </c>
      <c r="R8" s="74" t="str">
        <f t="shared" si="6"/>
        <v/>
      </c>
      <c r="S8" s="74">
        <f t="shared" si="7"/>
        <v>0.8</v>
      </c>
      <c r="T8" s="74">
        <f t="shared" si="8"/>
        <v>0.2</v>
      </c>
      <c r="U8" s="5">
        <f t="shared" si="9"/>
        <v>0</v>
      </c>
      <c r="V8" s="10">
        <f t="shared" si="10"/>
        <v>146</v>
      </c>
      <c r="W8" s="10">
        <f t="shared" si="11"/>
        <v>112</v>
      </c>
      <c r="X8" s="10">
        <f t="shared" si="12"/>
        <v>34</v>
      </c>
      <c r="Y8" s="10">
        <f t="shared" si="1"/>
        <v>0</v>
      </c>
    </row>
    <row r="9" spans="1:25" x14ac:dyDescent="0.2">
      <c r="A9" s="37" t="s">
        <v>38</v>
      </c>
      <c r="B9" s="37"/>
      <c r="C9" s="37">
        <v>20</v>
      </c>
      <c r="D9" s="37">
        <v>15</v>
      </c>
      <c r="E9" s="37">
        <v>5</v>
      </c>
      <c r="F9" s="37">
        <v>8</v>
      </c>
      <c r="G9" s="37">
        <v>6</v>
      </c>
      <c r="H9" s="37">
        <v>2</v>
      </c>
      <c r="I9" s="37">
        <v>0</v>
      </c>
      <c r="J9" s="37">
        <v>0</v>
      </c>
      <c r="K9" s="37">
        <v>0</v>
      </c>
      <c r="L9" s="28">
        <f t="shared" si="2"/>
        <v>28</v>
      </c>
      <c r="M9" s="28">
        <f t="shared" si="3"/>
        <v>21</v>
      </c>
      <c r="N9" s="28">
        <f t="shared" si="3"/>
        <v>7</v>
      </c>
      <c r="O9" s="74">
        <f t="shared" si="0"/>
        <v>0.75</v>
      </c>
      <c r="P9" s="74">
        <f t="shared" si="4"/>
        <v>0.75</v>
      </c>
      <c r="Q9" s="74">
        <f t="shared" si="5"/>
        <v>0.75</v>
      </c>
      <c r="R9" s="74" t="str">
        <f t="shared" si="6"/>
        <v/>
      </c>
      <c r="S9" s="74">
        <f t="shared" si="7"/>
        <v>0.7142857142857143</v>
      </c>
      <c r="T9" s="74">
        <f t="shared" si="8"/>
        <v>0.2857142857142857</v>
      </c>
      <c r="U9" s="5">
        <f t="shared" si="9"/>
        <v>0</v>
      </c>
      <c r="V9" s="10">
        <f t="shared" si="10"/>
        <v>174</v>
      </c>
      <c r="W9" s="10">
        <f t="shared" si="11"/>
        <v>132</v>
      </c>
      <c r="X9" s="10">
        <f t="shared" si="12"/>
        <v>42</v>
      </c>
      <c r="Y9" s="10">
        <f t="shared" si="1"/>
        <v>0</v>
      </c>
    </row>
    <row r="10" spans="1:25" x14ac:dyDescent="0.2">
      <c r="A10" s="37" t="s">
        <v>39</v>
      </c>
      <c r="B10" s="37"/>
      <c r="C10" s="37">
        <v>24</v>
      </c>
      <c r="D10" s="37">
        <v>20</v>
      </c>
      <c r="E10" s="37">
        <v>4</v>
      </c>
      <c r="F10" s="37">
        <v>4</v>
      </c>
      <c r="G10" s="37">
        <v>4</v>
      </c>
      <c r="H10" s="37">
        <v>0</v>
      </c>
      <c r="I10" s="37">
        <v>0</v>
      </c>
      <c r="J10" s="37">
        <v>0</v>
      </c>
      <c r="K10" s="37">
        <v>0</v>
      </c>
      <c r="L10" s="28">
        <f t="shared" si="2"/>
        <v>28</v>
      </c>
      <c r="M10" s="28">
        <f t="shared" si="3"/>
        <v>24</v>
      </c>
      <c r="N10" s="28">
        <f t="shared" si="3"/>
        <v>4</v>
      </c>
      <c r="O10" s="74">
        <f t="shared" si="0"/>
        <v>0.8571428571428571</v>
      </c>
      <c r="P10" s="74">
        <f t="shared" si="4"/>
        <v>0.83333333333333337</v>
      </c>
      <c r="Q10" s="74">
        <f t="shared" si="5"/>
        <v>1</v>
      </c>
      <c r="R10" s="74" t="str">
        <f t="shared" si="6"/>
        <v/>
      </c>
      <c r="S10" s="74">
        <f t="shared" si="7"/>
        <v>0.8571428571428571</v>
      </c>
      <c r="T10" s="74">
        <f t="shared" si="8"/>
        <v>0.14285714285714285</v>
      </c>
      <c r="U10" s="5">
        <f t="shared" si="9"/>
        <v>0</v>
      </c>
      <c r="V10" s="10">
        <f t="shared" si="10"/>
        <v>202</v>
      </c>
      <c r="W10" s="10">
        <f t="shared" si="11"/>
        <v>156</v>
      </c>
      <c r="X10" s="10">
        <f t="shared" si="12"/>
        <v>46</v>
      </c>
      <c r="Y10" s="10">
        <f t="shared" si="1"/>
        <v>0</v>
      </c>
    </row>
    <row r="11" spans="1:25" x14ac:dyDescent="0.2">
      <c r="A11" s="37" t="s">
        <v>40</v>
      </c>
      <c r="B11" s="37"/>
      <c r="C11" s="37">
        <v>20</v>
      </c>
      <c r="D11" s="37">
        <v>15</v>
      </c>
      <c r="E11" s="37">
        <v>5</v>
      </c>
      <c r="F11" s="37">
        <v>8</v>
      </c>
      <c r="G11" s="37">
        <v>6</v>
      </c>
      <c r="H11" s="37">
        <v>2</v>
      </c>
      <c r="I11" s="37">
        <v>0</v>
      </c>
      <c r="J11" s="37">
        <v>0</v>
      </c>
      <c r="K11" s="37">
        <v>0</v>
      </c>
      <c r="L11" s="28">
        <f t="shared" si="2"/>
        <v>28</v>
      </c>
      <c r="M11" s="28">
        <f t="shared" si="3"/>
        <v>21</v>
      </c>
      <c r="N11" s="28">
        <f t="shared" si="3"/>
        <v>7</v>
      </c>
      <c r="O11" s="74">
        <f t="shared" si="0"/>
        <v>0.75</v>
      </c>
      <c r="P11" s="74">
        <f t="shared" si="4"/>
        <v>0.75</v>
      </c>
      <c r="Q11" s="74">
        <f t="shared" si="5"/>
        <v>0.75</v>
      </c>
      <c r="R11" s="74" t="str">
        <f t="shared" si="6"/>
        <v/>
      </c>
      <c r="S11" s="74">
        <f t="shared" si="7"/>
        <v>0.7142857142857143</v>
      </c>
      <c r="T11" s="74">
        <f t="shared" si="8"/>
        <v>0.2857142857142857</v>
      </c>
      <c r="U11" s="5">
        <f t="shared" si="9"/>
        <v>0</v>
      </c>
      <c r="V11" s="10">
        <f t="shared" si="10"/>
        <v>230</v>
      </c>
      <c r="W11" s="10">
        <f t="shared" si="11"/>
        <v>176</v>
      </c>
      <c r="X11" s="10">
        <f t="shared" si="12"/>
        <v>54</v>
      </c>
      <c r="Y11" s="10">
        <f t="shared" si="1"/>
        <v>0</v>
      </c>
    </row>
    <row r="12" spans="1:25" x14ac:dyDescent="0.2">
      <c r="A12" s="37" t="s">
        <v>41</v>
      </c>
      <c r="B12" s="37"/>
      <c r="C12" s="37">
        <v>24</v>
      </c>
      <c r="D12" s="37">
        <v>20</v>
      </c>
      <c r="E12" s="37">
        <v>4</v>
      </c>
      <c r="F12" s="37">
        <v>4</v>
      </c>
      <c r="G12" s="37">
        <v>4</v>
      </c>
      <c r="H12" s="37">
        <v>0</v>
      </c>
      <c r="I12" s="37">
        <v>0</v>
      </c>
      <c r="J12" s="37">
        <v>0</v>
      </c>
      <c r="K12" s="37">
        <v>0</v>
      </c>
      <c r="L12" s="28">
        <f t="shared" si="2"/>
        <v>28</v>
      </c>
      <c r="M12" s="28">
        <f t="shared" si="3"/>
        <v>24</v>
      </c>
      <c r="N12" s="28">
        <f t="shared" si="3"/>
        <v>4</v>
      </c>
      <c r="O12" s="74">
        <f t="shared" si="0"/>
        <v>0.8571428571428571</v>
      </c>
      <c r="P12" s="74">
        <f t="shared" si="4"/>
        <v>0.83333333333333337</v>
      </c>
      <c r="Q12" s="74">
        <f t="shared" si="5"/>
        <v>1</v>
      </c>
      <c r="R12" s="74" t="str">
        <f t="shared" si="6"/>
        <v/>
      </c>
      <c r="S12" s="74">
        <f t="shared" si="7"/>
        <v>0.8571428571428571</v>
      </c>
      <c r="T12" s="74">
        <f t="shared" si="8"/>
        <v>0.14285714285714285</v>
      </c>
      <c r="U12" s="5">
        <f t="shared" si="9"/>
        <v>0</v>
      </c>
      <c r="V12" s="10">
        <f t="shared" si="10"/>
        <v>258</v>
      </c>
      <c r="W12" s="10">
        <f t="shared" si="11"/>
        <v>200</v>
      </c>
      <c r="X12" s="10">
        <f t="shared" si="12"/>
        <v>58</v>
      </c>
      <c r="Y12" s="10">
        <f t="shared" si="1"/>
        <v>0</v>
      </c>
    </row>
    <row r="13" spans="1:25" x14ac:dyDescent="0.2">
      <c r="A13" s="37" t="s">
        <v>42</v>
      </c>
      <c r="B13" s="37"/>
      <c r="C13" s="37">
        <v>21</v>
      </c>
      <c r="D13" s="37">
        <v>17</v>
      </c>
      <c r="E13" s="37">
        <v>3</v>
      </c>
      <c r="F13" s="37">
        <v>7</v>
      </c>
      <c r="G13" s="37">
        <v>7</v>
      </c>
      <c r="H13" s="37">
        <v>0</v>
      </c>
      <c r="I13" s="37">
        <v>0</v>
      </c>
      <c r="J13" s="37">
        <v>0</v>
      </c>
      <c r="K13" s="37">
        <v>0</v>
      </c>
      <c r="L13" s="28">
        <f t="shared" si="2"/>
        <v>28</v>
      </c>
      <c r="M13" s="28">
        <f t="shared" si="3"/>
        <v>24</v>
      </c>
      <c r="N13" s="28">
        <f t="shared" si="3"/>
        <v>3</v>
      </c>
      <c r="O13" s="74">
        <f t="shared" si="0"/>
        <v>0.8571428571428571</v>
      </c>
      <c r="P13" s="74">
        <f t="shared" si="4"/>
        <v>0.80952380952380953</v>
      </c>
      <c r="Q13" s="74">
        <f t="shared" si="5"/>
        <v>1</v>
      </c>
      <c r="R13" s="74" t="str">
        <f t="shared" si="6"/>
        <v/>
      </c>
      <c r="S13" s="74">
        <f t="shared" si="7"/>
        <v>0.75</v>
      </c>
      <c r="T13" s="74">
        <f t="shared" si="8"/>
        <v>0.25</v>
      </c>
      <c r="U13" s="5">
        <f t="shared" si="9"/>
        <v>0</v>
      </c>
      <c r="V13" s="10">
        <f t="shared" si="10"/>
        <v>286</v>
      </c>
      <c r="W13" s="10">
        <f t="shared" si="11"/>
        <v>221</v>
      </c>
      <c r="X13" s="10">
        <f t="shared" si="12"/>
        <v>65</v>
      </c>
      <c r="Y13" s="10">
        <f t="shared" si="1"/>
        <v>0</v>
      </c>
    </row>
    <row r="14" spans="1:25" x14ac:dyDescent="0.2">
      <c r="A14" s="75" t="s">
        <v>43</v>
      </c>
      <c r="B14" s="75"/>
      <c r="C14" s="75">
        <v>20</v>
      </c>
      <c r="D14" s="75">
        <v>18</v>
      </c>
      <c r="E14" s="75">
        <v>2</v>
      </c>
      <c r="F14" s="75">
        <v>5</v>
      </c>
      <c r="G14" s="75">
        <v>5</v>
      </c>
      <c r="H14" s="75">
        <v>0</v>
      </c>
      <c r="I14" s="75">
        <v>0</v>
      </c>
      <c r="J14" s="75">
        <v>0</v>
      </c>
      <c r="K14" s="75">
        <v>0</v>
      </c>
      <c r="L14" s="28">
        <f t="shared" si="2"/>
        <v>25</v>
      </c>
      <c r="M14" s="28">
        <f t="shared" si="3"/>
        <v>23</v>
      </c>
      <c r="N14" s="28">
        <f t="shared" si="3"/>
        <v>2</v>
      </c>
      <c r="O14" s="76">
        <f t="shared" si="0"/>
        <v>0.92</v>
      </c>
      <c r="P14" s="76">
        <f t="shared" si="4"/>
        <v>0.9</v>
      </c>
      <c r="Q14" s="76">
        <f t="shared" si="5"/>
        <v>1</v>
      </c>
      <c r="R14" s="76" t="str">
        <f t="shared" si="6"/>
        <v/>
      </c>
      <c r="S14" s="76">
        <f t="shared" si="7"/>
        <v>0.8</v>
      </c>
      <c r="T14" s="76">
        <f t="shared" si="8"/>
        <v>0.2</v>
      </c>
      <c r="U14" s="5">
        <f t="shared" si="9"/>
        <v>0</v>
      </c>
      <c r="V14" s="10">
        <f t="shared" si="10"/>
        <v>311</v>
      </c>
      <c r="W14" s="10">
        <f t="shared" si="11"/>
        <v>241</v>
      </c>
      <c r="X14" s="10">
        <f t="shared" si="12"/>
        <v>70</v>
      </c>
      <c r="Y14" s="10">
        <f t="shared" si="1"/>
        <v>0</v>
      </c>
    </row>
    <row r="15" spans="1:25" x14ac:dyDescent="0.2">
      <c r="A15" s="37" t="s">
        <v>44</v>
      </c>
      <c r="B15" s="37"/>
      <c r="C15" s="37">
        <v>30</v>
      </c>
      <c r="D15" s="37">
        <v>29</v>
      </c>
      <c r="E15" s="37">
        <v>1</v>
      </c>
      <c r="F15" s="37">
        <v>5</v>
      </c>
      <c r="G15" s="37">
        <v>5</v>
      </c>
      <c r="H15" s="37">
        <v>0</v>
      </c>
      <c r="I15" s="37">
        <v>0</v>
      </c>
      <c r="J15" s="37">
        <v>0</v>
      </c>
      <c r="K15" s="77">
        <v>0</v>
      </c>
      <c r="L15" s="78">
        <f t="shared" si="2"/>
        <v>35</v>
      </c>
      <c r="M15" s="78">
        <f t="shared" si="3"/>
        <v>34</v>
      </c>
      <c r="N15" s="78">
        <f t="shared" si="3"/>
        <v>1</v>
      </c>
      <c r="O15" s="74">
        <f t="shared" si="0"/>
        <v>0.97142857142857142</v>
      </c>
      <c r="P15" s="74">
        <f t="shared" si="4"/>
        <v>0.96666666666666667</v>
      </c>
      <c r="Q15" s="74">
        <f t="shared" si="5"/>
        <v>1</v>
      </c>
      <c r="R15" s="74" t="str">
        <f t="shared" si="6"/>
        <v/>
      </c>
      <c r="S15" s="74">
        <f t="shared" si="7"/>
        <v>0.8571428571428571</v>
      </c>
      <c r="T15" s="74">
        <f t="shared" si="8"/>
        <v>0.14285714285714285</v>
      </c>
      <c r="U15" s="5">
        <f t="shared" si="9"/>
        <v>0</v>
      </c>
      <c r="V15" s="10">
        <f t="shared" si="10"/>
        <v>346</v>
      </c>
      <c r="W15" s="10">
        <f t="shared" si="11"/>
        <v>271</v>
      </c>
      <c r="X15" s="10">
        <f t="shared" si="12"/>
        <v>75</v>
      </c>
      <c r="Y15" s="10">
        <f t="shared" si="1"/>
        <v>0</v>
      </c>
    </row>
    <row r="16" spans="1:25" x14ac:dyDescent="0.2">
      <c r="A16" s="37" t="s">
        <v>45</v>
      </c>
      <c r="B16" s="37"/>
      <c r="C16" s="37">
        <v>27</v>
      </c>
      <c r="D16" s="37">
        <v>25</v>
      </c>
      <c r="E16" s="37">
        <v>2</v>
      </c>
      <c r="F16" s="37">
        <v>5</v>
      </c>
      <c r="G16" s="37">
        <v>5</v>
      </c>
      <c r="H16" s="37">
        <v>0</v>
      </c>
      <c r="I16" s="37">
        <v>0</v>
      </c>
      <c r="J16" s="37">
        <v>0</v>
      </c>
      <c r="K16" s="77">
        <v>0</v>
      </c>
      <c r="L16" s="78">
        <f t="shared" si="2"/>
        <v>32</v>
      </c>
      <c r="M16" s="78">
        <f t="shared" si="3"/>
        <v>30</v>
      </c>
      <c r="N16" s="78">
        <f t="shared" si="3"/>
        <v>2</v>
      </c>
      <c r="O16" s="74">
        <f t="shared" si="0"/>
        <v>0.9375</v>
      </c>
      <c r="P16" s="74">
        <f t="shared" si="4"/>
        <v>0.92592592592592593</v>
      </c>
      <c r="Q16" s="74">
        <f t="shared" si="5"/>
        <v>1</v>
      </c>
      <c r="R16" s="74" t="str">
        <f t="shared" si="6"/>
        <v/>
      </c>
      <c r="S16" s="74">
        <f t="shared" si="7"/>
        <v>0.84375</v>
      </c>
      <c r="T16" s="74">
        <f t="shared" si="8"/>
        <v>0.15625</v>
      </c>
      <c r="U16" s="5">
        <f t="shared" si="9"/>
        <v>0</v>
      </c>
      <c r="V16" s="10">
        <f t="shared" si="10"/>
        <v>378</v>
      </c>
      <c r="W16" s="10">
        <f t="shared" si="11"/>
        <v>298</v>
      </c>
      <c r="X16" s="10">
        <f t="shared" si="12"/>
        <v>80</v>
      </c>
      <c r="Y16" s="10">
        <f t="shared" si="1"/>
        <v>0</v>
      </c>
    </row>
    <row r="17" spans="1:25" x14ac:dyDescent="0.2">
      <c r="A17" s="37" t="s">
        <v>46</v>
      </c>
      <c r="B17" s="37"/>
      <c r="C17" s="37">
        <v>30</v>
      </c>
      <c r="D17" s="37">
        <v>22</v>
      </c>
      <c r="E17" s="37">
        <v>8</v>
      </c>
      <c r="F17" s="37">
        <v>7</v>
      </c>
      <c r="G17" s="37">
        <v>7</v>
      </c>
      <c r="H17" s="37">
        <v>0</v>
      </c>
      <c r="I17" s="37">
        <v>0</v>
      </c>
      <c r="J17" s="37">
        <v>0</v>
      </c>
      <c r="K17" s="77">
        <v>0</v>
      </c>
      <c r="L17" s="78">
        <f t="shared" si="2"/>
        <v>37</v>
      </c>
      <c r="M17" s="78">
        <f t="shared" si="3"/>
        <v>29</v>
      </c>
      <c r="N17" s="78">
        <f t="shared" si="3"/>
        <v>8</v>
      </c>
      <c r="O17" s="74">
        <f t="shared" si="0"/>
        <v>0.78378378378378377</v>
      </c>
      <c r="P17" s="74">
        <f t="shared" si="4"/>
        <v>0.73333333333333328</v>
      </c>
      <c r="Q17" s="74">
        <f t="shared" si="5"/>
        <v>1</v>
      </c>
      <c r="R17" s="74" t="str">
        <f t="shared" si="6"/>
        <v/>
      </c>
      <c r="S17" s="74">
        <f t="shared" si="7"/>
        <v>0.81081081081081086</v>
      </c>
      <c r="T17" s="74">
        <f t="shared" si="8"/>
        <v>0.1891891891891892</v>
      </c>
      <c r="U17" s="5">
        <f t="shared" si="9"/>
        <v>0</v>
      </c>
      <c r="V17" s="10">
        <f t="shared" si="10"/>
        <v>415</v>
      </c>
      <c r="W17" s="10">
        <f t="shared" si="11"/>
        <v>328</v>
      </c>
      <c r="X17" s="10">
        <f t="shared" si="12"/>
        <v>87</v>
      </c>
      <c r="Y17" s="10">
        <f t="shared" si="1"/>
        <v>0</v>
      </c>
    </row>
    <row r="18" spans="1:25" x14ac:dyDescent="0.2">
      <c r="A18" s="37" t="s">
        <v>47</v>
      </c>
      <c r="B18" s="37"/>
      <c r="C18" s="37">
        <v>23</v>
      </c>
      <c r="D18" s="37">
        <v>20</v>
      </c>
      <c r="E18" s="37">
        <v>3</v>
      </c>
      <c r="F18" s="37">
        <v>3</v>
      </c>
      <c r="G18" s="37">
        <v>3</v>
      </c>
      <c r="H18" s="37">
        <v>0</v>
      </c>
      <c r="I18" s="37">
        <v>0</v>
      </c>
      <c r="J18" s="37">
        <v>0</v>
      </c>
      <c r="K18" s="77">
        <v>0</v>
      </c>
      <c r="L18" s="78">
        <f t="shared" si="2"/>
        <v>26</v>
      </c>
      <c r="M18" s="78">
        <f t="shared" si="3"/>
        <v>23</v>
      </c>
      <c r="N18" s="78">
        <f t="shared" si="3"/>
        <v>3</v>
      </c>
      <c r="O18" s="74">
        <f t="shared" si="0"/>
        <v>0.88461538461538458</v>
      </c>
      <c r="P18" s="74">
        <f t="shared" si="4"/>
        <v>0.86956521739130432</v>
      </c>
      <c r="Q18" s="74">
        <f t="shared" si="5"/>
        <v>1</v>
      </c>
      <c r="R18" s="74" t="str">
        <f t="shared" si="6"/>
        <v/>
      </c>
      <c r="S18" s="74">
        <f t="shared" si="7"/>
        <v>0.88461538461538458</v>
      </c>
      <c r="T18" s="74">
        <f t="shared" si="8"/>
        <v>0.11538461538461539</v>
      </c>
      <c r="U18" s="5">
        <f t="shared" si="9"/>
        <v>0</v>
      </c>
      <c r="V18" s="10">
        <f t="shared" si="10"/>
        <v>441</v>
      </c>
      <c r="W18" s="10">
        <f t="shared" si="11"/>
        <v>351</v>
      </c>
      <c r="X18" s="10">
        <f t="shared" si="12"/>
        <v>90</v>
      </c>
      <c r="Y18" s="10">
        <f t="shared" si="1"/>
        <v>0</v>
      </c>
    </row>
    <row r="19" spans="1:25" x14ac:dyDescent="0.2">
      <c r="A19" s="37" t="s">
        <v>48</v>
      </c>
      <c r="B19" s="37"/>
      <c r="C19" s="37">
        <v>15</v>
      </c>
      <c r="D19" s="37">
        <v>14</v>
      </c>
      <c r="E19" s="37">
        <v>1</v>
      </c>
      <c r="F19" s="37">
        <v>5</v>
      </c>
      <c r="G19" s="37">
        <v>5</v>
      </c>
      <c r="H19" s="37">
        <v>0</v>
      </c>
      <c r="I19" s="37">
        <v>0</v>
      </c>
      <c r="J19" s="37">
        <v>0</v>
      </c>
      <c r="K19" s="77">
        <v>0</v>
      </c>
      <c r="L19" s="78">
        <f t="shared" ref="L19:L54" si="13">SUM(C19+F19+I19)</f>
        <v>20</v>
      </c>
      <c r="M19" s="78">
        <f t="shared" ref="M19:N54" si="14">SUM(D19+G19+J19)</f>
        <v>19</v>
      </c>
      <c r="N19" s="78">
        <f t="shared" si="14"/>
        <v>1</v>
      </c>
      <c r="O19" s="74">
        <f t="shared" si="0"/>
        <v>0.95</v>
      </c>
      <c r="P19" s="74">
        <f t="shared" si="4"/>
        <v>0.93333333333333335</v>
      </c>
      <c r="Q19" s="74">
        <f t="shared" si="5"/>
        <v>1</v>
      </c>
      <c r="R19" s="74" t="str">
        <f t="shared" si="6"/>
        <v/>
      </c>
      <c r="S19" s="74">
        <f t="shared" si="7"/>
        <v>0.75</v>
      </c>
      <c r="T19" s="74">
        <f t="shared" si="8"/>
        <v>0.25</v>
      </c>
      <c r="U19" s="5">
        <f t="shared" si="9"/>
        <v>0</v>
      </c>
      <c r="V19" s="10">
        <f t="shared" si="10"/>
        <v>461</v>
      </c>
      <c r="W19" s="10">
        <f t="shared" si="11"/>
        <v>366</v>
      </c>
      <c r="X19" s="10">
        <f t="shared" si="12"/>
        <v>95</v>
      </c>
      <c r="Y19" s="10">
        <f t="shared" si="1"/>
        <v>0</v>
      </c>
    </row>
    <row r="20" spans="1:25" x14ac:dyDescent="0.2">
      <c r="A20" s="37" t="s">
        <v>49</v>
      </c>
      <c r="B20" s="37"/>
      <c r="C20" s="37">
        <v>16</v>
      </c>
      <c r="D20" s="37">
        <v>13</v>
      </c>
      <c r="E20" s="37">
        <v>3</v>
      </c>
      <c r="F20" s="37">
        <v>3</v>
      </c>
      <c r="G20" s="37">
        <v>3</v>
      </c>
      <c r="H20" s="37">
        <v>0</v>
      </c>
      <c r="I20" s="37">
        <v>0</v>
      </c>
      <c r="J20" s="37">
        <v>0</v>
      </c>
      <c r="K20" s="77">
        <v>0</v>
      </c>
      <c r="L20" s="78">
        <f t="shared" si="13"/>
        <v>19</v>
      </c>
      <c r="M20" s="78">
        <f t="shared" si="14"/>
        <v>16</v>
      </c>
      <c r="N20" s="78">
        <f t="shared" si="14"/>
        <v>3</v>
      </c>
      <c r="O20" s="74">
        <f t="shared" si="0"/>
        <v>0.84210526315789469</v>
      </c>
      <c r="P20" s="74">
        <f t="shared" si="4"/>
        <v>0.8125</v>
      </c>
      <c r="Q20" s="74">
        <f t="shared" si="5"/>
        <v>1</v>
      </c>
      <c r="R20" s="74" t="str">
        <f t="shared" si="6"/>
        <v/>
      </c>
      <c r="S20" s="74">
        <f t="shared" si="7"/>
        <v>0.84210526315789469</v>
      </c>
      <c r="T20" s="74">
        <f t="shared" si="8"/>
        <v>0.15789473684210525</v>
      </c>
      <c r="U20" s="5">
        <f t="shared" si="9"/>
        <v>0</v>
      </c>
      <c r="V20" s="10">
        <f t="shared" si="10"/>
        <v>480</v>
      </c>
      <c r="W20" s="10">
        <f t="shared" si="11"/>
        <v>382</v>
      </c>
      <c r="X20" s="10">
        <f t="shared" si="12"/>
        <v>98</v>
      </c>
      <c r="Y20" s="10">
        <f t="shared" si="1"/>
        <v>0</v>
      </c>
    </row>
    <row r="21" spans="1:25" x14ac:dyDescent="0.2">
      <c r="A21" s="37" t="s">
        <v>50</v>
      </c>
      <c r="B21" s="37"/>
      <c r="C21" s="37">
        <v>15</v>
      </c>
      <c r="D21" s="37">
        <v>13</v>
      </c>
      <c r="E21" s="37">
        <v>2</v>
      </c>
      <c r="F21" s="37">
        <v>7</v>
      </c>
      <c r="G21" s="37">
        <v>7</v>
      </c>
      <c r="H21" s="37">
        <v>0</v>
      </c>
      <c r="I21" s="37">
        <v>0</v>
      </c>
      <c r="J21" s="37">
        <v>0</v>
      </c>
      <c r="K21" s="77">
        <v>0</v>
      </c>
      <c r="L21" s="78">
        <f t="shared" si="13"/>
        <v>22</v>
      </c>
      <c r="M21" s="78">
        <f t="shared" si="14"/>
        <v>20</v>
      </c>
      <c r="N21" s="78">
        <f t="shared" si="14"/>
        <v>2</v>
      </c>
      <c r="O21" s="74">
        <f t="shared" si="0"/>
        <v>0.90909090909090906</v>
      </c>
      <c r="P21" s="74">
        <f t="shared" si="4"/>
        <v>0.8666666666666667</v>
      </c>
      <c r="Q21" s="74">
        <f t="shared" si="5"/>
        <v>1</v>
      </c>
      <c r="R21" s="74" t="str">
        <f t="shared" si="6"/>
        <v/>
      </c>
      <c r="S21" s="74">
        <f t="shared" si="7"/>
        <v>0.68181818181818177</v>
      </c>
      <c r="T21" s="74">
        <f t="shared" si="8"/>
        <v>0.31818181818181818</v>
      </c>
      <c r="U21" s="5">
        <f t="shared" si="9"/>
        <v>0</v>
      </c>
      <c r="V21" s="10">
        <f t="shared" si="10"/>
        <v>502</v>
      </c>
      <c r="W21" s="10">
        <f t="shared" si="11"/>
        <v>397</v>
      </c>
      <c r="X21" s="10">
        <f t="shared" si="12"/>
        <v>105</v>
      </c>
      <c r="Y21" s="10">
        <f t="shared" si="1"/>
        <v>0</v>
      </c>
    </row>
    <row r="22" spans="1:25" x14ac:dyDescent="0.2">
      <c r="A22" s="37" t="s">
        <v>51</v>
      </c>
      <c r="B22" s="37"/>
      <c r="C22" s="37">
        <v>21</v>
      </c>
      <c r="D22" s="37">
        <v>17</v>
      </c>
      <c r="E22" s="37">
        <v>4</v>
      </c>
      <c r="F22" s="37">
        <v>5</v>
      </c>
      <c r="G22" s="37">
        <v>5</v>
      </c>
      <c r="H22" s="37">
        <v>0</v>
      </c>
      <c r="I22" s="37">
        <v>0</v>
      </c>
      <c r="J22" s="37">
        <v>0</v>
      </c>
      <c r="K22" s="77">
        <v>0</v>
      </c>
      <c r="L22" s="78">
        <f t="shared" si="13"/>
        <v>26</v>
      </c>
      <c r="M22" s="78">
        <f t="shared" si="14"/>
        <v>22</v>
      </c>
      <c r="N22" s="78">
        <f t="shared" si="14"/>
        <v>4</v>
      </c>
      <c r="O22" s="74">
        <f t="shared" si="0"/>
        <v>0.84615384615384615</v>
      </c>
      <c r="P22" s="74">
        <f t="shared" si="4"/>
        <v>0.80952380952380953</v>
      </c>
      <c r="Q22" s="74">
        <f t="shared" si="5"/>
        <v>1</v>
      </c>
      <c r="R22" s="74" t="str">
        <f t="shared" si="6"/>
        <v/>
      </c>
      <c r="S22" s="74">
        <f t="shared" si="7"/>
        <v>0.80769230769230771</v>
      </c>
      <c r="T22" s="74">
        <f t="shared" si="8"/>
        <v>0.19230769230769232</v>
      </c>
      <c r="U22" s="5">
        <f t="shared" si="9"/>
        <v>0</v>
      </c>
      <c r="V22" s="10">
        <f t="shared" si="10"/>
        <v>528</v>
      </c>
      <c r="W22" s="10">
        <f t="shared" si="11"/>
        <v>418</v>
      </c>
      <c r="X22" s="10">
        <f t="shared" si="12"/>
        <v>110</v>
      </c>
      <c r="Y22" s="10">
        <f t="shared" si="1"/>
        <v>0</v>
      </c>
    </row>
    <row r="23" spans="1:25" x14ac:dyDescent="0.2">
      <c r="A23" s="37" t="s">
        <v>52</v>
      </c>
      <c r="B23" s="37"/>
      <c r="C23" s="37">
        <v>33</v>
      </c>
      <c r="D23" s="37">
        <v>30</v>
      </c>
      <c r="E23" s="37">
        <v>3</v>
      </c>
      <c r="F23" s="37">
        <v>6</v>
      </c>
      <c r="G23" s="37">
        <v>6</v>
      </c>
      <c r="H23" s="37">
        <v>0</v>
      </c>
      <c r="I23" s="37">
        <v>0</v>
      </c>
      <c r="J23" s="37">
        <v>0</v>
      </c>
      <c r="K23" s="77">
        <v>0</v>
      </c>
      <c r="L23" s="78">
        <f t="shared" si="13"/>
        <v>39</v>
      </c>
      <c r="M23" s="78">
        <f t="shared" si="14"/>
        <v>36</v>
      </c>
      <c r="N23" s="78">
        <f t="shared" si="14"/>
        <v>3</v>
      </c>
      <c r="O23" s="74">
        <f t="shared" si="0"/>
        <v>0.92307692307692313</v>
      </c>
      <c r="P23" s="74">
        <f t="shared" si="4"/>
        <v>0.90909090909090906</v>
      </c>
      <c r="Q23" s="74">
        <f t="shared" si="5"/>
        <v>1</v>
      </c>
      <c r="R23" s="74" t="str">
        <f t="shared" si="6"/>
        <v/>
      </c>
      <c r="S23" s="74">
        <f t="shared" si="7"/>
        <v>0.84615384615384615</v>
      </c>
      <c r="T23" s="74">
        <f t="shared" si="8"/>
        <v>0.15384615384615385</v>
      </c>
      <c r="U23" s="5">
        <f t="shared" si="9"/>
        <v>0</v>
      </c>
      <c r="V23" s="10">
        <f t="shared" si="10"/>
        <v>567</v>
      </c>
      <c r="W23" s="10">
        <f t="shared" si="11"/>
        <v>451</v>
      </c>
      <c r="X23" s="10">
        <f t="shared" si="12"/>
        <v>116</v>
      </c>
      <c r="Y23" s="10">
        <f t="shared" si="1"/>
        <v>0</v>
      </c>
    </row>
    <row r="24" spans="1:25" x14ac:dyDescent="0.2">
      <c r="A24" s="37" t="s">
        <v>53</v>
      </c>
      <c r="B24" s="37"/>
      <c r="C24" s="37">
        <v>27</v>
      </c>
      <c r="D24" s="37">
        <v>25</v>
      </c>
      <c r="E24" s="37">
        <v>2</v>
      </c>
      <c r="F24" s="37">
        <v>6</v>
      </c>
      <c r="G24" s="37">
        <v>6</v>
      </c>
      <c r="H24" s="37">
        <v>0</v>
      </c>
      <c r="I24" s="37">
        <v>0</v>
      </c>
      <c r="J24" s="37">
        <v>0</v>
      </c>
      <c r="K24" s="77">
        <v>0</v>
      </c>
      <c r="L24" s="78">
        <f t="shared" si="13"/>
        <v>33</v>
      </c>
      <c r="M24" s="78">
        <f t="shared" si="14"/>
        <v>31</v>
      </c>
      <c r="N24" s="78">
        <f t="shared" si="14"/>
        <v>2</v>
      </c>
      <c r="O24" s="74">
        <f t="shared" si="0"/>
        <v>0.93939393939393945</v>
      </c>
      <c r="P24" s="74">
        <f t="shared" si="4"/>
        <v>0.92592592592592593</v>
      </c>
      <c r="Q24" s="74">
        <f t="shared" si="5"/>
        <v>1</v>
      </c>
      <c r="R24" s="74" t="str">
        <f t="shared" si="6"/>
        <v/>
      </c>
      <c r="S24" s="74">
        <f t="shared" si="7"/>
        <v>0.81818181818181823</v>
      </c>
      <c r="T24" s="74">
        <f t="shared" si="8"/>
        <v>0.18181818181818182</v>
      </c>
      <c r="U24" s="5">
        <f t="shared" si="9"/>
        <v>0</v>
      </c>
      <c r="V24" s="10">
        <f t="shared" si="10"/>
        <v>600</v>
      </c>
      <c r="W24" s="10">
        <f t="shared" si="11"/>
        <v>478</v>
      </c>
      <c r="X24" s="10">
        <f t="shared" si="12"/>
        <v>122</v>
      </c>
      <c r="Y24" s="10">
        <f t="shared" si="1"/>
        <v>0</v>
      </c>
    </row>
    <row r="25" spans="1:25" x14ac:dyDescent="0.2">
      <c r="A25" s="37" t="s">
        <v>54</v>
      </c>
      <c r="B25" s="37"/>
      <c r="C25" s="37">
        <v>25</v>
      </c>
      <c r="D25" s="37">
        <v>15</v>
      </c>
      <c r="E25" s="37">
        <v>10</v>
      </c>
      <c r="F25" s="37">
        <v>6</v>
      </c>
      <c r="G25" s="37">
        <v>6</v>
      </c>
      <c r="H25" s="37">
        <v>0</v>
      </c>
      <c r="I25" s="37">
        <v>0</v>
      </c>
      <c r="J25" s="37">
        <v>0</v>
      </c>
      <c r="K25" s="77">
        <v>0</v>
      </c>
      <c r="L25" s="78">
        <f t="shared" si="13"/>
        <v>31</v>
      </c>
      <c r="M25" s="78">
        <f t="shared" si="14"/>
        <v>21</v>
      </c>
      <c r="N25" s="78">
        <f t="shared" si="14"/>
        <v>10</v>
      </c>
      <c r="O25" s="74">
        <f t="shared" si="0"/>
        <v>0.67741935483870963</v>
      </c>
      <c r="P25" s="74">
        <f t="shared" si="4"/>
        <v>0.6</v>
      </c>
      <c r="Q25" s="74">
        <f t="shared" si="5"/>
        <v>1</v>
      </c>
      <c r="R25" s="74" t="str">
        <f t="shared" si="6"/>
        <v/>
      </c>
      <c r="S25" s="74">
        <f t="shared" si="7"/>
        <v>0.80645161290322576</v>
      </c>
      <c r="T25" s="74">
        <f t="shared" si="8"/>
        <v>0.19354838709677419</v>
      </c>
      <c r="U25" s="5">
        <f t="shared" si="9"/>
        <v>0</v>
      </c>
      <c r="V25" s="10">
        <f t="shared" si="10"/>
        <v>631</v>
      </c>
      <c r="W25" s="10">
        <f t="shared" si="11"/>
        <v>503</v>
      </c>
      <c r="X25" s="10">
        <f t="shared" si="12"/>
        <v>128</v>
      </c>
      <c r="Y25" s="10">
        <f t="shared" si="1"/>
        <v>0</v>
      </c>
    </row>
    <row r="26" spans="1:25" x14ac:dyDescent="0.2">
      <c r="A26" s="37" t="s">
        <v>55</v>
      </c>
      <c r="B26" s="37"/>
      <c r="C26" s="37">
        <v>27</v>
      </c>
      <c r="D26" s="37">
        <v>19</v>
      </c>
      <c r="E26" s="37">
        <v>8</v>
      </c>
      <c r="F26" s="37">
        <v>12</v>
      </c>
      <c r="G26" s="37">
        <v>12</v>
      </c>
      <c r="H26" s="37">
        <v>0</v>
      </c>
      <c r="I26" s="37"/>
      <c r="J26" s="37"/>
      <c r="K26" s="77"/>
      <c r="L26" s="78">
        <f t="shared" si="13"/>
        <v>39</v>
      </c>
      <c r="M26" s="78">
        <f t="shared" si="14"/>
        <v>31</v>
      </c>
      <c r="N26" s="78">
        <f t="shared" si="14"/>
        <v>8</v>
      </c>
      <c r="O26" s="74">
        <f t="shared" si="0"/>
        <v>0.79487179487179482</v>
      </c>
      <c r="P26" s="74">
        <f t="shared" si="4"/>
        <v>0.70370370370370372</v>
      </c>
      <c r="Q26" s="74">
        <f t="shared" si="5"/>
        <v>1</v>
      </c>
      <c r="R26" s="74" t="str">
        <f t="shared" si="6"/>
        <v/>
      </c>
      <c r="S26" s="74">
        <f t="shared" si="7"/>
        <v>0.69230769230769229</v>
      </c>
      <c r="T26" s="74">
        <f t="shared" si="8"/>
        <v>0.30769230769230771</v>
      </c>
      <c r="U26" s="5">
        <f t="shared" si="9"/>
        <v>0</v>
      </c>
      <c r="V26" s="10">
        <f t="shared" si="10"/>
        <v>670</v>
      </c>
      <c r="W26" s="10">
        <f t="shared" si="11"/>
        <v>530</v>
      </c>
      <c r="X26" s="10">
        <f t="shared" si="12"/>
        <v>140</v>
      </c>
      <c r="Y26" s="10">
        <f t="shared" si="1"/>
        <v>0</v>
      </c>
    </row>
    <row r="27" spans="1:25" x14ac:dyDescent="0.2">
      <c r="A27" s="37" t="s">
        <v>56</v>
      </c>
      <c r="B27" s="37"/>
      <c r="C27" s="37"/>
      <c r="D27" s="37"/>
      <c r="E27" s="37"/>
      <c r="F27" s="37"/>
      <c r="G27" s="37"/>
      <c r="H27" s="37"/>
      <c r="I27" s="37"/>
      <c r="J27" s="37"/>
      <c r="K27" s="77"/>
      <c r="L27" s="78">
        <f t="shared" si="13"/>
        <v>0</v>
      </c>
      <c r="M27" s="78">
        <f t="shared" si="14"/>
        <v>0</v>
      </c>
      <c r="N27" s="78">
        <f t="shared" si="14"/>
        <v>0</v>
      </c>
      <c r="O27" s="74" t="str">
        <f t="shared" si="0"/>
        <v/>
      </c>
      <c r="P27" s="74" t="str">
        <f t="shared" si="4"/>
        <v/>
      </c>
      <c r="Q27" s="74" t="str">
        <f t="shared" si="5"/>
        <v/>
      </c>
      <c r="R27" s="74" t="str">
        <f t="shared" si="6"/>
        <v/>
      </c>
      <c r="S27" s="74" t="str">
        <f t="shared" si="7"/>
        <v/>
      </c>
      <c r="T27" s="74" t="str">
        <f t="shared" si="8"/>
        <v/>
      </c>
      <c r="U27" s="5" t="str">
        <f t="shared" si="9"/>
        <v/>
      </c>
      <c r="V27" s="10">
        <f t="shared" si="10"/>
        <v>670</v>
      </c>
      <c r="W27" s="10">
        <f t="shared" si="11"/>
        <v>530</v>
      </c>
      <c r="X27" s="10">
        <f t="shared" si="12"/>
        <v>140</v>
      </c>
      <c r="Y27" s="10">
        <f t="shared" si="1"/>
        <v>0</v>
      </c>
    </row>
    <row r="28" spans="1:25" x14ac:dyDescent="0.2">
      <c r="A28" s="37" t="s">
        <v>57</v>
      </c>
      <c r="B28" s="37"/>
      <c r="C28" s="37"/>
      <c r="D28" s="37"/>
      <c r="E28" s="37"/>
      <c r="F28" s="37"/>
      <c r="G28" s="37"/>
      <c r="H28" s="37"/>
      <c r="I28" s="37"/>
      <c r="J28" s="37"/>
      <c r="K28" s="77"/>
      <c r="L28" s="78">
        <f t="shared" si="13"/>
        <v>0</v>
      </c>
      <c r="M28" s="78">
        <f t="shared" si="14"/>
        <v>0</v>
      </c>
      <c r="N28" s="78">
        <f t="shared" si="14"/>
        <v>0</v>
      </c>
      <c r="O28" s="74" t="str">
        <f t="shared" si="0"/>
        <v/>
      </c>
      <c r="P28" s="74" t="str">
        <f t="shared" si="4"/>
        <v/>
      </c>
      <c r="Q28" s="74" t="str">
        <f t="shared" si="5"/>
        <v/>
      </c>
      <c r="R28" s="74" t="str">
        <f t="shared" si="6"/>
        <v/>
      </c>
      <c r="S28" s="74" t="str">
        <f t="shared" si="7"/>
        <v/>
      </c>
      <c r="T28" s="74" t="str">
        <f t="shared" si="8"/>
        <v/>
      </c>
      <c r="U28" s="5" t="str">
        <f t="shared" si="9"/>
        <v/>
      </c>
      <c r="V28" s="10">
        <f t="shared" si="10"/>
        <v>670</v>
      </c>
      <c r="W28" s="10">
        <f t="shared" si="11"/>
        <v>530</v>
      </c>
      <c r="X28" s="10">
        <f t="shared" si="12"/>
        <v>140</v>
      </c>
      <c r="Y28" s="10">
        <f t="shared" si="1"/>
        <v>0</v>
      </c>
    </row>
    <row r="29" spans="1:25" x14ac:dyDescent="0.2">
      <c r="A29" s="37" t="s">
        <v>58</v>
      </c>
      <c r="B29" s="37"/>
      <c r="C29" s="37"/>
      <c r="D29" s="37"/>
      <c r="E29" s="37"/>
      <c r="F29" s="37"/>
      <c r="G29" s="37"/>
      <c r="H29" s="37"/>
      <c r="I29" s="37"/>
      <c r="J29" s="37"/>
      <c r="K29" s="77"/>
      <c r="L29" s="78">
        <f t="shared" si="13"/>
        <v>0</v>
      </c>
      <c r="M29" s="78">
        <f t="shared" si="14"/>
        <v>0</v>
      </c>
      <c r="N29" s="78">
        <f t="shared" si="14"/>
        <v>0</v>
      </c>
      <c r="O29" s="74" t="str">
        <f t="shared" si="0"/>
        <v/>
      </c>
      <c r="P29" s="74" t="str">
        <f t="shared" si="4"/>
        <v/>
      </c>
      <c r="Q29" s="74" t="str">
        <f t="shared" si="5"/>
        <v/>
      </c>
      <c r="R29" s="74" t="str">
        <f t="shared" si="6"/>
        <v/>
      </c>
      <c r="S29" s="74" t="str">
        <f t="shared" si="7"/>
        <v/>
      </c>
      <c r="T29" s="74" t="str">
        <f t="shared" si="8"/>
        <v/>
      </c>
      <c r="U29" s="5" t="str">
        <f t="shared" si="9"/>
        <v/>
      </c>
      <c r="V29" s="10">
        <f t="shared" si="10"/>
        <v>670</v>
      </c>
      <c r="W29" s="10">
        <f t="shared" si="11"/>
        <v>530</v>
      </c>
      <c r="X29" s="10">
        <f t="shared" si="12"/>
        <v>140</v>
      </c>
      <c r="Y29" s="10">
        <f t="shared" si="1"/>
        <v>0</v>
      </c>
    </row>
    <row r="30" spans="1:25" x14ac:dyDescent="0.2">
      <c r="A30" s="37" t="s">
        <v>59</v>
      </c>
      <c r="B30" s="37"/>
      <c r="C30" s="37"/>
      <c r="D30" s="37"/>
      <c r="E30" s="37"/>
      <c r="F30" s="37"/>
      <c r="G30" s="37"/>
      <c r="H30" s="37"/>
      <c r="I30" s="37"/>
      <c r="J30" s="37"/>
      <c r="K30" s="77"/>
      <c r="L30" s="78">
        <f t="shared" si="13"/>
        <v>0</v>
      </c>
      <c r="M30" s="78">
        <f t="shared" si="14"/>
        <v>0</v>
      </c>
      <c r="N30" s="78">
        <f t="shared" si="14"/>
        <v>0</v>
      </c>
      <c r="O30" s="74" t="str">
        <f t="shared" si="0"/>
        <v/>
      </c>
      <c r="P30" s="74" t="str">
        <f t="shared" si="4"/>
        <v/>
      </c>
      <c r="Q30" s="74" t="str">
        <f t="shared" si="5"/>
        <v/>
      </c>
      <c r="R30" s="74" t="str">
        <f t="shared" si="6"/>
        <v/>
      </c>
      <c r="S30" s="74" t="str">
        <f t="shared" si="7"/>
        <v/>
      </c>
      <c r="T30" s="74" t="str">
        <f t="shared" si="8"/>
        <v/>
      </c>
      <c r="U30" s="5" t="str">
        <f t="shared" si="9"/>
        <v/>
      </c>
      <c r="V30" s="10">
        <f t="shared" si="10"/>
        <v>670</v>
      </c>
      <c r="W30" s="10">
        <f t="shared" si="11"/>
        <v>530</v>
      </c>
      <c r="X30" s="10">
        <f t="shared" si="12"/>
        <v>140</v>
      </c>
      <c r="Y30" s="10">
        <f t="shared" si="1"/>
        <v>0</v>
      </c>
    </row>
    <row r="31" spans="1:25" x14ac:dyDescent="0.2">
      <c r="A31" s="37" t="s">
        <v>60</v>
      </c>
      <c r="B31" s="37"/>
      <c r="C31" s="37"/>
      <c r="D31" s="37"/>
      <c r="E31" s="37"/>
      <c r="F31" s="37"/>
      <c r="G31" s="37"/>
      <c r="H31" s="37"/>
      <c r="I31" s="37"/>
      <c r="J31" s="37"/>
      <c r="K31" s="77"/>
      <c r="L31" s="78">
        <f t="shared" si="13"/>
        <v>0</v>
      </c>
      <c r="M31" s="78">
        <f t="shared" si="14"/>
        <v>0</v>
      </c>
      <c r="N31" s="78">
        <f t="shared" si="14"/>
        <v>0</v>
      </c>
      <c r="O31" s="74" t="str">
        <f t="shared" si="0"/>
        <v/>
      </c>
      <c r="P31" s="74" t="str">
        <f t="shared" si="4"/>
        <v/>
      </c>
      <c r="Q31" s="74" t="str">
        <f t="shared" si="5"/>
        <v/>
      </c>
      <c r="R31" s="74" t="str">
        <f t="shared" si="6"/>
        <v/>
      </c>
      <c r="S31" s="74" t="str">
        <f t="shared" si="7"/>
        <v/>
      </c>
      <c r="T31" s="74" t="str">
        <f t="shared" si="8"/>
        <v/>
      </c>
      <c r="U31" s="5" t="str">
        <f t="shared" si="9"/>
        <v/>
      </c>
      <c r="V31" s="10">
        <f t="shared" si="10"/>
        <v>670</v>
      </c>
      <c r="W31" s="10">
        <f t="shared" si="11"/>
        <v>530</v>
      </c>
      <c r="X31" s="10">
        <f t="shared" si="12"/>
        <v>140</v>
      </c>
      <c r="Y31" s="10">
        <f t="shared" si="1"/>
        <v>0</v>
      </c>
    </row>
    <row r="32" spans="1:25" x14ac:dyDescent="0.2">
      <c r="A32" s="37" t="s">
        <v>61</v>
      </c>
      <c r="B32" s="37"/>
      <c r="C32" s="37"/>
      <c r="D32" s="37"/>
      <c r="E32" s="37"/>
      <c r="F32" s="37"/>
      <c r="G32" s="37"/>
      <c r="H32" s="37"/>
      <c r="I32" s="37"/>
      <c r="J32" s="37"/>
      <c r="K32" s="77"/>
      <c r="L32" s="78">
        <f t="shared" si="13"/>
        <v>0</v>
      </c>
      <c r="M32" s="78">
        <f t="shared" si="14"/>
        <v>0</v>
      </c>
      <c r="N32" s="78">
        <f t="shared" si="14"/>
        <v>0</v>
      </c>
      <c r="O32" s="74" t="str">
        <f t="shared" si="0"/>
        <v/>
      </c>
      <c r="P32" s="74" t="str">
        <f t="shared" si="4"/>
        <v/>
      </c>
      <c r="Q32" s="74" t="str">
        <f t="shared" si="5"/>
        <v/>
      </c>
      <c r="R32" s="74" t="str">
        <f t="shared" si="6"/>
        <v/>
      </c>
      <c r="S32" s="74" t="str">
        <f t="shared" si="7"/>
        <v/>
      </c>
      <c r="T32" s="74" t="str">
        <f t="shared" si="8"/>
        <v/>
      </c>
      <c r="U32" s="5" t="str">
        <f t="shared" si="9"/>
        <v/>
      </c>
      <c r="V32" s="10">
        <f t="shared" si="10"/>
        <v>670</v>
      </c>
      <c r="W32" s="10">
        <f t="shared" si="11"/>
        <v>530</v>
      </c>
      <c r="X32" s="10">
        <f t="shared" si="12"/>
        <v>140</v>
      </c>
      <c r="Y32" s="10">
        <f t="shared" si="1"/>
        <v>0</v>
      </c>
    </row>
    <row r="33" spans="1:25" x14ac:dyDescent="0.2">
      <c r="A33" s="37" t="s">
        <v>62</v>
      </c>
      <c r="B33" s="37"/>
      <c r="C33" s="37"/>
      <c r="D33" s="37"/>
      <c r="E33" s="37"/>
      <c r="F33" s="37"/>
      <c r="G33" s="37"/>
      <c r="H33" s="37"/>
      <c r="I33" s="37"/>
      <c r="J33" s="37"/>
      <c r="K33" s="77"/>
      <c r="L33" s="78">
        <f t="shared" si="13"/>
        <v>0</v>
      </c>
      <c r="M33" s="78">
        <f t="shared" si="14"/>
        <v>0</v>
      </c>
      <c r="N33" s="78">
        <f t="shared" si="14"/>
        <v>0</v>
      </c>
      <c r="O33" s="74" t="str">
        <f t="shared" si="0"/>
        <v/>
      </c>
      <c r="P33" s="74" t="str">
        <f t="shared" si="4"/>
        <v/>
      </c>
      <c r="Q33" s="74" t="str">
        <f t="shared" si="5"/>
        <v/>
      </c>
      <c r="R33" s="74" t="str">
        <f t="shared" si="6"/>
        <v/>
      </c>
      <c r="S33" s="74" t="str">
        <f t="shared" si="7"/>
        <v/>
      </c>
      <c r="T33" s="74" t="str">
        <f t="shared" si="8"/>
        <v/>
      </c>
      <c r="U33" s="5" t="str">
        <f t="shared" si="9"/>
        <v/>
      </c>
      <c r="V33" s="10">
        <f t="shared" si="10"/>
        <v>670</v>
      </c>
      <c r="W33" s="10">
        <f t="shared" si="11"/>
        <v>530</v>
      </c>
      <c r="X33" s="10">
        <f t="shared" si="12"/>
        <v>140</v>
      </c>
      <c r="Y33" s="10">
        <f t="shared" si="1"/>
        <v>0</v>
      </c>
    </row>
    <row r="34" spans="1:25" x14ac:dyDescent="0.2">
      <c r="A34" s="37" t="s">
        <v>63</v>
      </c>
      <c r="B34" s="37"/>
      <c r="C34" s="37"/>
      <c r="D34" s="37"/>
      <c r="E34" s="37"/>
      <c r="F34" s="37"/>
      <c r="G34" s="37"/>
      <c r="H34" s="37"/>
      <c r="I34" s="37"/>
      <c r="J34" s="37"/>
      <c r="K34" s="77"/>
      <c r="L34" s="78">
        <f t="shared" si="13"/>
        <v>0</v>
      </c>
      <c r="M34" s="78">
        <f t="shared" si="14"/>
        <v>0</v>
      </c>
      <c r="N34" s="78">
        <f t="shared" si="14"/>
        <v>0</v>
      </c>
      <c r="O34" s="74" t="str">
        <f t="shared" si="0"/>
        <v/>
      </c>
      <c r="P34" s="74" t="str">
        <f t="shared" si="4"/>
        <v/>
      </c>
      <c r="Q34" s="74" t="str">
        <f t="shared" si="5"/>
        <v/>
      </c>
      <c r="R34" s="74" t="str">
        <f t="shared" si="6"/>
        <v/>
      </c>
      <c r="S34" s="74" t="str">
        <f t="shared" si="7"/>
        <v/>
      </c>
      <c r="T34" s="74" t="str">
        <f t="shared" si="8"/>
        <v/>
      </c>
      <c r="U34" s="5" t="str">
        <f t="shared" si="9"/>
        <v/>
      </c>
      <c r="V34" s="10">
        <f t="shared" si="10"/>
        <v>670</v>
      </c>
      <c r="W34" s="10">
        <f t="shared" si="11"/>
        <v>530</v>
      </c>
      <c r="X34" s="10">
        <f t="shared" si="12"/>
        <v>140</v>
      </c>
      <c r="Y34" s="10">
        <f t="shared" si="1"/>
        <v>0</v>
      </c>
    </row>
    <row r="35" spans="1:25" x14ac:dyDescent="0.2">
      <c r="A35" s="2" t="s">
        <v>64</v>
      </c>
      <c r="L35" s="28">
        <f t="shared" si="13"/>
        <v>0</v>
      </c>
      <c r="M35" s="28">
        <f t="shared" si="14"/>
        <v>0</v>
      </c>
      <c r="N35" s="28">
        <f t="shared" si="14"/>
        <v>0</v>
      </c>
      <c r="O35" s="8" t="str">
        <f t="shared" si="0"/>
        <v/>
      </c>
      <c r="P35" s="8" t="str">
        <f t="shared" si="4"/>
        <v/>
      </c>
      <c r="Q35" s="8" t="str">
        <f t="shared" si="5"/>
        <v/>
      </c>
      <c r="R35" s="8" t="str">
        <f t="shared" si="6"/>
        <v/>
      </c>
      <c r="S35" s="8" t="str">
        <f t="shared" si="7"/>
        <v/>
      </c>
      <c r="T35" s="8" t="str">
        <f t="shared" si="8"/>
        <v/>
      </c>
      <c r="U35" s="5" t="str">
        <f t="shared" si="9"/>
        <v/>
      </c>
      <c r="V35" s="10">
        <f t="shared" si="10"/>
        <v>670</v>
      </c>
      <c r="W35" s="10">
        <f t="shared" si="11"/>
        <v>530</v>
      </c>
      <c r="X35" s="10">
        <f t="shared" si="12"/>
        <v>140</v>
      </c>
      <c r="Y35" s="10">
        <f t="shared" si="1"/>
        <v>0</v>
      </c>
    </row>
    <row r="36" spans="1:25" x14ac:dyDescent="0.2">
      <c r="A36" s="2" t="s">
        <v>65</v>
      </c>
      <c r="L36" s="28">
        <f t="shared" si="13"/>
        <v>0</v>
      </c>
      <c r="M36" s="28">
        <f t="shared" si="14"/>
        <v>0</v>
      </c>
      <c r="N36" s="28">
        <f t="shared" si="14"/>
        <v>0</v>
      </c>
      <c r="O36" s="8" t="str">
        <f t="shared" si="0"/>
        <v/>
      </c>
      <c r="P36" s="8" t="str">
        <f t="shared" si="4"/>
        <v/>
      </c>
      <c r="Q36" s="8" t="str">
        <f t="shared" si="5"/>
        <v/>
      </c>
      <c r="R36" s="8" t="str">
        <f t="shared" si="6"/>
        <v/>
      </c>
      <c r="S36" s="8" t="str">
        <f t="shared" si="7"/>
        <v/>
      </c>
      <c r="T36" s="8" t="str">
        <f t="shared" si="8"/>
        <v/>
      </c>
      <c r="U36" s="5" t="str">
        <f t="shared" si="9"/>
        <v/>
      </c>
      <c r="V36" s="10">
        <f t="shared" si="10"/>
        <v>670</v>
      </c>
      <c r="W36" s="10">
        <f t="shared" si="11"/>
        <v>530</v>
      </c>
      <c r="X36" s="10">
        <f t="shared" si="12"/>
        <v>140</v>
      </c>
      <c r="Y36" s="10">
        <f t="shared" si="1"/>
        <v>0</v>
      </c>
    </row>
    <row r="37" spans="1:25" x14ac:dyDescent="0.2">
      <c r="A37" s="2" t="s">
        <v>66</v>
      </c>
      <c r="L37" s="28">
        <f t="shared" si="13"/>
        <v>0</v>
      </c>
      <c r="M37" s="28">
        <f t="shared" si="14"/>
        <v>0</v>
      </c>
      <c r="N37" s="28">
        <f t="shared" si="14"/>
        <v>0</v>
      </c>
      <c r="O37" s="8" t="str">
        <f t="shared" si="0"/>
        <v/>
      </c>
      <c r="P37" s="8" t="str">
        <f t="shared" si="4"/>
        <v/>
      </c>
      <c r="Q37" s="8" t="str">
        <f t="shared" si="5"/>
        <v/>
      </c>
      <c r="R37" s="8" t="str">
        <f t="shared" si="6"/>
        <v/>
      </c>
      <c r="S37" s="8" t="str">
        <f t="shared" si="7"/>
        <v/>
      </c>
      <c r="T37" s="8" t="str">
        <f t="shared" si="8"/>
        <v/>
      </c>
      <c r="U37" s="5" t="str">
        <f t="shared" si="9"/>
        <v/>
      </c>
      <c r="V37" s="10">
        <f t="shared" si="10"/>
        <v>670</v>
      </c>
      <c r="W37" s="10">
        <f t="shared" si="11"/>
        <v>530</v>
      </c>
      <c r="X37" s="10">
        <f t="shared" si="12"/>
        <v>140</v>
      </c>
      <c r="Y37" s="10">
        <f t="shared" si="1"/>
        <v>0</v>
      </c>
    </row>
    <row r="38" spans="1:25" x14ac:dyDescent="0.2">
      <c r="A38" s="2" t="s">
        <v>67</v>
      </c>
      <c r="L38" s="28">
        <f t="shared" si="13"/>
        <v>0</v>
      </c>
      <c r="M38" s="28">
        <f t="shared" si="14"/>
        <v>0</v>
      </c>
      <c r="N38" s="28">
        <f t="shared" si="14"/>
        <v>0</v>
      </c>
      <c r="O38" s="8" t="str">
        <f t="shared" si="0"/>
        <v/>
      </c>
      <c r="P38" s="8" t="str">
        <f t="shared" si="4"/>
        <v/>
      </c>
      <c r="Q38" s="8" t="str">
        <f t="shared" si="5"/>
        <v/>
      </c>
      <c r="R38" s="8" t="str">
        <f t="shared" si="6"/>
        <v/>
      </c>
      <c r="S38" s="8" t="str">
        <f t="shared" si="7"/>
        <v/>
      </c>
      <c r="T38" s="8" t="str">
        <f t="shared" si="8"/>
        <v/>
      </c>
      <c r="U38" s="5" t="str">
        <f t="shared" si="9"/>
        <v/>
      </c>
      <c r="V38" s="10">
        <f t="shared" si="10"/>
        <v>670</v>
      </c>
      <c r="W38" s="10">
        <f t="shared" si="11"/>
        <v>530</v>
      </c>
      <c r="X38" s="10">
        <f t="shared" si="12"/>
        <v>140</v>
      </c>
      <c r="Y38" s="10">
        <f t="shared" si="1"/>
        <v>0</v>
      </c>
    </row>
    <row r="39" spans="1:25" x14ac:dyDescent="0.2">
      <c r="A39" s="2" t="s">
        <v>68</v>
      </c>
      <c r="L39" s="28">
        <f t="shared" si="13"/>
        <v>0</v>
      </c>
      <c r="M39" s="28">
        <f t="shared" si="14"/>
        <v>0</v>
      </c>
      <c r="N39" s="28">
        <f t="shared" si="14"/>
        <v>0</v>
      </c>
      <c r="O39" s="8" t="str">
        <f t="shared" si="0"/>
        <v/>
      </c>
      <c r="P39" s="8" t="str">
        <f t="shared" si="4"/>
        <v/>
      </c>
      <c r="Q39" s="8" t="str">
        <f t="shared" si="5"/>
        <v/>
      </c>
      <c r="R39" s="8" t="str">
        <f t="shared" si="6"/>
        <v/>
      </c>
      <c r="S39" s="8" t="str">
        <f t="shared" si="7"/>
        <v/>
      </c>
      <c r="T39" s="8" t="str">
        <f t="shared" si="8"/>
        <v/>
      </c>
      <c r="U39" s="5" t="str">
        <f t="shared" si="9"/>
        <v/>
      </c>
      <c r="V39" s="10">
        <f t="shared" si="10"/>
        <v>670</v>
      </c>
      <c r="W39" s="10">
        <f t="shared" si="11"/>
        <v>530</v>
      </c>
      <c r="X39" s="10">
        <f t="shared" si="12"/>
        <v>140</v>
      </c>
      <c r="Y39" s="10">
        <f t="shared" si="1"/>
        <v>0</v>
      </c>
    </row>
    <row r="40" spans="1:25" x14ac:dyDescent="0.2">
      <c r="A40" s="2" t="s">
        <v>69</v>
      </c>
      <c r="L40" s="28">
        <f t="shared" si="13"/>
        <v>0</v>
      </c>
      <c r="M40" s="28">
        <f t="shared" si="14"/>
        <v>0</v>
      </c>
      <c r="N40" s="28">
        <f t="shared" si="14"/>
        <v>0</v>
      </c>
      <c r="O40" s="8" t="str">
        <f t="shared" si="0"/>
        <v/>
      </c>
      <c r="P40" s="8" t="str">
        <f t="shared" si="4"/>
        <v/>
      </c>
      <c r="Q40" s="8" t="str">
        <f t="shared" si="5"/>
        <v/>
      </c>
      <c r="R40" s="8" t="str">
        <f t="shared" si="6"/>
        <v/>
      </c>
      <c r="S40" s="8" t="str">
        <f t="shared" si="7"/>
        <v/>
      </c>
      <c r="T40" s="8" t="str">
        <f t="shared" si="8"/>
        <v/>
      </c>
      <c r="U40" s="5" t="str">
        <f t="shared" si="9"/>
        <v/>
      </c>
      <c r="V40" s="10">
        <f t="shared" si="10"/>
        <v>670</v>
      </c>
      <c r="W40" s="10">
        <f t="shared" si="11"/>
        <v>530</v>
      </c>
      <c r="X40" s="10">
        <f t="shared" si="12"/>
        <v>140</v>
      </c>
      <c r="Y40" s="10">
        <f t="shared" si="1"/>
        <v>0</v>
      </c>
    </row>
    <row r="41" spans="1:25" x14ac:dyDescent="0.2">
      <c r="A41" s="2" t="s">
        <v>70</v>
      </c>
      <c r="L41" s="28">
        <f t="shared" si="13"/>
        <v>0</v>
      </c>
      <c r="M41" s="28">
        <f t="shared" si="14"/>
        <v>0</v>
      </c>
      <c r="N41" s="28">
        <f t="shared" si="14"/>
        <v>0</v>
      </c>
      <c r="O41" s="8" t="str">
        <f t="shared" si="0"/>
        <v/>
      </c>
      <c r="P41" s="8" t="str">
        <f t="shared" si="4"/>
        <v/>
      </c>
      <c r="Q41" s="8" t="str">
        <f t="shared" si="5"/>
        <v/>
      </c>
      <c r="R41" s="8" t="str">
        <f t="shared" si="6"/>
        <v/>
      </c>
      <c r="S41" s="8" t="str">
        <f t="shared" si="7"/>
        <v/>
      </c>
      <c r="T41" s="8" t="str">
        <f t="shared" si="8"/>
        <v/>
      </c>
      <c r="U41" s="5" t="str">
        <f t="shared" si="9"/>
        <v/>
      </c>
      <c r="V41" s="10">
        <f t="shared" si="10"/>
        <v>670</v>
      </c>
      <c r="W41" s="10">
        <f t="shared" si="11"/>
        <v>530</v>
      </c>
      <c r="X41" s="10">
        <f t="shared" si="12"/>
        <v>140</v>
      </c>
      <c r="Y41" s="10">
        <f t="shared" si="1"/>
        <v>0</v>
      </c>
    </row>
    <row r="42" spans="1:25" x14ac:dyDescent="0.2">
      <c r="A42" s="2" t="s">
        <v>71</v>
      </c>
      <c r="L42" s="28">
        <f t="shared" si="13"/>
        <v>0</v>
      </c>
      <c r="M42" s="28">
        <f t="shared" si="14"/>
        <v>0</v>
      </c>
      <c r="N42" s="28">
        <f t="shared" si="14"/>
        <v>0</v>
      </c>
      <c r="O42" s="8" t="str">
        <f t="shared" si="0"/>
        <v/>
      </c>
      <c r="P42" s="8" t="str">
        <f t="shared" si="4"/>
        <v/>
      </c>
      <c r="Q42" s="8" t="str">
        <f t="shared" si="5"/>
        <v/>
      </c>
      <c r="R42" s="8" t="str">
        <f t="shared" si="6"/>
        <v/>
      </c>
      <c r="S42" s="8" t="str">
        <f t="shared" si="7"/>
        <v/>
      </c>
      <c r="T42" s="8" t="str">
        <f t="shared" si="8"/>
        <v/>
      </c>
      <c r="U42" s="5" t="str">
        <f t="shared" si="9"/>
        <v/>
      </c>
      <c r="V42" s="10">
        <f t="shared" si="10"/>
        <v>670</v>
      </c>
      <c r="W42" s="10">
        <f t="shared" si="11"/>
        <v>530</v>
      </c>
      <c r="X42" s="10">
        <f t="shared" si="12"/>
        <v>140</v>
      </c>
      <c r="Y42" s="10">
        <f t="shared" si="1"/>
        <v>0</v>
      </c>
    </row>
    <row r="43" spans="1:25" x14ac:dyDescent="0.2">
      <c r="A43" s="2" t="s">
        <v>72</v>
      </c>
      <c r="L43" s="28">
        <f t="shared" si="13"/>
        <v>0</v>
      </c>
      <c r="M43" s="28">
        <f t="shared" si="14"/>
        <v>0</v>
      </c>
      <c r="N43" s="28">
        <f t="shared" si="14"/>
        <v>0</v>
      </c>
      <c r="O43" s="8" t="str">
        <f t="shared" si="0"/>
        <v/>
      </c>
      <c r="P43" s="8" t="str">
        <f t="shared" si="4"/>
        <v/>
      </c>
      <c r="Q43" s="8" t="str">
        <f t="shared" si="5"/>
        <v/>
      </c>
      <c r="R43" s="8" t="str">
        <f t="shared" si="6"/>
        <v/>
      </c>
      <c r="S43" s="8" t="str">
        <f t="shared" si="7"/>
        <v/>
      </c>
      <c r="T43" s="8" t="str">
        <f t="shared" si="8"/>
        <v/>
      </c>
      <c r="U43" s="5" t="str">
        <f t="shared" si="9"/>
        <v/>
      </c>
      <c r="V43" s="10">
        <f t="shared" si="10"/>
        <v>670</v>
      </c>
      <c r="W43" s="10">
        <f t="shared" si="11"/>
        <v>530</v>
      </c>
      <c r="X43" s="10">
        <f t="shared" si="12"/>
        <v>140</v>
      </c>
      <c r="Y43" s="10">
        <f t="shared" si="1"/>
        <v>0</v>
      </c>
    </row>
    <row r="44" spans="1:25" x14ac:dyDescent="0.2">
      <c r="A44" s="2" t="s">
        <v>73</v>
      </c>
      <c r="L44" s="28">
        <f t="shared" si="13"/>
        <v>0</v>
      </c>
      <c r="M44" s="28">
        <f t="shared" si="14"/>
        <v>0</v>
      </c>
      <c r="N44" s="28">
        <f t="shared" si="14"/>
        <v>0</v>
      </c>
      <c r="O44" s="8" t="str">
        <f t="shared" si="0"/>
        <v/>
      </c>
      <c r="P44" s="8" t="str">
        <f t="shared" si="4"/>
        <v/>
      </c>
      <c r="Q44" s="8" t="str">
        <f t="shared" si="5"/>
        <v/>
      </c>
      <c r="R44" s="8" t="str">
        <f t="shared" si="6"/>
        <v/>
      </c>
      <c r="S44" s="8" t="str">
        <f t="shared" si="7"/>
        <v/>
      </c>
      <c r="T44" s="8" t="str">
        <f t="shared" si="8"/>
        <v/>
      </c>
      <c r="U44" s="5" t="str">
        <f t="shared" si="9"/>
        <v/>
      </c>
      <c r="V44" s="10">
        <f t="shared" si="10"/>
        <v>670</v>
      </c>
      <c r="W44" s="10">
        <f t="shared" si="11"/>
        <v>530</v>
      </c>
      <c r="X44" s="10">
        <f t="shared" si="12"/>
        <v>140</v>
      </c>
      <c r="Y44" s="10">
        <f t="shared" si="1"/>
        <v>0</v>
      </c>
    </row>
    <row r="45" spans="1:25" x14ac:dyDescent="0.2">
      <c r="A45" s="2" t="s">
        <v>74</v>
      </c>
      <c r="L45" s="28">
        <f t="shared" si="13"/>
        <v>0</v>
      </c>
      <c r="M45" s="28">
        <f t="shared" si="14"/>
        <v>0</v>
      </c>
      <c r="N45" s="28">
        <f t="shared" si="14"/>
        <v>0</v>
      </c>
      <c r="O45" s="8" t="str">
        <f t="shared" si="0"/>
        <v/>
      </c>
      <c r="P45" s="8" t="str">
        <f t="shared" si="4"/>
        <v/>
      </c>
      <c r="Q45" s="8" t="str">
        <f t="shared" si="5"/>
        <v/>
      </c>
      <c r="R45" s="8" t="str">
        <f t="shared" si="6"/>
        <v/>
      </c>
      <c r="S45" s="8" t="str">
        <f t="shared" si="7"/>
        <v/>
      </c>
      <c r="T45" s="8" t="str">
        <f t="shared" si="8"/>
        <v/>
      </c>
      <c r="U45" s="5" t="str">
        <f t="shared" si="9"/>
        <v/>
      </c>
      <c r="V45" s="10">
        <f t="shared" si="10"/>
        <v>670</v>
      </c>
      <c r="W45" s="10">
        <f t="shared" si="11"/>
        <v>530</v>
      </c>
      <c r="X45" s="10">
        <f t="shared" si="12"/>
        <v>140</v>
      </c>
      <c r="Y45" s="10">
        <f t="shared" si="1"/>
        <v>0</v>
      </c>
    </row>
    <row r="46" spans="1:25" x14ac:dyDescent="0.2">
      <c r="A46" s="2" t="s">
        <v>75</v>
      </c>
      <c r="L46" s="28">
        <f t="shared" si="13"/>
        <v>0</v>
      </c>
      <c r="M46" s="28">
        <f t="shared" si="14"/>
        <v>0</v>
      </c>
      <c r="N46" s="28">
        <f t="shared" si="14"/>
        <v>0</v>
      </c>
      <c r="O46" s="8" t="str">
        <f t="shared" si="0"/>
        <v/>
      </c>
      <c r="P46" s="8" t="str">
        <f t="shared" si="4"/>
        <v/>
      </c>
      <c r="Q46" s="8" t="str">
        <f t="shared" si="5"/>
        <v/>
      </c>
      <c r="R46" s="8" t="str">
        <f t="shared" si="6"/>
        <v/>
      </c>
      <c r="S46" s="8" t="str">
        <f t="shared" si="7"/>
        <v/>
      </c>
      <c r="T46" s="8" t="str">
        <f t="shared" si="8"/>
        <v/>
      </c>
      <c r="U46" s="5" t="str">
        <f t="shared" si="9"/>
        <v/>
      </c>
      <c r="V46" s="10">
        <f t="shared" si="10"/>
        <v>670</v>
      </c>
      <c r="W46" s="10">
        <f t="shared" si="11"/>
        <v>530</v>
      </c>
      <c r="X46" s="10">
        <f t="shared" si="12"/>
        <v>140</v>
      </c>
      <c r="Y46" s="10">
        <f t="shared" si="1"/>
        <v>0</v>
      </c>
    </row>
    <row r="47" spans="1:25" x14ac:dyDescent="0.2">
      <c r="A47" s="2" t="s">
        <v>76</v>
      </c>
      <c r="L47" s="28">
        <f t="shared" si="13"/>
        <v>0</v>
      </c>
      <c r="M47" s="28">
        <f t="shared" si="14"/>
        <v>0</v>
      </c>
      <c r="N47" s="28">
        <f t="shared" si="14"/>
        <v>0</v>
      </c>
      <c r="O47" s="8" t="str">
        <f t="shared" si="0"/>
        <v/>
      </c>
      <c r="P47" s="8" t="str">
        <f t="shared" si="4"/>
        <v/>
      </c>
      <c r="Q47" s="8" t="str">
        <f t="shared" si="5"/>
        <v/>
      </c>
      <c r="R47" s="8" t="str">
        <f t="shared" si="6"/>
        <v/>
      </c>
      <c r="S47" s="8" t="str">
        <f t="shared" si="7"/>
        <v/>
      </c>
      <c r="T47" s="8" t="str">
        <f t="shared" si="8"/>
        <v/>
      </c>
      <c r="U47" s="5" t="str">
        <f t="shared" si="9"/>
        <v/>
      </c>
      <c r="V47" s="10">
        <f t="shared" si="10"/>
        <v>670</v>
      </c>
      <c r="W47" s="10">
        <f t="shared" si="11"/>
        <v>530</v>
      </c>
      <c r="X47" s="10">
        <f t="shared" si="12"/>
        <v>140</v>
      </c>
      <c r="Y47" s="10">
        <f t="shared" si="1"/>
        <v>0</v>
      </c>
    </row>
    <row r="48" spans="1:25" x14ac:dyDescent="0.2">
      <c r="A48" s="2" t="s">
        <v>77</v>
      </c>
      <c r="L48" s="28">
        <f t="shared" si="13"/>
        <v>0</v>
      </c>
      <c r="M48" s="28">
        <f t="shared" si="14"/>
        <v>0</v>
      </c>
      <c r="N48" s="28">
        <f t="shared" si="14"/>
        <v>0</v>
      </c>
      <c r="O48" s="8" t="str">
        <f t="shared" si="0"/>
        <v/>
      </c>
      <c r="P48" s="8" t="str">
        <f t="shared" si="4"/>
        <v/>
      </c>
      <c r="Q48" s="8" t="str">
        <f t="shared" si="5"/>
        <v/>
      </c>
      <c r="R48" s="8" t="str">
        <f t="shared" si="6"/>
        <v/>
      </c>
      <c r="S48" s="8" t="str">
        <f t="shared" si="7"/>
        <v/>
      </c>
      <c r="T48" s="8" t="str">
        <f t="shared" si="8"/>
        <v/>
      </c>
      <c r="U48" s="5" t="str">
        <f t="shared" si="9"/>
        <v/>
      </c>
      <c r="V48" s="10">
        <f t="shared" si="10"/>
        <v>670</v>
      </c>
      <c r="W48" s="10">
        <f t="shared" si="11"/>
        <v>530</v>
      </c>
      <c r="X48" s="10">
        <f t="shared" si="12"/>
        <v>140</v>
      </c>
      <c r="Y48" s="10">
        <f t="shared" si="1"/>
        <v>0</v>
      </c>
    </row>
    <row r="49" spans="1:25" x14ac:dyDescent="0.2">
      <c r="A49" s="2" t="s">
        <v>78</v>
      </c>
      <c r="L49" s="28">
        <f t="shared" si="13"/>
        <v>0</v>
      </c>
      <c r="M49" s="28">
        <f t="shared" si="14"/>
        <v>0</v>
      </c>
      <c r="N49" s="28">
        <f t="shared" si="14"/>
        <v>0</v>
      </c>
      <c r="O49" s="8" t="str">
        <f t="shared" si="0"/>
        <v/>
      </c>
      <c r="P49" s="8" t="str">
        <f t="shared" si="4"/>
        <v/>
      </c>
      <c r="Q49" s="8" t="str">
        <f t="shared" si="5"/>
        <v/>
      </c>
      <c r="R49" s="8" t="str">
        <f t="shared" si="6"/>
        <v/>
      </c>
      <c r="S49" s="8" t="str">
        <f t="shared" si="7"/>
        <v/>
      </c>
      <c r="T49" s="8" t="str">
        <f t="shared" si="8"/>
        <v/>
      </c>
      <c r="U49" s="5" t="str">
        <f t="shared" si="9"/>
        <v/>
      </c>
      <c r="V49" s="10">
        <f t="shared" si="10"/>
        <v>670</v>
      </c>
      <c r="W49" s="10">
        <f t="shared" si="11"/>
        <v>530</v>
      </c>
      <c r="X49" s="10">
        <f t="shared" si="12"/>
        <v>140</v>
      </c>
      <c r="Y49" s="10">
        <f t="shared" si="1"/>
        <v>0</v>
      </c>
    </row>
    <row r="50" spans="1:25" x14ac:dyDescent="0.2">
      <c r="A50" s="2" t="s">
        <v>79</v>
      </c>
      <c r="L50" s="28">
        <f t="shared" si="13"/>
        <v>0</v>
      </c>
      <c r="M50" s="28">
        <f t="shared" si="14"/>
        <v>0</v>
      </c>
      <c r="N50" s="28">
        <f t="shared" si="14"/>
        <v>0</v>
      </c>
      <c r="O50" s="8" t="str">
        <f t="shared" si="0"/>
        <v/>
      </c>
      <c r="P50" s="8" t="str">
        <f t="shared" si="4"/>
        <v/>
      </c>
      <c r="Q50" s="8" t="str">
        <f t="shared" si="5"/>
        <v/>
      </c>
      <c r="R50" s="8" t="str">
        <f t="shared" si="6"/>
        <v/>
      </c>
      <c r="S50" s="8" t="str">
        <f t="shared" si="7"/>
        <v/>
      </c>
      <c r="T50" s="8" t="str">
        <f t="shared" si="8"/>
        <v/>
      </c>
      <c r="U50" s="5" t="str">
        <f t="shared" si="9"/>
        <v/>
      </c>
      <c r="V50" s="10">
        <f t="shared" si="10"/>
        <v>670</v>
      </c>
      <c r="W50" s="10">
        <f t="shared" si="11"/>
        <v>530</v>
      </c>
      <c r="X50" s="10">
        <f t="shared" si="12"/>
        <v>140</v>
      </c>
      <c r="Y50" s="10">
        <f t="shared" si="1"/>
        <v>0</v>
      </c>
    </row>
    <row r="51" spans="1:25" x14ac:dyDescent="0.2">
      <c r="A51" s="2" t="s">
        <v>80</v>
      </c>
      <c r="L51" s="28">
        <f t="shared" si="13"/>
        <v>0</v>
      </c>
      <c r="M51" s="28">
        <f t="shared" si="14"/>
        <v>0</v>
      </c>
      <c r="N51" s="28">
        <f t="shared" si="14"/>
        <v>0</v>
      </c>
      <c r="O51" s="8" t="str">
        <f t="shared" si="0"/>
        <v/>
      </c>
      <c r="P51" s="8" t="str">
        <f t="shared" si="4"/>
        <v/>
      </c>
      <c r="Q51" s="8" t="str">
        <f t="shared" si="5"/>
        <v/>
      </c>
      <c r="R51" s="8" t="str">
        <f t="shared" si="6"/>
        <v/>
      </c>
      <c r="S51" s="8" t="str">
        <f t="shared" si="7"/>
        <v/>
      </c>
      <c r="T51" s="8" t="str">
        <f t="shared" si="8"/>
        <v/>
      </c>
      <c r="U51" s="5" t="str">
        <f t="shared" si="9"/>
        <v/>
      </c>
      <c r="V51" s="10">
        <f t="shared" si="10"/>
        <v>670</v>
      </c>
      <c r="W51" s="10">
        <f t="shared" si="11"/>
        <v>530</v>
      </c>
      <c r="X51" s="10">
        <f t="shared" si="12"/>
        <v>140</v>
      </c>
      <c r="Y51" s="10">
        <f t="shared" si="1"/>
        <v>0</v>
      </c>
    </row>
    <row r="52" spans="1:25" x14ac:dyDescent="0.2">
      <c r="A52" s="2" t="s">
        <v>81</v>
      </c>
      <c r="L52" s="28">
        <f t="shared" si="13"/>
        <v>0</v>
      </c>
      <c r="M52" s="28">
        <f t="shared" si="14"/>
        <v>0</v>
      </c>
      <c r="N52" s="28">
        <f t="shared" si="14"/>
        <v>0</v>
      </c>
      <c r="O52" s="8" t="str">
        <f t="shared" si="0"/>
        <v/>
      </c>
      <c r="P52" s="8" t="str">
        <f t="shared" si="4"/>
        <v/>
      </c>
      <c r="Q52" s="8" t="str">
        <f t="shared" si="5"/>
        <v/>
      </c>
      <c r="R52" s="8" t="str">
        <f t="shared" si="6"/>
        <v/>
      </c>
      <c r="S52" s="8" t="str">
        <f t="shared" si="7"/>
        <v/>
      </c>
      <c r="T52" s="8" t="str">
        <f t="shared" si="8"/>
        <v/>
      </c>
      <c r="U52" s="5" t="str">
        <f t="shared" si="9"/>
        <v/>
      </c>
      <c r="V52" s="10">
        <f t="shared" si="10"/>
        <v>670</v>
      </c>
      <c r="W52" s="10">
        <f t="shared" si="11"/>
        <v>530</v>
      </c>
      <c r="X52" s="10">
        <f t="shared" si="12"/>
        <v>140</v>
      </c>
      <c r="Y52" s="10">
        <f t="shared" si="1"/>
        <v>0</v>
      </c>
    </row>
    <row r="53" spans="1:25" x14ac:dyDescent="0.2">
      <c r="A53" s="2" t="s">
        <v>82</v>
      </c>
      <c r="L53" s="28">
        <f t="shared" si="13"/>
        <v>0</v>
      </c>
      <c r="M53" s="28">
        <f t="shared" si="14"/>
        <v>0</v>
      </c>
      <c r="N53" s="28">
        <f t="shared" si="14"/>
        <v>0</v>
      </c>
      <c r="O53" s="8" t="str">
        <f t="shared" si="0"/>
        <v/>
      </c>
      <c r="P53" s="8" t="str">
        <f t="shared" si="4"/>
        <v/>
      </c>
      <c r="Q53" s="8" t="str">
        <f t="shared" si="5"/>
        <v/>
      </c>
      <c r="R53" s="8" t="str">
        <f t="shared" si="6"/>
        <v/>
      </c>
      <c r="S53" s="8" t="str">
        <f t="shared" si="7"/>
        <v/>
      </c>
      <c r="T53" s="8" t="str">
        <f t="shared" si="8"/>
        <v/>
      </c>
      <c r="U53" s="5" t="str">
        <f t="shared" si="9"/>
        <v/>
      </c>
      <c r="V53" s="10">
        <f t="shared" si="10"/>
        <v>670</v>
      </c>
      <c r="W53" s="10">
        <f t="shared" si="11"/>
        <v>530</v>
      </c>
      <c r="X53" s="10">
        <f t="shared" si="12"/>
        <v>140</v>
      </c>
      <c r="Y53" s="10">
        <f t="shared" si="1"/>
        <v>0</v>
      </c>
    </row>
    <row r="54" spans="1:25" x14ac:dyDescent="0.2">
      <c r="A54" s="2" t="s">
        <v>83</v>
      </c>
      <c r="L54" s="28">
        <f t="shared" si="13"/>
        <v>0</v>
      </c>
      <c r="M54" s="28">
        <f t="shared" si="14"/>
        <v>0</v>
      </c>
      <c r="N54" s="28">
        <f t="shared" si="14"/>
        <v>0</v>
      </c>
      <c r="O54" s="8" t="str">
        <f t="shared" si="0"/>
        <v/>
      </c>
      <c r="P54" s="8" t="str">
        <f t="shared" si="4"/>
        <v/>
      </c>
      <c r="Q54" s="8" t="str">
        <f t="shared" si="5"/>
        <v/>
      </c>
      <c r="R54" s="8" t="str">
        <f t="shared" si="6"/>
        <v/>
      </c>
      <c r="S54" s="8" t="str">
        <f t="shared" si="7"/>
        <v/>
      </c>
      <c r="T54" s="8" t="str">
        <f t="shared" si="8"/>
        <v/>
      </c>
      <c r="U54" s="5" t="str">
        <f t="shared" si="9"/>
        <v/>
      </c>
      <c r="V54" s="10">
        <f t="shared" si="10"/>
        <v>670</v>
      </c>
      <c r="W54" s="10">
        <f t="shared" si="11"/>
        <v>530</v>
      </c>
      <c r="X54" s="10">
        <f t="shared" si="12"/>
        <v>140</v>
      </c>
      <c r="Y54" s="10">
        <f t="shared" si="1"/>
        <v>0</v>
      </c>
    </row>
  </sheetData>
  <phoneticPr fontId="1" type="noConversion"/>
  <dataValidations count="1">
    <dataValidation type="custom" allowBlank="1" showInputMessage="1" showErrorMessage="1" sqref="O1:O1048576" xr:uid="{00000000-0002-0000-0200-000000000000}">
      <formula1>IF(L3=0,"",M3/L3)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54"/>
  <sheetViews>
    <sheetView workbookViewId="0">
      <selection activeCell="BD4" sqref="BD4"/>
    </sheetView>
  </sheetViews>
  <sheetFormatPr defaultRowHeight="11.25" x14ac:dyDescent="0.2"/>
  <cols>
    <col min="1" max="1" width="7.5" style="1" customWidth="1"/>
    <col min="2" max="2" width="10.125" style="1" customWidth="1"/>
    <col min="3" max="9" width="9" style="1"/>
    <col min="10" max="10" width="23.875" style="1" customWidth="1"/>
    <col min="11" max="13" width="9" style="1"/>
    <col min="14" max="14" width="9" style="9"/>
    <col min="15" max="21" width="9" style="1"/>
    <col min="22" max="22" width="21.875" style="1" customWidth="1"/>
    <col min="23" max="35" width="9" style="1"/>
    <col min="36" max="36" width="31.875" style="1" customWidth="1"/>
    <col min="37" max="49" width="9" style="1"/>
    <col min="50" max="50" width="20.75" style="1" customWidth="1"/>
    <col min="51" max="52" width="9" style="1"/>
    <col min="53" max="53" width="11.875" style="1" customWidth="1"/>
    <col min="54" max="54" width="11.25" style="1" customWidth="1"/>
    <col min="55" max="55" width="11.125" style="1" customWidth="1"/>
    <col min="56" max="56" width="22" style="1" customWidth="1"/>
    <col min="57" max="16384" width="9" style="1"/>
  </cols>
  <sheetData>
    <row r="1" spans="1:56" ht="27" customHeight="1" x14ac:dyDescent="0.2">
      <c r="A1" s="30" t="s">
        <v>17</v>
      </c>
      <c r="M1" s="30" t="s">
        <v>13</v>
      </c>
      <c r="Y1" s="30" t="s">
        <v>18</v>
      </c>
      <c r="AM1" s="30" t="s">
        <v>25</v>
      </c>
      <c r="BA1" s="30" t="s">
        <v>85</v>
      </c>
    </row>
    <row r="2" spans="1:56" x14ac:dyDescent="0.2">
      <c r="A2" s="1" t="str">
        <f>任务数据!A2</f>
        <v>迭代序号</v>
      </c>
      <c r="B2" s="1" t="str">
        <f>任务数据!V2</f>
        <v>任务叠加总数</v>
      </c>
      <c r="M2" s="1" t="str">
        <f>任务数据!A2</f>
        <v>迭代序号</v>
      </c>
      <c r="N2" s="9" t="s">
        <v>13</v>
      </c>
      <c r="Y2" s="1" t="str">
        <f>任务数据!A2</f>
        <v>迭代序号</v>
      </c>
      <c r="Z2" s="9" t="str">
        <f>任务数据!S2</f>
        <v>计划任务占比率</v>
      </c>
      <c r="AA2" s="9" t="str">
        <f>任务数据!T2</f>
        <v>临时任务占比率</v>
      </c>
      <c r="AB2" s="1" t="str">
        <f>任务数据!U2</f>
        <v>疑难问题占比率</v>
      </c>
      <c r="AM2" s="1" t="str">
        <f>任务数据!A2</f>
        <v>迭代序号</v>
      </c>
      <c r="AN2" s="1" t="str">
        <f>任务数据!C2</f>
        <v>计划任务总数</v>
      </c>
      <c r="AO2" s="1" t="str">
        <f>任务数据!F2</f>
        <v>临时任务总数</v>
      </c>
      <c r="AP2" s="1" t="str">
        <f>任务数据!I2</f>
        <v>疑难问题总数</v>
      </c>
      <c r="BA2" s="1" t="s">
        <v>88</v>
      </c>
      <c r="BB2" s="1" t="s">
        <v>87</v>
      </c>
      <c r="BC2" s="1" t="s">
        <v>86</v>
      </c>
      <c r="BD2" s="1" t="s">
        <v>89</v>
      </c>
    </row>
    <row r="3" spans="1:56" x14ac:dyDescent="0.2">
      <c r="A3" s="1" t="str">
        <f>任务数据!A3</f>
        <v>1W</v>
      </c>
      <c r="B3" s="1">
        <f>IF(A3=任务分析图表!A3,任务数据!V3,"")</f>
        <v>34</v>
      </c>
      <c r="M3" s="1" t="str">
        <f>任务数据!A3</f>
        <v>1W</v>
      </c>
      <c r="N3" s="9">
        <f>IF(任务分析图表!M3=任务数据!A3,任务数据!P3,"")</f>
        <v>0.88888888888888884</v>
      </c>
      <c r="Y3" s="1" t="str">
        <f>任务数据!A3</f>
        <v>1W</v>
      </c>
      <c r="Z3" s="9">
        <f>任务数据!S3</f>
        <v>0.79411764705882348</v>
      </c>
      <c r="AA3" s="9">
        <f>任务数据!T3</f>
        <v>0.20588235294117646</v>
      </c>
      <c r="AB3" s="1">
        <f>任务数据!U3</f>
        <v>0</v>
      </c>
      <c r="AM3" s="1" t="str">
        <f>任务数据!A3</f>
        <v>1W</v>
      </c>
      <c r="AN3" s="1">
        <f>任务数据!C3</f>
        <v>27</v>
      </c>
      <c r="AO3" s="1">
        <f>任务数据!F3</f>
        <v>7</v>
      </c>
      <c r="AP3" s="1">
        <f>任务数据!I3</f>
        <v>0</v>
      </c>
      <c r="BA3" s="1">
        <v>23</v>
      </c>
      <c r="BB3" s="1">
        <v>10</v>
      </c>
      <c r="BC3" s="1">
        <v>2</v>
      </c>
      <c r="BD3" s="1">
        <v>6</v>
      </c>
    </row>
    <row r="4" spans="1:56" x14ac:dyDescent="0.2">
      <c r="A4" s="1" t="str">
        <f>任务数据!A4</f>
        <v>2W</v>
      </c>
      <c r="B4" s="1">
        <f>IF(A4=任务分析图表!A4,任务数据!V4,"")</f>
        <v>60</v>
      </c>
      <c r="M4" s="1" t="str">
        <f>任务数据!A4</f>
        <v>2W</v>
      </c>
      <c r="N4" s="9">
        <f>IF(任务分析图表!M4=任务数据!A4,任务数据!P4,"")</f>
        <v>0.8125</v>
      </c>
      <c r="Y4" s="1" t="str">
        <f>任务数据!A4</f>
        <v>2W</v>
      </c>
      <c r="Z4" s="9">
        <f>任务数据!S4</f>
        <v>0.61538461538461542</v>
      </c>
      <c r="AA4" s="9">
        <f>任务数据!T4</f>
        <v>0.38461538461538464</v>
      </c>
      <c r="AB4" s="1">
        <f>任务数据!U4</f>
        <v>0</v>
      </c>
      <c r="AM4" s="1" t="str">
        <f>任务数据!A4</f>
        <v>2W</v>
      </c>
      <c r="AN4" s="1">
        <f>任务数据!C4</f>
        <v>16</v>
      </c>
      <c r="AO4" s="1">
        <f>任务数据!F4</f>
        <v>10</v>
      </c>
      <c r="AP4" s="1">
        <f>任务数据!I4</f>
        <v>0</v>
      </c>
    </row>
    <row r="5" spans="1:56" x14ac:dyDescent="0.2">
      <c r="A5" s="1" t="str">
        <f>任务数据!A5</f>
        <v>3W</v>
      </c>
      <c r="B5" s="1">
        <f>IF(A5=任务分析图表!A5,任务数据!V5,"")</f>
        <v>71</v>
      </c>
      <c r="M5" s="1" t="str">
        <f>任务数据!A5</f>
        <v>3W</v>
      </c>
      <c r="N5" s="9">
        <f>IF(任务分析图表!M5=任务数据!A5,任务数据!P5,"")</f>
        <v>0.77777777777777779</v>
      </c>
      <c r="Y5" s="1" t="str">
        <f>任务数据!A5</f>
        <v>3W</v>
      </c>
      <c r="Z5" s="9">
        <f>任务数据!S5</f>
        <v>0.81818181818181823</v>
      </c>
      <c r="AA5" s="9">
        <f>任务数据!T5</f>
        <v>0.18181818181818182</v>
      </c>
      <c r="AB5" s="1">
        <f>任务数据!U5</f>
        <v>0</v>
      </c>
      <c r="AM5" s="1" t="str">
        <f>任务数据!A5</f>
        <v>3W</v>
      </c>
      <c r="AN5" s="1">
        <f>任务数据!C5</f>
        <v>9</v>
      </c>
      <c r="AO5" s="1">
        <f>任务数据!F5</f>
        <v>2</v>
      </c>
      <c r="AP5" s="1">
        <f>任务数据!I5</f>
        <v>0</v>
      </c>
    </row>
    <row r="6" spans="1:56" x14ac:dyDescent="0.2">
      <c r="A6" s="1" t="str">
        <f>任务数据!A6</f>
        <v>4W</v>
      </c>
      <c r="B6" s="1">
        <f>IF(A6=任务分析图表!A6,任务数据!V6,"")</f>
        <v>90</v>
      </c>
      <c r="M6" s="1" t="str">
        <f>任务数据!A6</f>
        <v>4W</v>
      </c>
      <c r="N6" s="9">
        <f>IF(任务分析图表!M6=任务数据!A6,任务数据!P6,"")</f>
        <v>0.92307692307692313</v>
      </c>
      <c r="Y6" s="1" t="str">
        <f>任务数据!A6</f>
        <v>4W</v>
      </c>
      <c r="Z6" s="9">
        <f>任务数据!S6</f>
        <v>0.68421052631578949</v>
      </c>
      <c r="AA6" s="9">
        <f>任务数据!T6</f>
        <v>0.31578947368421051</v>
      </c>
      <c r="AB6" s="1">
        <f>任务数据!U6</f>
        <v>0</v>
      </c>
      <c r="AM6" s="1" t="str">
        <f>任务数据!A6</f>
        <v>4W</v>
      </c>
      <c r="AN6" s="1">
        <f>任务数据!C6</f>
        <v>13</v>
      </c>
      <c r="AO6" s="1">
        <f>任务数据!F6</f>
        <v>6</v>
      </c>
      <c r="AP6" s="1">
        <f>任务数据!I6</f>
        <v>0</v>
      </c>
    </row>
    <row r="7" spans="1:56" x14ac:dyDescent="0.2">
      <c r="A7" s="1" t="str">
        <f>任务数据!A7</f>
        <v>5W</v>
      </c>
      <c r="B7" s="1">
        <f>IF(A7=任务分析图表!A7,任务数据!V7,"")</f>
        <v>116</v>
      </c>
      <c r="M7" s="1" t="str">
        <f>任务数据!A7</f>
        <v>5W</v>
      </c>
      <c r="N7" s="9">
        <f>IF(任务分析图表!M7=任务数据!A7,任务数据!P7,"")</f>
        <v>0.86956521739130432</v>
      </c>
      <c r="Y7" s="1" t="str">
        <f>任务数据!A7</f>
        <v>5W</v>
      </c>
      <c r="Z7" s="9">
        <f>任务数据!S7</f>
        <v>0.88461538461538458</v>
      </c>
      <c r="AA7" s="9">
        <f>任务数据!T7</f>
        <v>0.11538461538461539</v>
      </c>
      <c r="AB7" s="1">
        <f>任务数据!U7</f>
        <v>0</v>
      </c>
      <c r="AM7" s="1" t="str">
        <f>任务数据!A7</f>
        <v>5W</v>
      </c>
      <c r="AN7" s="1">
        <f>任务数据!C7</f>
        <v>23</v>
      </c>
      <c r="AO7" s="1">
        <f>任务数据!F7</f>
        <v>3</v>
      </c>
      <c r="AP7" s="1">
        <f>任务数据!I7</f>
        <v>0</v>
      </c>
    </row>
    <row r="8" spans="1:56" x14ac:dyDescent="0.2">
      <c r="A8" s="1" t="str">
        <f>任务数据!A8</f>
        <v>6W</v>
      </c>
      <c r="B8" s="1">
        <f>IF(A8=任务分析图表!A8,任务数据!V8,"")</f>
        <v>146</v>
      </c>
      <c r="M8" s="1" t="str">
        <f>任务数据!A8</f>
        <v>6W</v>
      </c>
      <c r="N8" s="9">
        <f>IF(任务分析图表!M8=任务数据!A8,任务数据!P8,"")</f>
        <v>0.875</v>
      </c>
      <c r="Y8" s="1" t="str">
        <f>任务数据!A8</f>
        <v>6W</v>
      </c>
      <c r="Z8" s="9">
        <f>任务数据!S8</f>
        <v>0.8</v>
      </c>
      <c r="AA8" s="9">
        <f>任务数据!T8</f>
        <v>0.2</v>
      </c>
      <c r="AB8" s="1">
        <f>任务数据!U8</f>
        <v>0</v>
      </c>
      <c r="AM8" s="1" t="str">
        <f>任务数据!A8</f>
        <v>6W</v>
      </c>
      <c r="AN8" s="1">
        <f>任务数据!C8</f>
        <v>24</v>
      </c>
      <c r="AO8" s="1">
        <f>任务数据!F8</f>
        <v>6</v>
      </c>
      <c r="AP8" s="1">
        <f>任务数据!I8</f>
        <v>0</v>
      </c>
    </row>
    <row r="9" spans="1:56" x14ac:dyDescent="0.2">
      <c r="A9" s="1" t="str">
        <f>任务数据!A9</f>
        <v>7W</v>
      </c>
      <c r="B9" s="1">
        <f>IF(A9=任务分析图表!A9,任务数据!V9,"")</f>
        <v>174</v>
      </c>
      <c r="M9" s="1" t="str">
        <f>任务数据!A9</f>
        <v>7W</v>
      </c>
      <c r="N9" s="9">
        <f>IF(任务分析图表!M9=任务数据!A9,任务数据!P9,"")</f>
        <v>0.75</v>
      </c>
      <c r="Y9" s="1" t="str">
        <f>任务数据!A9</f>
        <v>7W</v>
      </c>
      <c r="Z9" s="9">
        <f>任务数据!S9</f>
        <v>0.7142857142857143</v>
      </c>
      <c r="AA9" s="9">
        <f>任务数据!T9</f>
        <v>0.2857142857142857</v>
      </c>
      <c r="AB9" s="1">
        <f>任务数据!U9</f>
        <v>0</v>
      </c>
      <c r="AM9" s="1" t="str">
        <f>任务数据!A9</f>
        <v>7W</v>
      </c>
      <c r="AN9" s="1">
        <f>任务数据!C9</f>
        <v>20</v>
      </c>
      <c r="AO9" s="1">
        <f>任务数据!F9</f>
        <v>8</v>
      </c>
      <c r="AP9" s="1">
        <f>任务数据!I9</f>
        <v>0</v>
      </c>
    </row>
    <row r="10" spans="1:56" x14ac:dyDescent="0.2">
      <c r="A10" s="1" t="str">
        <f>任务数据!A10</f>
        <v>8W</v>
      </c>
      <c r="B10" s="1">
        <f>IF(A10=任务分析图表!A10,任务数据!V10,"")</f>
        <v>202</v>
      </c>
      <c r="M10" s="1" t="str">
        <f>任务数据!A10</f>
        <v>8W</v>
      </c>
      <c r="N10" s="9">
        <f>IF(任务分析图表!M10=任务数据!A10,任务数据!P10,"")</f>
        <v>0.83333333333333337</v>
      </c>
      <c r="Y10" s="1" t="str">
        <f>任务数据!A10</f>
        <v>8W</v>
      </c>
      <c r="Z10" s="9">
        <f>任务数据!S10</f>
        <v>0.8571428571428571</v>
      </c>
      <c r="AA10" s="9">
        <f>任务数据!T10</f>
        <v>0.14285714285714285</v>
      </c>
      <c r="AB10" s="1">
        <f>任务数据!U10</f>
        <v>0</v>
      </c>
      <c r="AM10" s="1" t="str">
        <f>任务数据!A10</f>
        <v>8W</v>
      </c>
      <c r="AN10" s="1">
        <f>任务数据!C10</f>
        <v>24</v>
      </c>
      <c r="AO10" s="1">
        <f>任务数据!F10</f>
        <v>4</v>
      </c>
      <c r="AP10" s="1">
        <f>任务数据!I10</f>
        <v>0</v>
      </c>
    </row>
    <row r="11" spans="1:56" x14ac:dyDescent="0.2">
      <c r="A11" s="1" t="str">
        <f>任务数据!A11</f>
        <v>9W</v>
      </c>
      <c r="B11" s="1">
        <f>IF(A11=任务分析图表!A11,任务数据!V11,"")</f>
        <v>230</v>
      </c>
      <c r="M11" s="1" t="str">
        <f>任务数据!A11</f>
        <v>9W</v>
      </c>
      <c r="N11" s="9">
        <f>IF(任务分析图表!M11=任务数据!A11,任务数据!P11,"")</f>
        <v>0.75</v>
      </c>
      <c r="Y11" s="1" t="str">
        <f>任务数据!A11</f>
        <v>9W</v>
      </c>
      <c r="Z11" s="9">
        <f>任务数据!S11</f>
        <v>0.7142857142857143</v>
      </c>
      <c r="AA11" s="9">
        <f>任务数据!T11</f>
        <v>0.2857142857142857</v>
      </c>
      <c r="AB11" s="1">
        <f>任务数据!U11</f>
        <v>0</v>
      </c>
      <c r="AM11" s="1" t="str">
        <f>任务数据!A11</f>
        <v>9W</v>
      </c>
      <c r="AN11" s="1">
        <f>任务数据!C11</f>
        <v>20</v>
      </c>
      <c r="AO11" s="1">
        <f>任务数据!F11</f>
        <v>8</v>
      </c>
      <c r="AP11" s="1">
        <f>任务数据!I11</f>
        <v>0</v>
      </c>
    </row>
    <row r="12" spans="1:56" x14ac:dyDescent="0.2">
      <c r="A12" s="1" t="str">
        <f>任务数据!A12</f>
        <v>10W</v>
      </c>
      <c r="B12" s="1">
        <f>IF(A12=任务分析图表!A12,任务数据!V12,"")</f>
        <v>258</v>
      </c>
      <c r="M12" s="1" t="str">
        <f>任务数据!A12</f>
        <v>10W</v>
      </c>
      <c r="N12" s="9">
        <f>IF(任务分析图表!M12=任务数据!A12,任务数据!P12,"")</f>
        <v>0.83333333333333337</v>
      </c>
      <c r="Y12" s="1" t="str">
        <f>任务数据!A12</f>
        <v>10W</v>
      </c>
      <c r="Z12" s="9">
        <f>任务数据!S12</f>
        <v>0.8571428571428571</v>
      </c>
      <c r="AA12" s="9">
        <f>任务数据!T12</f>
        <v>0.14285714285714285</v>
      </c>
      <c r="AB12" s="1">
        <f>任务数据!U12</f>
        <v>0</v>
      </c>
      <c r="AM12" s="1" t="str">
        <f>任务数据!A12</f>
        <v>10W</v>
      </c>
      <c r="AN12" s="1">
        <f>任务数据!C12</f>
        <v>24</v>
      </c>
      <c r="AO12" s="1">
        <f>任务数据!F12</f>
        <v>4</v>
      </c>
      <c r="AP12" s="1">
        <f>任务数据!I12</f>
        <v>0</v>
      </c>
    </row>
    <row r="13" spans="1:56" x14ac:dyDescent="0.2">
      <c r="A13" s="1" t="str">
        <f>任务数据!A13</f>
        <v>11W</v>
      </c>
      <c r="B13" s="1">
        <f>IF(A13=任务分析图表!A13,任务数据!V13,"")</f>
        <v>286</v>
      </c>
      <c r="M13" s="1" t="str">
        <f>任务数据!A13</f>
        <v>11W</v>
      </c>
      <c r="N13" s="9">
        <f>IF(任务分析图表!M13=任务数据!A13,任务数据!P13,"")</f>
        <v>0.80952380952380953</v>
      </c>
      <c r="Y13" s="1" t="str">
        <f>任务数据!A13</f>
        <v>11W</v>
      </c>
      <c r="Z13" s="9">
        <f>任务数据!S13</f>
        <v>0.75</v>
      </c>
      <c r="AA13" s="9">
        <f>任务数据!T13</f>
        <v>0.25</v>
      </c>
      <c r="AB13" s="1">
        <f>任务数据!U13</f>
        <v>0</v>
      </c>
      <c r="AM13" s="1" t="str">
        <f>任务数据!A13</f>
        <v>11W</v>
      </c>
      <c r="AN13" s="1">
        <f>任务数据!C13</f>
        <v>21</v>
      </c>
      <c r="AO13" s="1">
        <f>任务数据!F13</f>
        <v>7</v>
      </c>
      <c r="AP13" s="1">
        <f>任务数据!I13</f>
        <v>0</v>
      </c>
    </row>
    <row r="14" spans="1:56" x14ac:dyDescent="0.2">
      <c r="A14" s="1" t="str">
        <f>任务数据!A14</f>
        <v>12W</v>
      </c>
      <c r="B14" s="1">
        <f>IF(A14=任务分析图表!A14,任务数据!V14,"")</f>
        <v>311</v>
      </c>
      <c r="M14" s="1" t="str">
        <f>任务数据!A14</f>
        <v>12W</v>
      </c>
      <c r="N14" s="9">
        <f>IF(任务分析图表!M14=任务数据!A14,任务数据!P14,"")</f>
        <v>0.9</v>
      </c>
      <c r="Y14" s="1" t="str">
        <f>任务数据!A14</f>
        <v>12W</v>
      </c>
      <c r="Z14" s="9">
        <f>任务数据!S14</f>
        <v>0.8</v>
      </c>
      <c r="AA14" s="9">
        <f>任务数据!T14</f>
        <v>0.2</v>
      </c>
      <c r="AB14" s="1">
        <f>任务数据!U14</f>
        <v>0</v>
      </c>
      <c r="AM14" s="1" t="str">
        <f>任务数据!A14</f>
        <v>12W</v>
      </c>
      <c r="AN14" s="1">
        <f>任务数据!C14</f>
        <v>20</v>
      </c>
      <c r="AO14" s="1">
        <f>任务数据!F14</f>
        <v>5</v>
      </c>
      <c r="AP14" s="1">
        <f>任务数据!I14</f>
        <v>0</v>
      </c>
    </row>
    <row r="15" spans="1:56" x14ac:dyDescent="0.2">
      <c r="A15" s="1" t="str">
        <f>任务数据!A15</f>
        <v>13W</v>
      </c>
      <c r="B15" s="1">
        <f>IF(A15=任务分析图表!A15,任务数据!V15,"")</f>
        <v>346</v>
      </c>
      <c r="M15" s="1" t="str">
        <f>任务数据!A15</f>
        <v>13W</v>
      </c>
      <c r="N15" s="9">
        <f>IF(任务分析图表!M15=任务数据!A15,任务数据!P15,"")</f>
        <v>0.96666666666666667</v>
      </c>
      <c r="Y15" s="1" t="str">
        <f>任务数据!A15</f>
        <v>13W</v>
      </c>
      <c r="Z15" s="9">
        <f>任务数据!S15</f>
        <v>0.8571428571428571</v>
      </c>
      <c r="AA15" s="9">
        <f>任务数据!T15</f>
        <v>0.14285714285714285</v>
      </c>
      <c r="AB15" s="1">
        <f>任务数据!U15</f>
        <v>0</v>
      </c>
      <c r="AM15" s="1" t="str">
        <f>任务数据!A15</f>
        <v>13W</v>
      </c>
      <c r="AN15" s="1">
        <f>任务数据!C15</f>
        <v>30</v>
      </c>
      <c r="AO15" s="1">
        <f>任务数据!F15</f>
        <v>5</v>
      </c>
      <c r="AP15" s="1">
        <f>任务数据!I15</f>
        <v>0</v>
      </c>
    </row>
    <row r="16" spans="1:56" x14ac:dyDescent="0.2">
      <c r="A16" s="1" t="str">
        <f>任务数据!A16</f>
        <v>14W</v>
      </c>
      <c r="B16" s="1">
        <f>IF(A16=任务分析图表!A16,任务数据!V16,"")</f>
        <v>378</v>
      </c>
      <c r="M16" s="1" t="str">
        <f>任务数据!A16</f>
        <v>14W</v>
      </c>
      <c r="N16" s="9">
        <f>IF(任务分析图表!M16=任务数据!A16,任务数据!P16,"")</f>
        <v>0.92592592592592593</v>
      </c>
      <c r="Y16" s="1" t="str">
        <f>任务数据!A16</f>
        <v>14W</v>
      </c>
      <c r="Z16" s="9">
        <f>任务数据!S16</f>
        <v>0.84375</v>
      </c>
      <c r="AA16" s="9">
        <f>任务数据!T16</f>
        <v>0.15625</v>
      </c>
      <c r="AB16" s="1">
        <f>任务数据!U16</f>
        <v>0</v>
      </c>
      <c r="AM16" s="1" t="str">
        <f>任务数据!A16</f>
        <v>14W</v>
      </c>
      <c r="AN16" s="1">
        <f>任务数据!C16</f>
        <v>27</v>
      </c>
      <c r="AO16" s="1">
        <f>任务数据!F16</f>
        <v>5</v>
      </c>
      <c r="AP16" s="1">
        <f>任务数据!I16</f>
        <v>0</v>
      </c>
    </row>
    <row r="17" spans="1:42" x14ac:dyDescent="0.2">
      <c r="A17" s="1" t="str">
        <f>任务数据!A17</f>
        <v>15W</v>
      </c>
      <c r="B17" s="1">
        <f>IF(A17=任务分析图表!A17,任务数据!V17,"")</f>
        <v>415</v>
      </c>
      <c r="M17" s="1" t="str">
        <f>任务数据!A17</f>
        <v>15W</v>
      </c>
      <c r="N17" s="9">
        <f>IF(任务分析图表!M17=任务数据!A17,任务数据!P17,"")</f>
        <v>0.73333333333333328</v>
      </c>
      <c r="Y17" s="1" t="str">
        <f>任务数据!A17</f>
        <v>15W</v>
      </c>
      <c r="Z17" s="9">
        <f>任务数据!S17</f>
        <v>0.81081081081081086</v>
      </c>
      <c r="AA17" s="9">
        <f>任务数据!T17</f>
        <v>0.1891891891891892</v>
      </c>
      <c r="AB17" s="1">
        <f>任务数据!U17</f>
        <v>0</v>
      </c>
      <c r="AM17" s="1" t="str">
        <f>任务数据!A17</f>
        <v>15W</v>
      </c>
      <c r="AN17" s="1">
        <f>任务数据!C17</f>
        <v>30</v>
      </c>
      <c r="AO17" s="1">
        <f>任务数据!F17</f>
        <v>7</v>
      </c>
      <c r="AP17" s="1">
        <f>任务数据!I17</f>
        <v>0</v>
      </c>
    </row>
    <row r="18" spans="1:42" x14ac:dyDescent="0.2">
      <c r="A18" s="1" t="str">
        <f>任务数据!A18</f>
        <v>16W</v>
      </c>
      <c r="B18" s="1">
        <f>IF(A18=任务分析图表!A18,任务数据!V18,"")</f>
        <v>441</v>
      </c>
      <c r="M18" s="1" t="str">
        <f>任务数据!A18</f>
        <v>16W</v>
      </c>
      <c r="N18" s="9">
        <f>IF(任务分析图表!M18=任务数据!A18,任务数据!P18,"")</f>
        <v>0.86956521739130432</v>
      </c>
      <c r="Y18" s="1" t="str">
        <f>任务数据!A18</f>
        <v>16W</v>
      </c>
      <c r="Z18" s="9">
        <f>任务数据!S18</f>
        <v>0.88461538461538458</v>
      </c>
      <c r="AA18" s="9">
        <f>任务数据!T18</f>
        <v>0.11538461538461539</v>
      </c>
      <c r="AB18" s="1">
        <f>任务数据!U18</f>
        <v>0</v>
      </c>
      <c r="AM18" s="1" t="str">
        <f>任务数据!A18</f>
        <v>16W</v>
      </c>
      <c r="AN18" s="1">
        <f>任务数据!C18</f>
        <v>23</v>
      </c>
      <c r="AO18" s="1">
        <f>任务数据!F18</f>
        <v>3</v>
      </c>
      <c r="AP18" s="1">
        <f>任务数据!I18</f>
        <v>0</v>
      </c>
    </row>
    <row r="19" spans="1:42" x14ac:dyDescent="0.2">
      <c r="A19" s="1" t="str">
        <f>任务数据!A19</f>
        <v>17W</v>
      </c>
      <c r="B19" s="1">
        <f>IF(A19=任务分析图表!A19,任务数据!V19,"")</f>
        <v>461</v>
      </c>
      <c r="M19" s="1" t="str">
        <f>任务数据!A19</f>
        <v>17W</v>
      </c>
      <c r="N19" s="9">
        <f>IF(任务分析图表!M19=任务数据!A19,任务数据!P19,"")</f>
        <v>0.93333333333333335</v>
      </c>
      <c r="Y19" s="1" t="str">
        <f>任务数据!A19</f>
        <v>17W</v>
      </c>
      <c r="Z19" s="9">
        <f>任务数据!S19</f>
        <v>0.75</v>
      </c>
      <c r="AA19" s="9">
        <f>任务数据!T19</f>
        <v>0.25</v>
      </c>
      <c r="AB19" s="1">
        <f>任务数据!U19</f>
        <v>0</v>
      </c>
      <c r="AM19" s="1" t="str">
        <f>任务数据!A19</f>
        <v>17W</v>
      </c>
      <c r="AN19" s="1">
        <f>任务数据!C19</f>
        <v>15</v>
      </c>
      <c r="AO19" s="1">
        <f>任务数据!F19</f>
        <v>5</v>
      </c>
      <c r="AP19" s="1">
        <f>任务数据!I19</f>
        <v>0</v>
      </c>
    </row>
    <row r="20" spans="1:42" x14ac:dyDescent="0.2">
      <c r="A20" s="1" t="str">
        <f>任务数据!A20</f>
        <v>18W</v>
      </c>
      <c r="B20" s="1">
        <f>IF(A20=任务分析图表!A20,任务数据!V20,"")</f>
        <v>480</v>
      </c>
      <c r="M20" s="1" t="str">
        <f>任务数据!A20</f>
        <v>18W</v>
      </c>
      <c r="N20" s="9">
        <f>IF(任务分析图表!M20=任务数据!A20,任务数据!P20,"")</f>
        <v>0.8125</v>
      </c>
      <c r="Y20" s="1" t="str">
        <f>任务数据!A20</f>
        <v>18W</v>
      </c>
      <c r="Z20" s="9">
        <f>任务数据!S20</f>
        <v>0.84210526315789469</v>
      </c>
      <c r="AA20" s="9">
        <f>任务数据!T20</f>
        <v>0.15789473684210525</v>
      </c>
      <c r="AB20" s="1">
        <f>任务数据!U20</f>
        <v>0</v>
      </c>
      <c r="AM20" s="1" t="str">
        <f>任务数据!A20</f>
        <v>18W</v>
      </c>
      <c r="AN20" s="1">
        <f>任务数据!C20</f>
        <v>16</v>
      </c>
      <c r="AO20" s="1">
        <f>任务数据!F20</f>
        <v>3</v>
      </c>
      <c r="AP20" s="1">
        <f>任务数据!I20</f>
        <v>0</v>
      </c>
    </row>
    <row r="21" spans="1:42" x14ac:dyDescent="0.2">
      <c r="A21" s="1" t="str">
        <f>任务数据!A21</f>
        <v>19W</v>
      </c>
      <c r="B21" s="1">
        <f>IF(A21=任务分析图表!A21,任务数据!V21,"")</f>
        <v>502</v>
      </c>
      <c r="M21" s="1" t="str">
        <f>任务数据!A21</f>
        <v>19W</v>
      </c>
      <c r="N21" s="9">
        <f>IF(任务分析图表!M21=任务数据!A21,任务数据!P21,"")</f>
        <v>0.8666666666666667</v>
      </c>
      <c r="Y21" s="1" t="str">
        <f>任务数据!A21</f>
        <v>19W</v>
      </c>
      <c r="Z21" s="9">
        <f>任务数据!S21</f>
        <v>0.68181818181818177</v>
      </c>
      <c r="AA21" s="9">
        <f>任务数据!T21</f>
        <v>0.31818181818181818</v>
      </c>
      <c r="AB21" s="1">
        <f>任务数据!U21</f>
        <v>0</v>
      </c>
      <c r="AM21" s="1" t="str">
        <f>任务数据!A21</f>
        <v>19W</v>
      </c>
      <c r="AN21" s="1">
        <f>任务数据!C21</f>
        <v>15</v>
      </c>
      <c r="AO21" s="1">
        <f>任务数据!F21</f>
        <v>7</v>
      </c>
      <c r="AP21" s="1">
        <f>任务数据!I21</f>
        <v>0</v>
      </c>
    </row>
    <row r="22" spans="1:42" x14ac:dyDescent="0.2">
      <c r="A22" s="1" t="str">
        <f>任务数据!A22</f>
        <v>20W</v>
      </c>
      <c r="B22" s="1">
        <f>IF(A22=任务分析图表!A22,任务数据!V22,"")</f>
        <v>528</v>
      </c>
      <c r="M22" s="1" t="str">
        <f>任务数据!A22</f>
        <v>20W</v>
      </c>
      <c r="N22" s="9">
        <f>IF(任务分析图表!M22=任务数据!A22,任务数据!P22,"")</f>
        <v>0.80952380952380953</v>
      </c>
      <c r="Y22" s="1" t="str">
        <f>任务数据!A22</f>
        <v>20W</v>
      </c>
      <c r="Z22" s="9">
        <f>任务数据!S22</f>
        <v>0.80769230769230771</v>
      </c>
      <c r="AA22" s="9">
        <f>任务数据!T22</f>
        <v>0.19230769230769232</v>
      </c>
      <c r="AB22" s="1">
        <f>任务数据!U22</f>
        <v>0</v>
      </c>
      <c r="AM22" s="1" t="str">
        <f>任务数据!A22</f>
        <v>20W</v>
      </c>
      <c r="AN22" s="1">
        <f>任务数据!C22</f>
        <v>21</v>
      </c>
      <c r="AO22" s="1">
        <f>任务数据!F22</f>
        <v>5</v>
      </c>
      <c r="AP22" s="1">
        <f>任务数据!I22</f>
        <v>0</v>
      </c>
    </row>
    <row r="23" spans="1:42" x14ac:dyDescent="0.2">
      <c r="A23" s="1" t="str">
        <f>任务数据!A23</f>
        <v>21W</v>
      </c>
      <c r="B23" s="1">
        <f>IF(A23=任务分析图表!A23,任务数据!V23,"")</f>
        <v>567</v>
      </c>
      <c r="M23" s="1" t="str">
        <f>任务数据!A23</f>
        <v>21W</v>
      </c>
      <c r="N23" s="9">
        <f>IF(任务分析图表!M23=任务数据!A23,任务数据!P23,"")</f>
        <v>0.90909090909090906</v>
      </c>
      <c r="Y23" s="1" t="str">
        <f>任务数据!A23</f>
        <v>21W</v>
      </c>
      <c r="Z23" s="9">
        <f>任务数据!S23</f>
        <v>0.84615384615384615</v>
      </c>
      <c r="AA23" s="9">
        <f>任务数据!T23</f>
        <v>0.15384615384615385</v>
      </c>
      <c r="AB23" s="1">
        <f>任务数据!U23</f>
        <v>0</v>
      </c>
      <c r="AM23" s="1" t="str">
        <f>任务数据!A23</f>
        <v>21W</v>
      </c>
      <c r="AN23" s="1">
        <f>任务数据!C23</f>
        <v>33</v>
      </c>
      <c r="AO23" s="1">
        <f>任务数据!F23</f>
        <v>6</v>
      </c>
      <c r="AP23" s="1">
        <f>任务数据!I23</f>
        <v>0</v>
      </c>
    </row>
    <row r="24" spans="1:42" x14ac:dyDescent="0.2">
      <c r="A24" s="1" t="str">
        <f>任务数据!A24</f>
        <v>22W</v>
      </c>
      <c r="B24" s="1">
        <f>IF(A24=任务分析图表!A24,任务数据!V24,"")</f>
        <v>600</v>
      </c>
      <c r="M24" s="1" t="str">
        <f>任务数据!A24</f>
        <v>22W</v>
      </c>
      <c r="N24" s="9">
        <f>IF(任务分析图表!M24=任务数据!A24,任务数据!P24,"")</f>
        <v>0.92592592592592593</v>
      </c>
      <c r="Y24" s="1" t="str">
        <f>任务数据!A24</f>
        <v>22W</v>
      </c>
      <c r="Z24" s="9">
        <f>任务数据!S24</f>
        <v>0.81818181818181823</v>
      </c>
      <c r="AA24" s="9">
        <f>任务数据!T24</f>
        <v>0.18181818181818182</v>
      </c>
      <c r="AB24" s="1">
        <f>任务数据!U24</f>
        <v>0</v>
      </c>
      <c r="AM24" s="1" t="str">
        <f>任务数据!A24</f>
        <v>22W</v>
      </c>
      <c r="AN24" s="1">
        <f>任务数据!C24</f>
        <v>27</v>
      </c>
      <c r="AO24" s="1">
        <f>任务数据!F24</f>
        <v>6</v>
      </c>
      <c r="AP24" s="1">
        <f>任务数据!I24</f>
        <v>0</v>
      </c>
    </row>
    <row r="25" spans="1:42" x14ac:dyDescent="0.2">
      <c r="A25" s="1" t="str">
        <f>任务数据!A25</f>
        <v>23W</v>
      </c>
      <c r="B25" s="1">
        <f>IF(A25=任务分析图表!A25,任务数据!V25,"")</f>
        <v>631</v>
      </c>
      <c r="M25" s="1" t="str">
        <f>任务数据!A25</f>
        <v>23W</v>
      </c>
      <c r="N25" s="9">
        <f>IF(任务分析图表!M25=任务数据!A25,任务数据!P25,"")</f>
        <v>0.6</v>
      </c>
      <c r="Y25" s="1" t="str">
        <f>任务数据!A25</f>
        <v>23W</v>
      </c>
      <c r="Z25" s="9">
        <f>任务数据!S25</f>
        <v>0.80645161290322576</v>
      </c>
      <c r="AA25" s="9">
        <f>任务数据!T25</f>
        <v>0.19354838709677419</v>
      </c>
      <c r="AB25" s="1">
        <f>任务数据!U25</f>
        <v>0</v>
      </c>
      <c r="AM25" s="1" t="str">
        <f>任务数据!A25</f>
        <v>23W</v>
      </c>
      <c r="AN25" s="1">
        <f>任务数据!C25</f>
        <v>25</v>
      </c>
      <c r="AO25" s="1">
        <f>任务数据!F25</f>
        <v>6</v>
      </c>
      <c r="AP25" s="1">
        <f>任务数据!I25</f>
        <v>0</v>
      </c>
    </row>
    <row r="26" spans="1:42" x14ac:dyDescent="0.2">
      <c r="A26" s="1" t="str">
        <f>任务数据!A26</f>
        <v>24W</v>
      </c>
      <c r="B26" s="1">
        <f>IF(A26=任务分析图表!A26,任务数据!V26,"")</f>
        <v>670</v>
      </c>
      <c r="M26" s="1" t="str">
        <f>任务数据!A26</f>
        <v>24W</v>
      </c>
      <c r="N26" s="9">
        <f>IF(任务分析图表!M26=任务数据!A26,任务数据!P26,"")</f>
        <v>0.70370370370370372</v>
      </c>
      <c r="Y26" s="1" t="str">
        <f>任务数据!A26</f>
        <v>24W</v>
      </c>
      <c r="Z26" s="9">
        <f>任务数据!S26</f>
        <v>0.69230769230769229</v>
      </c>
      <c r="AA26" s="9">
        <f>任务数据!T26</f>
        <v>0.30769230769230771</v>
      </c>
      <c r="AB26" s="1">
        <f>任务数据!U26</f>
        <v>0</v>
      </c>
      <c r="AM26" s="1" t="str">
        <f>任务数据!A26</f>
        <v>24W</v>
      </c>
      <c r="AN26" s="1">
        <f>任务数据!C26</f>
        <v>27</v>
      </c>
      <c r="AO26" s="1">
        <f>任务数据!F26</f>
        <v>12</v>
      </c>
      <c r="AP26" s="1">
        <f>任务数据!I26</f>
        <v>0</v>
      </c>
    </row>
    <row r="27" spans="1:42" x14ac:dyDescent="0.2">
      <c r="A27" s="1" t="str">
        <f>任务数据!A27</f>
        <v>25W</v>
      </c>
      <c r="B27" s="1">
        <f>IF(A27=任务分析图表!A27,任务数据!V27,"")</f>
        <v>670</v>
      </c>
      <c r="M27" s="1" t="str">
        <f>任务数据!A27</f>
        <v>25W</v>
      </c>
      <c r="N27" s="9" t="str">
        <f>IF(任务分析图表!M27=任务数据!A27,任务数据!P27,"")</f>
        <v/>
      </c>
      <c r="Y27" s="1" t="str">
        <f>任务数据!A27</f>
        <v>25W</v>
      </c>
      <c r="Z27" s="9" t="str">
        <f>任务数据!S27</f>
        <v/>
      </c>
      <c r="AA27" s="9" t="str">
        <f>任务数据!T27</f>
        <v/>
      </c>
      <c r="AB27" s="1" t="str">
        <f>任务数据!U27</f>
        <v/>
      </c>
      <c r="AM27" s="1" t="str">
        <f>任务数据!A27</f>
        <v>25W</v>
      </c>
      <c r="AN27" s="1">
        <f>任务数据!C27</f>
        <v>0</v>
      </c>
      <c r="AO27" s="1">
        <f>任务数据!F27</f>
        <v>0</v>
      </c>
      <c r="AP27" s="1">
        <f>任务数据!I27</f>
        <v>0</v>
      </c>
    </row>
    <row r="28" spans="1:42" x14ac:dyDescent="0.2">
      <c r="A28" s="1" t="str">
        <f>任务数据!A28</f>
        <v>26W</v>
      </c>
      <c r="B28" s="1">
        <f>IF(A28=任务分析图表!A28,任务数据!V28,"")</f>
        <v>670</v>
      </c>
      <c r="M28" s="1" t="str">
        <f>任务数据!A28</f>
        <v>26W</v>
      </c>
      <c r="N28" s="9" t="str">
        <f>IF(任务分析图表!M28=任务数据!A28,任务数据!P28,"")</f>
        <v/>
      </c>
      <c r="Y28" s="1" t="str">
        <f>任务数据!A28</f>
        <v>26W</v>
      </c>
      <c r="Z28" s="9" t="str">
        <f>任务数据!S28</f>
        <v/>
      </c>
      <c r="AA28" s="9" t="str">
        <f>任务数据!T28</f>
        <v/>
      </c>
      <c r="AB28" s="1" t="str">
        <f>任务数据!U28</f>
        <v/>
      </c>
      <c r="AM28" s="1" t="str">
        <f>任务数据!A28</f>
        <v>26W</v>
      </c>
      <c r="AN28" s="1">
        <f>任务数据!C28</f>
        <v>0</v>
      </c>
      <c r="AO28" s="1">
        <f>任务数据!F28</f>
        <v>0</v>
      </c>
      <c r="AP28" s="1">
        <f>任务数据!I28</f>
        <v>0</v>
      </c>
    </row>
    <row r="29" spans="1:42" x14ac:dyDescent="0.2">
      <c r="A29" s="1" t="str">
        <f>任务数据!A29</f>
        <v>27W</v>
      </c>
      <c r="B29" s="1">
        <f>IF(A29=任务分析图表!A29,任务数据!V29,"")</f>
        <v>670</v>
      </c>
      <c r="M29" s="1" t="str">
        <f>任务数据!A29</f>
        <v>27W</v>
      </c>
      <c r="N29" s="9" t="str">
        <f>IF(任务分析图表!M29=任务数据!A29,任务数据!P29,"")</f>
        <v/>
      </c>
      <c r="Y29" s="1" t="str">
        <f>任务数据!A29</f>
        <v>27W</v>
      </c>
      <c r="Z29" s="9" t="str">
        <f>任务数据!S29</f>
        <v/>
      </c>
      <c r="AA29" s="9" t="str">
        <f>任务数据!T29</f>
        <v/>
      </c>
      <c r="AB29" s="1" t="str">
        <f>任务数据!U29</f>
        <v/>
      </c>
      <c r="AM29" s="1" t="str">
        <f>任务数据!A29</f>
        <v>27W</v>
      </c>
      <c r="AN29" s="1">
        <f>任务数据!C29</f>
        <v>0</v>
      </c>
      <c r="AO29" s="1">
        <f>任务数据!F29</f>
        <v>0</v>
      </c>
      <c r="AP29" s="1">
        <f>任务数据!I29</f>
        <v>0</v>
      </c>
    </row>
    <row r="30" spans="1:42" x14ac:dyDescent="0.2">
      <c r="A30" s="1" t="str">
        <f>任务数据!A30</f>
        <v>28W</v>
      </c>
      <c r="B30" s="1">
        <f>IF(A30=任务分析图表!A30,任务数据!V30,"")</f>
        <v>670</v>
      </c>
      <c r="M30" s="1" t="str">
        <f>任务数据!A30</f>
        <v>28W</v>
      </c>
      <c r="N30" s="9" t="str">
        <f>IF(任务分析图表!M30=任务数据!A30,任务数据!P30,"")</f>
        <v/>
      </c>
      <c r="Y30" s="1" t="str">
        <f>任务数据!A30</f>
        <v>28W</v>
      </c>
      <c r="Z30" s="9" t="str">
        <f>任务数据!S30</f>
        <v/>
      </c>
      <c r="AA30" s="9" t="str">
        <f>任务数据!T30</f>
        <v/>
      </c>
      <c r="AB30" s="1" t="str">
        <f>任务数据!U30</f>
        <v/>
      </c>
      <c r="AM30" s="1" t="str">
        <f>任务数据!A30</f>
        <v>28W</v>
      </c>
      <c r="AN30" s="1">
        <f>任务数据!C30</f>
        <v>0</v>
      </c>
      <c r="AO30" s="1">
        <f>任务数据!F30</f>
        <v>0</v>
      </c>
      <c r="AP30" s="1">
        <f>任务数据!I30</f>
        <v>0</v>
      </c>
    </row>
    <row r="31" spans="1:42" x14ac:dyDescent="0.2">
      <c r="A31" s="1" t="str">
        <f>任务数据!A31</f>
        <v>29W</v>
      </c>
      <c r="B31" s="1">
        <f>IF(A31=任务分析图表!A31,任务数据!V31,"")</f>
        <v>670</v>
      </c>
      <c r="M31" s="1" t="str">
        <f>任务数据!A31</f>
        <v>29W</v>
      </c>
      <c r="N31" s="9" t="str">
        <f>IF(任务分析图表!M31=任务数据!A31,任务数据!P31,"")</f>
        <v/>
      </c>
      <c r="Y31" s="1" t="str">
        <f>任务数据!A31</f>
        <v>29W</v>
      </c>
      <c r="Z31" s="9" t="str">
        <f>任务数据!S31</f>
        <v/>
      </c>
      <c r="AA31" s="9" t="str">
        <f>任务数据!T31</f>
        <v/>
      </c>
      <c r="AB31" s="1" t="str">
        <f>任务数据!U31</f>
        <v/>
      </c>
      <c r="AM31" s="1" t="str">
        <f>任务数据!A31</f>
        <v>29W</v>
      </c>
      <c r="AN31" s="1">
        <f>任务数据!C31</f>
        <v>0</v>
      </c>
      <c r="AO31" s="1">
        <f>任务数据!F31</f>
        <v>0</v>
      </c>
      <c r="AP31" s="1">
        <f>任务数据!I31</f>
        <v>0</v>
      </c>
    </row>
    <row r="32" spans="1:42" x14ac:dyDescent="0.2">
      <c r="A32" s="1" t="str">
        <f>任务数据!A32</f>
        <v>30W</v>
      </c>
      <c r="B32" s="1">
        <f>IF(A32=任务分析图表!A32,任务数据!V32,"")</f>
        <v>670</v>
      </c>
      <c r="M32" s="1" t="str">
        <f>任务数据!A32</f>
        <v>30W</v>
      </c>
      <c r="N32" s="9" t="str">
        <f>IF(任务分析图表!M32=任务数据!A32,任务数据!P32,"")</f>
        <v/>
      </c>
      <c r="Y32" s="1" t="str">
        <f>任务数据!A32</f>
        <v>30W</v>
      </c>
      <c r="Z32" s="9" t="str">
        <f>任务数据!S32</f>
        <v/>
      </c>
      <c r="AA32" s="9" t="str">
        <f>任务数据!T32</f>
        <v/>
      </c>
      <c r="AB32" s="1" t="str">
        <f>任务数据!U32</f>
        <v/>
      </c>
      <c r="AM32" s="1" t="str">
        <f>任务数据!A32</f>
        <v>30W</v>
      </c>
      <c r="AN32" s="1">
        <f>任务数据!C32</f>
        <v>0</v>
      </c>
      <c r="AO32" s="1">
        <f>任务数据!F32</f>
        <v>0</v>
      </c>
      <c r="AP32" s="1">
        <f>任务数据!I32</f>
        <v>0</v>
      </c>
    </row>
    <row r="33" spans="1:42" x14ac:dyDescent="0.2">
      <c r="A33" s="1" t="str">
        <f>任务数据!A33</f>
        <v>31W</v>
      </c>
      <c r="B33" s="1">
        <f>IF(A33=任务分析图表!A33,任务数据!V33,"")</f>
        <v>670</v>
      </c>
      <c r="M33" s="1" t="str">
        <f>任务数据!A33</f>
        <v>31W</v>
      </c>
      <c r="N33" s="9" t="str">
        <f>IF(任务分析图表!M33=任务数据!A33,任务数据!P33,"")</f>
        <v/>
      </c>
      <c r="Y33" s="1" t="str">
        <f>任务数据!A33</f>
        <v>31W</v>
      </c>
      <c r="Z33" s="9" t="str">
        <f>任务数据!S33</f>
        <v/>
      </c>
      <c r="AA33" s="9" t="str">
        <f>任务数据!T33</f>
        <v/>
      </c>
      <c r="AB33" s="1" t="str">
        <f>任务数据!U33</f>
        <v/>
      </c>
      <c r="AM33" s="1" t="str">
        <f>任务数据!A33</f>
        <v>31W</v>
      </c>
      <c r="AN33" s="1">
        <f>任务数据!C33</f>
        <v>0</v>
      </c>
      <c r="AO33" s="1">
        <f>任务数据!F33</f>
        <v>0</v>
      </c>
      <c r="AP33" s="1">
        <f>任务数据!I33</f>
        <v>0</v>
      </c>
    </row>
    <row r="34" spans="1:42" x14ac:dyDescent="0.2">
      <c r="A34" s="1" t="str">
        <f>任务数据!A34</f>
        <v>32W</v>
      </c>
      <c r="B34" s="1">
        <f>IF(A34=任务分析图表!A34,任务数据!V34,"")</f>
        <v>670</v>
      </c>
      <c r="M34" s="1" t="str">
        <f>任务数据!A34</f>
        <v>32W</v>
      </c>
      <c r="N34" s="9" t="str">
        <f>IF(任务分析图表!M34=任务数据!A34,任务数据!P34,"")</f>
        <v/>
      </c>
      <c r="Y34" s="1" t="str">
        <f>任务数据!A34</f>
        <v>32W</v>
      </c>
      <c r="Z34" s="9" t="str">
        <f>任务数据!S34</f>
        <v/>
      </c>
      <c r="AA34" s="9" t="str">
        <f>任务数据!T34</f>
        <v/>
      </c>
      <c r="AB34" s="1" t="str">
        <f>任务数据!U34</f>
        <v/>
      </c>
      <c r="AM34" s="1" t="str">
        <f>任务数据!A34</f>
        <v>32W</v>
      </c>
      <c r="AN34" s="1">
        <f>任务数据!C34</f>
        <v>0</v>
      </c>
      <c r="AO34" s="1">
        <f>任务数据!F34</f>
        <v>0</v>
      </c>
      <c r="AP34" s="1">
        <f>任务数据!I34</f>
        <v>0</v>
      </c>
    </row>
    <row r="35" spans="1:42" x14ac:dyDescent="0.2">
      <c r="A35" s="1" t="str">
        <f>任务数据!A35</f>
        <v>33W</v>
      </c>
      <c r="B35" s="1">
        <f>IF(A35=任务分析图表!A35,任务数据!V35,"")</f>
        <v>670</v>
      </c>
      <c r="M35" s="1" t="str">
        <f>任务数据!A35</f>
        <v>33W</v>
      </c>
      <c r="N35" s="9" t="str">
        <f>IF(任务分析图表!M35=任务数据!A35,任务数据!P35,"")</f>
        <v/>
      </c>
      <c r="Y35" s="1" t="str">
        <f>任务数据!A35</f>
        <v>33W</v>
      </c>
      <c r="Z35" s="9" t="str">
        <f>任务数据!S35</f>
        <v/>
      </c>
      <c r="AA35" s="9" t="str">
        <f>任务数据!T35</f>
        <v/>
      </c>
      <c r="AB35" s="1" t="str">
        <f>任务数据!U35</f>
        <v/>
      </c>
      <c r="AM35" s="1" t="str">
        <f>任务数据!A35</f>
        <v>33W</v>
      </c>
      <c r="AN35" s="1">
        <f>任务数据!C35</f>
        <v>0</v>
      </c>
      <c r="AO35" s="1">
        <f>任务数据!F35</f>
        <v>0</v>
      </c>
      <c r="AP35" s="1">
        <f>任务数据!I35</f>
        <v>0</v>
      </c>
    </row>
    <row r="36" spans="1:42" x14ac:dyDescent="0.2">
      <c r="A36" s="1" t="str">
        <f>任务数据!A36</f>
        <v>34W</v>
      </c>
      <c r="B36" s="1">
        <f>IF(A36=任务分析图表!A36,任务数据!V36,"")</f>
        <v>670</v>
      </c>
      <c r="M36" s="1" t="str">
        <f>任务数据!A36</f>
        <v>34W</v>
      </c>
      <c r="N36" s="9" t="str">
        <f>IF(任务分析图表!M36=任务数据!A36,任务数据!P36,"")</f>
        <v/>
      </c>
      <c r="Y36" s="1" t="str">
        <f>任务数据!A36</f>
        <v>34W</v>
      </c>
      <c r="Z36" s="9" t="str">
        <f>任务数据!S36</f>
        <v/>
      </c>
      <c r="AA36" s="9" t="str">
        <f>任务数据!T36</f>
        <v/>
      </c>
      <c r="AB36" s="1" t="str">
        <f>任务数据!U36</f>
        <v/>
      </c>
      <c r="AM36" s="1" t="str">
        <f>任务数据!A36</f>
        <v>34W</v>
      </c>
      <c r="AN36" s="1">
        <f>任务数据!C36</f>
        <v>0</v>
      </c>
      <c r="AO36" s="1">
        <f>任务数据!F36</f>
        <v>0</v>
      </c>
      <c r="AP36" s="1">
        <f>任务数据!I36</f>
        <v>0</v>
      </c>
    </row>
    <row r="37" spans="1:42" x14ac:dyDescent="0.2">
      <c r="A37" s="1" t="str">
        <f>任务数据!A37</f>
        <v>35W</v>
      </c>
      <c r="B37" s="1">
        <f>IF(A37=任务分析图表!A37,任务数据!V37,"")</f>
        <v>670</v>
      </c>
      <c r="M37" s="1" t="str">
        <f>任务数据!A37</f>
        <v>35W</v>
      </c>
      <c r="N37" s="9" t="str">
        <f>IF(任务分析图表!M37=任务数据!A37,任务数据!P37,"")</f>
        <v/>
      </c>
      <c r="Y37" s="1" t="str">
        <f>任务数据!A37</f>
        <v>35W</v>
      </c>
      <c r="Z37" s="9" t="str">
        <f>任务数据!S37</f>
        <v/>
      </c>
      <c r="AA37" s="9" t="str">
        <f>任务数据!T37</f>
        <v/>
      </c>
      <c r="AB37" s="1" t="str">
        <f>任务数据!U37</f>
        <v/>
      </c>
      <c r="AM37" s="1" t="str">
        <f>任务数据!A37</f>
        <v>35W</v>
      </c>
      <c r="AN37" s="1">
        <f>任务数据!C37</f>
        <v>0</v>
      </c>
      <c r="AO37" s="1">
        <f>任务数据!F37</f>
        <v>0</v>
      </c>
      <c r="AP37" s="1">
        <f>任务数据!I37</f>
        <v>0</v>
      </c>
    </row>
    <row r="38" spans="1:42" x14ac:dyDescent="0.2">
      <c r="A38" s="1" t="str">
        <f>任务数据!A38</f>
        <v>36W</v>
      </c>
      <c r="B38" s="1">
        <f>IF(A38=任务分析图表!A38,任务数据!V38,"")</f>
        <v>670</v>
      </c>
      <c r="M38" s="1" t="str">
        <f>任务数据!A38</f>
        <v>36W</v>
      </c>
      <c r="N38" s="9" t="str">
        <f>IF(任务分析图表!M38=任务数据!A38,任务数据!P38,"")</f>
        <v/>
      </c>
      <c r="Y38" s="1" t="str">
        <f>任务数据!A38</f>
        <v>36W</v>
      </c>
      <c r="Z38" s="9" t="str">
        <f>任务数据!S38</f>
        <v/>
      </c>
      <c r="AA38" s="9" t="str">
        <f>任务数据!T38</f>
        <v/>
      </c>
      <c r="AB38" s="1" t="str">
        <f>任务数据!U38</f>
        <v/>
      </c>
      <c r="AM38" s="1" t="str">
        <f>任务数据!A38</f>
        <v>36W</v>
      </c>
      <c r="AN38" s="1">
        <f>任务数据!C38</f>
        <v>0</v>
      </c>
      <c r="AO38" s="1">
        <f>任务数据!F38</f>
        <v>0</v>
      </c>
      <c r="AP38" s="1">
        <f>任务数据!I38</f>
        <v>0</v>
      </c>
    </row>
    <row r="39" spans="1:42" x14ac:dyDescent="0.2">
      <c r="A39" s="1" t="str">
        <f>任务数据!A39</f>
        <v>37W</v>
      </c>
      <c r="B39" s="1">
        <f>IF(A39=任务分析图表!A39,任务数据!V39,"")</f>
        <v>670</v>
      </c>
      <c r="M39" s="1" t="str">
        <f>任务数据!A39</f>
        <v>37W</v>
      </c>
      <c r="N39" s="9" t="str">
        <f>IF(任务分析图表!M39=任务数据!A39,任务数据!P39,"")</f>
        <v/>
      </c>
      <c r="Y39" s="1" t="str">
        <f>任务数据!A39</f>
        <v>37W</v>
      </c>
      <c r="Z39" s="9" t="str">
        <f>任务数据!S39</f>
        <v/>
      </c>
      <c r="AA39" s="9" t="str">
        <f>任务数据!T39</f>
        <v/>
      </c>
      <c r="AB39" s="1" t="str">
        <f>任务数据!U39</f>
        <v/>
      </c>
      <c r="AM39" s="1" t="str">
        <f>任务数据!A39</f>
        <v>37W</v>
      </c>
      <c r="AN39" s="1">
        <f>任务数据!C39</f>
        <v>0</v>
      </c>
      <c r="AO39" s="1">
        <f>任务数据!F39</f>
        <v>0</v>
      </c>
      <c r="AP39" s="1">
        <f>任务数据!I39</f>
        <v>0</v>
      </c>
    </row>
    <row r="40" spans="1:42" x14ac:dyDescent="0.2">
      <c r="A40" s="1" t="str">
        <f>任务数据!A40</f>
        <v>38W</v>
      </c>
      <c r="B40" s="1">
        <f>IF(A40=任务分析图表!A40,任务数据!V40,"")</f>
        <v>670</v>
      </c>
      <c r="M40" s="1" t="str">
        <f>任务数据!A40</f>
        <v>38W</v>
      </c>
      <c r="N40" s="9" t="str">
        <f>IF(任务分析图表!M40=任务数据!A40,任务数据!P40,"")</f>
        <v/>
      </c>
      <c r="Y40" s="1" t="str">
        <f>任务数据!A40</f>
        <v>38W</v>
      </c>
      <c r="Z40" s="9" t="str">
        <f>任务数据!S40</f>
        <v/>
      </c>
      <c r="AA40" s="9" t="str">
        <f>任务数据!T40</f>
        <v/>
      </c>
      <c r="AB40" s="1" t="str">
        <f>任务数据!U40</f>
        <v/>
      </c>
      <c r="AM40" s="1" t="str">
        <f>任务数据!A40</f>
        <v>38W</v>
      </c>
      <c r="AN40" s="1">
        <f>任务数据!C40</f>
        <v>0</v>
      </c>
      <c r="AO40" s="1">
        <f>任务数据!F40</f>
        <v>0</v>
      </c>
      <c r="AP40" s="1">
        <f>任务数据!I40</f>
        <v>0</v>
      </c>
    </row>
    <row r="41" spans="1:42" x14ac:dyDescent="0.2">
      <c r="A41" s="1" t="str">
        <f>任务数据!A41</f>
        <v>39W</v>
      </c>
      <c r="B41" s="1">
        <f>IF(A41=任务分析图表!A41,任务数据!V41,"")</f>
        <v>670</v>
      </c>
      <c r="M41" s="1" t="str">
        <f>任务数据!A41</f>
        <v>39W</v>
      </c>
      <c r="N41" s="9" t="str">
        <f>IF(任务分析图表!M41=任务数据!A41,任务数据!P41,"")</f>
        <v/>
      </c>
      <c r="Y41" s="1" t="str">
        <f>任务数据!A41</f>
        <v>39W</v>
      </c>
      <c r="Z41" s="9" t="str">
        <f>任务数据!S41</f>
        <v/>
      </c>
      <c r="AA41" s="9" t="str">
        <f>任务数据!T41</f>
        <v/>
      </c>
      <c r="AB41" s="1" t="str">
        <f>任务数据!U41</f>
        <v/>
      </c>
      <c r="AM41" s="1" t="str">
        <f>任务数据!A41</f>
        <v>39W</v>
      </c>
      <c r="AN41" s="1">
        <f>任务数据!C41</f>
        <v>0</v>
      </c>
      <c r="AO41" s="1">
        <f>任务数据!F41</f>
        <v>0</v>
      </c>
      <c r="AP41" s="1">
        <f>任务数据!I41</f>
        <v>0</v>
      </c>
    </row>
    <row r="42" spans="1:42" x14ac:dyDescent="0.2">
      <c r="A42" s="1" t="str">
        <f>任务数据!A42</f>
        <v>40W</v>
      </c>
      <c r="B42" s="1">
        <f>IF(A42=任务分析图表!A42,任务数据!V42,"")</f>
        <v>670</v>
      </c>
      <c r="M42" s="1" t="str">
        <f>任务数据!A42</f>
        <v>40W</v>
      </c>
      <c r="N42" s="9" t="str">
        <f>IF(任务分析图表!M42=任务数据!A42,任务数据!P42,"")</f>
        <v/>
      </c>
      <c r="Y42" s="1" t="str">
        <f>任务数据!A42</f>
        <v>40W</v>
      </c>
      <c r="Z42" s="9" t="str">
        <f>任务数据!S42</f>
        <v/>
      </c>
      <c r="AA42" s="9" t="str">
        <f>任务数据!T42</f>
        <v/>
      </c>
      <c r="AB42" s="1" t="str">
        <f>任务数据!U42</f>
        <v/>
      </c>
      <c r="AM42" s="1" t="str">
        <f>任务数据!A42</f>
        <v>40W</v>
      </c>
      <c r="AN42" s="1">
        <f>任务数据!C42</f>
        <v>0</v>
      </c>
      <c r="AO42" s="1">
        <f>任务数据!F42</f>
        <v>0</v>
      </c>
      <c r="AP42" s="1">
        <f>任务数据!I42</f>
        <v>0</v>
      </c>
    </row>
    <row r="43" spans="1:42" x14ac:dyDescent="0.2">
      <c r="A43" s="1" t="str">
        <f>任务数据!A43</f>
        <v>41W</v>
      </c>
      <c r="B43" s="1">
        <f>IF(A43=任务分析图表!A43,任务数据!V43,"")</f>
        <v>670</v>
      </c>
      <c r="M43" s="1" t="str">
        <f>任务数据!A43</f>
        <v>41W</v>
      </c>
      <c r="N43" s="9" t="str">
        <f>IF(任务分析图表!M43=任务数据!A43,任务数据!P43,"")</f>
        <v/>
      </c>
      <c r="Y43" s="1" t="str">
        <f>任务数据!A43</f>
        <v>41W</v>
      </c>
      <c r="Z43" s="9" t="str">
        <f>任务数据!S43</f>
        <v/>
      </c>
      <c r="AA43" s="9" t="str">
        <f>任务数据!T43</f>
        <v/>
      </c>
      <c r="AB43" s="1" t="str">
        <f>任务数据!U43</f>
        <v/>
      </c>
      <c r="AM43" s="1" t="str">
        <f>任务数据!A43</f>
        <v>41W</v>
      </c>
      <c r="AN43" s="1">
        <f>任务数据!C43</f>
        <v>0</v>
      </c>
      <c r="AO43" s="1">
        <f>任务数据!F43</f>
        <v>0</v>
      </c>
      <c r="AP43" s="1">
        <f>任务数据!I43</f>
        <v>0</v>
      </c>
    </row>
    <row r="44" spans="1:42" x14ac:dyDescent="0.2">
      <c r="A44" s="1" t="str">
        <f>任务数据!A44</f>
        <v>42W</v>
      </c>
      <c r="B44" s="1">
        <f>IF(A44=任务分析图表!A44,任务数据!V44,"")</f>
        <v>670</v>
      </c>
      <c r="M44" s="1" t="str">
        <f>任务数据!A44</f>
        <v>42W</v>
      </c>
      <c r="N44" s="9" t="str">
        <f>IF(任务分析图表!M44=任务数据!A44,任务数据!P44,"")</f>
        <v/>
      </c>
      <c r="Y44" s="1" t="str">
        <f>任务数据!A44</f>
        <v>42W</v>
      </c>
      <c r="Z44" s="9" t="str">
        <f>任务数据!S44</f>
        <v/>
      </c>
      <c r="AA44" s="9" t="str">
        <f>任务数据!T44</f>
        <v/>
      </c>
      <c r="AB44" s="1" t="str">
        <f>任务数据!U44</f>
        <v/>
      </c>
      <c r="AM44" s="1" t="str">
        <f>任务数据!A44</f>
        <v>42W</v>
      </c>
      <c r="AN44" s="1">
        <f>任务数据!C44</f>
        <v>0</v>
      </c>
      <c r="AO44" s="1">
        <f>任务数据!F44</f>
        <v>0</v>
      </c>
      <c r="AP44" s="1">
        <f>任务数据!I44</f>
        <v>0</v>
      </c>
    </row>
    <row r="45" spans="1:42" x14ac:dyDescent="0.2">
      <c r="A45" s="1" t="str">
        <f>任务数据!A45</f>
        <v>43W</v>
      </c>
      <c r="B45" s="1">
        <f>IF(A45=任务分析图表!A45,任务数据!V45,"")</f>
        <v>670</v>
      </c>
      <c r="M45" s="1" t="str">
        <f>任务数据!A45</f>
        <v>43W</v>
      </c>
      <c r="N45" s="9" t="str">
        <f>IF(任务分析图表!M45=任务数据!A45,任务数据!P45,"")</f>
        <v/>
      </c>
      <c r="Y45" s="1" t="str">
        <f>任务数据!A45</f>
        <v>43W</v>
      </c>
      <c r="Z45" s="9" t="str">
        <f>任务数据!S45</f>
        <v/>
      </c>
      <c r="AA45" s="9" t="str">
        <f>任务数据!T45</f>
        <v/>
      </c>
      <c r="AB45" s="1" t="str">
        <f>任务数据!U45</f>
        <v/>
      </c>
      <c r="AM45" s="1" t="str">
        <f>任务数据!A45</f>
        <v>43W</v>
      </c>
      <c r="AN45" s="1">
        <f>任务数据!C45</f>
        <v>0</v>
      </c>
      <c r="AO45" s="1">
        <f>任务数据!F45</f>
        <v>0</v>
      </c>
      <c r="AP45" s="1">
        <f>任务数据!I45</f>
        <v>0</v>
      </c>
    </row>
    <row r="46" spans="1:42" x14ac:dyDescent="0.2">
      <c r="A46" s="1" t="str">
        <f>任务数据!A46</f>
        <v>44W</v>
      </c>
      <c r="B46" s="1">
        <f>IF(A46=任务分析图表!A46,任务数据!V46,"")</f>
        <v>670</v>
      </c>
      <c r="M46" s="1" t="str">
        <f>任务数据!A46</f>
        <v>44W</v>
      </c>
      <c r="N46" s="9" t="str">
        <f>IF(任务分析图表!M46=任务数据!A46,任务数据!P46,"")</f>
        <v/>
      </c>
      <c r="Y46" s="1" t="str">
        <f>任务数据!A46</f>
        <v>44W</v>
      </c>
      <c r="Z46" s="9" t="str">
        <f>任务数据!S46</f>
        <v/>
      </c>
      <c r="AA46" s="9" t="str">
        <f>任务数据!T46</f>
        <v/>
      </c>
      <c r="AB46" s="1" t="str">
        <f>任务数据!U46</f>
        <v/>
      </c>
      <c r="AM46" s="1" t="str">
        <f>任务数据!A46</f>
        <v>44W</v>
      </c>
      <c r="AN46" s="1">
        <f>任务数据!C46</f>
        <v>0</v>
      </c>
      <c r="AO46" s="1">
        <f>任务数据!F46</f>
        <v>0</v>
      </c>
      <c r="AP46" s="1">
        <f>任务数据!I46</f>
        <v>0</v>
      </c>
    </row>
    <row r="47" spans="1:42" x14ac:dyDescent="0.2">
      <c r="A47" s="1" t="str">
        <f>任务数据!A47</f>
        <v>45W</v>
      </c>
      <c r="B47" s="1">
        <f>IF(A47=任务分析图表!A47,任务数据!V47,"")</f>
        <v>670</v>
      </c>
      <c r="M47" s="1" t="str">
        <f>任务数据!A47</f>
        <v>45W</v>
      </c>
      <c r="N47" s="9" t="str">
        <f>IF(任务分析图表!M47=任务数据!A47,任务数据!P47,"")</f>
        <v/>
      </c>
      <c r="Y47" s="1" t="str">
        <f>任务数据!A47</f>
        <v>45W</v>
      </c>
      <c r="Z47" s="9" t="str">
        <f>任务数据!S47</f>
        <v/>
      </c>
      <c r="AA47" s="9" t="str">
        <f>任务数据!T47</f>
        <v/>
      </c>
      <c r="AB47" s="1" t="str">
        <f>任务数据!U47</f>
        <v/>
      </c>
      <c r="AM47" s="1" t="str">
        <f>任务数据!A47</f>
        <v>45W</v>
      </c>
      <c r="AN47" s="1">
        <f>任务数据!C47</f>
        <v>0</v>
      </c>
      <c r="AO47" s="1">
        <f>任务数据!F47</f>
        <v>0</v>
      </c>
      <c r="AP47" s="1">
        <f>任务数据!I47</f>
        <v>0</v>
      </c>
    </row>
    <row r="48" spans="1:42" x14ac:dyDescent="0.2">
      <c r="A48" s="1" t="str">
        <f>任务数据!A48</f>
        <v>46W</v>
      </c>
      <c r="B48" s="1">
        <f>IF(A48=任务分析图表!A48,任务数据!V48,"")</f>
        <v>670</v>
      </c>
      <c r="M48" s="1" t="str">
        <f>任务数据!A48</f>
        <v>46W</v>
      </c>
      <c r="N48" s="9" t="str">
        <f>IF(任务分析图表!M48=任务数据!A48,任务数据!P48,"")</f>
        <v/>
      </c>
      <c r="Y48" s="1" t="str">
        <f>任务数据!A48</f>
        <v>46W</v>
      </c>
      <c r="Z48" s="9" t="str">
        <f>任务数据!S48</f>
        <v/>
      </c>
      <c r="AA48" s="9" t="str">
        <f>任务数据!T48</f>
        <v/>
      </c>
      <c r="AB48" s="1" t="str">
        <f>任务数据!U48</f>
        <v/>
      </c>
      <c r="AM48" s="1" t="str">
        <f>任务数据!A48</f>
        <v>46W</v>
      </c>
      <c r="AN48" s="1">
        <f>任务数据!C48</f>
        <v>0</v>
      </c>
      <c r="AO48" s="1">
        <f>任务数据!F48</f>
        <v>0</v>
      </c>
      <c r="AP48" s="1">
        <f>任务数据!I48</f>
        <v>0</v>
      </c>
    </row>
    <row r="49" spans="1:42" x14ac:dyDescent="0.2">
      <c r="A49" s="1" t="str">
        <f>任务数据!A49</f>
        <v>47W</v>
      </c>
      <c r="B49" s="1">
        <f>IF(A49=任务分析图表!A49,任务数据!V49,"")</f>
        <v>670</v>
      </c>
      <c r="M49" s="1" t="str">
        <f>任务数据!A49</f>
        <v>47W</v>
      </c>
      <c r="N49" s="9" t="str">
        <f>IF(任务分析图表!M49=任务数据!A49,任务数据!P49,"")</f>
        <v/>
      </c>
      <c r="Y49" s="1" t="str">
        <f>任务数据!A49</f>
        <v>47W</v>
      </c>
      <c r="Z49" s="9" t="str">
        <f>任务数据!S49</f>
        <v/>
      </c>
      <c r="AA49" s="9" t="str">
        <f>任务数据!T49</f>
        <v/>
      </c>
      <c r="AB49" s="1" t="str">
        <f>任务数据!U49</f>
        <v/>
      </c>
      <c r="AM49" s="1" t="str">
        <f>任务数据!A49</f>
        <v>47W</v>
      </c>
      <c r="AN49" s="1">
        <f>任务数据!C49</f>
        <v>0</v>
      </c>
      <c r="AO49" s="1">
        <f>任务数据!F49</f>
        <v>0</v>
      </c>
      <c r="AP49" s="1">
        <f>任务数据!I49</f>
        <v>0</v>
      </c>
    </row>
    <row r="50" spans="1:42" x14ac:dyDescent="0.2">
      <c r="A50" s="1" t="str">
        <f>任务数据!A50</f>
        <v>48W</v>
      </c>
      <c r="B50" s="1">
        <f>IF(A50=任务分析图表!A50,任务数据!V50,"")</f>
        <v>670</v>
      </c>
      <c r="M50" s="1" t="str">
        <f>任务数据!A50</f>
        <v>48W</v>
      </c>
      <c r="N50" s="9" t="str">
        <f>IF(任务分析图表!M50=任务数据!A50,任务数据!P50,"")</f>
        <v/>
      </c>
      <c r="Y50" s="1" t="str">
        <f>任务数据!A50</f>
        <v>48W</v>
      </c>
      <c r="Z50" s="9" t="str">
        <f>任务数据!S50</f>
        <v/>
      </c>
      <c r="AA50" s="9" t="str">
        <f>任务数据!T50</f>
        <v/>
      </c>
      <c r="AB50" s="1" t="str">
        <f>任务数据!U50</f>
        <v/>
      </c>
      <c r="AM50" s="1" t="str">
        <f>任务数据!A50</f>
        <v>48W</v>
      </c>
      <c r="AN50" s="1">
        <f>任务数据!C50</f>
        <v>0</v>
      </c>
      <c r="AO50" s="1">
        <f>任务数据!F50</f>
        <v>0</v>
      </c>
      <c r="AP50" s="1">
        <f>任务数据!I50</f>
        <v>0</v>
      </c>
    </row>
    <row r="51" spans="1:42" x14ac:dyDescent="0.2">
      <c r="A51" s="1" t="str">
        <f>任务数据!A51</f>
        <v>49W</v>
      </c>
      <c r="B51" s="1">
        <f>IF(A51=任务分析图表!A51,任务数据!V51,"")</f>
        <v>670</v>
      </c>
      <c r="M51" s="1" t="str">
        <f>任务数据!A51</f>
        <v>49W</v>
      </c>
      <c r="N51" s="9" t="str">
        <f>IF(任务分析图表!M51=任务数据!A51,任务数据!P51,"")</f>
        <v/>
      </c>
      <c r="Y51" s="1" t="str">
        <f>任务数据!A51</f>
        <v>49W</v>
      </c>
      <c r="Z51" s="9" t="str">
        <f>任务数据!S51</f>
        <v/>
      </c>
      <c r="AA51" s="9" t="str">
        <f>任务数据!T51</f>
        <v/>
      </c>
      <c r="AB51" s="1" t="str">
        <f>任务数据!U51</f>
        <v/>
      </c>
      <c r="AM51" s="1" t="str">
        <f>任务数据!A51</f>
        <v>49W</v>
      </c>
      <c r="AN51" s="1">
        <f>任务数据!C51</f>
        <v>0</v>
      </c>
      <c r="AO51" s="1">
        <f>任务数据!F51</f>
        <v>0</v>
      </c>
      <c r="AP51" s="1">
        <f>任务数据!I51</f>
        <v>0</v>
      </c>
    </row>
    <row r="52" spans="1:42" x14ac:dyDescent="0.2">
      <c r="A52" s="1" t="str">
        <f>任务数据!A52</f>
        <v>50W</v>
      </c>
      <c r="B52" s="1">
        <f>IF(A52=任务分析图表!A52,任务数据!V52,"")</f>
        <v>670</v>
      </c>
      <c r="M52" s="1" t="str">
        <f>任务数据!A52</f>
        <v>50W</v>
      </c>
      <c r="N52" s="9" t="str">
        <f>IF(任务分析图表!M52=任务数据!A52,任务数据!P52,"")</f>
        <v/>
      </c>
      <c r="Y52" s="1" t="str">
        <f>任务数据!A52</f>
        <v>50W</v>
      </c>
      <c r="Z52" s="9" t="str">
        <f>任务数据!S52</f>
        <v/>
      </c>
      <c r="AA52" s="9" t="str">
        <f>任务数据!T52</f>
        <v/>
      </c>
      <c r="AB52" s="1" t="str">
        <f>任务数据!U52</f>
        <v/>
      </c>
      <c r="AM52" s="1" t="str">
        <f>任务数据!A52</f>
        <v>50W</v>
      </c>
      <c r="AN52" s="1">
        <f>任务数据!C52</f>
        <v>0</v>
      </c>
      <c r="AO52" s="1">
        <f>任务数据!F52</f>
        <v>0</v>
      </c>
      <c r="AP52" s="1">
        <f>任务数据!I52</f>
        <v>0</v>
      </c>
    </row>
    <row r="53" spans="1:42" x14ac:dyDescent="0.2">
      <c r="A53" s="1" t="str">
        <f>任务数据!A53</f>
        <v>51W</v>
      </c>
      <c r="B53" s="1">
        <f>IF(A53=任务分析图表!A53,任务数据!V53,"")</f>
        <v>670</v>
      </c>
      <c r="M53" s="1" t="str">
        <f>任务数据!A53</f>
        <v>51W</v>
      </c>
      <c r="N53" s="9" t="str">
        <f>IF(任务分析图表!M53=任务数据!A53,任务数据!P53,"")</f>
        <v/>
      </c>
      <c r="Y53" s="1" t="str">
        <f>任务数据!A53</f>
        <v>51W</v>
      </c>
      <c r="Z53" s="9" t="str">
        <f>任务数据!S53</f>
        <v/>
      </c>
      <c r="AA53" s="9" t="str">
        <f>任务数据!T53</f>
        <v/>
      </c>
      <c r="AB53" s="1" t="str">
        <f>任务数据!U53</f>
        <v/>
      </c>
      <c r="AM53" s="1" t="str">
        <f>任务数据!A53</f>
        <v>51W</v>
      </c>
      <c r="AN53" s="1">
        <f>任务数据!C53</f>
        <v>0</v>
      </c>
      <c r="AO53" s="1">
        <f>任务数据!F53</f>
        <v>0</v>
      </c>
      <c r="AP53" s="1">
        <f>任务数据!I53</f>
        <v>0</v>
      </c>
    </row>
    <row r="54" spans="1:42" x14ac:dyDescent="0.2">
      <c r="A54" s="1" t="str">
        <f>任务数据!A54</f>
        <v>52W</v>
      </c>
      <c r="B54" s="1">
        <f>IF(A54=任务分析图表!A54,任务数据!V54,"")</f>
        <v>670</v>
      </c>
      <c r="M54" s="1" t="str">
        <f>任务数据!A54</f>
        <v>52W</v>
      </c>
      <c r="N54" s="9" t="str">
        <f>IF(任务分析图表!M54=任务数据!A54,任务数据!P54,"")</f>
        <v/>
      </c>
      <c r="Y54" s="1" t="str">
        <f>任务数据!A54</f>
        <v>52W</v>
      </c>
      <c r="Z54" s="9" t="str">
        <f>任务数据!S54</f>
        <v/>
      </c>
      <c r="AA54" s="9" t="str">
        <f>任务数据!T54</f>
        <v/>
      </c>
      <c r="AB54" s="1" t="str">
        <f>任务数据!U54</f>
        <v/>
      </c>
      <c r="AM54" s="1" t="str">
        <f>任务数据!A54</f>
        <v>52W</v>
      </c>
      <c r="AN54" s="1">
        <f>任务数据!C54</f>
        <v>0</v>
      </c>
      <c r="AO54" s="1">
        <f>任务数据!F54</f>
        <v>0</v>
      </c>
      <c r="AP54" s="1">
        <f>任务数据!I54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54"/>
  <sheetViews>
    <sheetView workbookViewId="0">
      <selection sqref="A1:XFD1048576"/>
    </sheetView>
  </sheetViews>
  <sheetFormatPr defaultRowHeight="11.25" x14ac:dyDescent="0.2"/>
  <cols>
    <col min="1" max="1" width="8.875" style="3" customWidth="1"/>
    <col min="2" max="2" width="8.25" style="3" customWidth="1"/>
    <col min="3" max="3" width="9.5" style="3" customWidth="1"/>
    <col min="4" max="6" width="8.25" style="3" customWidth="1"/>
    <col min="7" max="7" width="14" style="33" customWidth="1"/>
    <col min="8" max="8" width="11.625" style="33" customWidth="1"/>
    <col min="9" max="11" width="11.75" style="38" customWidth="1"/>
    <col min="12" max="12" width="12.625" style="38" customWidth="1"/>
    <col min="13" max="14" width="9" style="3"/>
    <col min="15" max="15" width="12.875" style="3" customWidth="1"/>
    <col min="16" max="37" width="9" style="3"/>
    <col min="38" max="38" width="7.5" style="3" customWidth="1"/>
    <col min="39" max="40" width="7.75" style="3" customWidth="1"/>
    <col min="41" max="41" width="8.75" style="3" customWidth="1"/>
    <col min="42" max="42" width="7.875" style="3" customWidth="1"/>
    <col min="43" max="16384" width="9" style="3"/>
  </cols>
  <sheetData>
    <row r="1" spans="1:42" ht="33.75" x14ac:dyDescent="0.2">
      <c r="A1" s="34" t="s">
        <v>101</v>
      </c>
      <c r="B1" s="6"/>
      <c r="C1" s="34" t="s">
        <v>104</v>
      </c>
      <c r="D1" s="6"/>
      <c r="E1" s="6"/>
      <c r="F1" s="6"/>
      <c r="G1" s="39" t="s">
        <v>105</v>
      </c>
      <c r="H1" s="40"/>
      <c r="I1" s="41" t="s">
        <v>102</v>
      </c>
      <c r="J1" s="41"/>
      <c r="K1" s="42"/>
      <c r="L1" s="42"/>
      <c r="N1" s="31" t="s">
        <v>106</v>
      </c>
      <c r="Z1" s="31" t="s">
        <v>23</v>
      </c>
      <c r="AL1" s="31" t="str">
        <f>I1</f>
        <v>XX版本数量汇总（累加）</v>
      </c>
    </row>
    <row r="2" spans="1:42" ht="22.5" x14ac:dyDescent="0.2">
      <c r="A2" s="6" t="s">
        <v>103</v>
      </c>
      <c r="B2" s="6" t="s">
        <v>21</v>
      </c>
      <c r="C2" s="6" t="s">
        <v>109</v>
      </c>
      <c r="D2" s="6" t="s">
        <v>107</v>
      </c>
      <c r="E2" s="6" t="s">
        <v>108</v>
      </c>
      <c r="F2" s="6" t="s">
        <v>24</v>
      </c>
      <c r="G2" s="40" t="s">
        <v>22</v>
      </c>
      <c r="H2" s="40" t="s">
        <v>23</v>
      </c>
      <c r="I2" s="42" t="s">
        <v>98</v>
      </c>
      <c r="J2" s="42" t="s">
        <v>111</v>
      </c>
      <c r="K2" s="42" t="s">
        <v>110</v>
      </c>
      <c r="L2" s="42" t="s">
        <v>99</v>
      </c>
      <c r="N2" s="3" t="str">
        <f>A2</f>
        <v>季度</v>
      </c>
      <c r="O2" s="11" t="str">
        <f>G2</f>
        <v>版本准时交付比率</v>
      </c>
      <c r="Z2" s="3" t="str">
        <f>A2</f>
        <v>季度</v>
      </c>
      <c r="AA2" s="11" t="str">
        <f>H2</f>
        <v>版本通过率</v>
      </c>
      <c r="AL2" s="3" t="str">
        <f>A2</f>
        <v>季度</v>
      </c>
      <c r="AM2" s="3" t="str">
        <f>I2</f>
        <v>预发布版本汇总</v>
      </c>
      <c r="AN2" s="3" t="str">
        <f>J2</f>
        <v>测试发布版本汇总</v>
      </c>
      <c r="AO2" s="3" t="str">
        <f>K2</f>
        <v>计划交付版本汇总</v>
      </c>
      <c r="AP2" s="3" t="str">
        <f>L2</f>
        <v>准时交付版本汇总</v>
      </c>
    </row>
    <row r="3" spans="1:42" x14ac:dyDescent="0.2">
      <c r="A3" s="6" t="s">
        <v>90</v>
      </c>
      <c r="B3" s="6"/>
      <c r="C3" s="6">
        <v>10</v>
      </c>
      <c r="D3" s="6">
        <v>15</v>
      </c>
      <c r="E3" s="6">
        <v>3</v>
      </c>
      <c r="F3" s="6">
        <v>6</v>
      </c>
      <c r="G3" s="40">
        <f>IF(D3=0,"",C3/D3)</f>
        <v>0.66666666666666663</v>
      </c>
      <c r="H3" s="40">
        <f>IF(F3=0,"",E3/F3)</f>
        <v>0.5</v>
      </c>
      <c r="I3" s="42">
        <f>F3</f>
        <v>6</v>
      </c>
      <c r="J3" s="42">
        <f>E3</f>
        <v>3</v>
      </c>
      <c r="K3" s="42">
        <f>D3</f>
        <v>15</v>
      </c>
      <c r="L3" s="42">
        <f>C3</f>
        <v>10</v>
      </c>
      <c r="N3" s="3" t="str">
        <f>A3</f>
        <v>第1季度</v>
      </c>
      <c r="O3" s="11">
        <f>G3</f>
        <v>0.66666666666666663</v>
      </c>
      <c r="Z3" s="3" t="str">
        <f>A3</f>
        <v>第1季度</v>
      </c>
      <c r="AA3" s="11">
        <f>H3</f>
        <v>0.5</v>
      </c>
      <c r="AL3" s="3" t="str">
        <f>A3</f>
        <v>第1季度</v>
      </c>
      <c r="AM3" s="3">
        <f t="shared" ref="AM3:AM6" si="0">I3</f>
        <v>6</v>
      </c>
      <c r="AN3" s="3">
        <f>J3</f>
        <v>3</v>
      </c>
      <c r="AO3" s="3">
        <f t="shared" ref="AO3:AO6" si="1">K3</f>
        <v>15</v>
      </c>
      <c r="AP3" s="3">
        <f t="shared" ref="AP3:AP6" si="2">L3</f>
        <v>10</v>
      </c>
    </row>
    <row r="4" spans="1:42" x14ac:dyDescent="0.2">
      <c r="A4" s="6" t="s">
        <v>91</v>
      </c>
      <c r="B4" s="6"/>
      <c r="C4" s="6">
        <v>6</v>
      </c>
      <c r="D4" s="6">
        <v>10</v>
      </c>
      <c r="E4" s="6">
        <v>2</v>
      </c>
      <c r="F4" s="6">
        <v>7</v>
      </c>
      <c r="G4" s="40">
        <f t="shared" ref="G4:G6" si="3">IF(D4=0,"",C4/D4)</f>
        <v>0.6</v>
      </c>
      <c r="H4" s="40">
        <f t="shared" ref="H4:H6" si="4">IF(F4=0,"",E4/F4)</f>
        <v>0.2857142857142857</v>
      </c>
      <c r="I4" s="42">
        <f>I3+F4</f>
        <v>13</v>
      </c>
      <c r="J4" s="42">
        <f>J3+E4</f>
        <v>5</v>
      </c>
      <c r="K4" s="42">
        <f>K3+D4</f>
        <v>25</v>
      </c>
      <c r="L4" s="42">
        <f>L3+C4</f>
        <v>16</v>
      </c>
      <c r="N4" s="3" t="str">
        <f>A4</f>
        <v>第2季度</v>
      </c>
      <c r="O4" s="11">
        <f t="shared" ref="O4:O6" si="5">G4</f>
        <v>0.6</v>
      </c>
      <c r="Z4" s="3" t="str">
        <f>A4</f>
        <v>第2季度</v>
      </c>
      <c r="AA4" s="11">
        <f t="shared" ref="AA4:AA6" si="6">H4</f>
        <v>0.2857142857142857</v>
      </c>
      <c r="AL4" s="3" t="str">
        <f>A4</f>
        <v>第2季度</v>
      </c>
      <c r="AM4" s="3">
        <f t="shared" si="0"/>
        <v>13</v>
      </c>
      <c r="AN4" s="3">
        <f t="shared" ref="AN4:AN6" si="7">J4</f>
        <v>5</v>
      </c>
      <c r="AO4" s="3">
        <f t="shared" si="1"/>
        <v>25</v>
      </c>
      <c r="AP4" s="3">
        <f t="shared" si="2"/>
        <v>16</v>
      </c>
    </row>
    <row r="5" spans="1:42" x14ac:dyDescent="0.2">
      <c r="A5" s="6" t="s">
        <v>92</v>
      </c>
      <c r="B5" s="6"/>
      <c r="C5" s="6">
        <v>24</v>
      </c>
      <c r="D5" s="6">
        <v>36</v>
      </c>
      <c r="E5" s="6">
        <v>8</v>
      </c>
      <c r="F5" s="6">
        <v>8</v>
      </c>
      <c r="G5" s="40">
        <f t="shared" si="3"/>
        <v>0.66666666666666663</v>
      </c>
      <c r="H5" s="40">
        <f t="shared" si="4"/>
        <v>1</v>
      </c>
      <c r="I5" s="42">
        <f t="shared" ref="I5:I6" si="8">I4+F5</f>
        <v>21</v>
      </c>
      <c r="J5" s="42">
        <f t="shared" ref="J5:J6" si="9">J4+E5</f>
        <v>13</v>
      </c>
      <c r="K5" s="42">
        <f t="shared" ref="K5:K6" si="10">K4+D5</f>
        <v>61</v>
      </c>
      <c r="L5" s="42">
        <f t="shared" ref="L5:L6" si="11">L4+C5</f>
        <v>40</v>
      </c>
      <c r="N5" s="3" t="str">
        <f>A5</f>
        <v>第3季度</v>
      </c>
      <c r="O5" s="11">
        <f t="shared" si="5"/>
        <v>0.66666666666666663</v>
      </c>
      <c r="Z5" s="3" t="str">
        <f>A5</f>
        <v>第3季度</v>
      </c>
      <c r="AA5" s="11">
        <f t="shared" si="6"/>
        <v>1</v>
      </c>
      <c r="AL5" s="3" t="str">
        <f>A5</f>
        <v>第3季度</v>
      </c>
      <c r="AM5" s="3">
        <f t="shared" si="0"/>
        <v>21</v>
      </c>
      <c r="AN5" s="3">
        <f t="shared" si="7"/>
        <v>13</v>
      </c>
      <c r="AO5" s="3">
        <f t="shared" si="1"/>
        <v>61</v>
      </c>
      <c r="AP5" s="3">
        <f t="shared" si="2"/>
        <v>40</v>
      </c>
    </row>
    <row r="6" spans="1:42" x14ac:dyDescent="0.2">
      <c r="A6" s="6" t="s">
        <v>93</v>
      </c>
      <c r="B6" s="6"/>
      <c r="C6" s="6"/>
      <c r="D6" s="6"/>
      <c r="E6" s="6"/>
      <c r="F6" s="6"/>
      <c r="G6" s="40" t="str">
        <f t="shared" si="3"/>
        <v/>
      </c>
      <c r="H6" s="40" t="str">
        <f t="shared" si="4"/>
        <v/>
      </c>
      <c r="I6" s="42">
        <f t="shared" si="8"/>
        <v>21</v>
      </c>
      <c r="J6" s="42">
        <f t="shared" si="9"/>
        <v>13</v>
      </c>
      <c r="K6" s="42">
        <f t="shared" si="10"/>
        <v>61</v>
      </c>
      <c r="L6" s="42">
        <f t="shared" si="11"/>
        <v>40</v>
      </c>
      <c r="N6" s="3" t="str">
        <f>A6</f>
        <v>第4季度</v>
      </c>
      <c r="O6" s="11" t="str">
        <f t="shared" si="5"/>
        <v/>
      </c>
      <c r="Z6" s="3" t="str">
        <f>A6</f>
        <v>第4季度</v>
      </c>
      <c r="AA6" s="11" t="str">
        <f t="shared" si="6"/>
        <v/>
      </c>
      <c r="AL6" s="3" t="str">
        <f>A6</f>
        <v>第4季度</v>
      </c>
      <c r="AM6" s="3">
        <f t="shared" si="0"/>
        <v>21</v>
      </c>
      <c r="AN6" s="3">
        <f t="shared" si="7"/>
        <v>13</v>
      </c>
      <c r="AO6" s="3">
        <f t="shared" si="1"/>
        <v>61</v>
      </c>
      <c r="AP6" s="3">
        <f t="shared" si="2"/>
        <v>40</v>
      </c>
    </row>
    <row r="7" spans="1:42" x14ac:dyDescent="0.2">
      <c r="O7" s="11"/>
      <c r="AA7" s="11"/>
    </row>
    <row r="8" spans="1:42" x14ac:dyDescent="0.2">
      <c r="O8" s="11"/>
      <c r="AA8" s="11"/>
    </row>
    <row r="9" spans="1:42" x14ac:dyDescent="0.2">
      <c r="O9" s="11"/>
      <c r="AA9" s="11"/>
    </row>
    <row r="10" spans="1:42" x14ac:dyDescent="0.2">
      <c r="O10" s="11"/>
      <c r="AA10" s="11"/>
    </row>
    <row r="11" spans="1:42" x14ac:dyDescent="0.2">
      <c r="O11" s="11"/>
      <c r="AA11" s="11"/>
    </row>
    <row r="12" spans="1:42" ht="16.5" x14ac:dyDescent="0.2">
      <c r="C12" s="32"/>
      <c r="O12" s="11"/>
      <c r="AA12" s="11"/>
    </row>
    <row r="13" spans="1:42" ht="16.5" x14ac:dyDescent="0.2">
      <c r="C13" s="32"/>
      <c r="O13" s="11"/>
      <c r="AA13" s="11"/>
    </row>
    <row r="14" spans="1:42" x14ac:dyDescent="0.2">
      <c r="O14" s="11"/>
      <c r="AA14" s="11"/>
    </row>
    <row r="15" spans="1:42" x14ac:dyDescent="0.2">
      <c r="O15" s="11"/>
      <c r="AA15" s="11"/>
    </row>
    <row r="16" spans="1:42" x14ac:dyDescent="0.2">
      <c r="O16" s="11"/>
      <c r="AA16" s="11"/>
    </row>
    <row r="17" spans="15:27" x14ac:dyDescent="0.2">
      <c r="O17" s="11"/>
      <c r="AA17" s="11"/>
    </row>
    <row r="18" spans="15:27" x14ac:dyDescent="0.2">
      <c r="O18" s="11"/>
      <c r="AA18" s="11"/>
    </row>
    <row r="19" spans="15:27" x14ac:dyDescent="0.2">
      <c r="O19" s="11"/>
      <c r="AA19" s="11"/>
    </row>
    <row r="20" spans="15:27" x14ac:dyDescent="0.2">
      <c r="O20" s="11"/>
      <c r="AA20" s="11"/>
    </row>
    <row r="21" spans="15:27" x14ac:dyDescent="0.2">
      <c r="O21" s="11"/>
      <c r="AA21" s="11"/>
    </row>
    <row r="22" spans="15:27" x14ac:dyDescent="0.2">
      <c r="O22" s="11"/>
      <c r="AA22" s="11"/>
    </row>
    <row r="23" spans="15:27" x14ac:dyDescent="0.2">
      <c r="O23" s="11"/>
      <c r="AA23" s="11"/>
    </row>
    <row r="24" spans="15:27" x14ac:dyDescent="0.2">
      <c r="O24" s="11"/>
      <c r="AA24" s="11"/>
    </row>
    <row r="25" spans="15:27" x14ac:dyDescent="0.2">
      <c r="O25" s="11"/>
      <c r="AA25" s="11"/>
    </row>
    <row r="26" spans="15:27" x14ac:dyDescent="0.2">
      <c r="O26" s="11"/>
      <c r="AA26" s="11"/>
    </row>
    <row r="27" spans="15:27" x14ac:dyDescent="0.2">
      <c r="O27" s="11"/>
      <c r="AA27" s="11"/>
    </row>
    <row r="28" spans="15:27" x14ac:dyDescent="0.2">
      <c r="O28" s="11"/>
      <c r="AA28" s="11"/>
    </row>
    <row r="29" spans="15:27" x14ac:dyDescent="0.2">
      <c r="O29" s="11"/>
      <c r="AA29" s="11"/>
    </row>
    <row r="30" spans="15:27" x14ac:dyDescent="0.2">
      <c r="O30" s="11"/>
      <c r="AA30" s="11"/>
    </row>
    <row r="31" spans="15:27" x14ac:dyDescent="0.2">
      <c r="O31" s="11"/>
      <c r="AA31" s="11"/>
    </row>
    <row r="32" spans="15:27" x14ac:dyDescent="0.2">
      <c r="O32" s="11"/>
      <c r="AA32" s="11"/>
    </row>
    <row r="33" spans="15:27" x14ac:dyDescent="0.2">
      <c r="O33" s="11"/>
      <c r="AA33" s="11"/>
    </row>
    <row r="34" spans="15:27" x14ac:dyDescent="0.2">
      <c r="O34" s="11"/>
      <c r="AA34" s="11"/>
    </row>
    <row r="35" spans="15:27" x14ac:dyDescent="0.2">
      <c r="O35" s="11"/>
      <c r="AA35" s="11"/>
    </row>
    <row r="36" spans="15:27" x14ac:dyDescent="0.2">
      <c r="O36" s="11"/>
      <c r="AA36" s="11"/>
    </row>
    <row r="37" spans="15:27" x14ac:dyDescent="0.2">
      <c r="O37" s="11"/>
      <c r="AA37" s="11"/>
    </row>
    <row r="38" spans="15:27" x14ac:dyDescent="0.2">
      <c r="O38" s="11"/>
      <c r="AA38" s="11"/>
    </row>
    <row r="39" spans="15:27" x14ac:dyDescent="0.2">
      <c r="O39" s="11"/>
      <c r="AA39" s="11"/>
    </row>
    <row r="40" spans="15:27" x14ac:dyDescent="0.2">
      <c r="O40" s="11"/>
      <c r="AA40" s="11"/>
    </row>
    <row r="41" spans="15:27" x14ac:dyDescent="0.2">
      <c r="O41" s="11"/>
      <c r="AA41" s="11"/>
    </row>
    <row r="42" spans="15:27" x14ac:dyDescent="0.2">
      <c r="O42" s="11"/>
      <c r="AA42" s="11"/>
    </row>
    <row r="43" spans="15:27" x14ac:dyDescent="0.2">
      <c r="O43" s="11"/>
      <c r="AA43" s="11"/>
    </row>
    <row r="44" spans="15:27" x14ac:dyDescent="0.2">
      <c r="O44" s="11"/>
      <c r="AA44" s="11"/>
    </row>
    <row r="45" spans="15:27" x14ac:dyDescent="0.2">
      <c r="O45" s="11"/>
      <c r="AA45" s="11"/>
    </row>
    <row r="46" spans="15:27" x14ac:dyDescent="0.2">
      <c r="O46" s="11"/>
      <c r="AA46" s="11"/>
    </row>
    <row r="47" spans="15:27" x14ac:dyDescent="0.2">
      <c r="O47" s="11"/>
      <c r="AA47" s="11"/>
    </row>
    <row r="48" spans="15:27" x14ac:dyDescent="0.2">
      <c r="O48" s="11"/>
      <c r="AA48" s="11"/>
    </row>
    <row r="49" spans="15:27" x14ac:dyDescent="0.2">
      <c r="O49" s="11"/>
      <c r="AA49" s="11"/>
    </row>
    <row r="50" spans="15:27" x14ac:dyDescent="0.2">
      <c r="O50" s="11"/>
      <c r="AA50" s="11"/>
    </row>
    <row r="51" spans="15:27" x14ac:dyDescent="0.2">
      <c r="O51" s="11"/>
      <c r="AA51" s="11"/>
    </row>
    <row r="52" spans="15:27" x14ac:dyDescent="0.2">
      <c r="O52" s="11"/>
      <c r="AA52" s="11"/>
    </row>
    <row r="53" spans="15:27" x14ac:dyDescent="0.2">
      <c r="O53" s="11"/>
      <c r="AA53" s="11"/>
    </row>
    <row r="54" spans="15:27" x14ac:dyDescent="0.2">
      <c r="O54" s="11"/>
      <c r="AA54" s="1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B6"/>
  <sheetViews>
    <sheetView workbookViewId="0">
      <selection activeCell="B12" sqref="B12"/>
    </sheetView>
  </sheetViews>
  <sheetFormatPr defaultRowHeight="16.5" x14ac:dyDescent="0.2"/>
  <cols>
    <col min="1" max="1" width="15" style="32" customWidth="1"/>
    <col min="2" max="2" width="55.25" style="32" customWidth="1"/>
    <col min="3" max="16384" width="9" style="32"/>
  </cols>
  <sheetData>
    <row r="4" spans="1:2" x14ac:dyDescent="0.2">
      <c r="A4" s="32" t="s">
        <v>95</v>
      </c>
      <c r="B4" s="32" t="s">
        <v>94</v>
      </c>
    </row>
    <row r="5" spans="1:2" x14ac:dyDescent="0.2">
      <c r="A5" s="32" t="s">
        <v>96</v>
      </c>
      <c r="B5" s="32" t="s">
        <v>97</v>
      </c>
    </row>
    <row r="6" spans="1:2" x14ac:dyDescent="0.2">
      <c r="A6" s="32" t="s">
        <v>96</v>
      </c>
      <c r="B6" s="32" t="s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"/>
  <sheetViews>
    <sheetView workbookViewId="0">
      <selection sqref="A1:XFD1048576"/>
    </sheetView>
  </sheetViews>
  <sheetFormatPr defaultRowHeight="14.25" x14ac:dyDescent="0.2"/>
  <cols>
    <col min="11" max="11" width="41.875" customWidth="1"/>
  </cols>
  <sheetData>
    <row r="1" spans="1:11" ht="409.5" customHeight="1" x14ac:dyDescent="0.2">
      <c r="A1" s="79" t="s">
        <v>327</v>
      </c>
      <c r="B1" s="80"/>
      <c r="C1" s="80"/>
      <c r="D1" s="80"/>
      <c r="E1" s="80"/>
      <c r="F1" s="80"/>
      <c r="G1" s="80"/>
      <c r="H1" s="80"/>
      <c r="I1" s="80"/>
      <c r="J1" s="80"/>
      <c r="K1" s="81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版本计划</vt:lpstr>
      <vt:lpstr>版本发布</vt:lpstr>
      <vt:lpstr>任务数据</vt:lpstr>
      <vt:lpstr>任务分析图表</vt:lpstr>
      <vt:lpstr>版本数据及分析图表</vt:lpstr>
      <vt:lpstr>计算公式</vt:lpstr>
      <vt:lpstr>版本分支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团队任务和版本统计模板</dc:title>
  <dc:subject>团队任务和版本统计模板</dc:subject>
  <dc:creator>Happy Chen</dc:creator>
  <cp:lastModifiedBy>Happy Chen</cp:lastModifiedBy>
  <dcterms:created xsi:type="dcterms:W3CDTF">2018-03-12T01:17:59Z</dcterms:created>
  <dcterms:modified xsi:type="dcterms:W3CDTF">2018-06-22T07:44:56Z</dcterms:modified>
  <cp:category>模板</cp:category>
</cp:coreProperties>
</file>