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fuli/Desktop/"/>
    </mc:Choice>
  </mc:AlternateContent>
  <xr:revisionPtr revIDLastSave="0" documentId="13_ncr:1_{57357AC6-59D3-0346-894D-22CDCEFF543C}" xr6:coauthVersionLast="47" xr6:coauthVersionMax="47" xr10:uidLastSave="{00000000-0000-0000-0000-000000000000}"/>
  <bookViews>
    <workbookView xWindow="0" yWindow="0" windowWidth="28800" windowHeight="18000" activeTab="1" xr2:uid="{84C170ED-A83F-F240-8EBE-3110E6F951DD}"/>
  </bookViews>
  <sheets>
    <sheet name="网络部署时间-cello" sheetId="1" r:id="rId1"/>
    <sheet name="网络部署时间-opera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" i="2" l="1"/>
  <c r="G30" i="2"/>
  <c r="H29" i="2"/>
  <c r="G29" i="2"/>
  <c r="H28" i="2"/>
  <c r="G28" i="2"/>
  <c r="H27" i="2"/>
  <c r="G27" i="2"/>
  <c r="H21" i="2"/>
  <c r="G21" i="2"/>
  <c r="H20" i="2"/>
  <c r="G20" i="2"/>
  <c r="H19" i="2"/>
  <c r="G19" i="2"/>
  <c r="H18" i="2"/>
  <c r="G18" i="2"/>
  <c r="H17" i="2"/>
  <c r="G17" i="2"/>
  <c r="B17" i="2"/>
  <c r="B27" i="2" s="1"/>
  <c r="D2" i="1"/>
  <c r="B14" i="2"/>
  <c r="C14" i="2"/>
  <c r="D14" i="2"/>
  <c r="E14" i="2"/>
  <c r="A14" i="2"/>
  <c r="B26" i="2" s="1"/>
  <c r="E4" i="2"/>
  <c r="E5" i="2"/>
  <c r="E6" i="2"/>
  <c r="E7" i="2"/>
  <c r="E8" i="2"/>
  <c r="E9" i="2"/>
  <c r="E10" i="2"/>
  <c r="E3" i="2"/>
  <c r="E11" i="2"/>
  <c r="E12" i="2"/>
  <c r="E13" i="2"/>
  <c r="E2" i="2"/>
  <c r="E28" i="2"/>
  <c r="C22" i="2"/>
  <c r="D22" i="2"/>
  <c r="E22" i="2"/>
  <c r="B22" i="2"/>
  <c r="C21" i="2"/>
  <c r="C30" i="2" s="1"/>
  <c r="D21" i="2"/>
  <c r="E21" i="2"/>
  <c r="E30" i="2" s="1"/>
  <c r="B21" i="2"/>
  <c r="B30" i="2" s="1"/>
  <c r="C20" i="2"/>
  <c r="C29" i="2" s="1"/>
  <c r="D20" i="2"/>
  <c r="D29" i="2" s="1"/>
  <c r="E20" i="2"/>
  <c r="B20" i="2"/>
  <c r="B29" i="2" s="1"/>
  <c r="C19" i="2"/>
  <c r="C28" i="2" s="1"/>
  <c r="D19" i="2"/>
  <c r="E19" i="2"/>
  <c r="E29" i="2" s="1"/>
  <c r="B19" i="2"/>
  <c r="C18" i="2"/>
  <c r="C27" i="2" s="1"/>
  <c r="D18" i="2"/>
  <c r="E18" i="2"/>
  <c r="E27" i="2" s="1"/>
  <c r="B18" i="2"/>
  <c r="B28" i="2" s="1"/>
  <c r="E17" i="2"/>
  <c r="D17" i="2"/>
  <c r="E26" i="2" s="1"/>
  <c r="C17" i="2"/>
  <c r="D26" i="2" s="1"/>
  <c r="C26" i="2" l="1"/>
  <c r="D27" i="2"/>
  <c r="D28" i="2"/>
  <c r="D30" i="2"/>
</calcChain>
</file>

<file path=xl/sharedStrings.xml><?xml version="1.0" encoding="utf-8"?>
<sst xmlns="http://schemas.openxmlformats.org/spreadsheetml/2006/main" count="49" uniqueCount="21">
  <si>
    <t>k8s</t>
    <phoneticPr fontId="1" type="noConversion"/>
  </si>
  <si>
    <t>peer</t>
    <phoneticPr fontId="1" type="noConversion"/>
  </si>
  <si>
    <t>orderer</t>
    <phoneticPr fontId="1" type="noConversion"/>
  </si>
  <si>
    <t>ca_peer</t>
    <phoneticPr fontId="1" type="noConversion"/>
  </si>
  <si>
    <t>ca_orderer</t>
    <phoneticPr fontId="1" type="noConversion"/>
  </si>
  <si>
    <t>最小值</t>
    <phoneticPr fontId="1" type="noConversion"/>
  </si>
  <si>
    <t>下四分位数</t>
    <phoneticPr fontId="1" type="noConversion"/>
  </si>
  <si>
    <t>中位数</t>
  </si>
  <si>
    <t>中位数</t>
    <phoneticPr fontId="1" type="noConversion"/>
  </si>
  <si>
    <t>上四分位数</t>
  </si>
  <si>
    <t>上四分位数</t>
    <phoneticPr fontId="1" type="noConversion"/>
  </si>
  <si>
    <t>最大值</t>
  </si>
  <si>
    <t>最大值</t>
    <phoneticPr fontId="1" type="noConversion"/>
  </si>
  <si>
    <t>平均数</t>
    <phoneticPr fontId="1" type="noConversion"/>
  </si>
  <si>
    <t>下四分位数-最小值</t>
    <phoneticPr fontId="1" type="noConversion"/>
  </si>
  <si>
    <t>中位数-下四分位数</t>
    <phoneticPr fontId="1" type="noConversion"/>
  </si>
  <si>
    <t>上四分位数-中位数</t>
    <phoneticPr fontId="1" type="noConversion"/>
  </si>
  <si>
    <t>最大值-上四分位数</t>
    <phoneticPr fontId="1" type="noConversion"/>
  </si>
  <si>
    <t>25(15)</t>
    <phoneticPr fontId="1" type="noConversion"/>
  </si>
  <si>
    <t>cello</t>
    <phoneticPr fontId="1" type="noConversion"/>
  </si>
  <si>
    <t>原型工具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</si>
</sst>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'网络部署时间-cello'!$A$1:$A$10</c:f>
              <c:numCache>
                <c:formatCode>General</c:formatCode>
                <c:ptCount val="10"/>
                <c:pt idx="0">
                  <c:v>73</c:v>
                </c:pt>
                <c:pt idx="1">
                  <c:v>119</c:v>
                </c:pt>
                <c:pt idx="2">
                  <c:v>115</c:v>
                </c:pt>
                <c:pt idx="3">
                  <c:v>90</c:v>
                </c:pt>
                <c:pt idx="4">
                  <c:v>73</c:v>
                </c:pt>
                <c:pt idx="5">
                  <c:v>89</c:v>
                </c:pt>
                <c:pt idx="6">
                  <c:v>137</c:v>
                </c:pt>
                <c:pt idx="7">
                  <c:v>85</c:v>
                </c:pt>
                <c:pt idx="8">
                  <c:v>103</c:v>
                </c:pt>
                <c:pt idx="9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C0-4949-8BC3-C2EDE01E6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8622976"/>
        <c:axId val="1408743056"/>
      </c:barChart>
      <c:catAx>
        <c:axId val="14086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8743056"/>
        <c:crosses val="autoZero"/>
        <c:auto val="1"/>
        <c:lblAlgn val="ctr"/>
        <c:lblOffset val="100"/>
        <c:noMultiLvlLbl val="0"/>
      </c:catAx>
      <c:valAx>
        <c:axId val="14087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862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628650</xdr:colOff>
      <xdr:row>7</xdr:row>
      <xdr:rowOff>127000</xdr:rowOff>
    </xdr:from>
    <xdr:to>
      <xdr:col>12</xdr:col>
      <xdr:colOff>247650</xdr:colOff>
      <xdr:row>21</xdr:row>
      <xdr:rowOff>25400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ABB5DC-B988-404F-ABB4-D8383130A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5662-645E-AE44-8C1A-972C4CE47D87}">
  <dimension ref="A1:D16"/>
  <sheetViews>
    <sheetView workbookViewId="0">
      <selection sqref="A1:A10"/>
    </sheetView>
  </sheetViews>
  <sheetFormatPr baseColWidth="10" defaultRowHeight="16"/>
  <sheetData>
    <row r="1" spans="1:4">
      <c r="A1">
        <v>73</v>
      </c>
    </row>
    <row r="2" spans="1:4">
      <c r="A2">
        <v>119</v>
      </c>
      <c r="D2">
        <f>AVERAGE(A1:A10)</f>
        <v>101.1</v>
      </c>
    </row>
    <row r="3" spans="1:4">
      <c r="A3">
        <v>115</v>
      </c>
    </row>
    <row r="4" spans="1:4">
      <c r="A4">
        <v>90</v>
      </c>
    </row>
    <row r="5" spans="1:4">
      <c r="A5">
        <v>73</v>
      </c>
    </row>
    <row r="6" spans="1:4">
      <c r="A6">
        <v>89</v>
      </c>
    </row>
    <row r="7" spans="1:4">
      <c r="A7">
        <v>137</v>
      </c>
    </row>
    <row r="8" spans="1:4">
      <c r="A8">
        <v>85</v>
      </c>
    </row>
    <row r="9" spans="1:4">
      <c r="A9">
        <v>103</v>
      </c>
    </row>
    <row r="10" spans="1:4">
      <c r="A10">
        <v>127</v>
      </c>
    </row>
    <row r="13" spans="1:4">
      <c r="A13" t="s">
        <v>0</v>
      </c>
    </row>
    <row r="14" spans="1:4">
      <c r="A14">
        <v>80</v>
      </c>
    </row>
    <row r="15" spans="1:4">
      <c r="A15">
        <v>72</v>
      </c>
    </row>
    <row r="16" spans="1:4">
      <c r="A16">
        <v>68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CDC8-461B-A54A-AC72-62CAA2762935}">
  <dimension ref="A1:L53"/>
  <sheetViews>
    <sheetView tabSelected="1" topLeftCell="A32" zoomScale="120" workbookViewId="0">
      <selection activeCell="C45" sqref="C45:L45"/>
    </sheetView>
  </sheetViews>
  <sheetFormatPr baseColWidth="10" defaultRowHeight="16"/>
  <cols>
    <col min="1" max="1" width="26.6640625" customWidth="1"/>
    <col min="5" max="5" width="10.83203125" style="2"/>
    <col min="6" max="6" width="17.5" customWidth="1"/>
    <col min="8" max="8" width="18.6640625" customWidth="1"/>
  </cols>
  <sheetData>
    <row r="1" spans="1:10">
      <c r="A1" t="s">
        <v>3</v>
      </c>
      <c r="B1" t="s">
        <v>1</v>
      </c>
      <c r="C1" t="s">
        <v>4</v>
      </c>
      <c r="D1" t="s">
        <v>2</v>
      </c>
    </row>
    <row r="2" spans="1:10" s="1" customFormat="1">
      <c r="A2" s="1">
        <v>16</v>
      </c>
      <c r="B2" s="1">
        <v>19</v>
      </c>
      <c r="C2" s="1">
        <v>15</v>
      </c>
      <c r="D2" s="1">
        <v>37</v>
      </c>
      <c r="E2" s="1">
        <f>SUM(A2:D2)</f>
        <v>87</v>
      </c>
    </row>
    <row r="3" spans="1:10" s="1" customFormat="1">
      <c r="A3" s="1">
        <v>13</v>
      </c>
      <c r="B3" s="1">
        <v>25</v>
      </c>
      <c r="C3" s="1" t="s">
        <v>18</v>
      </c>
      <c r="D3" s="1">
        <v>23</v>
      </c>
      <c r="E3" s="1">
        <f>SUM(A3:D3)</f>
        <v>61</v>
      </c>
    </row>
    <row r="4" spans="1:10">
      <c r="A4">
        <v>13</v>
      </c>
      <c r="B4">
        <v>20</v>
      </c>
      <c r="C4">
        <v>13</v>
      </c>
      <c r="D4">
        <v>27</v>
      </c>
      <c r="E4" s="2">
        <f t="shared" ref="E4:E13" si="0">SUM(A4:D4)</f>
        <v>73</v>
      </c>
      <c r="F4">
        <v>73</v>
      </c>
      <c r="H4" s="2"/>
      <c r="I4" t="s">
        <v>20</v>
      </c>
      <c r="J4" t="s">
        <v>19</v>
      </c>
    </row>
    <row r="5" spans="1:10">
      <c r="A5">
        <v>12</v>
      </c>
      <c r="B5">
        <v>21</v>
      </c>
      <c r="C5">
        <v>13</v>
      </c>
      <c r="D5">
        <v>36</v>
      </c>
      <c r="E5" s="2">
        <f t="shared" si="0"/>
        <v>82</v>
      </c>
      <c r="F5">
        <v>119</v>
      </c>
      <c r="H5" s="2"/>
      <c r="I5">
        <v>73</v>
      </c>
      <c r="J5">
        <v>73</v>
      </c>
    </row>
    <row r="6" spans="1:10">
      <c r="A6">
        <v>13</v>
      </c>
      <c r="B6">
        <v>29</v>
      </c>
      <c r="C6">
        <v>13</v>
      </c>
      <c r="D6">
        <v>34</v>
      </c>
      <c r="E6" s="2">
        <f t="shared" si="0"/>
        <v>89</v>
      </c>
      <c r="F6">
        <v>115</v>
      </c>
      <c r="H6" s="2"/>
      <c r="I6">
        <v>82</v>
      </c>
      <c r="J6">
        <v>119</v>
      </c>
    </row>
    <row r="7" spans="1:10">
      <c r="A7">
        <v>13</v>
      </c>
      <c r="B7">
        <v>16</v>
      </c>
      <c r="C7">
        <v>13</v>
      </c>
      <c r="D7">
        <v>24</v>
      </c>
      <c r="E7" s="2">
        <f t="shared" si="0"/>
        <v>66</v>
      </c>
      <c r="F7">
        <v>90</v>
      </c>
      <c r="H7" s="2"/>
      <c r="I7">
        <v>89</v>
      </c>
      <c r="J7">
        <v>115</v>
      </c>
    </row>
    <row r="8" spans="1:10">
      <c r="A8">
        <v>13</v>
      </c>
      <c r="B8">
        <v>23</v>
      </c>
      <c r="C8">
        <v>13</v>
      </c>
      <c r="D8">
        <v>33</v>
      </c>
      <c r="E8" s="2">
        <f t="shared" si="0"/>
        <v>82</v>
      </c>
      <c r="F8">
        <v>73</v>
      </c>
      <c r="H8" s="2"/>
      <c r="I8">
        <v>66</v>
      </c>
      <c r="J8">
        <v>90</v>
      </c>
    </row>
    <row r="9" spans="1:10">
      <c r="A9">
        <v>13</v>
      </c>
      <c r="B9">
        <v>27</v>
      </c>
      <c r="C9">
        <v>13</v>
      </c>
      <c r="D9">
        <v>24</v>
      </c>
      <c r="E9" s="2">
        <f t="shared" si="0"/>
        <v>77</v>
      </c>
      <c r="F9">
        <v>89</v>
      </c>
      <c r="H9" s="2"/>
      <c r="I9">
        <v>82</v>
      </c>
      <c r="J9">
        <v>73</v>
      </c>
    </row>
    <row r="10" spans="1:10">
      <c r="A10">
        <v>13</v>
      </c>
      <c r="B10">
        <v>20</v>
      </c>
      <c r="C10">
        <v>14</v>
      </c>
      <c r="D10">
        <v>27</v>
      </c>
      <c r="E10" s="2">
        <f t="shared" si="0"/>
        <v>74</v>
      </c>
      <c r="F10">
        <v>137</v>
      </c>
      <c r="H10" s="2"/>
      <c r="I10">
        <v>77</v>
      </c>
      <c r="J10">
        <v>89</v>
      </c>
    </row>
    <row r="11" spans="1:10">
      <c r="A11">
        <v>12</v>
      </c>
      <c r="B11">
        <v>20</v>
      </c>
      <c r="C11">
        <v>13</v>
      </c>
      <c r="D11">
        <v>25</v>
      </c>
      <c r="E11" s="2">
        <f t="shared" si="0"/>
        <v>70</v>
      </c>
      <c r="F11">
        <v>85</v>
      </c>
      <c r="H11" s="2"/>
      <c r="I11">
        <v>74</v>
      </c>
      <c r="J11">
        <v>137</v>
      </c>
    </row>
    <row r="12" spans="1:10">
      <c r="A12">
        <v>12</v>
      </c>
      <c r="B12">
        <v>16</v>
      </c>
      <c r="C12">
        <v>15</v>
      </c>
      <c r="D12">
        <v>32</v>
      </c>
      <c r="E12" s="2">
        <f t="shared" si="0"/>
        <v>75</v>
      </c>
      <c r="F12">
        <v>103</v>
      </c>
      <c r="H12" s="2"/>
      <c r="I12">
        <v>70</v>
      </c>
      <c r="J12">
        <v>85</v>
      </c>
    </row>
    <row r="13" spans="1:10">
      <c r="A13">
        <v>12</v>
      </c>
      <c r="B13">
        <v>22</v>
      </c>
      <c r="C13">
        <v>15</v>
      </c>
      <c r="D13">
        <v>25</v>
      </c>
      <c r="E13" s="2">
        <f t="shared" si="0"/>
        <v>74</v>
      </c>
      <c r="F13">
        <v>127</v>
      </c>
      <c r="H13" s="2"/>
      <c r="I13">
        <v>75</v>
      </c>
      <c r="J13">
        <v>103</v>
      </c>
    </row>
    <row r="14" spans="1:10">
      <c r="A14">
        <f>AVERAGE(A4:A13)</f>
        <v>12.6</v>
      </c>
      <c r="B14">
        <f t="shared" ref="B14:E14" si="1">AVERAGE(B4:B13)</f>
        <v>21.4</v>
      </c>
      <c r="C14">
        <f t="shared" si="1"/>
        <v>13.5</v>
      </c>
      <c r="D14">
        <f t="shared" si="1"/>
        <v>28.7</v>
      </c>
      <c r="E14">
        <f t="shared" si="1"/>
        <v>76.2</v>
      </c>
      <c r="I14">
        <v>74</v>
      </c>
      <c r="J14">
        <v>127</v>
      </c>
    </row>
    <row r="16" spans="1:10">
      <c r="B16" t="s">
        <v>3</v>
      </c>
      <c r="C16" t="s">
        <v>1</v>
      </c>
      <c r="D16" t="s">
        <v>4</v>
      </c>
      <c r="E16" s="2" t="s">
        <v>2</v>
      </c>
      <c r="G16" t="s">
        <v>20</v>
      </c>
      <c r="H16" t="s">
        <v>19</v>
      </c>
    </row>
    <row r="17" spans="1:8">
      <c r="A17" t="s">
        <v>5</v>
      </c>
      <c r="B17">
        <f>MIN(A4:A13)</f>
        <v>12</v>
      </c>
      <c r="C17">
        <f>MIN(B2:B13)</f>
        <v>16</v>
      </c>
      <c r="D17">
        <f>MIN(C2:C13)</f>
        <v>13</v>
      </c>
      <c r="E17" s="2">
        <f>MIN(D2:D13)</f>
        <v>23</v>
      </c>
      <c r="F17" t="s">
        <v>5</v>
      </c>
      <c r="G17">
        <f>MIN(E4:E13)</f>
        <v>66</v>
      </c>
      <c r="H17">
        <f>MIN(F4:F13)</f>
        <v>73</v>
      </c>
    </row>
    <row r="18" spans="1:8">
      <c r="A18" t="s">
        <v>6</v>
      </c>
      <c r="B18">
        <f>_xlfn.QUARTILE.INC(A2:A13,1)</f>
        <v>12</v>
      </c>
      <c r="C18">
        <f>_xlfn.QUARTILE.INC(B2:B13,1)</f>
        <v>19.75</v>
      </c>
      <c r="D18">
        <f>_xlfn.QUARTILE.INC(C2:C13,1)</f>
        <v>13</v>
      </c>
      <c r="E18" s="2">
        <f>_xlfn.QUARTILE.INC(D2:D13,1)</f>
        <v>24.75</v>
      </c>
      <c r="F18" t="s">
        <v>6</v>
      </c>
      <c r="G18">
        <f>_xlfn.QUARTILE.INC(E4:E13,1)</f>
        <v>73.25</v>
      </c>
      <c r="H18">
        <f>_xlfn.QUARTILE.INC(F4:F13,1)</f>
        <v>86</v>
      </c>
    </row>
    <row r="19" spans="1:8">
      <c r="A19" t="s">
        <v>8</v>
      </c>
      <c r="B19">
        <f>_xlfn.QUARTILE.INC(A2:A13,2)</f>
        <v>13</v>
      </c>
      <c r="C19">
        <f>_xlfn.QUARTILE.INC(B2:B13,2)</f>
        <v>20.5</v>
      </c>
      <c r="D19">
        <f>_xlfn.QUARTILE.INC(C2:C13,2)</f>
        <v>13</v>
      </c>
      <c r="E19" s="2">
        <f>_xlfn.QUARTILE.INC(D2:D13,2)</f>
        <v>27</v>
      </c>
      <c r="F19" t="s">
        <v>8</v>
      </c>
      <c r="G19">
        <f>_xlfn.QUARTILE.INC(E4:E13,2)</f>
        <v>74.5</v>
      </c>
      <c r="H19">
        <f>_xlfn.QUARTILE.INC(F4:F13,2)</f>
        <v>96.5</v>
      </c>
    </row>
    <row r="20" spans="1:8">
      <c r="A20" t="s">
        <v>10</v>
      </c>
      <c r="B20">
        <f>_xlfn.QUARTILE.INC(A2:A13,3)</f>
        <v>13</v>
      </c>
      <c r="C20">
        <f>_xlfn.QUARTILE.INC(B2:B13,3)</f>
        <v>23.5</v>
      </c>
      <c r="D20">
        <f>_xlfn.QUARTILE.INC(C2:C13,3)</f>
        <v>14.5</v>
      </c>
      <c r="E20" s="2">
        <f>_xlfn.QUARTILE.INC(D2:D13,3)</f>
        <v>33.25</v>
      </c>
      <c r="F20" t="s">
        <v>10</v>
      </c>
      <c r="G20">
        <f>_xlfn.QUARTILE.INC(E4:E13,3)</f>
        <v>80.75</v>
      </c>
      <c r="H20">
        <f>_xlfn.QUARTILE.INC(F4:F13,3)</f>
        <v>118</v>
      </c>
    </row>
    <row r="21" spans="1:8">
      <c r="A21" t="s">
        <v>12</v>
      </c>
      <c r="B21">
        <f>MAX(A2:A13)</f>
        <v>16</v>
      </c>
      <c r="C21">
        <f>MAX(B2:B13)</f>
        <v>29</v>
      </c>
      <c r="D21">
        <f>MAX(C2:C13)</f>
        <v>15</v>
      </c>
      <c r="E21" s="2">
        <f>MAX(D2:D13)</f>
        <v>37</v>
      </c>
      <c r="F21" t="s">
        <v>12</v>
      </c>
      <c r="G21">
        <f>MAX(E4:E13)</f>
        <v>89</v>
      </c>
      <c r="H21">
        <f>MAX(F4:F13)</f>
        <v>137</v>
      </c>
    </row>
    <row r="22" spans="1:8">
      <c r="A22" t="s">
        <v>13</v>
      </c>
      <c r="B22">
        <f>AVERAGE(A2:A13)</f>
        <v>12.916666666666666</v>
      </c>
      <c r="C22">
        <f>AVERAGE(B2:B13)</f>
        <v>21.5</v>
      </c>
      <c r="D22">
        <f>AVERAGE(C2:C13)</f>
        <v>13.636363636363637</v>
      </c>
      <c r="E22" s="2">
        <f>AVERAGE(D2:D13)</f>
        <v>28.916666666666668</v>
      </c>
      <c r="F22" t="s">
        <v>13</v>
      </c>
    </row>
    <row r="25" spans="1:8">
      <c r="B25" t="s">
        <v>3</v>
      </c>
      <c r="C25" t="s">
        <v>1</v>
      </c>
      <c r="D25" t="s">
        <v>4</v>
      </c>
      <c r="E25" s="2" t="s">
        <v>2</v>
      </c>
      <c r="G25" t="s">
        <v>20</v>
      </c>
      <c r="H25" t="s">
        <v>19</v>
      </c>
    </row>
    <row r="26" spans="1:8">
      <c r="A26" t="s">
        <v>5</v>
      </c>
      <c r="B26">
        <f>MIN(A11:A22)</f>
        <v>12</v>
      </c>
      <c r="C26">
        <f>MIN(B11:B22)</f>
        <v>12</v>
      </c>
      <c r="D26">
        <f>MIN(C11:C22)</f>
        <v>13</v>
      </c>
      <c r="E26" s="2">
        <f>MIN(D11:D22)</f>
        <v>13</v>
      </c>
      <c r="F26" t="s">
        <v>5</v>
      </c>
      <c r="G26">
        <v>66</v>
      </c>
      <c r="H26">
        <v>73</v>
      </c>
    </row>
    <row r="27" spans="1:8">
      <c r="A27" t="s">
        <v>14</v>
      </c>
      <c r="B27">
        <f>B18-B17</f>
        <v>0</v>
      </c>
      <c r="C27">
        <f t="shared" ref="C27:E27" si="2">C18-C17</f>
        <v>3.75</v>
      </c>
      <c r="D27">
        <f t="shared" si="2"/>
        <v>0</v>
      </c>
      <c r="E27" s="2">
        <f t="shared" si="2"/>
        <v>1.75</v>
      </c>
      <c r="F27" t="s">
        <v>14</v>
      </c>
      <c r="G27">
        <f>G18-G17</f>
        <v>7.25</v>
      </c>
      <c r="H27">
        <f>H18-H17</f>
        <v>13</v>
      </c>
    </row>
    <row r="28" spans="1:8">
      <c r="A28" t="s">
        <v>15</v>
      </c>
      <c r="B28">
        <f>B19-B18</f>
        <v>1</v>
      </c>
      <c r="C28">
        <f t="shared" ref="C28:E28" si="3">C19-C18</f>
        <v>0.75</v>
      </c>
      <c r="D28">
        <f t="shared" si="3"/>
        <v>0</v>
      </c>
      <c r="E28" s="2">
        <f t="shared" si="3"/>
        <v>2.25</v>
      </c>
      <c r="F28" t="s">
        <v>15</v>
      </c>
      <c r="G28">
        <f>G19-G18</f>
        <v>1.25</v>
      </c>
      <c r="H28">
        <f>H19-H18</f>
        <v>10.5</v>
      </c>
    </row>
    <row r="29" spans="1:8">
      <c r="A29" t="s">
        <v>16</v>
      </c>
      <c r="B29">
        <f>B20-B19</f>
        <v>0</v>
      </c>
      <c r="C29">
        <f t="shared" ref="C29:E29" si="4">C20-C19</f>
        <v>3</v>
      </c>
      <c r="D29">
        <f t="shared" si="4"/>
        <v>1.5</v>
      </c>
      <c r="E29" s="2">
        <f t="shared" si="4"/>
        <v>6.25</v>
      </c>
      <c r="F29" t="s">
        <v>16</v>
      </c>
      <c r="G29">
        <f>G20-G19</f>
        <v>6.25</v>
      </c>
      <c r="H29">
        <f>H20-H19</f>
        <v>21.5</v>
      </c>
    </row>
    <row r="30" spans="1:8">
      <c r="A30" t="s">
        <v>17</v>
      </c>
      <c r="B30">
        <f>B21-B20</f>
        <v>3</v>
      </c>
      <c r="C30">
        <f t="shared" ref="C30:E30" si="5">C21-C20</f>
        <v>5.5</v>
      </c>
      <c r="D30">
        <f t="shared" si="5"/>
        <v>0.5</v>
      </c>
      <c r="E30" s="2">
        <f t="shared" si="5"/>
        <v>3.75</v>
      </c>
      <c r="F30" t="s">
        <v>17</v>
      </c>
      <c r="G30">
        <f>G21-G20</f>
        <v>8.25</v>
      </c>
      <c r="H30">
        <f>H21-H20</f>
        <v>19</v>
      </c>
    </row>
    <row r="33" spans="1:12">
      <c r="B33" t="s">
        <v>20</v>
      </c>
      <c r="C33" t="s">
        <v>19</v>
      </c>
    </row>
    <row r="34" spans="1:12">
      <c r="A34" t="s">
        <v>6</v>
      </c>
      <c r="B34">
        <v>73.25</v>
      </c>
      <c r="C34">
        <v>86</v>
      </c>
    </row>
    <row r="35" spans="1:12">
      <c r="A35" t="s">
        <v>5</v>
      </c>
      <c r="B35">
        <v>66</v>
      </c>
      <c r="C35">
        <v>73</v>
      </c>
    </row>
    <row r="36" spans="1:12">
      <c r="A36" t="s">
        <v>7</v>
      </c>
      <c r="B36">
        <v>74.5</v>
      </c>
      <c r="C36">
        <v>96.5</v>
      </c>
    </row>
    <row r="37" spans="1:12">
      <c r="A37" t="s">
        <v>11</v>
      </c>
      <c r="B37">
        <v>89</v>
      </c>
      <c r="C37">
        <v>137</v>
      </c>
    </row>
    <row r="38" spans="1:12">
      <c r="A38" t="s">
        <v>9</v>
      </c>
      <c r="B38">
        <v>80.75</v>
      </c>
      <c r="C38">
        <v>118</v>
      </c>
    </row>
    <row r="44" spans="1:12">
      <c r="A44">
        <v>73</v>
      </c>
      <c r="C44">
        <v>73</v>
      </c>
      <c r="D44">
        <v>82</v>
      </c>
      <c r="E44">
        <v>89</v>
      </c>
      <c r="F44">
        <v>66</v>
      </c>
      <c r="G44">
        <v>82</v>
      </c>
      <c r="H44">
        <v>77</v>
      </c>
      <c r="I44">
        <v>74</v>
      </c>
      <c r="J44">
        <v>70</v>
      </c>
      <c r="K44">
        <v>75</v>
      </c>
      <c r="L44">
        <v>74</v>
      </c>
    </row>
    <row r="45" spans="1:12">
      <c r="A45">
        <v>82</v>
      </c>
      <c r="C45">
        <v>73</v>
      </c>
      <c r="D45">
        <v>119</v>
      </c>
      <c r="E45">
        <v>115</v>
      </c>
      <c r="F45">
        <v>90</v>
      </c>
      <c r="G45">
        <v>73</v>
      </c>
      <c r="H45">
        <v>89</v>
      </c>
      <c r="I45">
        <v>137</v>
      </c>
      <c r="J45">
        <v>85</v>
      </c>
      <c r="K45">
        <v>103</v>
      </c>
      <c r="L45">
        <v>127</v>
      </c>
    </row>
    <row r="46" spans="1:12">
      <c r="A46">
        <v>89</v>
      </c>
    </row>
    <row r="47" spans="1:12">
      <c r="A47">
        <v>66</v>
      </c>
    </row>
    <row r="48" spans="1:12">
      <c r="A48">
        <v>82</v>
      </c>
    </row>
    <row r="49" spans="1:1">
      <c r="A49">
        <v>77</v>
      </c>
    </row>
    <row r="50" spans="1:1">
      <c r="A50">
        <v>74</v>
      </c>
    </row>
    <row r="51" spans="1:1">
      <c r="A51">
        <v>70</v>
      </c>
    </row>
    <row r="52" spans="1:1">
      <c r="A52">
        <v>75</v>
      </c>
    </row>
    <row r="53" spans="1:1">
      <c r="A53">
        <v>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网络部署时间-cello</vt:lpstr>
      <vt:lpstr>网络部署时间-operator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2022-03-24T13:32:36Z</dcterms:created>
  <dcterms:modified xsi:type="dcterms:W3CDTF">2022-03-26T03:27:46Z</dcterms:modified>
</cp:coreProperties>
</file>